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ohana.amaya\Desktop\ARCHIVOS EVALUACION FINAL CONVOCATORIA PRIMERA INFANCIA CORDOBA\"/>
    </mc:Choice>
  </mc:AlternateContent>
  <bookViews>
    <workbookView xWindow="0" yWindow="0" windowWidth="19440" windowHeight="8535" firstSheet="19" activeTab="19"/>
  </bookViews>
  <sheets>
    <sheet name="ABCPASSANT 1" sheetId="6" r:id="rId1"/>
    <sheet name="FRUTOZ 2" sheetId="2" r:id="rId2"/>
    <sheet name="FUCODESA 3" sheetId="44" r:id="rId3"/>
    <sheet name="FUDECA 4" sheetId="45" r:id="rId4"/>
    <sheet name="FUN DSLL CARIBE 5" sheetId="46" r:id="rId5"/>
    <sheet name="COLOMBO SUIZA 6" sheetId="39" r:id="rId6"/>
    <sheet name="PARROQUIA 7" sheetId="7" r:id="rId7"/>
    <sheet name="UT MUNDO FELIZ 8" sheetId="8" r:id="rId8"/>
    <sheet name="JUAN JACOBO 9-15 17-20" sheetId="9" r:id="rId9"/>
    <sheet name="COOTRADEMACOO 16" sheetId="15" r:id="rId10"/>
    <sheet name="NU3  21" sheetId="21" r:id="rId11"/>
    <sheet name="FUNDASER 22" sheetId="22" r:id="rId12"/>
    <sheet name="FUNDASER 23" sheetId="23" r:id="rId13"/>
    <sheet name="FUND AMIGOSSINU 24" sheetId="24" r:id="rId14"/>
    <sheet name="BIOEMPRENDER 25" sheetId="25" r:id="rId15"/>
    <sheet name="CONSORCIO SOL BRIL 26" sheetId="26" r:id="rId16"/>
    <sheet name="NUEVA ERA ECOLOGICA 27" sheetId="47" r:id="rId17"/>
    <sheet name="TIERRA NUESTRA 28" sheetId="48" r:id="rId18"/>
    <sheet name="SAN ANTERO 30" sheetId="29" r:id="rId19"/>
    <sheet name="UNIDOS POR COLOM 31" sheetId="30" r:id="rId20"/>
    <sheet name="CONSOR MIS PRIMEROS PASOS 32" sheetId="31" r:id="rId21"/>
    <sheet name="FUNDEIN 33" sheetId="33" r:id="rId22"/>
    <sheet name="PORVENIR 34" sheetId="32" r:id="rId23"/>
    <sheet name="ARCOSOL 35" sheetId="34" r:id="rId24"/>
    <sheet name="FUNSOBASI 36" sheetId="35" r:id="rId25"/>
    <sheet name="CORPOR JUNTOS 37" sheetId="36" r:id="rId26"/>
    <sheet name="CONSR MUNDO JOVEN 38" sheetId="37" r:id="rId27"/>
    <sheet name="FUND CULTIVAR 39" sheetId="38" r:id="rId28"/>
  </sheets>
  <definedNames>
    <definedName name="_xlnm._FilterDatabase" localSheetId="0" hidden="1">'ABCPASSANT 1'!$A$186:$O$256</definedName>
    <definedName name="_xlnm._FilterDatabase" localSheetId="14" hidden="1">'BIOEMPRENDER 25'!$B$90:$Q$99</definedName>
    <definedName name="_xlnm._FilterDatabase" localSheetId="5" hidden="1">'COLOMBO SUIZA 6'!$A$88:$Q$111</definedName>
    <definedName name="_xlnm._FilterDatabase" localSheetId="1" hidden="1">'FRUTOZ 2'!$A$164:$P$183</definedName>
    <definedName name="_xlnm._FilterDatabase" localSheetId="11" hidden="1">'FUNDASER 22'!$B$94:$Q$104</definedName>
    <definedName name="_xlnm._FilterDatabase" localSheetId="10" hidden="1">'NU3  21'!$B$181:$Q$232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01" i="34" l="1"/>
  <c r="E295" i="34"/>
  <c r="E290" i="34"/>
  <c r="F281" i="34"/>
  <c r="F276" i="34"/>
  <c r="F270" i="34"/>
  <c r="E243" i="34"/>
  <c r="E237" i="34"/>
  <c r="C226" i="34"/>
  <c r="N224" i="34"/>
  <c r="C84" i="34"/>
  <c r="K80" i="34"/>
  <c r="N76" i="34"/>
  <c r="N75" i="34"/>
  <c r="N73" i="34"/>
  <c r="J68" i="34"/>
  <c r="C24" i="34"/>
  <c r="F22" i="34"/>
  <c r="E474" i="30" l="1"/>
  <c r="E468" i="30"/>
  <c r="E462" i="30"/>
  <c r="E456" i="30"/>
  <c r="D456" i="30"/>
  <c r="D451" i="30"/>
  <c r="I442" i="30"/>
  <c r="F442" i="30"/>
  <c r="I436" i="30"/>
  <c r="F436" i="30"/>
  <c r="I430" i="30"/>
  <c r="F430" i="30"/>
  <c r="I424" i="30"/>
  <c r="F424" i="30"/>
  <c r="I418" i="30"/>
  <c r="F418" i="30"/>
  <c r="D452" i="30" s="1"/>
  <c r="E355" i="30"/>
  <c r="O349" i="30"/>
  <c r="N349" i="30"/>
  <c r="M349" i="30"/>
  <c r="K349" i="30"/>
  <c r="C351" i="30" s="1"/>
  <c r="A346" i="30"/>
  <c r="A347" i="30" s="1"/>
  <c r="A348" i="30" s="1"/>
  <c r="A344" i="30"/>
  <c r="E216" i="30"/>
  <c r="E198" i="30"/>
  <c r="E191" i="30"/>
  <c r="E130" i="30"/>
  <c r="L111" i="30"/>
  <c r="K111" i="30"/>
  <c r="L102" i="30"/>
  <c r="K102" i="30"/>
  <c r="L92" i="30"/>
  <c r="K92" i="30"/>
  <c r="L83" i="30"/>
  <c r="K83" i="30"/>
  <c r="L75" i="30"/>
  <c r="K75" i="30"/>
  <c r="A71" i="30"/>
  <c r="F20" i="30"/>
  <c r="E20" i="30"/>
  <c r="E451" i="30" l="1"/>
  <c r="F202" i="33" l="1"/>
  <c r="F195" i="33"/>
  <c r="E174" i="33"/>
  <c r="E167" i="33"/>
  <c r="C163" i="33"/>
  <c r="M161" i="33"/>
  <c r="L161" i="33"/>
  <c r="A156" i="33"/>
  <c r="A157" i="33" s="1"/>
  <c r="A158" i="33" s="1"/>
  <c r="A159" i="33" s="1"/>
  <c r="A160" i="33" s="1"/>
  <c r="A155" i="33"/>
  <c r="A154" i="33"/>
  <c r="O68" i="33"/>
  <c r="L68" i="33"/>
  <c r="K68" i="33"/>
  <c r="A61" i="33"/>
  <c r="A62" i="33" s="1"/>
  <c r="A63" i="33" s="1"/>
  <c r="A64" i="33" s="1"/>
  <c r="A65" i="33" s="1"/>
  <c r="A66" i="33" s="1"/>
  <c r="A67" i="33" s="1"/>
  <c r="M60" i="33"/>
  <c r="N60" i="33" s="1"/>
  <c r="N68" i="33" s="1"/>
  <c r="E53" i="33"/>
  <c r="E47" i="33"/>
  <c r="F22" i="33"/>
  <c r="C24" i="33" s="1"/>
  <c r="E22" i="33"/>
  <c r="I220" i="48" l="1"/>
  <c r="F220" i="48"/>
  <c r="D231" i="48" s="1"/>
  <c r="E188" i="48"/>
  <c r="D230" i="48" s="1"/>
  <c r="O182" i="48"/>
  <c r="N182" i="48"/>
  <c r="M182" i="48"/>
  <c r="K182" i="48"/>
  <c r="C184" i="48" s="1"/>
  <c r="A180" i="48"/>
  <c r="A181" i="48" s="1"/>
  <c r="A179" i="48"/>
  <c r="A177" i="48"/>
  <c r="M55" i="48"/>
  <c r="A48" i="48"/>
  <c r="E38" i="48"/>
  <c r="F22" i="48"/>
  <c r="C24" i="48" s="1"/>
  <c r="E22" i="48"/>
  <c r="E262" i="47"/>
  <c r="E257" i="47"/>
  <c r="F247" i="47"/>
  <c r="F240" i="47"/>
  <c r="E220" i="47"/>
  <c r="E213" i="47"/>
  <c r="M207" i="47"/>
  <c r="O82" i="47"/>
  <c r="N82" i="47"/>
  <c r="M82" i="47"/>
  <c r="L82" i="47"/>
  <c r="K82" i="47"/>
  <c r="O65" i="47"/>
  <c r="N65" i="47"/>
  <c r="M65" i="47"/>
  <c r="L65" i="47"/>
  <c r="K65" i="47"/>
  <c r="E53" i="47"/>
  <c r="E47" i="47"/>
  <c r="F22" i="47"/>
  <c r="C24" i="47" s="1"/>
  <c r="E22" i="47"/>
  <c r="D155" i="8"/>
  <c r="F145" i="8"/>
  <c r="D156" i="8" s="1"/>
  <c r="E155" i="8" s="1"/>
  <c r="E130" i="8"/>
  <c r="M124" i="8"/>
  <c r="L124" i="8"/>
  <c r="K124" i="8"/>
  <c r="C126" i="8" s="1"/>
  <c r="A117" i="8"/>
  <c r="A118" i="8" s="1"/>
  <c r="A119" i="8" s="1"/>
  <c r="A120" i="8" s="1"/>
  <c r="A121" i="8" s="1"/>
  <c r="A122" i="8" s="1"/>
  <c r="A123" i="8" s="1"/>
  <c r="N116" i="8"/>
  <c r="N124" i="8" s="1"/>
  <c r="K89" i="8"/>
  <c r="C60" i="8"/>
  <c r="L55" i="8"/>
  <c r="K55" i="8"/>
  <c r="C59" i="8" s="1"/>
  <c r="N54" i="8"/>
  <c r="N53" i="8"/>
  <c r="N52" i="8"/>
  <c r="N51" i="8"/>
  <c r="I51" i="8"/>
  <c r="H51" i="8"/>
  <c r="A51" i="8"/>
  <c r="A52" i="8" s="1"/>
  <c r="A53" i="8" s="1"/>
  <c r="A54" i="8" s="1"/>
  <c r="N50" i="8"/>
  <c r="A50" i="8"/>
  <c r="M49" i="8"/>
  <c r="N49" i="8" s="1"/>
  <c r="N55" i="8" s="1"/>
  <c r="D41" i="8"/>
  <c r="E40" i="8" s="1"/>
  <c r="E24" i="8"/>
  <c r="F22" i="8"/>
  <c r="C24" i="8" s="1"/>
  <c r="F15" i="8"/>
  <c r="E230" i="48" l="1"/>
  <c r="E388" i="24"/>
  <c r="E383" i="24"/>
  <c r="E378" i="24"/>
  <c r="E373" i="24"/>
  <c r="E368" i="24"/>
  <c r="E363" i="24"/>
  <c r="F358" i="24"/>
  <c r="F353" i="24"/>
  <c r="F348" i="24"/>
  <c r="F343" i="24"/>
  <c r="F337" i="24"/>
  <c r="F331" i="24"/>
  <c r="E300" i="24"/>
  <c r="E293" i="24"/>
  <c r="E287" i="24"/>
  <c r="E281" i="24"/>
  <c r="E274" i="24"/>
  <c r="E269" i="24"/>
  <c r="M263" i="24"/>
  <c r="A257" i="24"/>
  <c r="A258" i="24" s="1"/>
  <c r="A259" i="24" s="1"/>
  <c r="A260" i="24" s="1"/>
  <c r="A261" i="24" s="1"/>
  <c r="A262" i="24" s="1"/>
  <c r="A256" i="24"/>
  <c r="O124" i="24"/>
  <c r="M124" i="24"/>
  <c r="A119" i="24"/>
  <c r="A120" i="24" s="1"/>
  <c r="A121" i="24" s="1"/>
  <c r="A122" i="24" s="1"/>
  <c r="A123" i="24" s="1"/>
  <c r="A118" i="24"/>
  <c r="A117" i="24"/>
  <c r="E109" i="24"/>
  <c r="E103" i="24"/>
  <c r="E97" i="24"/>
  <c r="E91" i="24"/>
  <c r="E84" i="24"/>
  <c r="E78" i="24"/>
  <c r="C24" i="24"/>
  <c r="F22" i="24"/>
  <c r="F220" i="46" l="1"/>
  <c r="F211" i="46"/>
  <c r="D230" i="46" s="1"/>
  <c r="E191" i="46"/>
  <c r="D229" i="46" s="1"/>
  <c r="E229" i="46" s="1"/>
  <c r="O185" i="46"/>
  <c r="M185" i="46"/>
  <c r="K185" i="46"/>
  <c r="C187" i="46" s="1"/>
  <c r="N184" i="46"/>
  <c r="A184" i="46"/>
  <c r="N183" i="46"/>
  <c r="N185" i="46" s="1"/>
  <c r="N67" i="46"/>
  <c r="L67" i="46"/>
  <c r="K67" i="46"/>
  <c r="C71" i="46" s="1"/>
  <c r="A66" i="46"/>
  <c r="A64" i="46"/>
  <c r="A63" i="46"/>
  <c r="N62" i="46"/>
  <c r="E54" i="46"/>
  <c r="D48" i="46"/>
  <c r="E47" i="46" s="1"/>
  <c r="F22" i="46"/>
  <c r="C24" i="46" s="1"/>
  <c r="E22" i="46"/>
  <c r="F258" i="45"/>
  <c r="F253" i="45"/>
  <c r="F247" i="45"/>
  <c r="E218" i="45"/>
  <c r="E212" i="45"/>
  <c r="E205" i="45"/>
  <c r="M199" i="45"/>
  <c r="K199" i="45"/>
  <c r="C201" i="45" s="1"/>
  <c r="A192" i="45"/>
  <c r="A193" i="45" s="1"/>
  <c r="A194" i="45" s="1"/>
  <c r="A195" i="45" s="1"/>
  <c r="A196" i="45" s="1"/>
  <c r="A197" i="45" s="1"/>
  <c r="A198" i="45" s="1"/>
  <c r="K81" i="45"/>
  <c r="L77" i="45"/>
  <c r="L81" i="45" s="1"/>
  <c r="A74" i="45"/>
  <c r="A75" i="45" s="1"/>
  <c r="A76" i="45" s="1"/>
  <c r="A77" i="45" s="1"/>
  <c r="A78" i="45" s="1"/>
  <c r="A79" i="45" s="1"/>
  <c r="A73" i="45"/>
  <c r="E67" i="45"/>
  <c r="E60" i="45"/>
  <c r="E54" i="45"/>
  <c r="E24" i="45"/>
  <c r="F22" i="45"/>
  <c r="C24" i="45" s="1"/>
  <c r="C292" i="44"/>
  <c r="E282" i="44"/>
  <c r="E276" i="44"/>
  <c r="E270" i="44"/>
  <c r="E264" i="44"/>
  <c r="D233" i="44"/>
  <c r="D228" i="44"/>
  <c r="D223" i="44"/>
  <c r="D217" i="44"/>
  <c r="C291" i="44" s="1"/>
  <c r="D291" i="44" s="1"/>
  <c r="B213" i="44"/>
  <c r="M210" i="44"/>
  <c r="M208" i="44"/>
  <c r="M207" i="44"/>
  <c r="L207" i="44"/>
  <c r="L211" i="44" s="1"/>
  <c r="M206" i="44"/>
  <c r="N205" i="44"/>
  <c r="M205" i="44"/>
  <c r="N204" i="44"/>
  <c r="M204" i="44"/>
  <c r="M211" i="44" s="1"/>
  <c r="J97" i="44"/>
  <c r="M96" i="44"/>
  <c r="L95" i="44"/>
  <c r="M95" i="44" s="1"/>
  <c r="K95" i="44"/>
  <c r="K97" i="44" s="1"/>
  <c r="N94" i="44"/>
  <c r="M94" i="44"/>
  <c r="M93" i="44"/>
  <c r="M92" i="44"/>
  <c r="M91" i="44"/>
  <c r="M90" i="44"/>
  <c r="C83" i="44"/>
  <c r="D83" i="44" s="1"/>
  <c r="D76" i="44"/>
  <c r="C76" i="44"/>
  <c r="C68" i="44"/>
  <c r="D68" i="44" s="1"/>
  <c r="D60" i="44"/>
  <c r="C60" i="44"/>
  <c r="D22" i="44"/>
  <c r="B22" i="44"/>
  <c r="E20" i="44"/>
  <c r="K69" i="29"/>
  <c r="K244" i="2" l="1"/>
  <c r="J244" i="2"/>
  <c r="J79" i="2"/>
  <c r="C68" i="2" l="1"/>
  <c r="L373" i="9" l="1"/>
  <c r="M314" i="9"/>
  <c r="L314" i="9"/>
  <c r="K294" i="9"/>
  <c r="N293" i="9"/>
  <c r="M293" i="9"/>
  <c r="L293" i="9"/>
  <c r="N45" i="31" l="1"/>
  <c r="M45" i="37"/>
  <c r="N45" i="37"/>
  <c r="J114" i="6" l="1"/>
  <c r="K114" i="6"/>
  <c r="K54" i="38" l="1"/>
  <c r="C58" i="38" s="1"/>
  <c r="F131" i="38"/>
  <c r="N110" i="38"/>
  <c r="M110" i="38"/>
  <c r="L110" i="38"/>
  <c r="K110" i="38"/>
  <c r="L54" i="38"/>
  <c r="E19" i="38"/>
  <c r="F127" i="37" l="1"/>
  <c r="O104" i="37"/>
  <c r="N104" i="37"/>
  <c r="M104" i="37"/>
  <c r="L104" i="37"/>
  <c r="K104" i="37"/>
  <c r="L45" i="37"/>
  <c r="K45" i="37"/>
  <c r="C50" i="37" s="1"/>
  <c r="E19" i="37"/>
  <c r="F157" i="36"/>
  <c r="D168" i="36" s="1"/>
  <c r="E139" i="36"/>
  <c r="D167" i="36" s="1"/>
  <c r="N133" i="36"/>
  <c r="M133" i="36"/>
  <c r="K133" i="36"/>
  <c r="C135" i="36" s="1"/>
  <c r="A130" i="36"/>
  <c r="A131" i="36" s="1"/>
  <c r="A132" i="36" s="1"/>
  <c r="A128" i="36"/>
  <c r="A54" i="36"/>
  <c r="F22" i="36"/>
  <c r="C24" i="36" s="1"/>
  <c r="E22" i="36"/>
  <c r="F336" i="35"/>
  <c r="F330" i="35"/>
  <c r="F318" i="35"/>
  <c r="E295" i="35"/>
  <c r="E289" i="35"/>
  <c r="E284" i="35"/>
  <c r="E279" i="35"/>
  <c r="E273" i="35"/>
  <c r="N267" i="35"/>
  <c r="M267" i="35"/>
  <c r="L267" i="35"/>
  <c r="K267" i="35"/>
  <c r="C269" i="35" s="1"/>
  <c r="M120" i="35"/>
  <c r="L120" i="35"/>
  <c r="K120" i="35"/>
  <c r="C124" i="35" s="1"/>
  <c r="E99" i="35"/>
  <c r="E93" i="35"/>
  <c r="E87" i="35"/>
  <c r="E79" i="35"/>
  <c r="E71" i="35"/>
  <c r="E26" i="35"/>
  <c r="F24" i="35"/>
  <c r="C26" i="35" s="1"/>
  <c r="E24" i="35"/>
  <c r="E38" i="32"/>
  <c r="J43" i="32"/>
  <c r="K49" i="32"/>
  <c r="I142" i="32"/>
  <c r="F142" i="32"/>
  <c r="D153" i="32" s="1"/>
  <c r="E121" i="32"/>
  <c r="D152" i="32" s="1"/>
  <c r="O115" i="32"/>
  <c r="N115" i="32"/>
  <c r="M115" i="32"/>
  <c r="K115" i="32"/>
  <c r="C117" i="32" s="1"/>
  <c r="A109" i="32"/>
  <c r="A110" i="32" s="1"/>
  <c r="A111" i="32" s="1"/>
  <c r="A112" i="32" s="1"/>
  <c r="A113" i="32" s="1"/>
  <c r="A114" i="32" s="1"/>
  <c r="L52" i="32"/>
  <c r="A48" i="32"/>
  <c r="F22" i="32"/>
  <c r="C24" i="32" s="1"/>
  <c r="E22" i="32"/>
  <c r="F121" i="31"/>
  <c r="O98" i="31"/>
  <c r="N98" i="31"/>
  <c r="M98" i="31"/>
  <c r="L98" i="31"/>
  <c r="K98" i="31"/>
  <c r="L45" i="31"/>
  <c r="K45" i="31"/>
  <c r="C50" i="31" s="1"/>
  <c r="E19" i="31"/>
  <c r="E167" i="36" l="1"/>
  <c r="E152" i="32"/>
  <c r="I146" i="29" l="1"/>
  <c r="F146" i="29"/>
  <c r="D157" i="29" s="1"/>
  <c r="E126" i="29"/>
  <c r="D156" i="29" s="1"/>
  <c r="O120" i="29"/>
  <c r="N120" i="29"/>
  <c r="M120" i="29"/>
  <c r="K120" i="29"/>
  <c r="C122" i="29" s="1"/>
  <c r="A114" i="29"/>
  <c r="A115" i="29" s="1"/>
  <c r="A116" i="29" s="1"/>
  <c r="A117" i="29" s="1"/>
  <c r="A118" i="29" s="1"/>
  <c r="A119" i="29" s="1"/>
  <c r="L69" i="29"/>
  <c r="A58" i="29"/>
  <c r="E156" i="29" l="1"/>
  <c r="F116" i="26" l="1"/>
  <c r="N95" i="26"/>
  <c r="M95" i="26"/>
  <c r="L95" i="26"/>
  <c r="K95" i="26"/>
  <c r="L45" i="26"/>
  <c r="K45" i="26"/>
  <c r="C49" i="26" s="1"/>
  <c r="E19" i="26"/>
  <c r="F141" i="25"/>
  <c r="L118" i="25"/>
  <c r="K118" i="25"/>
  <c r="L51" i="25"/>
  <c r="K51" i="25"/>
  <c r="C55" i="25" s="1"/>
  <c r="E22" i="25"/>
  <c r="N110" i="23" l="1"/>
  <c r="E125" i="15"/>
  <c r="E120" i="15"/>
  <c r="E115" i="15"/>
  <c r="E110" i="15"/>
  <c r="E105" i="15"/>
  <c r="E100" i="15"/>
  <c r="E95" i="15"/>
  <c r="F401" i="15" l="1"/>
  <c r="D412" i="15" s="1"/>
  <c r="E348" i="15"/>
  <c r="D411" i="15" s="1"/>
  <c r="E411" i="15" s="1"/>
  <c r="O342" i="15"/>
  <c r="N342" i="15"/>
  <c r="M342" i="15"/>
  <c r="K342" i="15"/>
  <c r="C344" i="15" s="1"/>
  <c r="A335" i="15"/>
  <c r="A336" i="15" s="1"/>
  <c r="A337" i="15" s="1"/>
  <c r="A338" i="15" s="1"/>
  <c r="A339" i="15" s="1"/>
  <c r="A340" i="15" s="1"/>
  <c r="A341" i="15" s="1"/>
  <c r="C192" i="15"/>
  <c r="C187" i="15"/>
  <c r="C182" i="15"/>
  <c r="C177" i="15"/>
  <c r="A133" i="15"/>
  <c r="A134" i="15" s="1"/>
  <c r="A135" i="15" s="1"/>
  <c r="A136" i="15" s="1"/>
  <c r="A137" i="15" s="1"/>
  <c r="A138" i="15" s="1"/>
  <c r="A139" i="15" s="1"/>
  <c r="E90" i="15"/>
  <c r="F1195" i="9" l="1"/>
  <c r="F1178" i="9"/>
  <c r="F1162" i="9"/>
  <c r="F1144" i="9"/>
  <c r="F1123" i="9"/>
  <c r="F1105" i="9"/>
  <c r="F1068" i="9"/>
  <c r="F1044" i="9"/>
  <c r="F1027" i="9"/>
  <c r="F1009" i="9"/>
  <c r="K956" i="9"/>
  <c r="A954" i="9"/>
  <c r="K939" i="9"/>
  <c r="K889" i="9"/>
  <c r="L874" i="9"/>
  <c r="K874" i="9"/>
  <c r="O824" i="9"/>
  <c r="K824" i="9"/>
  <c r="N427" i="9"/>
  <c r="M427" i="9"/>
  <c r="L427" i="9"/>
  <c r="K427" i="9"/>
  <c r="A421" i="9"/>
  <c r="N409" i="9"/>
  <c r="M409" i="9"/>
  <c r="L409" i="9"/>
  <c r="K409" i="9"/>
  <c r="A403" i="9"/>
  <c r="N391" i="9"/>
  <c r="M391" i="9"/>
  <c r="L391" i="9"/>
  <c r="K391" i="9"/>
  <c r="A385" i="9"/>
  <c r="N373" i="9"/>
  <c r="M373" i="9"/>
  <c r="A362" i="9"/>
  <c r="N350" i="9"/>
  <c r="M350" i="9"/>
  <c r="L350" i="9"/>
  <c r="K350" i="9"/>
  <c r="A344" i="9"/>
  <c r="N332" i="9"/>
  <c r="M332" i="9"/>
  <c r="L332" i="9"/>
  <c r="K332" i="9"/>
  <c r="A326" i="9"/>
  <c r="N314" i="9"/>
  <c r="A305" i="9"/>
  <c r="A282" i="9"/>
  <c r="N269" i="9"/>
  <c r="M269" i="9"/>
  <c r="L269" i="9"/>
  <c r="K269" i="9"/>
  <c r="A263" i="9"/>
  <c r="N251" i="9"/>
  <c r="M251" i="9"/>
  <c r="L251" i="9"/>
  <c r="K251" i="9"/>
  <c r="A245" i="9"/>
  <c r="N233" i="9"/>
  <c r="M233" i="9"/>
  <c r="L233" i="9"/>
  <c r="K233" i="9"/>
  <c r="A227" i="9"/>
  <c r="C69" i="9"/>
  <c r="C65" i="9"/>
  <c r="C62" i="9"/>
  <c r="C59" i="9"/>
  <c r="C56" i="9"/>
  <c r="C53" i="9"/>
  <c r="C50" i="9"/>
  <c r="C47" i="9"/>
  <c r="C44" i="9"/>
  <c r="C41" i="9"/>
  <c r="C38" i="9"/>
  <c r="F36" i="9"/>
  <c r="E36" i="9"/>
  <c r="H31" i="9"/>
  <c r="C56" i="7" l="1"/>
  <c r="N46" i="7"/>
  <c r="N47" i="7"/>
  <c r="N48" i="7"/>
  <c r="N49" i="7"/>
  <c r="N50" i="7"/>
  <c r="N45" i="7"/>
  <c r="L45" i="7"/>
  <c r="K41" i="7"/>
  <c r="C22" i="7"/>
  <c r="L101" i="39" l="1"/>
  <c r="L107" i="39"/>
  <c r="E22" i="39"/>
  <c r="E24" i="39" s="1"/>
  <c r="I236" i="39"/>
  <c r="F236" i="39"/>
  <c r="D247" i="39" s="1"/>
  <c r="E200" i="39"/>
  <c r="D246" i="39" s="1"/>
  <c r="O194" i="39"/>
  <c r="N194" i="39"/>
  <c r="M194" i="39"/>
  <c r="K194" i="39"/>
  <c r="C196" i="39" s="1"/>
  <c r="A188" i="39"/>
  <c r="A189" i="39" s="1"/>
  <c r="A190" i="39" s="1"/>
  <c r="A191" i="39" s="1"/>
  <c r="A192" i="39" s="1"/>
  <c r="A193" i="39" s="1"/>
  <c r="A90" i="39"/>
  <c r="D82" i="39"/>
  <c r="E81" i="39" s="1"/>
  <c r="E76" i="39"/>
  <c r="E71" i="39"/>
  <c r="E65" i="39"/>
  <c r="F22" i="39"/>
  <c r="C24" i="39" s="1"/>
  <c r="K107" i="39" l="1"/>
  <c r="C110" i="39" s="1"/>
  <c r="E246" i="39"/>
  <c r="D61" i="2" l="1"/>
  <c r="D55" i="2"/>
  <c r="J90" i="2"/>
  <c r="E21" i="2"/>
  <c r="B23" i="2" s="1"/>
  <c r="M275" i="6"/>
  <c r="M276" i="6"/>
  <c r="M277" i="6"/>
  <c r="M278" i="6"/>
  <c r="M274" i="6"/>
  <c r="M111" i="6" l="1"/>
  <c r="M112" i="6"/>
  <c r="M113" i="6"/>
  <c r="M110" i="6"/>
  <c r="E288" i="2" l="1"/>
  <c r="C299" i="2" s="1"/>
  <c r="D250" i="2"/>
  <c r="C298" i="2" s="1"/>
  <c r="N244" i="2"/>
  <c r="M244" i="2"/>
  <c r="L244" i="2"/>
  <c r="B246" i="2"/>
  <c r="B99" i="2"/>
  <c r="D67" i="2"/>
  <c r="D21" i="2"/>
  <c r="D298" i="2" l="1"/>
  <c r="N51" i="23"/>
  <c r="N50" i="23"/>
  <c r="E22" i="23"/>
  <c r="E24" i="23" s="1"/>
  <c r="F22" i="23"/>
  <c r="C24" i="23" s="1"/>
  <c r="F138" i="23"/>
  <c r="D149" i="23" s="1"/>
  <c r="E123" i="23"/>
  <c r="D148" i="23" s="1"/>
  <c r="M117" i="23"/>
  <c r="L117" i="23"/>
  <c r="K117" i="23"/>
  <c r="C119" i="23" s="1"/>
  <c r="A110" i="23"/>
  <c r="A111" i="23" s="1"/>
  <c r="A112" i="23" s="1"/>
  <c r="A113" i="23" s="1"/>
  <c r="A114" i="23" s="1"/>
  <c r="A115" i="23" s="1"/>
  <c r="A116" i="23" s="1"/>
  <c r="N109" i="23"/>
  <c r="N117" i="23" s="1"/>
  <c r="L57" i="23"/>
  <c r="K57" i="23"/>
  <c r="C61" i="23" s="1"/>
  <c r="A50" i="23"/>
  <c r="A51" i="23" s="1"/>
  <c r="A52" i="23" s="1"/>
  <c r="A53" i="23" s="1"/>
  <c r="A54" i="23" s="1"/>
  <c r="A55" i="23" s="1"/>
  <c r="A56" i="23" s="1"/>
  <c r="N49" i="23"/>
  <c r="E40" i="23"/>
  <c r="E148" i="23" l="1"/>
  <c r="N57" i="23"/>
  <c r="N51" i="22" l="1"/>
  <c r="N52" i="22"/>
  <c r="N53" i="22"/>
  <c r="N54" i="22"/>
  <c r="N55" i="22"/>
  <c r="N56" i="22"/>
  <c r="M50" i="22"/>
  <c r="N50" i="22" s="1"/>
  <c r="E22" i="22"/>
  <c r="E24" i="22" s="1"/>
  <c r="F15" i="22"/>
  <c r="F22" i="22" s="1"/>
  <c r="C24" i="22" s="1"/>
  <c r="F156" i="22"/>
  <c r="D167" i="22" s="1"/>
  <c r="E140" i="22"/>
  <c r="D166" i="22" s="1"/>
  <c r="M134" i="22"/>
  <c r="L134" i="22"/>
  <c r="K134" i="22"/>
  <c r="C136" i="22" s="1"/>
  <c r="A127" i="22"/>
  <c r="A128" i="22" s="1"/>
  <c r="A129" i="22" s="1"/>
  <c r="A130" i="22" s="1"/>
  <c r="A131" i="22" s="1"/>
  <c r="A132" i="22" s="1"/>
  <c r="A133" i="22" s="1"/>
  <c r="N126" i="22"/>
  <c r="N134" i="22" s="1"/>
  <c r="L57" i="22"/>
  <c r="K57" i="22"/>
  <c r="C61" i="22" s="1"/>
  <c r="A50" i="22"/>
  <c r="A51" i="22" s="1"/>
  <c r="A52" i="22" s="1"/>
  <c r="A53" i="22" s="1"/>
  <c r="A54" i="22" s="1"/>
  <c r="A55" i="22" s="1"/>
  <c r="A56" i="22" s="1"/>
  <c r="N49" i="22"/>
  <c r="E40" i="22"/>
  <c r="E166" i="22" l="1"/>
  <c r="M57" i="22"/>
  <c r="C62" i="22" s="1"/>
  <c r="C88" i="21" l="1"/>
  <c r="D62" i="21"/>
  <c r="E61" i="21" s="1"/>
  <c r="D56" i="21"/>
  <c r="E55" i="21" s="1"/>
  <c r="F22" i="21"/>
  <c r="C24" i="21" s="1"/>
  <c r="E24" i="21"/>
  <c r="F282" i="21"/>
  <c r="D293" i="21" s="1"/>
  <c r="E267" i="21"/>
  <c r="D292" i="21" s="1"/>
  <c r="M261" i="21"/>
  <c r="L261" i="21"/>
  <c r="K261" i="21"/>
  <c r="C263" i="21" s="1"/>
  <c r="A254" i="21"/>
  <c r="A255" i="21" s="1"/>
  <c r="A256" i="21" s="1"/>
  <c r="A257" i="21" s="1"/>
  <c r="A258" i="21" s="1"/>
  <c r="A259" i="21" s="1"/>
  <c r="A260" i="21" s="1"/>
  <c r="N253" i="21"/>
  <c r="N261" i="21" s="1"/>
  <c r="M84" i="21"/>
  <c r="C89" i="21" s="1"/>
  <c r="L84" i="21"/>
  <c r="K84" i="21"/>
  <c r="A77" i="21"/>
  <c r="A78" i="21" s="1"/>
  <c r="A79" i="21" s="1"/>
  <c r="A80" i="21" s="1"/>
  <c r="A81" i="21" s="1"/>
  <c r="A82" i="21" s="1"/>
  <c r="A83" i="21" s="1"/>
  <c r="N76" i="21"/>
  <c r="N84" i="21" s="1"/>
  <c r="D68" i="21"/>
  <c r="E67" i="21" s="1"/>
  <c r="E292" i="21" l="1"/>
  <c r="D285" i="6" l="1"/>
  <c r="C332" i="6" s="1"/>
  <c r="M279" i="6"/>
  <c r="L279" i="6"/>
  <c r="K279" i="6"/>
  <c r="J279" i="6"/>
  <c r="B281" i="6" s="1"/>
  <c r="M114" i="6"/>
  <c r="B118" i="6"/>
  <c r="N110" i="6"/>
  <c r="D102" i="6"/>
  <c r="D97" i="6"/>
  <c r="D92" i="6"/>
  <c r="C87" i="6"/>
  <c r="D86" i="6" s="1"/>
  <c r="D81" i="6"/>
  <c r="D76" i="6"/>
  <c r="E22" i="6"/>
  <c r="B24" i="6" s="1"/>
  <c r="D22" i="6"/>
  <c r="D24" i="6" s="1"/>
  <c r="E148" i="7"/>
  <c r="F138" i="7"/>
  <c r="N120" i="7"/>
  <c r="M120" i="7"/>
  <c r="L120" i="7"/>
  <c r="K120" i="7"/>
  <c r="C122" i="7" s="1"/>
  <c r="K51" i="7"/>
  <c r="C55" i="7" s="1"/>
  <c r="O50" i="7"/>
  <c r="L47" i="7"/>
  <c r="E37" i="7"/>
  <c r="E22" i="7"/>
  <c r="L51" i="7" l="1"/>
</calcChain>
</file>

<file path=xl/comments1.xml><?xml version="1.0" encoding="utf-8"?>
<comments xmlns="http://schemas.openxmlformats.org/spreadsheetml/2006/main">
  <authors>
    <author>Usuario</author>
  </authors>
  <commentList>
    <comment ref="F694" authorId="0" shapeId="0">
      <text>
        <r>
          <rPr>
            <b/>
            <sz val="9"/>
            <color indexed="81"/>
            <rFont val="Tahoma"/>
            <family val="2"/>
          </rPr>
          <t>Usuario:</t>
        </r>
        <r>
          <rPr>
            <sz val="9"/>
            <color indexed="81"/>
            <rFont val="Tahoma"/>
            <family val="2"/>
          </rPr>
          <t xml:space="preserve">
</t>
        </r>
      </text>
    </comment>
  </commentList>
</comments>
</file>

<file path=xl/sharedStrings.xml><?xml version="1.0" encoding="utf-8"?>
<sst xmlns="http://schemas.openxmlformats.org/spreadsheetml/2006/main" count="32030" uniqueCount="5682">
  <si>
    <t>1. CRITERIOS HABILITANTES</t>
  </si>
  <si>
    <t>Experiencia Específica - habilitante</t>
  </si>
  <si>
    <t>Nombre de Proponente:</t>
  </si>
  <si>
    <t>PARROQUIA SAN JOSE DE CANALETE</t>
  </si>
  <si>
    <t>Nombre de Integrante No 1:</t>
  </si>
  <si>
    <t>Nombre de Integrante No 2:</t>
  </si>
  <si>
    <t>Nombre de Integrante No 3:</t>
  </si>
  <si>
    <t>grupo a la que se presenta</t>
  </si>
  <si>
    <t>Fecha de evaluación:</t>
  </si>
  <si>
    <t>27/11/2014</t>
  </si>
  <si>
    <t>Resumen de Grupos y Presupuesto que esta ofertando (se debe hacer una valuación independiente para cada grupo al que se presenta)</t>
  </si>
  <si>
    <t>Número del Grupo</t>
  </si>
  <si>
    <t>Valor del Presupuesto</t>
  </si>
  <si>
    <t>Número de cupos</t>
  </si>
  <si>
    <t>Sumatoria</t>
  </si>
  <si>
    <t xml:space="preserve">Experiencia minima a acreditar </t>
  </si>
  <si>
    <t>Experiencia mínima a acreditar en cupos (80% de los cupos del grupo)</t>
  </si>
  <si>
    <t>RESULTADOS EVALUACION COMPONENTE TECNICO GRUPO 4</t>
  </si>
  <si>
    <t>CRITERIO</t>
  </si>
  <si>
    <t>SI</t>
  </si>
  <si>
    <t>NO</t>
  </si>
  <si>
    <t>Experiencia Específica habilitante en tiempo</t>
  </si>
  <si>
    <t>X</t>
  </si>
  <si>
    <t>Experiencia Específica habilitante en cupos</t>
  </si>
  <si>
    <t>Infraestructura</t>
  </si>
  <si>
    <t>Talento Humano</t>
  </si>
  <si>
    <t>RESULTADOS FACTORES DE PONDERACION - GRUPO 4</t>
  </si>
  <si>
    <t>PUNTAJE MAXIMO</t>
  </si>
  <si>
    <t>PUNTAJE ASIGNADO</t>
  </si>
  <si>
    <t>TOTAL</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</si>
  <si>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</si>
  <si>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</si>
  <si>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Solo de certificaciones validadas (por que se ajustan al objeto solicitado y periodos solicitado y no fueron objeto de multas</t>
  </si>
  <si>
    <t>Experiencia habilitante</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</si>
  <si>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</si>
  <si>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</si>
  <si>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</si>
  <si>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Numero
 del contrato</t>
  </si>
  <si>
    <t xml:space="preserve">Objeto del contrato cumple con lo solcitado 
si/ no
</t>
  </si>
  <si>
    <t>Porcentaje de participación en caso de consorcio o unión temporal</t>
  </si>
  <si>
    <t xml:space="preserve">Fecha 
inicio </t>
  </si>
  <si>
    <t>Fecha de terminación</t>
  </si>
  <si>
    <t>fueron objeto de multas
si/no</t>
  </si>
  <si>
    <t>experiencia
acreditada
validada
(en meses)</t>
  </si>
  <si>
    <t>experiencia
acreditada
no validada 
(en meses)</t>
  </si>
  <si>
    <t xml:space="preserve">Cantidad de Cupos ejecutados </t>
  </si>
  <si>
    <t>Cantidad de Cupos 
 según % de participación</t>
  </si>
  <si>
    <t>Valor ejecutado
del contrato</t>
  </si>
  <si>
    <t>FOLIO</t>
  </si>
  <si>
    <t>OBSERVACION</t>
  </si>
  <si>
    <t>ICBF</t>
  </si>
  <si>
    <t>23-2008-196</t>
  </si>
  <si>
    <t>ESTA EXPERIENCIA NO ES TENIDA EN CUENTA POR CUANTO  ESTA POR FUERA DE LOS ULTIMOS CINCO AÑOS</t>
  </si>
  <si>
    <t>23-2009-205</t>
  </si>
  <si>
    <t>23-2010-189</t>
  </si>
  <si>
    <t>23-2011-168</t>
  </si>
  <si>
    <t>23-2012-095</t>
  </si>
  <si>
    <t>23-2012-238</t>
  </si>
  <si>
    <t>23-2012-340</t>
  </si>
  <si>
    <t>92 -93</t>
  </si>
  <si>
    <t>Criterio</t>
  </si>
  <si>
    <t>Valor</t>
  </si>
  <si>
    <t xml:space="preserve">Concepto, cumple </t>
  </si>
  <si>
    <t>si</t>
  </si>
  <si>
    <t>no</t>
  </si>
  <si>
    <t>Total meses de experiencia acreditada valida</t>
  </si>
  <si>
    <t>Total cupos certificados</t>
  </si>
  <si>
    <t>Infraestructura Formato 11 - Habilitante</t>
  </si>
  <si>
    <t>MODALIDAD A LA QUE SE PRESENTA
(CDI CON ARRIENDO- CDI SIN ARRIENDO - MODALIDAD FAMILIAR)</t>
  </si>
  <si>
    <t>MODALIDAD</t>
  </si>
  <si>
    <t>UBICACIÓN*</t>
  </si>
  <si>
    <t>CAPACIDAD  INSTALADA EN CUPOS**</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</si>
  <si>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</si>
  <si>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</si>
  <si>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</si>
  <si>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</si>
  <si>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</si>
  <si>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</si>
  <si>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</si>
  <si>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</si>
  <si>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</si>
  <si>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OBSERVACIONES</t>
  </si>
  <si>
    <t>CUMPLE 
SI /NO</t>
  </si>
  <si>
    <t>CDI SIN ARRIENDO</t>
  </si>
  <si>
    <t>INSTITUCIONAL</t>
  </si>
  <si>
    <t>CANALETE - URBANA</t>
  </si>
  <si>
    <t>NA</t>
  </si>
  <si>
    <t>POPAYAN</t>
  </si>
  <si>
    <t>SI SE VAN</t>
  </si>
  <si>
    <t>MI PROGRESO</t>
  </si>
  <si>
    <t>CDI FAMILIAR</t>
  </si>
  <si>
    <t>FAMILIAR</t>
  </si>
  <si>
    <t>** Cupos de acuerdo con el área exigida en el estándar 40 para las dos Modalidades</t>
  </si>
  <si>
    <t>*** Si es propia, en arriendo,  comodato ó con autorización de uso, con que entidad</t>
  </si>
  <si>
    <t>Talento Humano - Habilitante</t>
  </si>
  <si>
    <t>CARGO</t>
  </si>
  <si>
    <t>PROPORCIÓN T.HNO/CUPOS</t>
  </si>
  <si>
    <t>NOMBRE</t>
  </si>
  <si>
    <t>CÉDULA DE CIUDADANÍA</t>
  </si>
  <si>
    <t>TÍTULO OBTENIDO</t>
  </si>
  <si>
    <t>INSTITUCIÓN DE EDUCACIÓN SUPERIOR</t>
  </si>
  <si>
    <t>FECHA DE TERMINACIÓN DE MATERIAS O DE GRADO SEGÚN EL CASO</t>
  </si>
  <si>
    <t>TARJETA PROFESIONAL DE REQUERIRSE</t>
  </si>
  <si>
    <t xml:space="preserve">EXPERIENCIA PROFESIONAL </t>
  </si>
  <si>
    <t xml:space="preserve">CARTA DE COMPROMISO DE SUSCRIBIR EL CONTRATO FORMATO 8 </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</si>
  <si>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</si>
  <si>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</si>
  <si>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EMPRESA</t>
  </si>
  <si>
    <t>FECHA DE INICIO Y TERMINACIÓN</t>
  </si>
  <si>
    <t xml:space="preserve">FUNCIONES </t>
  </si>
  <si>
    <t>COORDINADOR - GRUPO 4</t>
  </si>
  <si>
    <t>1/200</t>
  </si>
  <si>
    <t>IRIS NEY SANCHEZ G</t>
  </si>
  <si>
    <t>LICENCIADA EN EDUCACION CON ENFASIS EN ESPAÑOL Y LITERATURA</t>
  </si>
  <si>
    <t>UNIVERSIDAD DE LA GUAJIRA</t>
  </si>
  <si>
    <t>ASOCIACION RED COLOMBIA SOLIDARIA -ARCOSOL-</t>
  </si>
  <si>
    <t>17-04-2012    15-12-2012</t>
  </si>
  <si>
    <t>JARDIN INFANTIL MI BELLO MUNDO</t>
  </si>
  <si>
    <t>10-01-2011      05-05-2011              08-03-2010                15-12-2010</t>
  </si>
  <si>
    <t>1/53</t>
  </si>
  <si>
    <t>SE SOLICITA SUBSANAR YA QUE NO APORTA CERTIFICACION QUE PERMITA VERIFICAR EXPERIENCIA, SEGÚN LO SOLCIITAN LOS PLIEGOS</t>
  </si>
  <si>
    <t>PROFESIONAL DE APOYO PSICOSOCIAL</t>
  </si>
  <si>
    <t>1/253</t>
  </si>
  <si>
    <t>LEILA SUSANA ALVAREZ GUZMAN</t>
  </si>
  <si>
    <t>PSICOLOGA</t>
  </si>
  <si>
    <t>UNIVERSIDAD DEL SINU</t>
  </si>
  <si>
    <t>COORDINADOR</t>
  </si>
  <si>
    <t>1/300</t>
  </si>
  <si>
    <t>ALCIDES PEREZ BURGOS</t>
  </si>
  <si>
    <t>LICENCIADO EN EDUCACION INFANTIL CON ENFASIS EN MATEMATICAS</t>
  </si>
  <si>
    <t>UNIVERSIDAD DE CORDOBA</t>
  </si>
  <si>
    <t>11-11-200</t>
  </si>
  <si>
    <t>1/130</t>
  </si>
  <si>
    <t>1/150</t>
  </si>
  <si>
    <t>IVON PAOLA ALVAREZ CALLE</t>
  </si>
  <si>
    <t>FUNDACION UNIVERSITARIA LUIS AMIGÓ</t>
  </si>
  <si>
    <t>CENTRO DE DESARROLLO INFANTIL MOGAMBO</t>
  </si>
  <si>
    <t>2-02-2012           30-06-2012           22-08-2012             11-02-2012</t>
  </si>
  <si>
    <t>FUNDACION VISION DIVINA DEL MAÑANA</t>
  </si>
  <si>
    <t>04-03-2013           11-03-2014</t>
  </si>
  <si>
    <t>ESTELA BEATRIZ ARCIA ORTEGA</t>
  </si>
  <si>
    <t>UNIVERDIDA DEL SINU</t>
  </si>
  <si>
    <t>LINETH ROCIOHUMANEZ RAMOS</t>
  </si>
  <si>
    <t>UNIVERDIDAD PONTIFICIA BOLIVARIANA</t>
  </si>
  <si>
    <t>FUNDACION FUTUROS</t>
  </si>
  <si>
    <t>01-01-2007    30-12-2007</t>
  </si>
  <si>
    <t>CUMPLE</t>
  </si>
  <si>
    <t>CASA DE JUSTICIA-COMISARIA DE FAMILIA</t>
  </si>
  <si>
    <t>01-08-2006     17-11-2006</t>
  </si>
  <si>
    <t>Propuesta Técnica - Habilitante</t>
  </si>
  <si>
    <r>
      <rPr>
        <b/>
        <sz val="10"/>
        <color theme="1"/>
        <rFont val="Calibri"/>
        <family val="2"/>
        <scheme val="minor"/>
      </rPr>
      <t xml:space="preserve">CUMPLE </t>
    </r>
    <r>
      <rPr>
        <b/>
        <sz val="11"/>
        <color theme="1"/>
        <rFont val="Calibri"/>
        <family val="2"/>
        <scheme val="minor"/>
      </rPr>
      <t xml:space="preserve">
SI /NO</t>
    </r>
  </si>
  <si>
    <t>Presentó propuesta técnica de acuedo con lo solicitado en el pliego de condiciones. Formato 12</t>
  </si>
  <si>
    <t>2. CRITERIOS DE EVALUACIÓN</t>
  </si>
  <si>
    <t>1. Experiencia Específica - Adicional</t>
  </si>
  <si>
    <t>Total meses de experiencia adicional acreditada valida</t>
  </si>
  <si>
    <t>Equipo talento humano adicional</t>
  </si>
  <si>
    <t>COORDINADORCOORDINADOR GENERAL DEL PROYECTO POR CADA MIL CUPOS OFERTADOS O FRACIÓN INFERIOR -GRUPO 6</t>
  </si>
  <si>
    <t>1/683</t>
  </si>
  <si>
    <t>MAGALYS DEL CARMEN VEGA VASQUEZ</t>
  </si>
  <si>
    <t>LICENCIADA EN EDUCACION  INFANTIL CON ENFASIS EN CIENCIAS NATURALES Y EDUCACION AMBIENTAL</t>
  </si>
  <si>
    <t>PROFESIONAL DE APOYO PEDAGÓGICO  POR CADA MIL CUPOS OFERTADOS O FRACIÓN INFERIOR - GRUPÓ 6</t>
  </si>
  <si>
    <t>NELLY BUENDIA VASQUEZ</t>
  </si>
  <si>
    <t>FINANCIERO  POR CADA CINCO MIL CUPOS OFERTADOS O FRACIÓN INFERIOR - GRUPO 6</t>
  </si>
  <si>
    <t>EMEDITH CONTRERAS MESTRA</t>
  </si>
  <si>
    <t>ADMINISTRADOR FINANCIERO</t>
  </si>
  <si>
    <t>GRUPO 4</t>
  </si>
  <si>
    <t>VARIABLES</t>
  </si>
  <si>
    <t>PUNTAJE MÁXIMO</t>
  </si>
  <si>
    <t>TOTAL PUNTAJE 
CRITERIO 2</t>
  </si>
  <si>
    <t xml:space="preserve">
Disposición de un equipo adicional al requerido por manual operativo, para la administración de la ejecución del contrato a suscribir.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</si>
  <si>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</si>
  <si>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</si>
  <si>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</si>
  <si>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TOTAL PUNTAJE POR CRITERIO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</si>
  <si>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</si>
  <si>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</si>
  <si>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VEREDA CRISTO REY</t>
  </si>
  <si>
    <t>VEREDA SANTA ISABEL</t>
  </si>
  <si>
    <t>VEREDA SABALITO</t>
  </si>
  <si>
    <t>VEREDA EL CONTENTO</t>
  </si>
  <si>
    <t>LAS MUJERES</t>
  </si>
  <si>
    <t>UNIVERSIDAD  CORDOBA</t>
  </si>
  <si>
    <t>PSICOLOGO</t>
  </si>
  <si>
    <t>LICENCIADO EN ESPAÑOL Y LITERATURA</t>
  </si>
  <si>
    <t>CECAR</t>
  </si>
  <si>
    <t>COLEGIO EL PORVENIR</t>
  </si>
  <si>
    <t>1/180</t>
  </si>
  <si>
    <t xml:space="preserve">PROFESIONAL EN DESARROLLO FAMILIAR </t>
  </si>
  <si>
    <t>FUNDACION UNIVERSITARIA LUIS AMIGO</t>
  </si>
  <si>
    <t>UNIVERSIDAD COOPERATIVA DE COLOMBIA</t>
  </si>
  <si>
    <t>ASOCIACION DE BACHILLERES DE LA COMUNIDAD PARROQUIAL SAN NICOLAS DE TOLENTINO</t>
  </si>
  <si>
    <t>TRABAJADORA SOCIAL</t>
  </si>
  <si>
    <t>CORPORACION UNIVERSITARIA DEL SINU</t>
  </si>
  <si>
    <t>GIMNASIO MI ALEGRE INFANCIA</t>
  </si>
  <si>
    <t>GOBERNACION DE CORDOBA</t>
  </si>
  <si>
    <t>1/117</t>
  </si>
  <si>
    <t>UNIVERSIDAD PONTIFICIA BOLIVARIANA</t>
  </si>
  <si>
    <t>INGENIERO INDUSTRIAL</t>
  </si>
  <si>
    <t>FUNDACION PARA EL DESARROLLO CARIBE</t>
  </si>
  <si>
    <t>ADMINISTRADORA FINANCIERA</t>
  </si>
  <si>
    <t>UNIVERSIDAD DEL TOLIMA</t>
  </si>
  <si>
    <t>ADMINISTRADOR DE EMPRESAS</t>
  </si>
  <si>
    <t>PSICOLOGA SOCIAL COMUNITARIA</t>
  </si>
  <si>
    <t>UNAD</t>
  </si>
  <si>
    <t>MARIA ALEJANDRA PERNETH CALVO</t>
  </si>
  <si>
    <t>TOTAL PUNTAJE 
CRITERIO 1</t>
  </si>
  <si>
    <t xml:space="preserve">6 meses adicionales al mínimo requerido </t>
  </si>
  <si>
    <t xml:space="preserve">12 meses adicionales al mínimo requerido </t>
  </si>
  <si>
    <t xml:space="preserve">18 meses adicionales al mínimo requerido </t>
  </si>
  <si>
    <t>LICENCIADO EN EDUCACION PREESCOLAR</t>
  </si>
  <si>
    <t>POLITECNICO INDES</t>
  </si>
  <si>
    <t>CONTADOR</t>
  </si>
  <si>
    <t>FUNDACION UNIVERSITARIA SAN MARTIN</t>
  </si>
  <si>
    <t>CONTADOR PUBLICO</t>
  </si>
  <si>
    <t>DIOCESIS DE MONTERIA</t>
  </si>
  <si>
    <t>RESULTADOS FACTORES DE PONDERACION GRUPO 32</t>
  </si>
  <si>
    <t>80 Y 81</t>
  </si>
  <si>
    <t>11.33</t>
  </si>
  <si>
    <t>* Dirección, barrio - vereda, Centro Zonal</t>
  </si>
  <si>
    <t xml:space="preserve">UNIVERSIDAD DEL SINU </t>
  </si>
  <si>
    <t xml:space="preserve">UNIVERSIDAD DE CORDOBA </t>
  </si>
  <si>
    <t xml:space="preserve">NA </t>
  </si>
  <si>
    <t>COORDINADORA PEDAGOGICA</t>
  </si>
  <si>
    <t xml:space="preserve">TRABAJADORA SOCIAL </t>
  </si>
  <si>
    <t xml:space="preserve">JORGE ELIECER BENITEZ GARCIA </t>
  </si>
  <si>
    <t>LICENCIADO EN PEDAGOGIA REEDUCATIVA</t>
  </si>
  <si>
    <t xml:space="preserve">FUNDACION UNIVERSITARIA LUIS AMIGO </t>
  </si>
  <si>
    <t xml:space="preserve">UNIVERSIDAD LUIS AMIGO </t>
  </si>
  <si>
    <t xml:space="preserve">PSICOLOGA </t>
  </si>
  <si>
    <t xml:space="preserve">UNIVERSIDAD COOPERATIVA DE COLOMBIA </t>
  </si>
  <si>
    <t xml:space="preserve">PSICOLOGA
PSICOLOGA </t>
  </si>
  <si>
    <t xml:space="preserve">UNIVERSIDAD PONTIFICIA BOLIVARIANA </t>
  </si>
  <si>
    <t xml:space="preserve">CORPORACION UNIVERSITARIA DEL CARIBE </t>
  </si>
  <si>
    <t>APOYO PSICOSOCIAL</t>
  </si>
  <si>
    <t>TALENTO HUMANO ADICIONAL GRUPO 31</t>
  </si>
  <si>
    <t>TALENTO HUMANO ADICIONAL GRUPO 32</t>
  </si>
  <si>
    <t>FUNDACION DESARROLLO CARIBE</t>
  </si>
  <si>
    <t xml:space="preserve"> </t>
  </si>
  <si>
    <t>23/2010/227</t>
  </si>
  <si>
    <t>$2079947472</t>
  </si>
  <si>
    <t>CDI INSTITUCIONAL CON ARRIENDO</t>
  </si>
  <si>
    <t>EXPERIENCIA PROFESIONAL 
EMPRESA / FECHA DE INICIO Y TERMINACON / FUNCIONES</t>
  </si>
  <si>
    <t>ECONOMISTA</t>
  </si>
  <si>
    <t>UNIVERSIDAD DEL ATLANTICO</t>
  </si>
  <si>
    <t>FUNDACION NUEVOS CAMINOS</t>
  </si>
  <si>
    <t>ADMINISTRADORA DE EMPRESAS</t>
  </si>
  <si>
    <t>1/100</t>
  </si>
  <si>
    <t>INPEC</t>
  </si>
  <si>
    <t>GIMNACIO MI ALEGRE INFANCIA</t>
  </si>
  <si>
    <t>DESARROLLISTA FAMILIAR</t>
  </si>
  <si>
    <t>COMFACOR</t>
  </si>
  <si>
    <t>12/12/2008 AL 11/10/2009</t>
  </si>
  <si>
    <t>CORPORACION OBSERVATORIO PARA LA PAZ</t>
  </si>
  <si>
    <t>CORPORACION UNIVERSITARIA DEL CARIBE</t>
  </si>
  <si>
    <t>1/143</t>
  </si>
  <si>
    <t>UNIVERSIDAD PONTIFICA BOLIVARIANA</t>
  </si>
  <si>
    <t>1/250</t>
  </si>
  <si>
    <t>LICENCIADA EN EDUCACION BASICA</t>
  </si>
  <si>
    <t>11,3</t>
  </si>
  <si>
    <t>1/1000</t>
  </si>
  <si>
    <t>10/02/2010 AL 28/06/2013</t>
  </si>
  <si>
    <t>LICENCIADA EN EDUCACION INFANTIL</t>
  </si>
  <si>
    <t>1/860</t>
  </si>
  <si>
    <t>ASODESI</t>
  </si>
  <si>
    <t>CONTADORA PUBLICA</t>
  </si>
  <si>
    <t xml:space="preserve">FUNDACION PARA EL DESARROLLO INTEGRAL SOCIAL Y SOSTENIBLE - FUNDEIN </t>
  </si>
  <si>
    <t>31 Y 32</t>
  </si>
  <si>
    <t>NOVIEMBRE 25 DE 2014</t>
  </si>
  <si>
    <t>RESULTADOS EVALUACION COMPONENTE TECNICO GRUPO 31</t>
  </si>
  <si>
    <t>RESULTADOS EVALUACION COMPONENTE TECNICO GRUPO 32</t>
  </si>
  <si>
    <t>RESULTADOS FACTORES DE PONDERACION GRUPO 31</t>
  </si>
  <si>
    <t>FUNDEIN</t>
  </si>
  <si>
    <t>106 Y 113</t>
  </si>
  <si>
    <t>108 Y 114</t>
  </si>
  <si>
    <t>LA EXPERIENCIA ACREDITADA CON EL FOLIO 108 Y 104 NO HA SIDO TENIDA EN CUENTA TODA VEZ QUE SE ENCUENTRA ACREDITADA EN LOS FOLIOS 106 Y 113</t>
  </si>
  <si>
    <t>109 Y 115</t>
  </si>
  <si>
    <t>LA EXPERIENCIA ACREDITADA CON EL FOLIO 109 Y 115 NO HA SIDO TENIDA EN CUENTA TODA VEZ QUE SE ENCUENTRA ACREDITADA EN LOS FOLIOS 106 Y 113</t>
  </si>
  <si>
    <t>110 Y  116</t>
  </si>
  <si>
    <t>CDI  INSTITUCIONAL CON ARRIENDO - GRUPO 31</t>
  </si>
  <si>
    <t xml:space="preserve">INSTITUCIONAL CON ARRIENDO </t>
  </si>
  <si>
    <t>CORREGIMIENTO EL PALMAR- MONTELIBANO</t>
  </si>
  <si>
    <t xml:space="preserve">CDI  INSTITUCIONAL CON ARRIENDO </t>
  </si>
  <si>
    <t>CORREGIMIENTO TIERRADENTRO - MONTELIBANO</t>
  </si>
  <si>
    <t>BATRRIO ALTAMIRA  MONTELIBANO</t>
  </si>
  <si>
    <t>CORREGIMIENTO PICA PICA -MONTELIBANO</t>
  </si>
  <si>
    <t xml:space="preserve">CDI FAMILIAR </t>
  </si>
  <si>
    <t xml:space="preserve">MODALIDDAD FAMILIAR </t>
  </si>
  <si>
    <t xml:space="preserve">MONTELIBANO - DEJANDO HUELLAS </t>
  </si>
  <si>
    <t xml:space="preserve">MODALIDAD FAMILIAR </t>
  </si>
  <si>
    <t>MONTELIBANO- PASITOS GIGANTES</t>
  </si>
  <si>
    <t>MONTELIBANO- PRIMAVERA</t>
  </si>
  <si>
    <t>MODLIDAD FAMILIAR</t>
  </si>
  <si>
    <t xml:space="preserve">MONTELIBANO - SEMILLAS DE MOSTAZA </t>
  </si>
  <si>
    <t xml:space="preserve">MONTELIBANO - CAMINOS DE AMOR </t>
  </si>
  <si>
    <t>MONTELIBANO - CARACOLES</t>
  </si>
  <si>
    <t>CDI FAMILIA</t>
  </si>
  <si>
    <t xml:space="preserve">MONTELIBANO - CARITAS FELICES </t>
  </si>
  <si>
    <t>MONTELIBANO - BULLICIOSOS</t>
  </si>
  <si>
    <t>MONTELIBANO - TREN DE LA ALEGRIA</t>
  </si>
  <si>
    <t>MONTELIBANO- LA PRIMAVERA</t>
  </si>
  <si>
    <t>MONTELIBANO- LA ESPERANZA</t>
  </si>
  <si>
    <t xml:space="preserve">MONTELIBANO - BENDICION </t>
  </si>
  <si>
    <t>MONELIBANO - MI RINCONCITO</t>
  </si>
  <si>
    <t xml:space="preserve">CDI INSTITUCIONAL SIN ARRIENDO  </t>
  </si>
  <si>
    <t xml:space="preserve">MODALIDAD INSTITUCIONAL SIN ARRIENDO </t>
  </si>
  <si>
    <t>CARRERA 5 N° 23-60 B- LA LUCHA - CDI CISNES -MONTELIBANO</t>
  </si>
  <si>
    <t xml:space="preserve">CDI INSTITUCIONAL SIN ARRIENDO </t>
  </si>
  <si>
    <t xml:space="preserve">CALLE 6 N°° 20-06 BARRIO PARAISO -CDI PORVENIR- MONTELIBANO </t>
  </si>
  <si>
    <t>CRA 18 N° 13-18 B. MUSA  C DI JARDIN DE DIOS -MONTELIBANO</t>
  </si>
  <si>
    <t>CORRMINETO SAN FRANCISCO DE RAYO - CDI LAS MARGARITAS -MONTELIBANO</t>
  </si>
  <si>
    <t xml:space="preserve">COORDINADOR -GRUPO 31 </t>
  </si>
  <si>
    <t>LUZ ESTELLA BELLO ORTIZ</t>
  </si>
  <si>
    <t xml:space="preserve">LICENCIADA EN EDUCACION INFANTIL CON EFANSIS EN CIENCIAS NATURALES </t>
  </si>
  <si>
    <t>UNIERSIDAD DE CORDOBA</t>
  </si>
  <si>
    <t>16/10/2013 -31/12/2014
16/03/2010 - 15 /12/2010
10/07/2007 - 31 /12/2008
19/03/2003- 12/12/2003</t>
  </si>
  <si>
    <t>ESTELL JOSEFA ZUÑIGA CORREA</t>
  </si>
  <si>
    <t>UNIVERSIDAD ANTONIO NARIÑO</t>
  </si>
  <si>
    <t xml:space="preserve">FUNDEIN
 FUNDACION EDUCATIVA  DELA DIOCESIS DE MONTELIBANO
HOGAR INFANTIL LOS CISNES
LICEO CRISTIANO LA ESPERANZA  </t>
  </si>
  <si>
    <t xml:space="preserve">02/02/2013- 31/12/2014
01/04/2011 - 15/12/2011
05/01/2009-30/05/2010
02/02/2001 - 05/12/2005
</t>
  </si>
  <si>
    <t>JUAN CARLOS PALACIO CARDOZO</t>
  </si>
  <si>
    <t xml:space="preserve">LICENCIADO EN CIENCIAS RELIGIOSAS Y ETICA </t>
  </si>
  <si>
    <t xml:space="preserve">FUNDACION UNIVERSITARIA JUAN DE CASTELLANOS </t>
  </si>
  <si>
    <t xml:space="preserve">FUNDEIN
FUNDACION EDUCATIVA DIOCESIS DE MONTELIBANO
INSTITUCION EDUCATIVA EL ROSARIO   
</t>
  </si>
  <si>
    <t xml:space="preserve">25/11/2013 -31/12/2014
01/03/2008- 30/042012
10/06/2008 - 30/12/2009
07/02/200- 20/12/2005
</t>
  </si>
  <si>
    <t xml:space="preserve">COORDINADOR-GRUPO 32 </t>
  </si>
  <si>
    <t>EVIS CRUZ WILCHES PASTRANA</t>
  </si>
  <si>
    <t xml:space="preserve">ADMINISTRADORA DE EMPRESA </t>
  </si>
  <si>
    <t xml:space="preserve">LA FUNDACION UNIVERSITARIA SAN MARTIN </t>
  </si>
  <si>
    <t xml:space="preserve">COOTRADEMACOCOOPERATIVA MADRES COMUNITARIAS MONTELIBANO
COOTRADEMACOCOOPERATIVA MADRES COMUNITARIAS MONTELIBANO
CLINICA REGIONAL SAN JORGE </t>
  </si>
  <si>
    <t>02/05/2013-31/10/2014
01/10/2012-31/12/2012
18/03/2011-30/09/2012
01/03/2008 -17/03/2011</t>
  </si>
  <si>
    <t xml:space="preserve">COORDINADORA
COORDINADORA
COORDINADORA
SECRETARIA CAJERA </t>
  </si>
  <si>
    <t>CUMPLE CON EL PERFIL PERO NO SE TUVO EN CUENTA LA CERTIFICACION DE FOLIO 353 DEBIDO A QUE NO CORRESPONDE A LA ATENCION DE NIÑOS Y NIÑAS Y/ FAMILIA S</t>
  </si>
  <si>
    <t xml:space="preserve">COORDINADOR -GRUPO 32 </t>
  </si>
  <si>
    <t xml:space="preserve">YAISA ELENA JIMENEZ VANEGAS </t>
  </si>
  <si>
    <t xml:space="preserve">FUNDACION PARA EL DESARROLLO INTEGRAL SOCIAL Y SOSTENIBLE 
OPERADORA DE EMPLEOS TEMPORALES LTDA </t>
  </si>
  <si>
    <t>04/02/2013 - 30/12/2014
03/11/2012 - 11/12/2012</t>
  </si>
  <si>
    <t xml:space="preserve">COORDINADORA
COORDINADORA  </t>
  </si>
  <si>
    <t xml:space="preserve">ORFA LUCIA RICARDO CUARTAS </t>
  </si>
  <si>
    <t xml:space="preserve">ASISTENCIA AL INFANTE </t>
  </si>
  <si>
    <t>SYSTECOM</t>
  </si>
  <si>
    <t xml:space="preserve">FUNDACION PARA EL DESARROLLO INTEGRAL SOCIAL Y SOSTENIBLE
FUNDACION ACCION INTEGRAL COMUNITARIA  
</t>
  </si>
  <si>
    <t>0470272012- 30/12/2014
04/03/2004 - 15/12/2014</t>
  </si>
  <si>
    <t xml:space="preserve">SE RELACIONA LA EXPERIENCIA DEL FOLIO 174 PERO NO SE TIENE EN CUENTA DADO QUE NO CORRESPONDE A LA ATENCION DIRECTA DE NIÑOS Y NIÑAS Y FAMILIA </t>
  </si>
  <si>
    <t>MARTHA ALIRIA PEREZ MONTIEL</t>
  </si>
  <si>
    <t xml:space="preserve">LICENCIADA EN EDUCACIONCON CON ENFASIS EN HUMANIDADESLENGUA CASTELLANA E INGLES </t>
  </si>
  <si>
    <t xml:space="preserve">FUNDACION PARA EL DESARROLLO INTEGRAL  SOCIAL Y SOSTENIBLE </t>
  </si>
  <si>
    <t xml:space="preserve">157/10/2013-31/12/2014
15/01/2010 -14/10/2013
</t>
  </si>
  <si>
    <t>PROFESIONAL DE APOYO PSICOSOCIAL -31</t>
  </si>
  <si>
    <t xml:space="preserve">MERILDA ROSA ENRIQUEZ VELEZ </t>
  </si>
  <si>
    <t>TRABAJADOR SOCIAL</t>
  </si>
  <si>
    <t xml:space="preserve">UNIVERSIDADEL SINU </t>
  </si>
  <si>
    <t xml:space="preserve">PROFESIONAL DE APOYO PSICOSOCIAL -GRUPO 31 </t>
  </si>
  <si>
    <t>MILVA LUZ PASCUALES FERNANDEZ</t>
  </si>
  <si>
    <t xml:space="preserve">PROFESIONAL DE APOYO PSICOSOCIAL-GRUPO 31 </t>
  </si>
  <si>
    <t xml:space="preserve">LICETH LUCIA REYES ARGUMEDO </t>
  </si>
  <si>
    <t xml:space="preserve">FUNDACION PACTOS
COLEGIO SAGRADO CORAZON DE JESUS
MUNICIPIO DE PUEBLO NUEVO  </t>
  </si>
  <si>
    <t>01/10/2013- 31/12/2013
04/06/2012- 07/06/2013
23/06/2012 - 11/12/2012</t>
  </si>
  <si>
    <t>TATIANA MILENA LLORENTE ROMERO</t>
  </si>
  <si>
    <t xml:space="preserve">VISION MUNDIAL
INSTITUCION EDUCATIVA JUAN XIII
INSTITUCION EDUCATIVA SAN JORGE </t>
  </si>
  <si>
    <t>01/02/2013 - 30/05/2013
10/07/20132-30/11/2013
20/02/2012- 15/05/2012</t>
  </si>
  <si>
    <t xml:space="preserve">PROFESIONAL DE APOYO PSICOSOCIAL GRUPO 31 </t>
  </si>
  <si>
    <t>CIELO MAGALIS SALCEDO ALVAREZ</t>
  </si>
  <si>
    <t>ANTONIO NARIÑO</t>
  </si>
  <si>
    <t xml:space="preserve">COMFACOR
ALCLADIA MUNICIPAL DE MONTELIBANO
 </t>
  </si>
  <si>
    <t>18/06/2008-31/12/2008
01/08/2006 - 31/127/2006</t>
  </si>
  <si>
    <t>ROSA INES ALVAREZ JARAMILLO</t>
  </si>
  <si>
    <t xml:space="preserve">FUNDACION ACCION Y DESARROLLO PARA EL CRECIMIENTO HUMANO
IPS MEDICINA VITAL 
 </t>
  </si>
  <si>
    <t>0170672013 -31/12/2013
01/11/2011 -01/11/2013</t>
  </si>
  <si>
    <t xml:space="preserve">PROFESIONAL DE APOYO PSICOSOCIAL- GRUPO 32 </t>
  </si>
  <si>
    <t>ANGELICA MARIA GOMEZ HERNANDEZ</t>
  </si>
  <si>
    <t>UNIVERSIDAD NACIONAL ABIERTA Y A DISTANCIA</t>
  </si>
  <si>
    <t xml:space="preserve">PROFESIONAL DE APOYO PSICOSOCIAL - GRUPO 32 </t>
  </si>
  <si>
    <t>MIBSAN ELI OCHOA ORTEGA</t>
  </si>
  <si>
    <t>CONCENTRACION EDUCATIVA DEL SUR DE MONTELIBANO
FUNDACION UNIVERSITARIA CATOLICA DEL NORTE 
FUNDEIN</t>
  </si>
  <si>
    <t>14/02/2011 -05/12/2011
13/08/2012-30/05/2013
01/02/2013 -31/12/2014</t>
  </si>
  <si>
    <t>PROFESIONAL DE APOYO PSICOSOCIAL-GRUPO 32</t>
  </si>
  <si>
    <t>MARTHA ISABEL PEREZ ALVAREZ</t>
  </si>
  <si>
    <t xml:space="preserve">COORPORACION UNIVERSITARIA DEL SINU </t>
  </si>
  <si>
    <t xml:space="preserve">DIOCESIS DE MONTERIA
SOLIDARIDAD EMPRESARIAL  </t>
  </si>
  <si>
    <t>11-07-2011 -31/12/12/2012
01/03/2008 -31/01/2011</t>
  </si>
  <si>
    <t xml:space="preserve">AURA MARIA  ACEVEDO CORENA </t>
  </si>
  <si>
    <t>15/02/2009 - 19/12/2009
29/06/2010 -28/02/2011</t>
  </si>
  <si>
    <t>PSICOLOGA
PSICOLOGA</t>
  </si>
  <si>
    <t xml:space="preserve">FUNDACION PARA EL DESARROLLO INTEGRAL SOCIAL Y SOSTENIBLE </t>
  </si>
  <si>
    <t>5.3</t>
  </si>
  <si>
    <t>20,3</t>
  </si>
  <si>
    <t>PUNTAJE ADICIONAL GRUPO 31</t>
  </si>
  <si>
    <t>PUNTAJE ADICIONAL GRUPO 32</t>
  </si>
  <si>
    <t>COORDINADORCOORDINADOR GENERAL DEL PROYECTO POR CADA MIL CUPOS OFERTADOS O FRACIÓN INFERIOR</t>
  </si>
  <si>
    <t xml:space="preserve">COORDINADOR GRUPO 31 </t>
  </si>
  <si>
    <t>1/1078</t>
  </si>
  <si>
    <t xml:space="preserve"> LEIDA LUZ LOPEZ CONDE</t>
  </si>
  <si>
    <t xml:space="preserve">LICENCIADA PREESCOLAR </t>
  </si>
  <si>
    <t xml:space="preserve">FUNDACION NUESTRA SEÑORA DE LOS DESAMPAROS
INSTITUCION EDUCATIVA BELEN
HOGAR LOS CISNES  </t>
  </si>
  <si>
    <t>01/02/2011 -11/11/2012
17/05/2004 - 18/08/2005
02/02/2006 -30/06/2007</t>
  </si>
  <si>
    <t>DOCENTE 
DOCENTE
DIRECTORA</t>
  </si>
  <si>
    <t xml:space="preserve">PSICOLOGA  -GRUPO 31 </t>
  </si>
  <si>
    <t>EMMA MARGARITA PORTO HOYOS</t>
  </si>
  <si>
    <t xml:space="preserve">UNIVERSIDAD METROPOLITANA </t>
  </si>
  <si>
    <t>SENA
ICBF</t>
  </si>
  <si>
    <t>04/05/2009 -03/12/2009
16/04/2007 -30/06/2007</t>
  </si>
  <si>
    <t xml:space="preserve">FINANCIERO-GRUPO 31 </t>
  </si>
  <si>
    <t>YORJANI SANTODOMINGO PEÑA</t>
  </si>
  <si>
    <t>RELACIONES INDUSTRIALES</t>
  </si>
  <si>
    <t>INSTITUTO ADMINISTRATIVO Y FINANZAS DE CARTAGENA</t>
  </si>
  <si>
    <t xml:space="preserve">EMPRESA CERRO MATOSO
</t>
  </si>
  <si>
    <t xml:space="preserve">04/01/2003 -28/03/2013
</t>
  </si>
  <si>
    <t xml:space="preserve">AUXILIAR ADMINISTRATIVA
 </t>
  </si>
  <si>
    <t xml:space="preserve">NO SE TIENE EN CUENTA LA EXPERIENCIA APORTADA EN EL FOLIO 51 DEBIDO A QUE NO EXPECIFICA LAS FUNCIONES </t>
  </si>
  <si>
    <t xml:space="preserve">PEDAGOGA  -GRUPO 31 </t>
  </si>
  <si>
    <t>LUZ MADIS CHICA YANEZ</t>
  </si>
  <si>
    <t>LICENCIADA EN EDUCACION BASICA PRIMARIA</t>
  </si>
  <si>
    <t xml:space="preserve">UNIVRSIDAD PONTIFICA JAVERIANA </t>
  </si>
  <si>
    <t xml:space="preserve">INSTITUCION EDUCATIVA SAN JOREGE </t>
  </si>
  <si>
    <t>10/04/2003 -31/12/2010</t>
  </si>
  <si>
    <t xml:space="preserve">DOCENTE </t>
  </si>
  <si>
    <t>PSICOLOGA  -GRUPO 32</t>
  </si>
  <si>
    <t xml:space="preserve">JAIRO ARTURO GONZALEZ TUIRAN </t>
  </si>
  <si>
    <t>FUNDEIN 
COMISARIA DE FAMILIA DE MONTELIBANO</t>
  </si>
  <si>
    <t>01/01/2009 - 15/12/2012
03/08/1994- 31 /10 /1997</t>
  </si>
  <si>
    <t>PSICOLOGO
PSICOLOGO</t>
  </si>
  <si>
    <t xml:space="preserve">AUXILIAR FINANCIERO - GRUPO 32 </t>
  </si>
  <si>
    <t>LIVIS RICARDO NARVAEZ</t>
  </si>
  <si>
    <t xml:space="preserve">ADMINISRADOR DE EMPRESA </t>
  </si>
  <si>
    <t>UNIVERSIDA SAN MARTIN</t>
  </si>
  <si>
    <t>11/03/2013 -21/07/2014</t>
  </si>
  <si>
    <t>SECRETARIA</t>
  </si>
  <si>
    <t xml:space="preserve">PEDAGOGA  -GRUPO 32 </t>
  </si>
  <si>
    <t>LILIANA MARGARITA ORDOSGOITIA CUELLO</t>
  </si>
  <si>
    <t>LICENCIADA PREESCOLAR</t>
  </si>
  <si>
    <t xml:space="preserve">UNIVERSIDAD DE LA SABANA </t>
  </si>
  <si>
    <t xml:space="preserve">FUNDACION NUESTRA SEÑORA DE LOS DESAMPAROS
</t>
  </si>
  <si>
    <t>02/02/2012 -04/06/2012</t>
  </si>
  <si>
    <t>DOCENTE</t>
  </si>
  <si>
    <t>COORDINADORA -GRUPO -32</t>
  </si>
  <si>
    <t>CARMEN TERESA GONZALEZ CORDERO</t>
  </si>
  <si>
    <t>04/02/2012 -31-12-2014</t>
  </si>
  <si>
    <t xml:space="preserve">COORDINADOR </t>
  </si>
  <si>
    <t>ASOCIACION DE BACHILERES DE LA COMUNIDAD PARROQUIAL SAN NICOLAS DE TOLENTINO</t>
  </si>
  <si>
    <t>RESULTADOS EVALUACION COMPONENTE TECNICO GRUPO 30</t>
  </si>
  <si>
    <t>RESULTADOS EVALUACION COMPONENTE TECNICO GRUPO 35</t>
  </si>
  <si>
    <t>RESULTADOS EVALUACION COMPONENTE TECNICO GRUPO 37</t>
  </si>
  <si>
    <t>RESULTADOS EVALUACION COMPONENTE TECNICO GRUPO 50</t>
  </si>
  <si>
    <t>RESULTADOS EVALUACION COMPONENTE TECNICO GRUPO 51</t>
  </si>
  <si>
    <t>RESULTADOS EVALUACION COMPONENTE TECNICO GRUPO 53</t>
  </si>
  <si>
    <t>RESULTADOS FACTORES DE PONDERACION</t>
  </si>
  <si>
    <t>GRUPO 30</t>
  </si>
  <si>
    <t>GRUPO 35</t>
  </si>
  <si>
    <t>GRUPO 37</t>
  </si>
  <si>
    <t>GRUPO 50</t>
  </si>
  <si>
    <t>GRUPO 51</t>
  </si>
  <si>
    <t>GRUPO 53</t>
  </si>
  <si>
    <t>23-2013-260</t>
  </si>
  <si>
    <t xml:space="preserve">La fecha de inicio del contrato en el formato 6 -Folio 73, no coincide con la de la certificación que se encuentra en folio 114.      Se toma lo establecido en la certificación del supervisor. Se aclara que se toma como tiempo de esta certificación hasta el 30 de septiembre del 2014, de acuerdo a lo establecido en los pliegos.                                  </t>
  </si>
  <si>
    <t>23-2013-298</t>
  </si>
  <si>
    <t>La certificación y la experiencia relacionada frentea al contrato del folio  116 y 117,  Formato 6 - Folio 73 no son tenidas en cuenta, toda vez que tienen traslapo en tiempo con la certificación aportada en los folios 114 y 115.  Lo anterior con base en lo estipulado en los pliegos de condiciones.</t>
  </si>
  <si>
    <t>MEN-ICETEX</t>
  </si>
  <si>
    <t>FPI-23-042</t>
  </si>
  <si>
    <t>FONADE</t>
  </si>
  <si>
    <t>Se solicita aclarar toda vez que la certificación tiene unas fechas de suspension y prorroga que no permiten determinar la cantidad de tiempo real ejecutado en el contrato.</t>
  </si>
  <si>
    <t>CDI CON ARRIENDO - GRUPO 35</t>
  </si>
  <si>
    <t>CARRERA 11 N° 8-56 BARRIO LA CRUZ FRENTE AL CLUB PASATIEMPO -SAHAGUN</t>
  </si>
  <si>
    <t>ACTUALMENTE FUNCIONA CDI</t>
  </si>
  <si>
    <t xml:space="preserve"> CDI CON ARRIENDO- GRUPO 35</t>
  </si>
  <si>
    <t>CARRERA 18 N° 2 SUR -8 BARRIO 3 DE MAYO AL LADO DEL ESTADIO - SAHAGUN</t>
  </si>
  <si>
    <t>CALLE 22 N° 1J -36 BARRIO SAN JOSE DIAGONAL AL CDI MI PRINCIES BARAJI-SAHAGUN</t>
  </si>
  <si>
    <t>CALLE 2E N° 12-38  BARRIO VENECIA -SAHAGUN</t>
  </si>
  <si>
    <t>CDI SIN ARRIENDO - GRUPO 30</t>
  </si>
  <si>
    <t>VILLA ESPERANZA</t>
  </si>
  <si>
    <t>CALLE PRINCIPAL BARRIO BRISAS</t>
  </si>
  <si>
    <t>CARRERA 6 N° 13-16 AYAPEL</t>
  </si>
  <si>
    <t>CDI SIN ARRIENDO - GRUPO 53</t>
  </si>
  <si>
    <t>CORREGIMIENTO LOS CARRETOS - SAN ANDRES DE SOTAVENTO</t>
  </si>
  <si>
    <t>BARRIO VILLA ELIA CALLE PRINCIPAL - SAN ANDRES DE SOTAVENTO</t>
  </si>
  <si>
    <t>TRANSVERSAL 7 D N° 9A-24 CENTRO-SAN ANDRES DE SOTAVENTO</t>
  </si>
  <si>
    <t>CDI SIN ARRIENDO - GRUPO 51</t>
  </si>
  <si>
    <t>TUCHIN</t>
  </si>
  <si>
    <t>MODALIDAD FAMILIAR - GRUPO 37</t>
  </si>
  <si>
    <t>CALLE 2 DS N° 14-24 COREA SAHAGUN</t>
  </si>
  <si>
    <t>MODALIDAD FAMILIAR- GRUPO 37</t>
  </si>
  <si>
    <t>CASA DE KATRI ESCOBAR UNA CUADRA ANTES DEL COLEGIO EL DIVIDIVI -SAHAGUN</t>
  </si>
  <si>
    <t>MODALIDAD FAMILIAR - GRUPON 37</t>
  </si>
  <si>
    <t>COLEGIO LOS GALANES- CALLE PRINCIPAL SAHAGUN</t>
  </si>
  <si>
    <t>COLEGIO LA LLANADA CALLE PRINCIPAL - SEDE 1 Y COLEGIO PALOQUEMAO  SEDE 2-SAHAGUN</t>
  </si>
  <si>
    <t>COLEGIO SABANETA SEDE 1 -COLEGIOM PITALITO SEDE 2-SAHAGUN</t>
  </si>
  <si>
    <t>COLEGIO ESCOBALITO - VEREDA ESCOBALITO SAHAGUN</t>
  </si>
  <si>
    <t>COLEGIO VEREDA SABANA DE LA FUENTE-SAHAGUN</t>
  </si>
  <si>
    <t>COLEGIO NUEVA ESPERANZA N° 1 - VEREDA LOS PLACERES -SAHAGUN</t>
  </si>
  <si>
    <t>COLEGIO RURAL MIXTO BAJO GRANDE EL GUAYABO-SAHAGUN</t>
  </si>
  <si>
    <t>CASA COMUNAL KM 32  LA YE- EL VIAJANO -SAHAGUN</t>
  </si>
  <si>
    <t>COLEGIO GUAYABAL LA YE- VEREDA GUAYABAL SAHAGUN</t>
  </si>
  <si>
    <t>CANCHA DE TEJO DEL BARRIO ISLA DE CAPRI - CALLE PRINCIPAL -SAHAGUN</t>
  </si>
  <si>
    <t>SEDE N° 1 COLEGIO LA CULEBRA -CALLE PRINCIPAL LA CULEBRA-SEDE 2 CASA DE LA SEÑORA JUANA AVILEZ- CASERÍO MAL ABRIGO CALLE PRINCIPAL -SAHAGUN</t>
  </si>
  <si>
    <t>MODALIDAD FAMILIAR - GRUPO  37</t>
  </si>
  <si>
    <t>POLIDEPORTIVO AL LADO DE LA CASA CULTURAL CORREGIMIENTO DE LA YE-SAHAGUN</t>
  </si>
  <si>
    <t>COLEGIO ARENAS DEL NORTE, VEREDA ARENAS DEL NORTE CALLE PRINCIPAL SAHAGUN</t>
  </si>
  <si>
    <t>INSTITUCION EDUCATIVA KM 9 VIA SAN MARCOS. ORILLA DE LA CARRETERA DE LA YE A SAN MARCOS-SAHAGUN</t>
  </si>
  <si>
    <t>CARRERA 1E N° 15-23 BARRIO NUEVA GRANADA SAHAGUN</t>
  </si>
  <si>
    <t>MODALIDAD FAMILIAR -GRUPO 37</t>
  </si>
  <si>
    <t>DIAGONAL 13M N° 2 A -45 BARRIO NUEVA GRANADA</t>
  </si>
  <si>
    <t>CALLE 32 N° 7-33 BARRIO BERNARDO DUQUE- SAHAGUN</t>
  </si>
  <si>
    <t>CARRERA 3M N° 12-04 BARRIO MIRAFLOREZ -SAHAGUN</t>
  </si>
  <si>
    <t>INSTITUCION EDUCATIVA NACIONAL SEDE BOSQUE BARAJI, CALLE BOSQUE BARAJI CALLE 4</t>
  </si>
  <si>
    <t>SEDE DEPORTIVA VETERANOS DE SAHAGUN-CALLE PRINCIPAL DE LAS ALPUJARRAS</t>
  </si>
  <si>
    <t>CENTRO RECREATIVO LA RANCHA - BARRIO BELALZAR DETRÁS DEL HOTAL DUBAI -SAHAGUN</t>
  </si>
  <si>
    <t>CENTRO EDUCATIVO PISAFLOREZ, CALLE PRINCIPAL VEREDA PISAFLOREZ-SAHAGUN</t>
  </si>
  <si>
    <t>IE MORROCOY- CALLE PRINCIPAL-VEREDA MORROCOY-SAHAGUN</t>
  </si>
  <si>
    <t>SEDE 1- IE EL REMOLINO-CALLE PRINCIPAL- VEREDA EL REMOLINO SAHAGUN</t>
  </si>
  <si>
    <t>SEDE 2 IE CALLE NUEVA-CASERIO CALLE NUEVA SAHAGUN</t>
  </si>
  <si>
    <t>AL LADO DE LA IE GUAIMARO-VEREDA LOMA SANTANA-SAHAGUN</t>
  </si>
  <si>
    <t>CARRERA 1B N° 18-52 BARRIO BELALCAZAR -SAHAGUN</t>
  </si>
  <si>
    <t>COLEGIO SANANDRESITO A ORILLAS DE LA TRONCAL DE OCCIDENTE LA YE EL VIAJANO</t>
  </si>
  <si>
    <t>IE KM 35 A ORILLAS DE LA TRONCAL DE OCCIDENTE LA YE -EL VIAJANO SAHAGUN</t>
  </si>
  <si>
    <t>MODALIDAD FAMILIAR - GRU´PO 37</t>
  </si>
  <si>
    <t>IE EL VIAJANO A ORILLAS DE LA TRONCAL DE OCCIDENTE-SAHAGUN</t>
  </si>
  <si>
    <t>MODALIDAD FAMILIAR - GRUPO 50</t>
  </si>
  <si>
    <t>VILLANUEVA -SAHAGUN</t>
  </si>
  <si>
    <t>SABANUEVA -SAHAGUN</t>
  </si>
  <si>
    <t>NUEVA VIDA SAHAGUN</t>
  </si>
  <si>
    <t>MODALIDAD FAMILIAR - GRUPO SO</t>
  </si>
  <si>
    <t>SAN JUAN DE LA CRUZ - SAHAGUN</t>
  </si>
  <si>
    <t>VEREDA MOLINA -SAHAGUN</t>
  </si>
  <si>
    <t>CUMPLE PROPORCION
SI /NO</t>
  </si>
  <si>
    <t>COORDINADOR - GRUPO 30</t>
  </si>
  <si>
    <t>LUZ ESTELA LOPEZ JIMENEZ</t>
  </si>
  <si>
    <t>LICENCIATURA EN EDUCACION BASICA CON ENFASIS EN CIENCIAS SOCIALES</t>
  </si>
  <si>
    <t>NO CUMPLE</t>
  </si>
  <si>
    <t>SE SOLICITA SUBSANAR, PORQUE LA CERTIFICACION NO PERMITE IDENTIFICAR FUNCIONES, FECHA DE INICIO Y TERMINACION. FOLIO-172</t>
  </si>
  <si>
    <t>SE SOLICITA SUBSANAR, PORQUE LA CERTIFICACION NO PERMITE IDENTIFICAR FUNCIONES, FECHA DE INICIO Y TERMINACION. FOLIO-174</t>
  </si>
  <si>
    <t>UNIVERSIDAD COOPERATIVA</t>
  </si>
  <si>
    <t>1/08/2013-16/11/2013</t>
  </si>
  <si>
    <t>SE SOLICITA SUBSANAR, PORQUE LA CERTIFICACION NO PERMITE IDENTIFICAR FUNCIONES, TERMINACION. FOLIO-175</t>
  </si>
  <si>
    <t>SE SOLICITA SUBSANAR, PORQUE LA CERTIFICACION NO PERMITE IDENTIFICAR FUNCIONES, FECHA DE INICIO Y TERMINACION. FOLIO-177</t>
  </si>
  <si>
    <t>SE SOLICITA SUBSANAR, PORQUE LA CERTIFICACION NO PERMITE IDENTIFICAR FUNCIONES, FECHA DE INICIO Y TERMINACION. FOLIO-176</t>
  </si>
  <si>
    <t>SE SOLICITA SUBSANAR, PORQUE LA CERTIFICACION NO PERMITE IDENTIFICAR FUNCIONES, FECHA DE INICIO Y TERMINACION. FOLIO-178</t>
  </si>
  <si>
    <t>PROGRAMA ONDAS</t>
  </si>
  <si>
    <t>SE SOLICITA SUBSANAR, PORQUE LA CERTIFICACION NO PERMITE IDENTIFICAR FUNCIONES, FECHA DE INICIO Y TERMINACION. FOLIO-179</t>
  </si>
  <si>
    <t>1/104</t>
  </si>
  <si>
    <t>AILEEN LIZETH DE LA BARRRERA PANTOJA</t>
  </si>
  <si>
    <t>LICENCIADA EN EDUCACION BASICA CON ENFASIS EN HUMANIDADES LENGUA CASTELLANA E INGLES</t>
  </si>
  <si>
    <t>UNIVERSIDAD CECAR</t>
  </si>
  <si>
    <t>FEDESCO</t>
  </si>
  <si>
    <t>COORDINADOR - GRUPO35</t>
  </si>
  <si>
    <t>CARLOS ALBERTO MERCADO REGINO</t>
  </si>
  <si>
    <t>LICENCIADO EN EDUCACION BASICA CON ENFASIS EN TECNOLOGIA E INFORMATICA</t>
  </si>
  <si>
    <t>COOTRADEMACOC</t>
  </si>
  <si>
    <t>20/08/2012 -30/09/2013</t>
  </si>
  <si>
    <t>1/11/2013-31/10/2014</t>
  </si>
  <si>
    <t>INSTITUCION EDUCATIVA GIMNASIO DEL SAN JORGE LIMITADA</t>
  </si>
  <si>
    <t>27/03/2010 -14/08/2012</t>
  </si>
  <si>
    <t>COMPLE</t>
  </si>
  <si>
    <t>COORDINADOR - GRUPO 35</t>
  </si>
  <si>
    <t>YOLIMA ESTHER POSADA SALGADO</t>
  </si>
  <si>
    <t>LICENCIADO EN EDUCACION BASICA CON ENFASIS EN HUMANIDADES E INGLES</t>
  </si>
  <si>
    <t xml:space="preserve">10/02/2010 - 15 /12/2010  /     10/01/2011-10/02/2011     7 08/08/2011 - 15/12/2011          </t>
  </si>
  <si>
    <t>CORPORACION PARA EL DESARROLLO INTEGRAL Y PROYECTOS DIVERSIFICADOS</t>
  </si>
  <si>
    <t>1/1/2009 - 31/12/2009</t>
  </si>
  <si>
    <t>MARYS DEL SOCORRO VERGARA MADRID</t>
  </si>
  <si>
    <t>TECNICO - PRIMERA INFANCIA SENA PSICOLOGO SOCIAL COMUNITARIO</t>
  </si>
  <si>
    <t>SENA                                                        UNAD</t>
  </si>
  <si>
    <t xml:space="preserve">7/10/2012                         22/12/2006                    </t>
  </si>
  <si>
    <t>SE SOLICITA SUBSANAR, PORQUE LA CERTIFICACION NO PERMITE IDENTIFICAR FUNCIONES, FECHA DE INICIO . FOLIO-314</t>
  </si>
  <si>
    <t>SANDRA ANAYA DE LEON</t>
  </si>
  <si>
    <t>08/08/2008 - 31/10/2008</t>
  </si>
  <si>
    <t>ALCALDIA DE SAHAGUN</t>
  </si>
  <si>
    <t>ANGIE PAOLA REINO ARROYO</t>
  </si>
  <si>
    <t>IE EL NACIONAL- SAHAGUN</t>
  </si>
  <si>
    <t>ESCUELA NORMAL SUPERIOR LACIDES IRIARTE</t>
  </si>
  <si>
    <t>3/1/2013 - 30/10/2013</t>
  </si>
  <si>
    <t>1/11/2013 - 31/10/2014</t>
  </si>
  <si>
    <t>COORDINADOR- GRUPO 53</t>
  </si>
  <si>
    <t>LISA MARIA TUIRAN LOBO</t>
  </si>
  <si>
    <t>LICENCIADA EN EDUCACION FISICA, RECREACION Y DEPORTES</t>
  </si>
  <si>
    <t>12/ 06/2013 - 31/07/2014</t>
  </si>
  <si>
    <t>SE SOLICITA SUBSANAR, PORQUE LA CERTIFICACION NO PERMITE IDENTIFICAR FUNCIONES,  FOLIO-978</t>
  </si>
  <si>
    <t>COORDINADOR - GRUPO 53</t>
  </si>
  <si>
    <t>WALTER MANUEL RAMOS DORIA</t>
  </si>
  <si>
    <t>LICENCIADO EN EDUCACION PRIMARIA Y PROMOCION A LA COMUNIDAD</t>
  </si>
  <si>
    <t>UNIVERSIDAD SANTO TOMAS</t>
  </si>
  <si>
    <t>FUNDACION CRISTIANA SOCIAL</t>
  </si>
  <si>
    <t>10/01/2000-30/12/2007</t>
  </si>
  <si>
    <t>MUNICIPIO DE TUCHIN</t>
  </si>
  <si>
    <t>5/12/2008     17/09/2010</t>
  </si>
  <si>
    <t>15/01/1988 - 30/12/1999</t>
  </si>
  <si>
    <t>25/01/2013 - 30/09/2014</t>
  </si>
  <si>
    <t>COORDINADOR - GRUPO 51</t>
  </si>
  <si>
    <t>1/153</t>
  </si>
  <si>
    <t>ETIS DEL CARMEN ORTIZ OSPINO</t>
  </si>
  <si>
    <t>LICENCIADO EN ETNOEDUCACION</t>
  </si>
  <si>
    <t>COTRADEMACOC</t>
  </si>
  <si>
    <t>12/11/2012 - 15/12/2014</t>
  </si>
  <si>
    <t>COORDINADOR - GRUPO 37</t>
  </si>
  <si>
    <t>KAREN INDIRA HASBUN MARTINEZ</t>
  </si>
  <si>
    <t>UNIVERSIDAD AUTONOMA DEL CARIBE</t>
  </si>
  <si>
    <t>JARDIN INFANTIL MI ESTRELLITA DE COROZAL SUCRE</t>
  </si>
  <si>
    <t>10/01/2011 - 16/11/2012</t>
  </si>
  <si>
    <t>01/11/2013 - 31/10/2014</t>
  </si>
  <si>
    <t>LUIS JOSE DUMAR RIVERA</t>
  </si>
  <si>
    <t>ADMINISTRACION DE EMPRESAS</t>
  </si>
  <si>
    <t>DISTRIBUCIONES DUMA</t>
  </si>
  <si>
    <t>SARA CATALINA AGUADO RAMOS</t>
  </si>
  <si>
    <t>LICENCIADO EN EDUCACION CON ENFASIS EN ESPAÑOL Y LITERATURA</t>
  </si>
  <si>
    <t>10/02/2010 -15/12/2010 /               08/08/2011 -         15/12/2011    /23/04/2012                  15/12/2012                            18/03/2013-28/06/2013</t>
  </si>
  <si>
    <t>SE ACREDITA LA EXPERIENCIA SIN TENER EN CUENTA, LAS  CERTIFICACIONES DE LOS FOLIOS  547,548 Y 549, POR CUANTO NO ES POSIBLE ESTABLECER FECHA DE INICIO, FECHA DE FINALIZACIÓN Y FUNCIONESSE ACREDITA LA EXPERIENCIA SIN TENER EN CUENTA, LAS  CERTIFICACIONES DE LOS FOLIOS  547,548 Y 549, POR CUANTO NO ES POSIBLE ESTABLECER FECHA DE INICIO, FECHA DE FINALIZACIÓN Y FUNCIONESSE ACREDITA LA EXPERIENCIA SIN TENER EN CUENTA, LAS  CERTIFICACIONES DE LOS FOLIOS  547,548 Y 549, POR CUANTO NO ES POSIBLE ESTABLECER FECHA DE INICIO, FECHA DE FINALIZACIÓN Y FUNCIONESSE ACREDITA LA EXPERIENCIA SIN TENER EN CUENTA, LAS  CERTIFICACIONES DE LOS FOLIOS  547,548 Y 549, POR CUANTO NO ES POSIBLE ESTABLECER FECHA DE INICIO, FECHA DE FINALIZACIÓN Y FUNCIONESSE SOLICITA SUBSANAR, PORQUE LA CERTIFICACION NO PERMITE IDENTIFICAR FUNCIONES,  FOLIO-450</t>
  </si>
  <si>
    <t>01/05/2000-30/08/2000</t>
  </si>
  <si>
    <t>SE ACREDITA LA EXPERIENCIA SIN TENER EN CUENTA, LAS  CERTIFICACIONES DE LOS FOLIOS  547,548 Y 549, POR CUANTO NO ES POSIBLE ESTABLECER FECHA DE INICIO, FECHA DE FINALIZACIÓN Y FUNCIONES</t>
  </si>
  <si>
    <t>MUNCIPIO DE SAHAGUN</t>
  </si>
  <si>
    <t>COORDINADOR- GRUPO 37</t>
  </si>
  <si>
    <t>LEISER ANZUATEGUI SALGADO</t>
  </si>
  <si>
    <t>ADMINISTRADOR  DE EMPRESAS</t>
  </si>
  <si>
    <t>UNION TEMPORAL AMOR POR LOS NIÑOS</t>
  </si>
  <si>
    <t>HOTEL S&amp;S DE SAHAGUN</t>
  </si>
  <si>
    <t>1/9/2007 -   15/6/2008</t>
  </si>
  <si>
    <t>LICENCIADO EN INFORMATICA Y MEDIOS AUDIOVISUALES</t>
  </si>
  <si>
    <t xml:space="preserve">1/08/2012 -31/12/2012                   </t>
  </si>
  <si>
    <t>1/195</t>
  </si>
  <si>
    <t>COORDINADOR - GRUPO 50</t>
  </si>
  <si>
    <t>1/255</t>
  </si>
  <si>
    <t>LUZ ESTELA OYOLA OYOLA</t>
  </si>
  <si>
    <t>CORPORACION UNIVERSITARIA DE LA COSTA -CUN-</t>
  </si>
  <si>
    <t>FUNDACION PARA LA GESTION Y EL DESARROLLO DE LA SALUD COLOMBIANA</t>
  </si>
  <si>
    <t>5/03/2006 - 29/12/2007</t>
  </si>
  <si>
    <t>PROFESIONAL DE APOYO PSICOSOCIAL - GRUPO 30</t>
  </si>
  <si>
    <t>DELCI ELENA MONTES VERGARA</t>
  </si>
  <si>
    <t>PSICOLOGO SOCIAL COMUNITARIO</t>
  </si>
  <si>
    <t>FUNDACION DESPERTARES</t>
  </si>
  <si>
    <t>1/01/2008 - 25/08/2008</t>
  </si>
  <si>
    <t>SE ACREDITA LA EXPERIENCIA SIN TENER EN CUENTA, LAS  CERTIFICACIONES DE LOS FOLIO 219 POR CUANTO NO ES POSIBLE ESTABLECER  FUNCIONES</t>
  </si>
  <si>
    <t>HOME NURSE</t>
  </si>
  <si>
    <t>11/7/2011 - 30/07/2013</t>
  </si>
  <si>
    <t>HILDA DEL CARMEN VERONA BERTEL</t>
  </si>
  <si>
    <t>FUNDACION EDUCATIVA JABES</t>
  </si>
  <si>
    <t xml:space="preserve">4/05/2005 -       30/11/2005                  2/02/2006              28711/2006              6/09/2010 - 30/ 09/2010                                           </t>
  </si>
  <si>
    <t>SE ACREDITA LA EXPERIENCIA SIN TENER  EN CUENTA LAS CERTIFICACIONES DE LOS FOLIOS 229, 230, 231, 232, 233, 234 Y 235  POR CUANTO LAS FUNCIONES NO APLICAN PARA EL PERFIL</t>
  </si>
  <si>
    <t>PROFESIONAL DE APOYO PSICOSOCIAL - GRUPO 35</t>
  </si>
  <si>
    <t>MILENA SOFIA LOPEZ TOBIO</t>
  </si>
  <si>
    <t xml:space="preserve">PSICOLOGO  </t>
  </si>
  <si>
    <t>1/11/2013 -31/10/2014</t>
  </si>
  <si>
    <t>PROFESIONAL DE APOYO PSICOSOCIAL -G RUPO 35</t>
  </si>
  <si>
    <t>NEYIS MARGITH SERPA VEGA</t>
  </si>
  <si>
    <t>JARDIN INFANTIL ARNOLDO MUSKUS</t>
  </si>
  <si>
    <t>SE ACREDITA LA EXPERIENCIA SIN TENER  EN CUENTA LAS CERTIFICACIONES DE LOS FOLIOS  426,427 Y 428  POR CUANTO  NO PERMITEN IDENTIFICAR FECHAS DE INICIO Y FINALIZACION Y FUNCIONES.</t>
  </si>
  <si>
    <t>PROFESIONAL DE APOYO PSICOSOCIAL - GRUPO 51</t>
  </si>
  <si>
    <t>MERLIS DEL CARMEN MENDOZA LLORENTE</t>
  </si>
  <si>
    <t>15/01/2013 - 31/10/2014</t>
  </si>
  <si>
    <t>SE ACREDITA SIN TENER  EN CUENTA LAS CERTIFICACIONES DE LOS FOLIOS 954 Y 955  POR CUANTO LAS FUNCIONES NO APLICAN PARA EL PERFIL</t>
  </si>
  <si>
    <t>PROFESIONAL DE APOYO PSICOSOCIAL - GRUPO 53</t>
  </si>
  <si>
    <t>LIDIS GREGORIA VILLALBA ROIMERO</t>
  </si>
  <si>
    <t>15/01/2013 -          31/10/2013</t>
  </si>
  <si>
    <t>1 POR 81</t>
  </si>
  <si>
    <t>MARIFLOR OROZCO VERGARA</t>
  </si>
  <si>
    <t>CORPORACION EDUCATIVA MAYOR DEL DESARROLLO SIMON BOLIVAR</t>
  </si>
  <si>
    <t>PROFESIONAL DE APOYO PSICOSOCIAL - GRUPO 37</t>
  </si>
  <si>
    <t>MARLEN MARGOTH MONTIEL SALGADO</t>
  </si>
  <si>
    <t>SE ACREDITA SIN TENER EN CUENTA  LAS CERTIFICACIONES DE LOS FOLIOS  620-622-623-624  POR CUANTO LAS FUNCIONES NO APLICAN PARA EL PERFIL</t>
  </si>
  <si>
    <t>DURLEY KATHERINE TENORIO</t>
  </si>
  <si>
    <t>NICOLAS ANTONIO REINO DIAZ</t>
  </si>
  <si>
    <t>SE ACREDITA SIN TENER  EN CUENTA LAS CERTIFICACIONES DE LOS FOLIOS  680- 681 - 682-683  POR CUANTO LAS FUNCIONES NO APLICAN PARA EL PERFIL</t>
  </si>
  <si>
    <t>YEIMY YADITH BULA CONTRERAS</t>
  </si>
  <si>
    <t>KATERINE AMPARO MORALE SOVIEDO</t>
  </si>
  <si>
    <t>PROFESIONAL DE APOYO PSICOSOCIAL  - GRUPO 37</t>
  </si>
  <si>
    <t>MARIA DE LOS MILAGROS VERVEL FUENTES</t>
  </si>
  <si>
    <t>CLAUDIA ESTELA BARON MONT</t>
  </si>
  <si>
    <t>SE ACREDITA SIN TENER EN CUENTA  LAS CERTIFICACIONES DE LOS FOLIOS  779-782  POR CUANTO LAS FUNCIONES NO APLICAN PARA EL PERFIL</t>
  </si>
  <si>
    <t>NORA LUZ OVIEDO GONZALEZ</t>
  </si>
  <si>
    <t>UNIVERSIDAD DE ANTIOQUIA</t>
  </si>
  <si>
    <t>MUNICIPIO DE MONTELIBANO</t>
  </si>
  <si>
    <t>1/07/2006 - 31/12/2007</t>
  </si>
  <si>
    <t>ROSA PAOLA GONZALEZ PINTO</t>
  </si>
  <si>
    <t>FUNDACION TELLER DE SUEÑOS</t>
  </si>
  <si>
    <t>SE CAREDITA SIN TENER EN CUENTA LA  CERTIFICACION DE FOLIO 818, YA QUE NO PERMITE IDENTIFICAR FECHA DE INICIO Y FINALIZACION</t>
  </si>
  <si>
    <t>MARIA RUZBY MARQUEZ OSORIO</t>
  </si>
  <si>
    <t>COMISARIA DE  FAMILIA DE SAHAGUN</t>
  </si>
  <si>
    <t>16/07/2012 - 30/04/2013</t>
  </si>
  <si>
    <t>SE SOLICITA SUBSANAR, PORQUE LA CERTIFICACION NO PERMITE IDENTIFICAR  FUNCIONES EN FOLIO 828 Y  LA CERTIFICACION A FOLIO  829 NO ES LEGIBLE TOMO IV</t>
  </si>
  <si>
    <t>ROSA MARIA GARAVITO MONTIEL</t>
  </si>
  <si>
    <t>PROFESIONAL DE APOYO PSICOSOCIAL -  GRUPO 37</t>
  </si>
  <si>
    <t>MERLIDES EMILSE DIAZ GUERRA</t>
  </si>
  <si>
    <t>INSTITUCION EDUCATIVA LA YE</t>
  </si>
  <si>
    <t>1/02/2011 -30/11/2012</t>
  </si>
  <si>
    <t>PROFESIONAL DE APOYO PSICOSOCIAL -GRUPO 50</t>
  </si>
  <si>
    <t>MARTHA LUCIA CARDOZO MARTINEZ</t>
  </si>
  <si>
    <t>SEACREDITA SIN TENER EN CUENTA LAS CERTIFICACIONES DE LOS FOLIOS  888- 889-890  POR CUANTO LAS FUNCIONES NO APLICAN PARA EL PERFIL</t>
  </si>
  <si>
    <t>PROFESIONAL DE APOYO PSICOSOCIAL - GRUPO 50</t>
  </si>
  <si>
    <t>1/105</t>
  </si>
  <si>
    <t>KETY JAILER PATERNINA ARRIETA</t>
  </si>
  <si>
    <t>ALCALDIA DE GALERAS-SUCRE</t>
  </si>
  <si>
    <t>SE SOLICITA SUBSANAR, PORQUE LA CERTIFICACION NO PERMITE IDENTIFICAR  FECHA DE INICIO - FECHA DE FINALIZACION Y FUNCIONES EN FOLIO 913- 914 -915</t>
  </si>
  <si>
    <t>296-2008</t>
  </si>
  <si>
    <t>297-2008</t>
  </si>
  <si>
    <t>Esta experiencia no es tenida en cuenta, debido a quye hay traslapo con la experiencia acreditada en los folios 1034-1035</t>
  </si>
  <si>
    <t>375-2008</t>
  </si>
  <si>
    <t>Esta experiencia no es tenida en cuenta, debido a que hay traslapo con la experiencia acreditada en los folios 1034-1035</t>
  </si>
  <si>
    <t>079-2009</t>
  </si>
  <si>
    <t>197-2009</t>
  </si>
  <si>
    <t>Esta experiencia no es tenida en cuenta, debido a que hay traslapo con la experiencia acreditada en los folios 1040-1041</t>
  </si>
  <si>
    <t>1/304</t>
  </si>
  <si>
    <t>LISETH SOFIA DOMINGUEZ PEREZ</t>
  </si>
  <si>
    <t>LICENCIADO EN CIENCIAS RELIGIOSAS</t>
  </si>
  <si>
    <t>UNIVERSIDAD JAVERIANA</t>
  </si>
  <si>
    <t>LA CERTIFICACION NO PERMITE IDENTIFICAR FECHA DE INICIO Y FINALIZACION,  FOLIO-1071 TOMO VII, POR LO ANTERIOR NO  SE VALIDA</t>
  </si>
  <si>
    <t>GOBERNACION DE SUCRE</t>
  </si>
  <si>
    <t>11/07/2011 -  29/09/2011</t>
  </si>
  <si>
    <t>LA CERTIFICACION NO PERMITE IDENTIFICAR FUNCIONES,  FOLIO-1072TOMO VII, POR LO ANTERIOR NO SE VALIDA</t>
  </si>
  <si>
    <t>GIMNASIO DE LA COSTA</t>
  </si>
  <si>
    <t xml:space="preserve"> LA CERTIFICACION NO PERMITE IDENTIFICAR FUNCIONES,  FOLIO-1070 OMO VII, POR LO ANTERIOR NO SE VALIDA</t>
  </si>
  <si>
    <t>PROFESIONAL DE APOYO PEDAGÓGICO  POR CADA MIL CUPOS OFERTADOS O FRACIÓN INFERIOR -GRUPO 30</t>
  </si>
  <si>
    <t>ANDREA PATRICIA MORENO PEREIRA</t>
  </si>
  <si>
    <t>LICENCIADO EN EDUCACION BASICA CON ENFASIS EN HUMANIDADES E INLGES</t>
  </si>
  <si>
    <t xml:space="preserve"> LA CERTIFICACION NO PERMITE IDENTIFICAR FECHA DE INICIO Y FINALIZACION,  FOLIO-1053. TOMO VII, POR LO ANTERIOR NO SE VALIDA</t>
  </si>
  <si>
    <t>FINANCIERO  POR CADA CINCO MIL CUPOS OFERTADOS O FRACIÓN INFERIOR - GRUPO 30</t>
  </si>
  <si>
    <t>ANGELICA TOVAR PALENCIA</t>
  </si>
  <si>
    <t>COORDINADOR GENERAL DEL PROYECTO POR CADA MIL CUPOS OFERTADOS O FRACIÓN INFERIOR GRUPO 35</t>
  </si>
  <si>
    <t>1/700</t>
  </si>
  <si>
    <t>ELBA ROSA ESTRADA BOLEMO</t>
  </si>
  <si>
    <t>LICENCIADO EN EDUCACION INFANTIL CON ENFASIS EN  TECNOLOGIA E INFORMATICA</t>
  </si>
  <si>
    <t>CORPORACION EDUCATIVA PARA EL DESARROLLO INTEGRAL Y PROYECTO DIVERSIFICADO</t>
  </si>
  <si>
    <t>5/5/2009 - 17/05/2011</t>
  </si>
  <si>
    <t>ALCALDIA MUNICIPAL DE SAHAGUN</t>
  </si>
  <si>
    <t xml:space="preserve"> LA CERTIFICACION NO PERMITE IDENTIFICAR FECHA DE INICIO Y FINALIZACION Y FUNCIONES FOLIO-1139 TOMO VII, POR LO ANTERIOR NO SE VALIDA</t>
  </si>
  <si>
    <t>PROFESIONAL DE APOYO PEDAGÓGICO  POR CADA MIL CUPOS OFERTADOS O FRACIÓN INFERIOR - GRUPO 35</t>
  </si>
  <si>
    <t>CLAUDIA LUCIA MONCADA PATERNINA</t>
  </si>
  <si>
    <t>LICENCIADO EN EDUCACION INFANTIL CON ENFASIS EN EDUCACION ARTISTICA</t>
  </si>
  <si>
    <t>ASOCIACION HCB 3 DE MAYO, 16 DE JUNIO Y BELALCAZAR</t>
  </si>
  <si>
    <t xml:space="preserve"> LA CERTIFICACION NO PERMITE IDENTIFICAR FECHA DE INICIO Y FINALIZACION,  FOLIO-1101. TOMO VII, POR LO ANTERIOR NO SE VALIDA</t>
  </si>
  <si>
    <t>FINANCIERO  POR CADA CINCO MIL CUPOS OFERTADOS O FRACIÓN INFERIOR - GRUPO 35</t>
  </si>
  <si>
    <t>BETTY DEL CARMEN MARTINEZ VERGARA</t>
  </si>
  <si>
    <t>TECNICO PROFESIONAL EN CONTABILLIDAD Y FINANZAS</t>
  </si>
  <si>
    <t>CORPORACION DE EDUCACION SUPERIOR INSTITUTO DE ADMINISTRACION Y FINANZAS DE CARTAGENA</t>
  </si>
  <si>
    <t xml:space="preserve"> NO SE VALIDA POR NO CUMPLIR CON EL PERFIL ESTABLECIDO</t>
  </si>
  <si>
    <t>COORDINADORCOORDINADOR GENERAL DEL PROYECTO POR CADA MIL CUPOS OFERTADOS O FRACIÓN INFERIOR - GRUPO 37</t>
  </si>
  <si>
    <t>YANETH DEL ROSARIO QUINTANA NARANJO</t>
  </si>
  <si>
    <t>LICENCIADA EN EDUCACION INFANTIL CON ENFASIS EN EDUCACION ARTISCICA</t>
  </si>
  <si>
    <t>GIMNASIO MIXTO CARRUSEL DE LA ALEGRIA</t>
  </si>
  <si>
    <t xml:space="preserve"> LA CERTIFICACION NO PERMITE IDENTIFICAR FECHA DE INICIO Y FINALIZACION Y FUNCIONES FOLIO-1160-1161 TOMO VII, POR LO ANTERIOR NO SE VALIDA</t>
  </si>
  <si>
    <t>HOGAR INFANTIL SAHAGUN</t>
  </si>
  <si>
    <t>1/695</t>
  </si>
  <si>
    <t>VIVIANA LIZ SIMANCA BUELVAS</t>
  </si>
  <si>
    <t xml:space="preserve">PSOLOGO </t>
  </si>
  <si>
    <t>UNIVERSIDAD PONTIFIA BOLIVARIANA</t>
  </si>
  <si>
    <t>INSTITUCION EDUCATIVA JULIAN PINTO BUENDIA</t>
  </si>
  <si>
    <t xml:space="preserve"> LA CERTIFICACION NO PERMITE IDENTIFICAR CON EXACTITUTD TIEMPO DE LA EXPERIENCIA FOLIO-1160-1161 TOMO VII, POR LO ANTERIOR NO SE VALIDA</t>
  </si>
  <si>
    <t>VISION DIVINA DEL MAÑANA</t>
  </si>
  <si>
    <t>10/01/2010 - 28/12/2010</t>
  </si>
  <si>
    <t>PROFESIONAL DE APOYO PEDAGÓGICO  POR CADA MIL CUPOS OFERTADOS O FRACIÓN INFERIOR - GRUPO37</t>
  </si>
  <si>
    <t>KELLY JOHANA OTERO HERAZO</t>
  </si>
  <si>
    <t>LICENCIADA EN EDUCACION BASICA CON ENFASIS EN TECNOLOGIA E INFORMATICA</t>
  </si>
  <si>
    <t>1/012011 -1/1/2013</t>
  </si>
  <si>
    <t>LA CERTIFICACION NO PERMITE IDENTIFICAR FUNCIONES,  FOLIO-1198. TOMO VII. POR LO TANTO NO SE VALIDA</t>
  </si>
  <si>
    <t>GENTE UNIDA</t>
  </si>
  <si>
    <t>26/01/2006 -30/11/2007</t>
  </si>
  <si>
    <t xml:space="preserve"> LA CERTIFICACION NO PERMITE IDENTIFICAR FUNCIONES,  FOLIO-1196. TOMO VII. POR LO TANTO  NO SE VALIDA</t>
  </si>
  <si>
    <t>PROFESIONAL DE APOYO PEDAGÓGICO  POR CADA MIL CUPOS OFERTADOS O FRACIÓN INFERIOR - GRUPO 37</t>
  </si>
  <si>
    <t>KELLY JANNINA PLAZA DIAZ</t>
  </si>
  <si>
    <t>LICENCIADO EN EDUCACION INFANTIL CON ENFASIS EN EDUCACION FISICA, RECREACION Y DEPORTES</t>
  </si>
  <si>
    <t>CENTRO DOCENTE MI BELLO MUNDO</t>
  </si>
  <si>
    <t xml:space="preserve"> LA CERTIFICACION NO PERMITE IDENTIFICAR FUNCIONES  FOLIO-1215. TOMO VII. POR LO TANTO NO SE VALIDA</t>
  </si>
  <si>
    <t xml:space="preserve"> LA CERTIFICACION NO PERMITE IDENTIFICAR FUNCIONES  FOLIO-1216. TOMO VII. POR LO TANTO NO SE VALIDA</t>
  </si>
  <si>
    <t>FINANCIERO  POR CADA CINCO MIL CUPOS OFERTADOS O FRACIÓN INFERIOR  - GRUPO 37</t>
  </si>
  <si>
    <t>1/1695</t>
  </si>
  <si>
    <t>SAMIR NASUR AYUS HOYOS</t>
  </si>
  <si>
    <t>ADMINISTRADOR EMPRESARIAL Y DE ENTIDADES FINANCIERAS</t>
  </si>
  <si>
    <t xml:space="preserve">ESTA HOJA DE VIDA NO ES TENIDA EN CUENTA POR CUANTO  NO CUMPLE CON EL PERFIL ESTABLECIDO . FOLIOS 1228 </t>
  </si>
  <si>
    <t>COORDINADOR GENERAL DEL PROYECTO POR CADA MIL CUPOS OFERTADOS O FRACIÓN INFERIOR GRUPO 50</t>
  </si>
  <si>
    <t>VILMA YAMILIS ALMANZA GARAVITO</t>
  </si>
  <si>
    <t>ESTA HOJA DE VIDA NO ES TENIDA EN CUENTA POR CUANTO  NO CUMPLE CON EL PERFIL ESTABLECIDO . FOLIOS 1270 A 1260 -1277</t>
  </si>
  <si>
    <t>PROFESIONAL DE APOYO PEDAGÓGICO  POR CADA MIL CUPOS OFERTADOS O FRACIÓN INFERIOR GRUPO 50</t>
  </si>
  <si>
    <t>1/ 255</t>
  </si>
  <si>
    <t>BUNNY ESTEFANI PEREIRA MORENO</t>
  </si>
  <si>
    <t>LICENCIADA EN EDUCACION BASICA CON ENFASIS EN CIENCIAS SOCIALES</t>
  </si>
  <si>
    <t xml:space="preserve"> LA CERTIFICACION NO PERMITE IDENTIFICAR FECHA DE INICIO Y FINALIZACIÓN Y FUNCIONES  FOLIO-1255. TOMO VII. POT LO TANTO NO SE VALIDA</t>
  </si>
  <si>
    <t>FINANCIERO  POR CADA CINCO MIL CUPOS OFERTADOS O FRACIÓN INFERIOR  - GRUPON 50</t>
  </si>
  <si>
    <t>DIANA PATRICIA VILLADIEGO SALAS</t>
  </si>
  <si>
    <t>UNIVERSIDAD DE SUCRE</t>
  </si>
  <si>
    <t>FRUTO FORESTAL</t>
  </si>
  <si>
    <t>2/08/2013 -   2/08/2014</t>
  </si>
  <si>
    <t>COORDINADORCOORDINADOR GENERAL DEL PROYECTO POR CADA MIL CUPOS OFERTADOS O FRACIÓN INFERIOR -GRUPO 51</t>
  </si>
  <si>
    <t>ARLEY DEL CARMEN PEÑA PAYARES</t>
  </si>
  <si>
    <t>LICENCIADA EN EDUCACION INFANTIL CON ENFASIS EN TECNOLOGIA E INFORMATICA</t>
  </si>
  <si>
    <t>FUNDACION EBANO DE COLOMBIA</t>
  </si>
  <si>
    <t>SE SOLICITA SUBSANAR, PORQUE LA CERTIFICACION NO PERMITE IDENTIFICAR FECHA DE INICIO Y FINALIZACIÓN Y FUNCIONES  FOLIO- 1306 TOMO VII</t>
  </si>
  <si>
    <t>1/2/2008          31/12/2010</t>
  </si>
  <si>
    <t>SE SOLICITA SUBSANAR, PORQUE LA CERTIFICACION NO PERMITE IDENTIFICAR FUNCIONES  FOLIO- 1307 TOMO VII</t>
  </si>
  <si>
    <t>PROFESIONAL DE APOYO PEDAGÓGICO  POR CADA MIL CUPOS OFERTADOS O FRACIÓN INFERIOR -GRUPO 51</t>
  </si>
  <si>
    <t>FERNANDO  LOPEZ DOMINGUEZ</t>
  </si>
  <si>
    <t>LICENCIADO EN EDUCACION BASICA SON ENFASIS EN EDUCACION ARTISTICA</t>
  </si>
  <si>
    <t>FINANCIERO  POR CADA CINCO MIL CUPOS OFERTADOS O FRACIÓN INFERIOR  - GRUPO 51</t>
  </si>
  <si>
    <t>KARINA PETRO MARTINEZ</t>
  </si>
  <si>
    <t>CORPORACION PARA EL DESARROLLO SOCIAL COMUNITARIO</t>
  </si>
  <si>
    <t>1/11/2007 - 31/08/2008</t>
  </si>
  <si>
    <t>SERO SERVICIOS OCASIONALES</t>
  </si>
  <si>
    <t>7/09/2009 -    31/10/2010</t>
  </si>
  <si>
    <t>COORDINADORCOORDINADOR GENERAL DEL PROYECTO POR CADA MIL CUPOS OFERTADOS O FRACIÓN INFERIOR - GRUPO 53</t>
  </si>
  <si>
    <t>1/281</t>
  </si>
  <si>
    <t>SANDRA MARCELA GALVAN ROMERO</t>
  </si>
  <si>
    <t>LA CERTIFICACION NO PERMITE IDENTIFICAR FECHA DE INICIO Y FINALIZACIÓN Y FUNCIONES  FOLIO- 11351 TOMO VIII, POR LO TANTO NO SE VALIDA</t>
  </si>
  <si>
    <t>PROFESIONAL DE APOYO PEDAGÓGICO  POR CADA MIL CUPOS OFERTADOS O FRACIÓN INFERIOR - GRUPO 53</t>
  </si>
  <si>
    <t>YOLANDA LUCIA RIVERA ACOSTA</t>
  </si>
  <si>
    <t>LICENCIADO EN PSICOPEDAGOGIA</t>
  </si>
  <si>
    <t>CORPORACION UNICOSTA</t>
  </si>
  <si>
    <t xml:space="preserve">SECRETARIA DE EDUCACION DE SUCRE </t>
  </si>
  <si>
    <t xml:space="preserve">08/05/2002 - 28/06/2002                15/07/2002  -     03/09/2002       04/09/2002 -  02/11/2002  29/01/2003 -  25/04/2005                   27/01/2006 -             27/04/2006                     03/05/2006 - 30/06/2006                 28/09/2006 - 20/10/2006                        03/03/2008 -             12/12 /2008              16/01/2009-           11/12/2009           24/03/2010 -                  12/03/2012                  </t>
  </si>
  <si>
    <t>FINANCIERO  POR CADA CINCO MIL CUPOS OFERTADOS O FRACIÓN INFERIOR  GRUPO 53</t>
  </si>
  <si>
    <t>MANUEL ACOSTA VASQUEZ</t>
  </si>
  <si>
    <t>ALMACEN AGROVETERINARIO LA CABAÑA</t>
  </si>
  <si>
    <t>1/08/2006 - 5/11/2007</t>
  </si>
  <si>
    <t>UNION TEMPORAL MUNDO FELIZ</t>
  </si>
  <si>
    <t>FUNDACION VILLA SOÑADA</t>
  </si>
  <si>
    <t>FUNDACION MI ALEGRE INFANCIA</t>
  </si>
  <si>
    <t>FUNDACION DESARROLLO INTEGRAL PARA NIÑOS, JOVENES Y ADULTOS "DINM"</t>
  </si>
  <si>
    <t>RESULTADOS EVALUACION COMPONENTE TECNICO GRUPO 47</t>
  </si>
  <si>
    <t>x</t>
  </si>
  <si>
    <t>RESULTADOS FACTORES DE PONDERACION GRUPO 47</t>
  </si>
  <si>
    <t>ICBF REGIONAL PUTUMAYO</t>
  </si>
  <si>
    <t>180-2012</t>
  </si>
  <si>
    <t>189 A 195</t>
  </si>
  <si>
    <t>209 - 210</t>
  </si>
  <si>
    <t>SE SOLICITA ACLARAR LA CERTIFICACION DEL FOLIO 209 Y 210, TODA VEZ QUE  FIGURA  A NOMBRE DEL GIMNASIO MI ALEGRE INFANCIA CON NIT 34994598-0, LO ANTERIOR NO COINCIDE CON EL NIT Y LA RAZON SOCIAL DE LA FUNDACION MI ALEGRE INFANCIA CUYO NIT SEGUN CAMARA DE COMERCIO ES 900380395-8.  DE IGUAL MANERA ACLARAR Y SOPORTAR LA CANTIDAD DE CUPOS EJECUTADOS CON DICHA CERTIFICACIÓN, TODA VEZ QUE EL DOCUMENTO ANEXO NO PRESENTA DICHA INFORMACIÓN.
LA CERTIFICACION INFORMA DE UN PERIODO DE SUSPENSIÓN, POR FAVOR ACLARAR LOS TIEMPOS DE DICHO PROCESO.</t>
  </si>
  <si>
    <t>223- 237</t>
  </si>
  <si>
    <t>ICBF REGIONAL ANTIOQUIA</t>
  </si>
  <si>
    <t>238- 258</t>
  </si>
  <si>
    <t>SE VERIFICA LA INFORMACION DE LA CERTIFICACION DEL CZ URABA, CON LOS CONTRATOS ANEXOS, EL TIEMPO FINAL SE TOMA HASTA EL 30 DE SEPTIEMBRE DE 2014, DE ACUERDO A LO ESTABLECIDO EN LOS PLIEGOS</t>
  </si>
  <si>
    <t>SE REALIZA LA VERIFICACION CON LA COORDINADORA DEL CENTRO ZONAL DE URABA-REGIONAL ANTIOQUIA  QUIEN ES LA SUPERVISORA DEL CONTRATO Y SE ACLARA LA FECHA DE INICIO Y FINALIZACION DE LA CERTIFICACIÓN. EL TIEMPO DE EJEUCCIÓN SE CUENTA HASTA EL 30 DE SEPTIEMBRE DE 2014 DE ACUERDO A LOS PLIEGOS</t>
  </si>
  <si>
    <t>SAN ANTERO CZ LORICA</t>
  </si>
  <si>
    <t>N/A</t>
  </si>
  <si>
    <t>SE EVIDENCIA DILIGENCIAMIENTO DEL FORMATO 11, ACOMPAÑADA DE LA CARTA DE INTENCION DE GESTIONAR EL INMUEBLE CON LA ENTIDAD TERRITORIAL</t>
  </si>
  <si>
    <t>BARRIO POLONORTE No 13A 138 CALLE LAS FLORES, CZ LORICA</t>
  </si>
  <si>
    <t>SE EVIDENCIA DILIGENCIAMIENTO DEL FORMATO 11, ACOMPAÑADA DE LA CARTA DE INTENCION DE GESTIONAR EL INMUEBLE . FOLIO 182</t>
  </si>
  <si>
    <t>BARRIO LAS AGUADAS CZ LORICA</t>
  </si>
  <si>
    <t>SE EVIDENCIA DILIGENCIAMIENTO DEL FORMATO 11, ACOMPAÑADA DE LA CARTA DE INTENCION DE GESTIONAR EL INMUEBLE CON LA ENTIDAD TERRITORIAL. FOLILO 182</t>
  </si>
  <si>
    <t>CDI MODALIDAD FAMILIAR</t>
  </si>
  <si>
    <t>CDI MODALIDAD FAMILIAR MIS BARQUITOS</t>
  </si>
  <si>
    <t>SE EVIDENCIA EL DILIGENCIAMIENTO DEL FORMATO 11 Y SE ENCUENTRA LA CARTA DE COMPROMISO PARA GESTIONAR Y DISPONER DEL ESPACIO FISICO PARA LA MODALIDAD FAMILIAR EN EL TIEMPO ESTABLECIDO EN EL PLIEGO. FOLIO 183</t>
  </si>
  <si>
    <t>BARRIO CAÑO MOCHO CISPATA, CZ LORICA</t>
  </si>
  <si>
    <t>CDI MODALIDAD FAMILIAR MIS CHIQUITINES</t>
  </si>
  <si>
    <t>BARRIO EL TREBOL, CZ LORICA</t>
  </si>
  <si>
    <t>CDI MODALIDA FAMILIAR MIS ESTRELLITAS</t>
  </si>
  <si>
    <t>BARRIO SAN JOSE DE PETARE,  CZ LORICA</t>
  </si>
  <si>
    <t>CDI MODALIDAD FAMILIAR MIS GATITOS</t>
  </si>
  <si>
    <t>VEREDA COCORILLA, CZ LORICA</t>
  </si>
  <si>
    <t>SE EVIDENCIA EL DILIGENCIAMIENTO DEL FORMATO 11 Y SE ENCUENTRA LA CARTA DE COMPROMISO PARA GESTIONAR Y DISPONER DEL ESPACIO FISICO PARA LA MODALIDAD FAMILIAR EN EL TIEMPO ESTABLECIDO EN EL PLIEGO</t>
  </si>
  <si>
    <t xml:space="preserve">CDI MODALIDAD FAMILIAR </t>
  </si>
  <si>
    <t>VEREDA EL PROGRESO VEREDA LAS NUBES CZ LORICA</t>
  </si>
  <si>
    <t>PROFESIONAL DE APOYO PSICOSOCIAL- MUNICIPIO DE SAN ANTERO ENTORNO INSTITUCIONAL</t>
  </si>
  <si>
    <t>LYS SELENY LOPEZ LEON</t>
  </si>
  <si>
    <t>UNIVERSIDAD DEL SINU "ELIAS BECHARA ZAINUM"</t>
  </si>
  <si>
    <t>28/06/2013 AL 28/09/2014</t>
  </si>
  <si>
    <t>ALBA CECILIA RICARDO ESPITIA</t>
  </si>
  <si>
    <t>FOLIO 359 al 375</t>
  </si>
  <si>
    <t>COORDINADO CDI SAN ANTERO</t>
  </si>
  <si>
    <t>ANA MILENA ARRIETA LOPEZ</t>
  </si>
  <si>
    <t>LICENCIADA EN ESPAÑOL Y LITERATURA</t>
  </si>
  <si>
    <t>enero 2012 a 30 noviembre 2014</t>
  </si>
  <si>
    <t>FOLIO 377 AL 389</t>
  </si>
  <si>
    <t>PROFESIONAL DE APOYO PEDAGOGICO</t>
  </si>
  <si>
    <t>MARIA DE LAS MERCEDES DOMINGUEZ LUNA</t>
  </si>
  <si>
    <t>LICENCIADA EN EDUCACION BASICA Y HUMANIDADES</t>
  </si>
  <si>
    <t>EL FOLIO 390 AL 413  NO SON TENIDOS EN CUENTA, TODA VEZ QUE ESTE PERFIL NO HACIA PARTE DE LOS CRITERIOS HABILITANTES</t>
  </si>
  <si>
    <t>COORDINADOR ENTORNO FAMILIAR MUNICIPIO SAN ANTERO</t>
  </si>
  <si>
    <t>JENNYFER ARROYO BULA</t>
  </si>
  <si>
    <t>LICENCIADO EN EDUACION BASICA CON ENFASIS EN HUMANIDADES Y LENGUA CASTELLANA</t>
  </si>
  <si>
    <t>28/03/2012 AL 28/06/2013</t>
  </si>
  <si>
    <t>FOLIOS 416 AL 445</t>
  </si>
  <si>
    <t>EDWIN ANTONIO BLANCO FONNEGRA</t>
  </si>
  <si>
    <t>LICENCIADO EN CIENCIAS RELIGIOSAS Y ETICA</t>
  </si>
  <si>
    <t>FUNDACION UNIVERSITARIA JUAN DE CASTELLANOS</t>
  </si>
  <si>
    <t>2010 A 30 NOVIEMBRE DE 2014</t>
  </si>
  <si>
    <t>FOLIOS 446 AL 460</t>
  </si>
  <si>
    <t>PROFESIONAL APOYO PSICOSOCIAL- MODALIDAD FAMILIAR SAN ANTERO</t>
  </si>
  <si>
    <t>ANGELICA MARIA PACHECO VERGARA</t>
  </si>
  <si>
    <t>SE SOLICITA SUBSANAR, TODA VEZ QUE NO SE ANEXA LA TARJETA PROFESIONAL.
FOLIOS 462 AL 481</t>
  </si>
  <si>
    <t>ANGELA MARIA CANEDA MARTINEZ</t>
  </si>
  <si>
    <t>SE SOLICITA SUBSANAR TODA VEZ QUE NO SE CUMPLE CON LA PROPORCION DE LOS PROFESIONALES PSICOSOCIALES PARA LA MODALIDAD FAMILIAR</t>
  </si>
  <si>
    <t>294 al 309</t>
  </si>
  <si>
    <t>MINISTERIO DE EDUCACION NACIONAL</t>
  </si>
  <si>
    <t>FPI 23-104</t>
  </si>
  <si>
    <t>19/012010</t>
  </si>
  <si>
    <t>310 AL 325</t>
  </si>
  <si>
    <t>LA CERTIFICACION QUE SE PRESENTA NO CORRESPONDE A NINGUNO DE LOS CONSORCIADOS. EL NIT DEL GIMNASIO MI ALEGRE INFANCIA NO CORRESPONDE AL NIT DE LA FUNDACION ALEGRE INFANCIA.</t>
  </si>
  <si>
    <t>1/767</t>
  </si>
  <si>
    <t>MARIA RUBY OSIRIS PEÑA FABRA</t>
  </si>
  <si>
    <t>LICENCIADA EN EDUCACION PREESCOLAR</t>
  </si>
  <si>
    <t>GIMNSDIO MI ALEGRE INFANCIA</t>
  </si>
  <si>
    <t>08/08/2010 AL 28/06/2013</t>
  </si>
  <si>
    <t xml:space="preserve">SI </t>
  </si>
  <si>
    <t>FINANCIERO POR CADA CINCO MIL CUPOS OFERTADOS O FRACCION INFERIOR</t>
  </si>
  <si>
    <t>INDIRA ISABEL JAIK LOZANO</t>
  </si>
  <si>
    <t>PROFESIONAL DE APOYO PEDAGÓGICO  POR CADA MIL CUPOS OFERTADOS O FRACIÓN INFERIOR</t>
  </si>
  <si>
    <t>DENNIS MARIA ARRIETA PAEZ</t>
  </si>
  <si>
    <t>LICENCIADA EN EDUCACION ESPECIAL</t>
  </si>
  <si>
    <t>CORPORACION UNIVERSITARIA RAFAEL NUÑEZ</t>
  </si>
  <si>
    <t>01/10/2008 AL 28/06/2013</t>
  </si>
  <si>
    <t>SE DESARROLLAN TODOS LOS COMPONENTES SOLICITADOS EN EL PLIEGO Y NO SE SOBREPASA EN EL NUMERO DE PALABRAS</t>
  </si>
  <si>
    <t xml:space="preserve">FINANCIERO  POR CADA CINCO MIL CUPOS OFERTADOS O FRACIÓN INFERIOR </t>
  </si>
  <si>
    <t>FUNDACION nu 3</t>
  </si>
  <si>
    <t>8, 10, 15 y 3</t>
  </si>
  <si>
    <t>NO SE EVALUA PORQUE SE HIZO PROPUESTA PARCIAL PARA EL GRUPO 8</t>
  </si>
  <si>
    <t>RESULTADOS EVALUACION COMPONENTE TECNICO GRUPO 3</t>
  </si>
  <si>
    <t>RESULTADOS EVALUACION COMPONENTE TECNICO GRUPO 10</t>
  </si>
  <si>
    <t>RESULTADOS EVALUACION COMPONENTE TECNICO GRUPO 15</t>
  </si>
  <si>
    <t>RESULTADOS FACTORES DE PONDERACION GRUPO 3</t>
  </si>
  <si>
    <t>RESULTADOS FACTORES DE PONDERACION GRUPO 10</t>
  </si>
  <si>
    <t>RESULTADOS FACTORES DE PONDERACION GRUPO 15</t>
  </si>
  <si>
    <t>FUNDACION NU3</t>
  </si>
  <si>
    <t>SECRETARIA DE GESTION SOCIAL DE LA ALCALDIA DE BARRANQUILLA</t>
  </si>
  <si>
    <t>NO INFORMA</t>
  </si>
  <si>
    <t xml:space="preserve">NO </t>
  </si>
  <si>
    <t>LA CERTIFICACION DEL FOLIO 63 NO ES TENIDA EN CUENTA, TODA VEZ QUE EL OBJETO DEL CONTRATO NO CUMPLE CON LO ESTABLECIDO EN EL PLIEGO (Servicios que incluyan en su desarrollo el componente de educación inicial y/o servicios educativos en el nivel de preescolar).  ASI MISMO DICHA CERTIFICACION NO ESPECIFICA LA CANTIDAD DE CUPOS. SE SOLICITA SUBSANAR</t>
  </si>
  <si>
    <t>FUNDACION CARULLA</t>
  </si>
  <si>
    <t>ALCALDIA DE BARRANQUILLA</t>
  </si>
  <si>
    <t>0111-2012-000112</t>
  </si>
  <si>
    <t>SE SOLICITA SUBSANAR, TODA VEZ QUE NO SE ANEXA EL ACTA DE LIQUIDACION DEL CONTRATO EJECUTADO. EN LOS FOLIOS 65 AL 76 SE ENCUENTRA LA DELEGACION DEL SUPERVISOR DEL CONTRATO Y COPIA DEL CONTRATO, EL CUAL NO CUMPLE CON LO  SOLICITADO EN EL PLIEGO. ASI MISMO EL OBJETO DEL CONTRATO NO CUMPLE CON LO SOLICTADO EN EL PRESENTE PROCESO , ENTENDIENDO LA ATENCION A LA PRIMERA INFANCIA COMO AQUELLOS SERVICIOS QUE INCLUYAN EN SU DESARROLLO EL COMPONENTE DE EDUCACION INICIAL Y/O SERVICIOS EDUCATIVOS EN EL NIVEL PREESCOLAR.</t>
  </si>
  <si>
    <t>CORPORACION COMITÉ ASESOR VOLUNTARIO DE NUTRICION "NUTRIR"</t>
  </si>
  <si>
    <t>GERENCIA CAPITAL SOCIAL ALCALDIA DE BARRANQUILLA</t>
  </si>
  <si>
    <t>0167*2010*000008</t>
  </si>
  <si>
    <t>SE SOLICITA SUBSANAR, TODA VEZ QUE NO SE ANEXA EL ACTA DE LIQUIDACION DEL CONVENIO DE ASOCIACION EJECUTADO. EN LOS FOLIOS 77 AL 82 SE ENCUENTRA LA COPIA DEL CONVENIO Y UN ACTA DE RECIBO FINAL , EL CUAL NO CUMPLE CON LO  SOLICITADO EN EL PLIEGO. ASI MISMO EL OBJETO DEL CONTRATO NO CUMPLE CON LO SOLICTADO EN EL PRESENTE PROCESO , ENTENDIENDO LA ATENCION A LA PRIMERA INFANCIA COMO AQUELLOS SERVICIOS QUE INCLUYAN EN SU DESARROLLO EL COMPONENTE DE EDUCACION INICIAL Y/O SERVICIOS EDUCATIVOS EN EL NIVEL PREESCOLAR. POR OTRA PARTE NO SE EVIDENCIA LA CANTIDAD DE CUPOS ATENDIDOS.</t>
  </si>
  <si>
    <t>SE SOLICITA SUBSANAR LA CERTIFICACION DEL FOLIO 64 NO ES TENIDA EN CUENTA, TODA VEZ QUE EL OBJETO DEL CONTRATO NO CUMPLE CON LO ESTABLECIDO EN EL PLIEGO (Servicios que incluyan en su desarrollo el componente de educación inicial y/o servicios educativos en el nivel de preescolar).  ASI MISMO DICHA CERTIFICACION NO ESPECIFICA LA CANTIDAD DE CUPO, ASI COMO LA FECHA EXACTA DEL INICIO Y FINALIZACION  Y LA CANTIDAD DE CUPOS ATENDIDOS</t>
  </si>
  <si>
    <t>SE SOLICITA SUBSANAR LA CERTIFICACION DEL FOLIO 64 NO ES TENIDA EN CUENTA, TODA VEZ QUE EL OBJETO DEL CONTRATO NO CUMPLE CON LO ESTABLECIDO EN EL PLIEGO (Servicios que incluyan en su desarrollo el componente de educación inicial y/o servicios educativos en el nivel de preescolar).  ASI MISMO DICHA CERTIFICACION NO ESPECIFICA LA CANTIDAD DE CUPOS, ASI COMO LA FECHA DE INICIO Y FINALIZACION EXACTA.ASI COMO LA CANTIDAD DE CUPOS ATENDIDOS</t>
  </si>
  <si>
    <t xml:space="preserve"> TRES COORDINADOR GRUPO 8 CERETE</t>
  </si>
  <si>
    <t>SEIS PROFESIONALES DE APOYO PSICOSOCIAL GRUPO 8 CERETE</t>
  </si>
  <si>
    <t>MARIA BUELVAS GRANDETT
LUZ STELLA MERCADO PORTILLO
ANGELINA CORONADO GARCES
YULIANA HERNANDEZ
RUTH MENDOZA GARCIA
ANA MARIA DURANGO GALVIS</t>
  </si>
  <si>
    <t>26202014
1128399358
52113829</t>
  </si>
  <si>
    <t>LUZ ANGELA OTERO BELTRAN
SARA GOMEZ GOMEZ
LUISA FERNANDA MARIN JARAMILLO</t>
  </si>
  <si>
    <t xml:space="preserve">
1064983341
30686821
50937561
1102799552
1067910597
1067845262</t>
  </si>
  <si>
    <t>LAS PROFESIONALES PRESENTADAS PARA EL GRUPO 8-CERETE NO SON EVALUADA, TODA VEZ QUE SE PRESENTO PROPUESTA PARCIAL A ESTE GRUPO Y ESTO CONFIGURA RECHAZO DE LA PROPUESTA PARA ESTE GRUPO. FOLIOS 86 AL 271</t>
  </si>
  <si>
    <t>SAYDA SOTO CANTERO</t>
  </si>
  <si>
    <t>COORDINADOR GRUPO  10</t>
  </si>
  <si>
    <t>PROFESIONAL DE APOYO PSICOSOCIAL GRUPO 10</t>
  </si>
  <si>
    <t>1/311</t>
  </si>
  <si>
    <t>SERGIO SAN MIGUEL MUÑOZ</t>
  </si>
  <si>
    <t>1/161</t>
  </si>
  <si>
    <t>LAUDINA VANEGAS</t>
  </si>
  <si>
    <t>OMAIRA HOYOS</t>
  </si>
  <si>
    <t>LUIS MIGUEL GOMEZ</t>
  </si>
  <si>
    <t>CORPORACION UNIVERSIDAD DE LA COSTA</t>
  </si>
  <si>
    <t>NO PRESENTA CERTIFICACIONES</t>
  </si>
  <si>
    <t>SE SOLICITA SUBSANAR, TODA VEZ QUE LA HOJA DE VIDA NO CUENTA CON LOS SOPORTES O CERTIFICACIONES QUE ACREDITEN LA EXPERIENCIA RELACIONADA. FOLIOS 272 AL 290</t>
  </si>
  <si>
    <t>CORPORACION UNIVERSITARIA DE SUCRE</t>
  </si>
  <si>
    <t>VIVIANA MARCELA MUÑOZ MOLINA</t>
  </si>
  <si>
    <t xml:space="preserve">16/07/2013 AL 30/12/2013
AÑO ELECTIVO 2012
</t>
  </si>
  <si>
    <t>ICBF REGIONAL SUCRE
CENTRO EDUCATIVO AMERICADO SINCELEJO</t>
  </si>
  <si>
    <t>FOLIOS 241 AL 300</t>
  </si>
  <si>
    <t>FOLIOS 321 AL 326</t>
  </si>
  <si>
    <t xml:space="preserve">09/07/2007 AL 31/10/2007
23/02/2006 SL 10/06/2006
15/07/2006 AL 15/11/2006
</t>
  </si>
  <si>
    <t xml:space="preserve">FISCALIA GENERAL DE LA NACION
ACADEMIA GENERAL GUSTAVO ROJAS PINILLA
ESCUELA BENPOSTA
</t>
  </si>
  <si>
    <t>UNIVERSIDAD SIMON BOLIVAR BARRANQUILLA- SEDE CUCUTA</t>
  </si>
  <si>
    <t xml:space="preserve">IPSICOL </t>
  </si>
  <si>
    <t>22/02/2012 AL 08/06/2013</t>
  </si>
  <si>
    <t>NO RELACIONA</t>
  </si>
  <si>
    <t>SE SOLICITA ACLARAR LAS FUNCIONES EJECUTADAS EN LA ENTIDAD IPSICOL DEL FOLIO 361. POR OTRA PARTE SE SOLICITA ACLARAR LAS FUNCIONES EN EL CARGO DE LA CERTIFICACION DEL FOLIO 355.
LAS DEMAS CERTIFICACIONES NO SON TENIDAS EN CUENTA, TODA VEZ QUE NO CUMPLEN CON LA EXPERIENCIA SOLICITADA EN LOS PLIEGOS. 
FOLIOS 327 AL 364</t>
  </si>
  <si>
    <t>SE SOLICITA SUBSANAR, TODA VEZ QUE NO SE ALLEGA TARJETA PROFESIONAL, ASI COMO LAS CERTIFICACIONES DE LAS PRACTICAS REALIZADAS. 
FOLIOS 365 AL 383</t>
  </si>
  <si>
    <t>ESTUDIANTE DE PSICOLOGIA</t>
  </si>
  <si>
    <t>SE SOLICITA SUBSANAR EL FOLIO 391, TODA VEZ QUE NO ES CLARO EL SEMESTRE QUE  CURSA Y SI SE ENCUENTRA EN PRACTICAS UNIVERSITARIAS Y EL TIEMPO DE LAS MISMAS Y EL AREA DE SU EJECUCIÓN. 
FOLIOS 384 AL 398</t>
  </si>
  <si>
    <t>COORDINADOR GRUPO  15</t>
  </si>
  <si>
    <t>COORDINADOR GRUPO 15</t>
  </si>
  <si>
    <t>PROFESIONAL DE APOYO PSICOSOCIAL GRUPO 15</t>
  </si>
  <si>
    <t>1/390</t>
  </si>
  <si>
    <t>YULIETH STAVE GOMEZ</t>
  </si>
  <si>
    <t>DORIS GALEANO CRUZ</t>
  </si>
  <si>
    <t>DIDIANA GIRALDO OSORIO</t>
  </si>
  <si>
    <t>VICTORIA DIAZ PINEDA</t>
  </si>
  <si>
    <t>LIA MELIZA LUGO LLORENTE</t>
  </si>
  <si>
    <t>JULIA BEDOYA CAMPO</t>
  </si>
  <si>
    <t>SARA HOYOS</t>
  </si>
  <si>
    <t>JUAN PABLO PERALTA</t>
  </si>
  <si>
    <t>FONOAUDILOGA</t>
  </si>
  <si>
    <t>RESOLUCION 70-662</t>
  </si>
  <si>
    <t>SE SOLICITA SUBSANAR, TODA VEZ QUE EL PERFIL PRESENTADO ES DE LAS CIENCIAS DE LA SALUD, LO CUAL NO CORRESPONDE A LO REQUERIDO EN EL PLIEGO DE CONDICIONES. 
FOLIOS 399 AL 421</t>
  </si>
  <si>
    <t>UNION TEMPORAL LUZ DE VIDA</t>
  </si>
  <si>
    <t>20/09/2011 AL 06/01/2012</t>
  </si>
  <si>
    <t>FOLIOS 422 AL 443</t>
  </si>
  <si>
    <t xml:space="preserve">CORPORACION JUNTOS CONSTRUYENDO FUTURO
</t>
  </si>
  <si>
    <t>01/02/2012 AL 30/06/2012
02/07/2012 AL 30/11/2012</t>
  </si>
  <si>
    <t>CUMPLE PRACTICA COMUNITARIA
PRACTICA SOCIAL EDUCATIVA</t>
  </si>
  <si>
    <t>LA FUNDACION UNIVERSITARIA MONSERRATE</t>
  </si>
  <si>
    <t xml:space="preserve">ECOOPSOS
ICBF REGIONAL TOLIMA
FUNDACION EL ARTE DE VIVIR
</t>
  </si>
  <si>
    <t xml:space="preserve">20/02/2006 AL 11/12/2006
25/11/2008 AL 31/12/2008
04/01/2010 AL 15/06/2010
NO ESPECIFICA
</t>
  </si>
  <si>
    <t>SE SOLICITA SUBSANAR EL PERFIL PRESENTADO, TODA VEZ QUE LAS CERTIFICACIONES ALLEGADAS NO CUMPLEN CON LA EXPERIENCIA DE COORDINACION ESTABLECIDA EN LOS PLIEGOS. FOLIOS 463 AL 478</t>
  </si>
  <si>
    <t>SE VALIDA LA HOJA DE VIDA CON LA CERTIFICACIÓN DEL FOLIO 494.
FOLIOS 479 AL 501</t>
  </si>
  <si>
    <t>CLAUDIA PATERNINA MENDOZA</t>
  </si>
  <si>
    <t>UNIVERSIDAD NACIONAL ABIERTA Y A DISTANCIA (UNAD)</t>
  </si>
  <si>
    <t>NO SE PRESENTA EL DOCUMENTO</t>
  </si>
  <si>
    <t>SE SOLICITA SUBSANAR, TODA VEZ QUE NO SE PRESENTAN LOS SOPORTES QUE ACREDITEN EL GRADO EN PSICOLOGIA Y LA TARJETA PROFESIONAL RESPECTIVA.
FOLIOS 502 AL 517</t>
  </si>
  <si>
    <t>FUNDACION TALENTOS</t>
  </si>
  <si>
    <t>12/08/2011 AL 08/08/2012</t>
  </si>
  <si>
    <t>DESARROLLO FAMILIAR</t>
  </si>
  <si>
    <t>UNIVERSIDAD DE CALDAS</t>
  </si>
  <si>
    <t>COOASOBIEN</t>
  </si>
  <si>
    <t>07/10/2013 AL 30/12/2013 Y 16/01/2014 AL 31/07/2014</t>
  </si>
  <si>
    <t>SE SOLICITA SUBSANAR, TODA VEZ QUE EN LA HOJA DE VIDA SE RELACIONA COMO EXPERIENCIA LA FUNCION DE COORDINADORA PEDAGOGICA ENTRE EL 7 DE OCTUBRE DE 2013 AL 31 DE JULIO DE 2014 Y EN LA RELACION DE CERTIFICACIONES NO SE EVIDENCIA DICHO DOCUMENTOS. ASI MISMO LAS CERTIFICACIONES QUE SE ALLEGAN EN LA PROPUESTA NO PERMITEN DETERMINAR QUE LA PROFESIONAL EN MENCION CUMPLA CON EL AÑO DE EXPERIENCIA EN EL CARGO AL QUE SE POSTULA.
FOLIOS 518 AL 536</t>
  </si>
  <si>
    <t>LAS PROFESIONALES PRESENTADAS PARA EL GRUPO 8-CERETE NO SON EVALUADAS, TODA VEZ QUE SE PRESENTO PROPUESTA PARCIAL A ESTE GRUPO Y ESTO CONFIGURA RECHAZO DE LA PROPUESTA PARA ESTE GRUPO. FOLIOS 86 AL 271</t>
  </si>
  <si>
    <t xml:space="preserve">01/02/2011 AL 03/06/2011
25/03/2012 AL 28/06/2012
03/07/2012 AL 14/12/2012
</t>
  </si>
  <si>
    <t xml:space="preserve">CASA DE JUSTICIA Y PAZ DE MONTERIA
ALCALDIA MUNICIPAL LA UNION SUCRE
COLEGIO SAGRADO CORAZON DE JESUS
</t>
  </si>
  <si>
    <t>FOLIOS 537 AL 551</t>
  </si>
  <si>
    <t>UNIVERSIDAD DE PAMPLONA</t>
  </si>
  <si>
    <t>FUNDACION INSTITUCION EDUCATIVA GIMNASIO DEL SAN JORGE</t>
  </si>
  <si>
    <t>26/03/2013 AL 31/12/2013
03/02/2014 AL 31/07/2014</t>
  </si>
  <si>
    <t>1/240</t>
  </si>
  <si>
    <t>SE SOLICITA SUBSANAR, TODA VEZ QUE NO SE ALLEGA TARJETA PROFESIONAL Y NO SE CUMPLE LA RELACION DE NIÑOS-ADULTO SEGÚN LO ESTABLECIDO EN LOS PLIEGOS.
FOLIOS 552 AL 566</t>
  </si>
  <si>
    <t>COORDINADOR GRUPO 3</t>
  </si>
  <si>
    <t>1/270</t>
  </si>
  <si>
    <t>PROFESIONAL DE APOYO PSICOSOCIAL GRUPO 3</t>
  </si>
  <si>
    <t>1/120</t>
  </si>
  <si>
    <t>VANESSA PATERNINA</t>
  </si>
  <si>
    <t>CLAUDIA PARRA ESPITIA</t>
  </si>
  <si>
    <t>NELSY LOPEZ CARMONA</t>
  </si>
  <si>
    <t>DIANA PINEDA GODIN</t>
  </si>
  <si>
    <t>BELLA STELLA DE ARCO</t>
  </si>
  <si>
    <t>ANA LUCIA ALVAREZ BETTIN</t>
  </si>
  <si>
    <t>ARLEM BOLAÑO CAUSIL</t>
  </si>
  <si>
    <t>FARLEY TERAN SANCHEZ</t>
  </si>
  <si>
    <t>KAREN PAYARES FLOREZ</t>
  </si>
  <si>
    <t>HEYDI MORA PITALUA</t>
  </si>
  <si>
    <t>JOSE DAVID ARCIA</t>
  </si>
  <si>
    <t>PILAR MONTALVO ROJAS</t>
  </si>
  <si>
    <t>MARYOLIS ZABALETA</t>
  </si>
  <si>
    <t>ANDRES FLOREZ PADRON</t>
  </si>
  <si>
    <t>DAYANA OVIEDO ACOSTA</t>
  </si>
  <si>
    <t>NEY OLIVAR ATENCIA</t>
  </si>
  <si>
    <t>LISSET SIERRA DORIA</t>
  </si>
  <si>
    <t>OLGA PADILLA PADILLA</t>
  </si>
  <si>
    <t>DANIEL DE LAS SALAS</t>
  </si>
  <si>
    <t>YINA TAPIA ALVAREZ</t>
  </si>
  <si>
    <t>ANA SALAZAR LOPEZ</t>
  </si>
  <si>
    <t>MARIA MARGARITA SIERRA PEREZ</t>
  </si>
  <si>
    <t>MIRANIS MANOTAS DIAZ</t>
  </si>
  <si>
    <t>ENDRI DIEGO HERNANDEZ</t>
  </si>
  <si>
    <t>NURIS SANCHEZ ESPITIA</t>
  </si>
  <si>
    <t>MARGARITA JIMENEZ PALMEZANO</t>
  </si>
  <si>
    <t>GEIDY CABRALES</t>
  </si>
  <si>
    <t>CAROLINA DAZA LINCE</t>
  </si>
  <si>
    <t>SHIRLEY OSPINO MESTRA</t>
  </si>
  <si>
    <t>BIOLOGA</t>
  </si>
  <si>
    <t>SE SOLICITA SUBSANAR, TODA VEZ QUE EL PERFIL PRESENTADO ES DE LAS CIENCIAS BIOLOGICA, LO CUAL NO CORRESPONDE A LO REQUERIDO EN EL PLIEGO DE CONDICIONES. 
FOLIOS 567 AL 582</t>
  </si>
  <si>
    <t>KEYLA PATRICIA OCHOA RUIZ</t>
  </si>
  <si>
    <t>WINDSOR ROYAL SCHOOL
INSTITUTO POLICARPA SALAVARRIETA</t>
  </si>
  <si>
    <t xml:space="preserve">22/04/2014 A LA FECHA
 23/07/2012 
</t>
  </si>
  <si>
    <t>FOLIOS 583 AL 611</t>
  </si>
  <si>
    <t>UNIVERSIDAD PONTIFICIA BOLIVARIANA
LA CORPORACION OBSERVATORIO PARA LA PAZ
CORPORACION PROAPRO</t>
  </si>
  <si>
    <t>13/082014 AL 23/09/2014
24/09/2014 AL 31/10/2014
22/06/2013 AL 31/12/2012
12 AL 15 04/2011</t>
  </si>
  <si>
    <t>SE SOLICITA SUBSANAR, TODA VEZ QUE LA EXPERIENCIA ACREDITADA MEDIANTE LOS FOLIOS 672, 673, 674, 675, 676, 677, 678, 679, 680, 681 Y 682 NO CUMPLEN CON LO SOLICITADO EN EL PLIEGO.
FOLIOS 632 AL 685</t>
  </si>
  <si>
    <t>SE SOLICITA ACLARAR LAS FUNCIONES EJECUTADAS EN LA FUNDACION SOCIAL CRE-SER FOLIO 708. NO SE TIENE EN CUENTA LA CERTIFICACION APORTADA EN EL FOLIO 707, TODA VEZ QUE NO CUMPLE CON LO SOLICITADO EN EL PLIEGO.</t>
  </si>
  <si>
    <t>UNIVERSIDAD GRAN COLOMBIA
FUNDACION SOCIAL CRE-SER</t>
  </si>
  <si>
    <t>01/10/2013 AL 30/04/2013
31/01/2011 AL 30/01/2013</t>
  </si>
  <si>
    <t>LA CORPORACION OBSERVATORIO PARA LA PAZ
AGENCIA COLOMBIANA PARA LA REINTEGRACION</t>
  </si>
  <si>
    <t>17/10/2012 A 17/12/2012
21/02/2014 AL 19/12/2014</t>
  </si>
  <si>
    <t>CARMEN JULIA QUINTERO CALDERON</t>
  </si>
  <si>
    <t xml:space="preserve">INTECSAJER
COMFACOR
SYSTECOM
VICARIO GENERAL
UNIVERSIDAD PONTIFICIA BOLIVARIANA
PROGRAMA DESARROLLO Y PAZ
</t>
  </si>
  <si>
    <t>SE SOLICITA SUBSANAR, TODA VEZ QUE LA EXPERIENCIA ACREDITADA EN LOS FOLIOS 752 AL 757 NO CORRESPONDEN A LO SOLICITADO EN EL PLIEGO. 
FOLIOS 738 AL 757</t>
  </si>
  <si>
    <t>NO PRESENTA DOCUMENTO</t>
  </si>
  <si>
    <t>SE SOLICITA SUBSANAR, TODA VEZ QUE NO SE PRESENTA EL SOPORTE DEL DIPLOMA O ACTA DE GRADO DE PSICOLOGIA O EN SU DEFECTO LA CERTIFICACION DE LA UNIVERSIDAD QUE ACREDITE QUE SE ENCUENTRA EN PRACTICAS UNIVERSITARIAS.  ASI MISMO SE SOLICITA SUBSANAR LA TARJETA PROFESIONAL EN EL CASO QUE ESTE GRADUADO. 
LAS CERTIFICACIONES DEL FOLIO 791, 793, 794 Y 795 NO APLICAN PARA EL PERFIL, POR LO QUE NO SON TENIDAS EN CUENTA. 
SE REQUIERE ACLARAR LAS FUNCIONES REALIZADAS EN LAS CERTIFICACIONES DEL FOLIO 792</t>
  </si>
  <si>
    <t>MAISY ESTHER  VALVERDE CARO</t>
  </si>
  <si>
    <t xml:space="preserve">CASA DE JUSTICIA  
INSTITUCION POLICARPA SALAVARRIETA     </t>
  </si>
  <si>
    <t xml:space="preserve">NO CUMPLE
</t>
  </si>
  <si>
    <t>SE SOLICITA ACLARAR EL TIEMPO DE LA PRACTICA REALIZADA EN LA CASA DE JUSTICIA Y LA INSTITUCION POLICARPA SALAVARRIETA  FOLIO 808Y 809..
FOLIOS 796 AL 811</t>
  </si>
  <si>
    <t>CORPORACION UNIVERSITARIA DEL SINU CUS</t>
  </si>
  <si>
    <t>FUNDACION ACCION Y DESARROLLOO PARA EL CRECIMIENTO HUMANO DE LA CIUDAD DE MONTERIA
PROACTIVA
FUNDACION SANTA ISABEL
FOSTER PARENTS PLAN INTERNACIONAL</t>
  </si>
  <si>
    <t>10 SEMESTRE</t>
  </si>
  <si>
    <t>INSTITUCION EDUCATIVA ALFONSO BUILES CORREA DE PLANETA RICA</t>
  </si>
  <si>
    <t>01/04/2014 AL 14/11/2014</t>
  </si>
  <si>
    <t>SE VALIDA LA HOJA DE VIDA CON LA CERTIFICACIÓN DE LA PRACTICA DEL FOLIO 846.
FOLIOS 837 AL 847</t>
  </si>
  <si>
    <t xml:space="preserve">CORDUPAZ
UNIVERSIDAD PONTIFICIA BOLIVARIANA
FUNDEIN
CORPOAYAPEL
FUNDACION COLOMBIA GRANDE
INSTITUCION EDUCATIVA PABLO SEXTO
</t>
  </si>
  <si>
    <t xml:space="preserve">11/01/2013 AL 31/05/2014
10/04/2013 AL 31/12/2013
05/02/2010 AL 08/12/2011
01/07/2006 AL 31/12/2008
02/07/2012 AL 31/12/2012
01/03/2009 AL 10/12/2009
</t>
  </si>
  <si>
    <t>SE SOLICITA SUBSANAR Y ALLEGAR EL DOCUMENTO DE LA TARJETA PROFESIONAL CORRESPONDIENTE O EN SU DEFECTO EL REGISTRO EN EL DEPARTAMENTO DE CORDOBA.
SE SOLICITA ACLARAR LAS FUNCIONES REALIZADAS EN CORDUPAZ FOLIO 859 Y EN E LA FUNDACION COLOMBIA GRANDE FOLIO 872 .
NO SE TIENE EN CUENTA LA CERTIFICACIÓN PRESENTADA EN EL FOLIO 861, 870, 871, 874, 875  TODA VEZ QUE NO CORRESPONDE A LA EXPERIENCIA SOLICITADA EN EL PLIEGO. 
FOLIOS 848 AL 883</t>
  </si>
  <si>
    <t>INGENIERA INDUSTRIAL</t>
  </si>
  <si>
    <t>ORGANIZACIÓN INTERNACIONAL PARA LAS MIGRACIONES-OIM</t>
  </si>
  <si>
    <t>01/10/2007 AL 30/06/2014</t>
  </si>
  <si>
    <t>SE SOLICITA SUBSANAR TODA VEZ, QUE EL PERFIL DE LA PROFESIONAL, ASI COMO LA EXPERIENCIA ACREDITADA NO CUMPLE CON LO SOLICITADO EN EL PLIEGO DE CONDICIONES.
FOLIOS 884 AL 906</t>
  </si>
  <si>
    <t xml:space="preserve">GIMNASIO SERRANIAS DE MONTERIA
</t>
  </si>
  <si>
    <t>01/02/2014 AL 30/11/2014
01/02/2013 AL 30/11/2013</t>
  </si>
  <si>
    <t>LA CERTIFICACIÓN DEL FOLIO 919 NO ES TENIDA EN CUENTA, TODA VEZ QUE NO SE RELACIONA CON LO SOLICTADO EN EL PLIEGO DE CONDICIONES.
FOLIOS  907 AL 922</t>
  </si>
  <si>
    <t xml:space="preserve">INSTITUTO DE SEGUROS SOCIALES
SERVICIOS EDUCATIVOS TEMPORALES
</t>
  </si>
  <si>
    <t xml:space="preserve">10/01/2013 AL 15/09/2013
</t>
  </si>
  <si>
    <t xml:space="preserve">FUNDACION HIJOS DE BOLIVAR
</t>
  </si>
  <si>
    <t>FOLIOS 945 AL 966. SE VALIDA LA EXPERIENCIA CON LA CERTIFICACIÓN DEL FOLIO 959.</t>
  </si>
  <si>
    <t>DEFENSOR DEL PUEBLO</t>
  </si>
  <si>
    <t>SE SOLICITA SUBSANAR, TODA VEZ QUE LA PRACTICA REQUERIDA PARA EL PERFIL ES DE 6 MESES CON FAMILIA Y COMUNIDAD Y LA CERTIFICACIÓN APORTADA EN EL FOLIO 972 EN EL AREA CLINICA, POR LO QUE NO SE CUMPLE CON LO REQUERIDO EN EL PLIEGO.
SE SOLICITA ACLARAR LA FECHA DE INICIO Y FINALIZACIÓN DEL PRACTICA RELACIONADA EN EL FOLIO 973.
FOLIOS 967 AL 976</t>
  </si>
  <si>
    <t>RESOLUCION 23-0306</t>
  </si>
  <si>
    <t xml:space="preserve">FUNDACION BIO EMPRENDER
SECRETARIADO NACIONAL DE PASTORAL SOCIAL
</t>
  </si>
  <si>
    <t>24/06/2013 AL 23/06/2014
13/07/2011 AL 30/12/2012</t>
  </si>
  <si>
    <t>LA CERTIFICACIÓN DEL FOLIO 992 NO SE TIENE EN CUENTA, TODA VEZ QUE TIENE TIEMPO TRASLAPADO CON LA DEL FOLIO 991.
FOLIOS 977 AL 998</t>
  </si>
  <si>
    <t>NO ES VISIBLE</t>
  </si>
  <si>
    <t>ALCALDIA DE CHINÚ CORDOBA
ALCALDIA MUNICIPAL DE SAN BENITO SUCRE
ASODESI
PROMOSALUD LTDA
CABILDO MAYOR DE SAN ANDRES DE SOTAVENTO
FUNDERSA
UMATA AYAPEL
CORPORACION PARA EL DESARROLLO COMUNITARIO
FUNDACION FUTUROS OSC
COMFACOR</t>
  </si>
  <si>
    <t>TRES MESES 1997
01/04/1998 AL 06/07/1998
13/03/2000 AL 12/06/2001
1 AÑO
SIN FECHA DE INICIO Y TERMINACION
01/01/2004 AL 30/11/2004
2,3,4 08/2006
01/11/2007 AL 31/10/2008
15/04/2007 AL 15/10/2007
01/08/2008 AL 31/12/2008</t>
  </si>
  <si>
    <t>SE SOLICITA ACLARAR LA FECHA DE GRADO O TERMINACION DE MATERIAS, TODA VEZ QUE EL FOLIO 1013 ES BORROSO Y NO PERMITE DETERMINAR DICHO DATO.
SE SOLICITA SUBSANAR TODA VEZ QUE LA EXPERIENCIA ACREDITADA PARA LA PROFESIONAL PROPUESTA NO CUMPLE CON LO ESTABLECIDO EN EL PLIEGO DE CONDICIONES.
FOLIOS 999 AL 1038</t>
  </si>
  <si>
    <t>RESGUARDO INDIGENA ZENU SAN ANDRES DE SOTAVENTO CORDOBA Y SUCRE</t>
  </si>
  <si>
    <t>08/01/2011 AL 20/06/2011</t>
  </si>
  <si>
    <t>FOLIOS 1039 AL 1054</t>
  </si>
  <si>
    <t>HUELLAS</t>
  </si>
  <si>
    <t>07/02/2012 AL 07/12/2012
05/02/2013 AL 05/12/2013</t>
  </si>
  <si>
    <t>FOLIOS 1071 AL 1084</t>
  </si>
  <si>
    <t>PASTORAL SOCIAL</t>
  </si>
  <si>
    <t>SE SOLICITA ACLARAR LA FECHA DE FINALIZACIÓN DEL CONTRATO CORRESPONDIENTE AL FOLIO 1108, TODA VEZ QUE NO ES CLARA LA FECHA DE FINALIZACION DE LAS LABORES . ASI MISMO SE INFORMA QUE LAS DEMAS CERTIFICACIONES ALLEGADAS NO SON VALIDAS TODA VEZ QUE NO CUMPLEN CON LO SOLICITADO EN EL PLIEGO. SE SOLICITA SUBSANAR.
FOLIOS 1085 AL 1116</t>
  </si>
  <si>
    <t>CORFUTURO CTA
FUNDACION NUEVA ILUSION</t>
  </si>
  <si>
    <t>24/07/2013 AL 30/03/2014
01/08/2011 AL 30/11/2011</t>
  </si>
  <si>
    <t>FOLIOS 1117 AL1138</t>
  </si>
  <si>
    <t>SELECTOS</t>
  </si>
  <si>
    <t>01/10/2011 AL 10/01/2012</t>
  </si>
  <si>
    <t>SE SOLICITA ACLARAR LAS FUNCIONES DESARROLLADAS EN LA EMPRESA FENAVIP FOLIO 1172.
LAS DEMAS CERTIFICACIONES NO SON TENIDAS EN CUENTA, TODA VEZ QUE NO CUMPLEN CON LO SOLICITADO EN EL PLIEGO, SE SOLICITA SUBSANAR .
FOLIOS 1138 AL 1172</t>
  </si>
  <si>
    <t>UNIVERSIDAD DE SAN BUENAVENTURA</t>
  </si>
  <si>
    <t>16/03/2009 AL 22/04/2014</t>
  </si>
  <si>
    <t xml:space="preserve">COMFENALCO
</t>
  </si>
  <si>
    <t xml:space="preserve">SE SOLICITA SUBSANAR ALLEGANDO LA COPIA DE LA TARTEJA PROFESIONAL COMO PSICOLOGA.
SE SOLICITA ACLARAR LAS FUNCIONES DESARROLLADAS EN COMFENALCO Y SERVICIOS TEMPORALES ESA SEGÚN FOLIOS 1191 Y 1192
LA EXPERIENCIA DE LOS FOLIOS 1193 Y 1194 NO SON TENIDAS EN CUENTA, YA QUE NO CUMPLEN CON LO SOLICITADO EN EL PLIEGO.
FOLIOS 1173 AL1194 </t>
  </si>
  <si>
    <t>COMERCIALIZADORA MULTIDROGAS DE COLOMBIA</t>
  </si>
  <si>
    <t>03/09/2012 AL 21/12/2012</t>
  </si>
  <si>
    <t>SE SOLICITA SUBSANAR LA HOJA DE VIDA, TODA VEZ QUE LA EXPERIENCIA O PRACTICA RELACIONADA EN LA CERTIFICACIÓN DEL FOLIO 1209 NO CUMPLE CON LO ESTABLECIDO EN LOS PLIEGOS.
FOLIOS 1195 AL 1209</t>
  </si>
  <si>
    <t>LA UNIVERSIDAD DE LA GUAJIRA</t>
  </si>
  <si>
    <t>ONG FUNDACION INTERNACIONAL LOS HEREDEROS DEL CONFLICTO</t>
  </si>
  <si>
    <t>LOS FOLIOS 1220 AL 1225 NO SON TENIDOS EN CUENTA, TODA VEZ QUE NO CUMPLEN CON LO SOLICITADO EN LA EXPERIENCIA PARA EL CARGO .
LA CERTIFICACIÓN DEL FOLIO 1226 RELACIONA UNAS ACTIVIDADES QUE NO SON VALIDAS, TODA VEZ QUE DURANTE DICHO PERIODO NO SE CONTABA CON EL TITULO COMO TRABAJADORA SOCIAL. SE SOLICITA SUBSANAR.
FOLIOS 1210 AL 1226</t>
  </si>
  <si>
    <t>UNIVERSIDAD CORPORACION UNIVERSITARIA DE LA COSTA</t>
  </si>
  <si>
    <t>SE SOLICITA SUBSANAR LAS CERTIFICACIONES DE LOS FOLIOS 1245, 1246, 1247,1248, 1249 - 1252, NO CUMPLEN, TODA VEZ QUE NO SE CUMPLE CON LA EXPERIENCIA REQUERIDA PARA EL CARGO, SEGÚN LOS PLIEGOS.
FOLIOS 1227  AL 1252</t>
  </si>
  <si>
    <t>CAMILA DEL CARMEN FLOREZ DURANGO</t>
  </si>
  <si>
    <t xml:space="preserve">WINDSOR ROYAL SCHOOL
</t>
  </si>
  <si>
    <t xml:space="preserve">01/07/2014 AL 20/11/2014
</t>
  </si>
  <si>
    <t>FOLIOS 1253 AL1269</t>
  </si>
  <si>
    <t>8 SEMESTRE</t>
  </si>
  <si>
    <t>02/02/2004 AL 30/05/2014</t>
  </si>
  <si>
    <t>SE SOLICITA SUBSANAR TODA VEZ QUE NO SE CUENTA CON EL DOCUMENTO EXPEDIDO POR LA UNIVERSIDA QUE CERTIFICA EL SEMESTRE QUE CURSA LA ESTUDIANTE. ASI MISMO SE DEBE SUBSANAR LA EXPERIENCIA, YA QUE EL TIEMPO DE PRACTICA QUE SE PRESENTA NO CUMPLE CON LO ESTABLECIDO EN LOS PLIEGOS.</t>
  </si>
  <si>
    <t>AGENCIA COLOMBIANA PARA LA REINTEGRACION
INSTITUTO MIXTO BETESDA
ICBF CZ LORICA
UNIVERSIDAD PONTIFICIA BOLIVARIANA</t>
  </si>
  <si>
    <t>SE SOLICITA SUBSANAR, TODA VEZ QUE LAS CERTIFICACIONES ALLEGADAS EN LOS FOLIOS 1295 AL 1299 NO CUMPLEN CON LO SOLICITADO EN LA EXPERIENCIA PARA EL CARGO DE COORDINADOR, SEGÚN LOS PLIEGOS DE CONDICIONES.
FOLIOS   1288 AL 1299</t>
  </si>
  <si>
    <t>SE SOLICITA SUBSANAR EL FOLIO 4310, TODA VEZ QUE NO ES VISIBLE EL NOMBRE DE LA UNIVERSIDAD QUE OTORGA EL TITULO.</t>
  </si>
  <si>
    <t>SUMA PROYECCION
UNIVERSIDAD DE CALDAS</t>
  </si>
  <si>
    <t>03-2012 AL 07-2012
02-2010 AL 12-2011</t>
  </si>
  <si>
    <t>FOLIOS 1320 AL 1339</t>
  </si>
  <si>
    <t>ASOPROAGROS
COMFANDI
SECRETARIADO NACIONAL DE PASTORAL SOCIAL</t>
  </si>
  <si>
    <t>09/09/2013 AL 25/07/2014
20/02/2013 AL 31/12/2013
11/07/2011 AL 30/12/2012</t>
  </si>
  <si>
    <t>NO SE PRESENTA EXPERIENCIA ADICIONAL</t>
  </si>
  <si>
    <t>NO SE PRESENTA PERSONAL ADICIONAL</t>
  </si>
  <si>
    <t>MODALIDAD FAMILIAR</t>
  </si>
  <si>
    <t>CORREGIMIENTO AGUAS NEGRAS</t>
  </si>
  <si>
    <t>CORREGIMIENTO BOCA DE LA CEIBA</t>
  </si>
  <si>
    <t>CORREGIMIENTO MORINDO</t>
  </si>
  <si>
    <t>VEREDA EL EBANO</t>
  </si>
  <si>
    <t>CORREGIMIENTO PUERTO REY</t>
  </si>
  <si>
    <t>VEREDA LA PONDERACION</t>
  </si>
  <si>
    <t>VEREDA LA SALADA</t>
  </si>
  <si>
    <t>VEREDA BUENAVISTA</t>
  </si>
  <si>
    <t>CORREGIMIENTO POPAYAN</t>
  </si>
  <si>
    <t>CORREGIMIENTO CORDOBITA CENTRAL</t>
  </si>
  <si>
    <t>CORREGIMIENTO VIEJO LOCO</t>
  </si>
  <si>
    <t>VEREDA EL TOMATE</t>
  </si>
  <si>
    <t>VEREDA EL LIMON</t>
  </si>
  <si>
    <t>CORREGIMIENTO TIERRA NEGRA</t>
  </si>
  <si>
    <t>CORREGIMIENTO CADILLO</t>
  </si>
  <si>
    <t>CORREGIMIENTO LA LORENZA</t>
  </si>
  <si>
    <t>CUCHILLO BLANCO</t>
  </si>
  <si>
    <t>QUEBRADA URANGO</t>
  </si>
  <si>
    <t>VEREDA CERRO DE SANTA CRUZ</t>
  </si>
  <si>
    <t>VEREDA VILLA ESTHER</t>
  </si>
  <si>
    <t>VERDA EL PANTANO</t>
  </si>
  <si>
    <t>VERDA EL SILENCIO</t>
  </si>
  <si>
    <t>CORREGIMIENTO EL MANGUELITO</t>
  </si>
  <si>
    <t>SEVERA</t>
  </si>
  <si>
    <t>CORREGIMIENTO MATEO GOMEZ</t>
  </si>
  <si>
    <t>LA CEIBITA</t>
  </si>
  <si>
    <t>LA POZONA</t>
  </si>
  <si>
    <t>PLAYA RICA</t>
  </si>
  <si>
    <t>CORREGIMIENTO RABO LARGO</t>
  </si>
  <si>
    <t>CORREGIMIENTO RETIRO DE LOS INDIOS</t>
  </si>
  <si>
    <t>EL QUEMAO</t>
  </si>
  <si>
    <t>CORREGIMIENTO PIJIGUAYAL</t>
  </si>
  <si>
    <t>CORREGIMIENTO LOS MIMBRES</t>
  </si>
  <si>
    <t>VERDA MAYORIA</t>
  </si>
  <si>
    <t>EL LLANO</t>
  </si>
  <si>
    <t>CORREGIMIENTO PUNTA YANEZ</t>
  </si>
  <si>
    <t>VEREDA LOS COPELES</t>
  </si>
  <si>
    <t>VEREDA EL BUGRE</t>
  </si>
  <si>
    <t>CORREGIMIENTO SALGUERO</t>
  </si>
  <si>
    <t>CORREGIMIENTO LAS PALMITAS</t>
  </si>
  <si>
    <t>VEREDA LAS BALSAS</t>
  </si>
  <si>
    <t>VEREDA EGIPTO</t>
  </si>
  <si>
    <t>VEREDA MALAGANA</t>
  </si>
  <si>
    <t>LA CULEBRA</t>
  </si>
  <si>
    <t>MORALITO</t>
  </si>
  <si>
    <t>AREPAS</t>
  </si>
  <si>
    <t>ABROJAL</t>
  </si>
  <si>
    <t>VEREDA CAÑO VIEJO</t>
  </si>
  <si>
    <t>CORREGIMIENTO PELAYITO</t>
  </si>
  <si>
    <t>CORREGIMIENTO EL OBLIGADO</t>
  </si>
  <si>
    <t>VEREDA PUERTO NUEVO</t>
  </si>
  <si>
    <t>CORREGIMIENTO CARRILLO</t>
  </si>
  <si>
    <t>VEREDA SAN ISIDRO</t>
  </si>
  <si>
    <t>CORREGIMIENTO DE SABANA NUEVA</t>
  </si>
  <si>
    <t>CORREGIMIENTO LAS GUAMAS</t>
  </si>
  <si>
    <t>VEREDAS LAS LAURAS</t>
  </si>
  <si>
    <t>CORREGIMIENTO EL PANTANO</t>
  </si>
  <si>
    <t>CORREGIMIENTO SAN RAFAEL</t>
  </si>
  <si>
    <t>VEREDA LA RULETA</t>
  </si>
  <si>
    <t>GUAYABAL</t>
  </si>
  <si>
    <t>SE SOLICITA SUBSANAR, TODA VEZ QUE NO SE ALLEGA LA CARTA DE COMPROMISO PARA GESTIONAR LOS ESPACIOS DE LA MODALIDAD FAMILIAR, DE ACUERDO AL PLIEGO DE CONDICIONES.  
SE SOLICITA SUBSANAR EL FORMATO 11, TODA VEZ QUE LA CONDICIONES DE SEGURIDAD, ESPACIOS, CONDICIONES DEL ENTORNO, ESPACIOS PUBLICOS Y DISTANCIA SON REQUISITOS PARA LA APROBACION DE DICHOS ESPACIOS.</t>
  </si>
  <si>
    <t>LA CERTIFICACION DEL FOLIO 935 , 936, 942 NO ES TENIDA EN CUENTA, TODA VEZ QUE NO SE RELACIONA CON LO SOLICITADO EN LOS PLIEGOS.
SE SOLICITA SUBSANAR LA HOJA DE VIDA, TODA VEZ QUE ESTA PROFESIONAL FUE PRESENTADA POR LA ENTIDAD COOTRADEMACOOC Y PRIMA QUIEN HAYA RADICADO ANTES LA PROPUESTA.</t>
  </si>
  <si>
    <t xml:space="preserve">SE SOLICITA SUBSANAR, TODA VEZ QUE ESTA HOJA DE VIDA FUE PRESENTADA POR OTRO PROPONENTE Y SE RECIBIO PRIMERO EN EL ICBF. POR LO ANTERIOR SE LE DA PRELACION AL OTRO OFERENTE.
</t>
  </si>
  <si>
    <t>SE SOLICITA SUBSANAR, TODA VEZ QUE LA HOJA DE VIDA SE PRESENTO POR OTRO OFERENTE Y PRIMA EL QUE PRIMERO HAYA ENTREGADO LA PROPUESTA.</t>
  </si>
  <si>
    <t>SE DEBE SUBSANAR, TODA VEZ QUE ESTA HOJA DE VIDA FUE PRESENTADA POR OTRO OFERENTE Y PRIMA QUIEN LA PRESENTO PRIMERO.</t>
  </si>
  <si>
    <t xml:space="preserve">ASOCIACION INSTITUTO MIXTO MIXTO JUAN JACOBO  ROUSSEAU </t>
  </si>
  <si>
    <t>Grupo al que se presenta</t>
  </si>
  <si>
    <t xml:space="preserve">GRUPO 33 </t>
  </si>
  <si>
    <t>PUERTO LIBERTADOR</t>
  </si>
  <si>
    <t>GRUPO 34</t>
  </si>
  <si>
    <t>GRUPO 41</t>
  </si>
  <si>
    <t>LORICA</t>
  </si>
  <si>
    <t>GRUPO 42</t>
  </si>
  <si>
    <t>GRUPO 43</t>
  </si>
  <si>
    <t>MOMIL</t>
  </si>
  <si>
    <t>GRUPO 44</t>
  </si>
  <si>
    <t>PURISIMA</t>
  </si>
  <si>
    <t>GRUPO 45</t>
  </si>
  <si>
    <t>MOÑITOS</t>
  </si>
  <si>
    <t>GRUPO 46</t>
  </si>
  <si>
    <t>GRUPO 47</t>
  </si>
  <si>
    <t>SAN ANTERO</t>
  </si>
  <si>
    <t>GRUPO 48</t>
  </si>
  <si>
    <t>SAN BERNARDO</t>
  </si>
  <si>
    <t>GRUPO 49</t>
  </si>
  <si>
    <t>Experiencia minima a acreditar GRUPO 33</t>
  </si>
  <si>
    <t>Experiencia minima a acreditar GRUPO 34</t>
  </si>
  <si>
    <t>Experiencia minima a acreditar GRUPO 41</t>
  </si>
  <si>
    <t>Experiencia minima a acreditar GRUPO 42</t>
  </si>
  <si>
    <t>Experiencia minima a acreditar GRUPO 43</t>
  </si>
  <si>
    <t>Experiencia minima a acreditar GRUPO 44</t>
  </si>
  <si>
    <t>Experiencia minima a acreditar GRUPO 45</t>
  </si>
  <si>
    <t>Experiencia minima a acreditar GRUPO 46</t>
  </si>
  <si>
    <t>Experiencia minima a acreditar GRUPO 47</t>
  </si>
  <si>
    <t>Experiencia minima a acreditar GRUPO 48</t>
  </si>
  <si>
    <t>Experiencia minima a acreditar GRUPO 49</t>
  </si>
  <si>
    <t>RESULTADOS EVALUACION COMPONENTE TECNICO GRUPO 33</t>
  </si>
  <si>
    <t>RESULTADOS EVALUACION COMPONENTE TECNICO GRUPO 34</t>
  </si>
  <si>
    <t>RESULTADOS EVALUACION COMPONENTE TECNICO GRUPO 41</t>
  </si>
  <si>
    <t>RESULTADOS EVALUACION COMPONENTE TECNICO GRUPO 42</t>
  </si>
  <si>
    <t>RESULTADOS EVALUACION COMPONENTE TECNICO GRUPO 43</t>
  </si>
  <si>
    <t>RESULTADOS EVALUACION COMPONENTE TECNICO GRUPO 44</t>
  </si>
  <si>
    <t>RESULTADOS EVALUACION COMPONENTE TECNICO GRUPO 45</t>
  </si>
  <si>
    <t>RESULTADOS EVALUACION COMPONENTE TECNICO GRUPO 46</t>
  </si>
  <si>
    <t>RESULTADOS EVALUACION COMPONENTE TECNICO GRUPO 48</t>
  </si>
  <si>
    <t>RESULTADOS EVALUACION COMPONENTE TECNICO GRUPO 49</t>
  </si>
  <si>
    <t>RESULTADOS FACTORES DE PONDERACION GRUPO 33</t>
  </si>
  <si>
    <t>RESULTADOS FACTORES DE PONDERACION GRUPO 34</t>
  </si>
  <si>
    <t>RESULTADOS FACTORES DE PONDERACION GRUPO 41</t>
  </si>
  <si>
    <t>RESULTADOS FACTORES DE PONDERACION GRUPO 42</t>
  </si>
  <si>
    <t>RESULTADOS FACTORES DE PONDERACION GRUPO 43</t>
  </si>
  <si>
    <t>RESULTADOS FACTORES DE PONDERACION GRUPO 44</t>
  </si>
  <si>
    <t>RESULTADOS FACTORES DE PONDERACION GRUPO 45</t>
  </si>
  <si>
    <t>RESULTADOS FACTORES DE PONDERACION GRUPO 46</t>
  </si>
  <si>
    <t>RESULTADOS FACTORES DE PONDERACION GRUPO 48</t>
  </si>
  <si>
    <t>RESULTADOS FACTORES DE PONDERACION GRUPO 49</t>
  </si>
  <si>
    <t>EXPERIENCIA HABILITANTE GRUPO 33</t>
  </si>
  <si>
    <t>ASOCIACION INSTITUTO MIXTO JUAN JACOBO ROUSEAU</t>
  </si>
  <si>
    <t>ICBF (CZ LORICA)</t>
  </si>
  <si>
    <t>23/2013/253</t>
  </si>
  <si>
    <t>ICBF (CZ SAHAGUN)</t>
  </si>
  <si>
    <t>23/2013/256</t>
  </si>
  <si>
    <t>69 AL 70</t>
  </si>
  <si>
    <t>ICBF(CZ SAN ANDRES)</t>
  </si>
  <si>
    <t>23/2013/258</t>
  </si>
  <si>
    <t>71 AL 74</t>
  </si>
  <si>
    <t>FONDO FINANCIERO DE PROYECTOS DE DESARROLLO FONADE</t>
  </si>
  <si>
    <t>75 AL 78</t>
  </si>
  <si>
    <t>79 AL 82</t>
  </si>
  <si>
    <t>83 AL 86</t>
  </si>
  <si>
    <t>87 AL 89</t>
  </si>
  <si>
    <t>27,06</t>
  </si>
  <si>
    <t>3706</t>
  </si>
  <si>
    <t>EXPERIENCIA HABILITANTE GRUPO 34</t>
  </si>
  <si>
    <t xml:space="preserve">SE SOLICITA SUBSANAR, TODA VEZ QUE LA EXPERIENCIA ACREDITADA CON LA CERTIFICACION YA FUE PRESENTADA PARA EL GRUPO 33. </t>
  </si>
  <si>
    <t>EXPERIENCIA HABILITANTE GRUPO 41</t>
  </si>
  <si>
    <t>EXPERIENCIA HABILITANTE GRUPO 42</t>
  </si>
  <si>
    <t>EXPERIENCIA HABILITANTE GRUPO 43</t>
  </si>
  <si>
    <t>EXPERIENCIA HABILITANTE GRUPO 44</t>
  </si>
  <si>
    <t>EXPERIENCIA HABILITANTE GRUPO 45</t>
  </si>
  <si>
    <t>EXPERIENCIA HABILITANTE GRUPO 46</t>
  </si>
  <si>
    <t>EXPERIENCIA HABILITANTE GRUPO 47</t>
  </si>
  <si>
    <t>EXPERIENCIA HABILITANTE GRUPO 48</t>
  </si>
  <si>
    <t>EXPERIENCIA HABILITANTE GRUPO 49</t>
  </si>
  <si>
    <t>Infraestructura Formato 11 - Habilitante -GRUPO 33</t>
  </si>
  <si>
    <t>CDI CON ARRIENDO</t>
  </si>
  <si>
    <t>INSTITUCIONAL CON ARRIENDO</t>
  </si>
  <si>
    <t>CDI JUAN 23 BARRIO VENDE AGUJA</t>
  </si>
  <si>
    <t>EL BRILLANTE</t>
  </si>
  <si>
    <t>EL TAMBO</t>
  </si>
  <si>
    <t>LOS PAYASITOS</t>
  </si>
  <si>
    <t>LOS CONEJITOSS</t>
  </si>
  <si>
    <t>LA ESPERAANZA</t>
  </si>
  <si>
    <t>DIVINO JESUS</t>
  </si>
  <si>
    <t>LOS CISNES</t>
  </si>
  <si>
    <t>LOS PIOLINES</t>
  </si>
  <si>
    <t>SEGUNDAS TRAVESURAS</t>
  </si>
  <si>
    <t>MIS ANGELITOS</t>
  </si>
  <si>
    <t>NIÑO DE DIOS</t>
  </si>
  <si>
    <t>CARITAS FELICES</t>
  </si>
  <si>
    <t>Infraestructura Formato 11 - Habilitante -GRUPO 34</t>
  </si>
  <si>
    <t>BARRIO MI BELLO JARDIN</t>
  </si>
  <si>
    <t>CORREGIMIENTO JUAN  JOSE</t>
  </si>
  <si>
    <t>BARRIO EL PARAISO</t>
  </si>
  <si>
    <t>Infraestructura Formato 11 - Habilitante -GRUPO 41</t>
  </si>
  <si>
    <t>CALLE 21 A N° 20-25 BARRIO ALTO KENEDY LORICA</t>
  </si>
  <si>
    <t>CARRERA 16 N°18 A-16 BARRIO KENEDY - LORICA</t>
  </si>
  <si>
    <t>CALLE 17B N° 15-95 BARRIO EL PROGRESO - LORICA</t>
  </si>
  <si>
    <t>BARRIO EL CAMPANO,CALLE PRINCIPAL LA DOCTRINA LORICA</t>
  </si>
  <si>
    <t>Infraestructura Formato 11 - Habilitante -GRUPO 42</t>
  </si>
  <si>
    <t>LAS PALMAS COTOCA-ABAJO</t>
  </si>
  <si>
    <t>LOS AMARILLOS-MALENA COTOCA ABAJO</t>
  </si>
  <si>
    <t>LOS MANGUITOS-SANTAMARIA- EL ROBLE</t>
  </si>
  <si>
    <t>VEREDA JESUS MARIA LUGO</t>
  </si>
  <si>
    <t>DOCTRINA-TRAPICHE EL ARROYO</t>
  </si>
  <si>
    <t>EL PAJON-PUERTO EUGENIO ESPINAL</t>
  </si>
  <si>
    <t>LA PEINADA -SANTA CATALINA</t>
  </si>
  <si>
    <t>LA DOCTRINA-CASA DE LA SEÑORA ELVIRA CHICA</t>
  </si>
  <si>
    <t>SAN SEBASTIAN JUAN DE DIOS</t>
  </si>
  <si>
    <t>EL REMOLINO-VEREDA NO LOCREEN</t>
  </si>
  <si>
    <t>NUEVO LORICA-ELZAPOTE</t>
  </si>
  <si>
    <t>VEREDA SARANDELO</t>
  </si>
  <si>
    <t>VEREDA NO LO CREEN CERRO GUAYABAL</t>
  </si>
  <si>
    <t>EL RODEO-VEREDA LAS PALMITAS</t>
  </si>
  <si>
    <t>VEREDA LA SELVA-PUEBLO NUEVO</t>
  </si>
  <si>
    <t>MATA DE CAÑA-VEREDA LAS MERCEDES</t>
  </si>
  <si>
    <t>VEREDA EL SALAO-VEREDA HIGALES</t>
  </si>
  <si>
    <t>VEREDA CAMPO ALEGRE-CERRO GUAYABAL</t>
  </si>
  <si>
    <t>VEREDA NUEVA LUCIA -LOS GOMEZ</t>
  </si>
  <si>
    <t>VEREDA EL LIMON, EL DIAMANTE-SAN SEBASTIAN</t>
  </si>
  <si>
    <t>VEREDA LAS CAMORRAS</t>
  </si>
  <si>
    <t>CARRERA 28 N° 26C-60 BARRIO LOS ALPES-LORICA</t>
  </si>
  <si>
    <t>CARRERA 17BN° 15-95 BARRIO EL PROGRESO LORICA</t>
  </si>
  <si>
    <t>CARRERA 26 N° 12-36 BARRIO SAN PEDRO LORICA</t>
  </si>
  <si>
    <t>Infraestructura Formato 11 - Habilitante -GRUPO 43</t>
  </si>
  <si>
    <t>CALLE 19 N° 10-160 BARRIO SAN ANTONIO MOMIL</t>
  </si>
  <si>
    <t>CARRERA 9 BARRIO CENTRO MOMIL</t>
  </si>
  <si>
    <t>VEREDA GUAIMARAL BARRIO SANTANDER</t>
  </si>
  <si>
    <t>CORREGIMIENTO SABANETA - MOMIL</t>
  </si>
  <si>
    <t>Infraestructura Formato 11 - Habilitante -GRUPO 44</t>
  </si>
  <si>
    <t>CARRERA 8 PURISIMA</t>
  </si>
  <si>
    <t>MODALIDAD  FAMILIAR</t>
  </si>
  <si>
    <t>VEREDA ARENAL-VEREDA EL SOCORRO - PURISIMA</t>
  </si>
  <si>
    <t>VEREDA EL TIGRE- PRUSIMA</t>
  </si>
  <si>
    <t>Infraestructura Formato 11 - Habilitante -GRUPO 45</t>
  </si>
  <si>
    <t>CARRERA 5 N° 17-97 BARRIO SANTA LUCIA MOÑITOS</t>
  </si>
  <si>
    <t>CALLE 24 N° 5-52 BARRIO ANTONIO ARRIETA - MOÑITOS</t>
  </si>
  <si>
    <t>CARRERA 4 N° 27-57 BARRIO MIRAMA-MOÑITOS</t>
  </si>
  <si>
    <t>Infraestructura Formato 11 - Habilitante -GRUPO 46</t>
  </si>
  <si>
    <t>SANTA ROSA EL PORVENIR - CACUMUNAL -MOÑITOS</t>
  </si>
  <si>
    <t>BAJO LIMON-IGLESIA CRISTIANA</t>
  </si>
  <si>
    <t>CASA YANIS CARRASCAL -POLIDEPORTIVO-MOÑITOS</t>
  </si>
  <si>
    <t>INSTITUCION EDUCACTIVA LAS MUJERES MOÑITOS</t>
  </si>
  <si>
    <t>CASA JOSE MESA RISO-CEDRO SECO-MOÑITOS</t>
  </si>
  <si>
    <t>BELLA COITA-VEREDA BARRANQUILLITA -MOÑITOS</t>
  </si>
  <si>
    <t>ISNTITUCION TINAS ABAJO-MOÑITOS</t>
  </si>
  <si>
    <t>INSTITUCION EDUCATIVA NARANJAL ARRIBA-MOÑITOS</t>
  </si>
  <si>
    <t>CASETA COMUNAL - MOÑITOS</t>
  </si>
  <si>
    <t>VEREDA BAJO LIMON</t>
  </si>
  <si>
    <t>CARRERA 5 N° 17-97 CENTRO</t>
  </si>
  <si>
    <t>VEREDA BELLA COITA MOÑITOS</t>
  </si>
  <si>
    <t>Infraestructura Formato 11 - Habilitante -GRUPO 47</t>
  </si>
  <si>
    <t>BARRIO POLO NORTE N° 13-138 - SAN ANTERO</t>
  </si>
  <si>
    <t>BARRIO LAS AGUADAS -SAN ANTERO</t>
  </si>
  <si>
    <t>BARRIO EL TREBOL - SAN ANTERO</t>
  </si>
  <si>
    <t>BARRIO CAÑO MOCHO - SAN ANTERO</t>
  </si>
  <si>
    <t>VEREDA EL PROGRESO-VEREDA LAS NUBES - SAN ANTERO</t>
  </si>
  <si>
    <t>BARRIO SAN JOISE DE PETARE -SAN ANTERO</t>
  </si>
  <si>
    <t>VEREDA  COCORILLA SAN ANTERO</t>
  </si>
  <si>
    <t>Infraestructura Formato 11 - Habilitante -GRUPO 48</t>
  </si>
  <si>
    <t>VEREDA VILLA FATIMA-LA CRUZ Y VILLA ROSARIO  SAN BERNARDO DEL VIENTO</t>
  </si>
  <si>
    <t>Infraestructura Formato 11 - Habilitante -GRUPO 49</t>
  </si>
  <si>
    <t>CDI INSTITUCIONAL SIN ARRIENDO</t>
  </si>
  <si>
    <t>JOSE MANUEL ALTAMIRANDA SAN BERNARDO</t>
  </si>
  <si>
    <t>Talento Humano - Habilitante GRUPO 33</t>
  </si>
  <si>
    <t>DENIS LUZ PACHECO CORDERO</t>
  </si>
  <si>
    <t>INSTITUTO MIXTO JUAN JACOBO ROUSSEAU</t>
  </si>
  <si>
    <t>15/10/2013 -31/10/2014</t>
  </si>
  <si>
    <t>NARCIRLYS HERRERA PEREZ</t>
  </si>
  <si>
    <t>LICENCIATURA EN TEOLOGIA Y ADMINISTRACION ECLESIATICA</t>
  </si>
  <si>
    <t xml:space="preserve">SEMINARIO INTERNACIONAL </t>
  </si>
  <si>
    <t>COOTFRADEMACOC</t>
  </si>
  <si>
    <t>15/01/2013  -31/10/2014</t>
  </si>
  <si>
    <t>1 DE 120</t>
  </si>
  <si>
    <t>MARCELA PAOLA GUZMAN GONZALEZ</t>
  </si>
  <si>
    <t>COMISARIA DE FAMILIA MUNICIPIO DE BUENAVISTA</t>
  </si>
  <si>
    <t>02/02/2013  - 31/12/20013</t>
  </si>
  <si>
    <t>SE SOLICITA ANEXAR COPIA DE TARJETA PROFESIONAL</t>
  </si>
  <si>
    <t>ISABEL MARCELA BENITEZ ALMANZA</t>
  </si>
  <si>
    <t>01/11/2013                        31/10/2014</t>
  </si>
  <si>
    <t>Talento Humano - Habilitante GRUPO 34</t>
  </si>
  <si>
    <t>COORDINADOR - GRUPO  34</t>
  </si>
  <si>
    <t>1 DE 63</t>
  </si>
  <si>
    <t>SE SOLICITA QUE ACLARE TODA VEZ QUE LA PROPORCION DE NIÑOS NO REQUIERE ESTE PROFESIONAL</t>
  </si>
  <si>
    <t>1 DE 200</t>
  </si>
  <si>
    <t>01/01/2013  -               31/10/2013</t>
  </si>
  <si>
    <t>Talento Humano - Habilitante GRUPO 41</t>
  </si>
  <si>
    <t>COORDINADOR - GRUPO  41</t>
  </si>
  <si>
    <t>CARMEN SUSANA NEGRETE NARVAEZ</t>
  </si>
  <si>
    <t>15/10/2013  31/10/2013</t>
  </si>
  <si>
    <t>COORDINADOR - GRUPO 41</t>
  </si>
  <si>
    <t>1 DE 90</t>
  </si>
  <si>
    <t>HAROLD KARIN DORIA QUINTANA</t>
  </si>
  <si>
    <t>FUNDACION AVANZADA PARA EL DESARROLLO SOCIAL</t>
  </si>
  <si>
    <t>2/01/2012 28/02/2013</t>
  </si>
  <si>
    <t>PSICOSOCIAL GRUPO 41</t>
  </si>
  <si>
    <t>KAREM LORENA LICONA CAMPO</t>
  </si>
  <si>
    <t>UNIVERSIDAD DE SAN BUENAVENTURA CARTAGENA</t>
  </si>
  <si>
    <t xml:space="preserve"> 31/07/2014</t>
  </si>
  <si>
    <t>SORAYA ESTHER TANGARIFE</t>
  </si>
  <si>
    <t>7/1171997</t>
  </si>
  <si>
    <t>Talento Humano - Habilitante GRUPO 42</t>
  </si>
  <si>
    <t>COORDINADOR - GRUPO  42</t>
  </si>
  <si>
    <t>KELLY YOVANA NIEVES NIEVES</t>
  </si>
  <si>
    <t>COORDINADOR - GRUPO 42</t>
  </si>
  <si>
    <t>BEATRIZ ELENA PAEZ QUINTERO</t>
  </si>
  <si>
    <t>RITA ESTER LAGARES CAAMRGO</t>
  </si>
  <si>
    <t>LICNCIADA EN EDUCACION INFANTIL CON ENFASIS EN EDUCACION ARTISTICAS</t>
  </si>
  <si>
    <t>NORIS DORIA VELLOJIN</t>
  </si>
  <si>
    <t>ADMINSITRADORA DE EMPRESAS</t>
  </si>
  <si>
    <t>INSTITUTO INFANTIL BUENAVENTURA</t>
  </si>
  <si>
    <t>1/325</t>
  </si>
  <si>
    <t>FRAILER SMITH MENA HERRERA</t>
  </si>
  <si>
    <t>ADMINISTRADOR DE EMPRESA</t>
  </si>
  <si>
    <t>UNIVERSIDAD INNCA DE COLOMBIA</t>
  </si>
  <si>
    <t>FUNDACION PARA EL DESARROLLO Y SOSTENIMINETO ORANIZACIONAL AMBIENTAL Y SOCIAL</t>
  </si>
  <si>
    <t>PSICOSOCIAL GRUPO 42</t>
  </si>
  <si>
    <t>SANDRA PATRICIA BENITEZ MARTINEZ</t>
  </si>
  <si>
    <t>CORPORACION UNIVERSITARIA DEL CARIBE CECAR</t>
  </si>
  <si>
    <t>ASOCIACION DE PADRES DE FAMILIA H.I SAN LUIS</t>
  </si>
  <si>
    <t>DAYSI MARIA GUERRERO FIGUEROA</t>
  </si>
  <si>
    <t>VIVIANA MARGARITA FADUL ORDOSGOITIA</t>
  </si>
  <si>
    <t>DUVYS LUMAR ARTEAGA BENITEZ</t>
  </si>
  <si>
    <t>BEATRIZ ELENA ALVAREZ NIEVES</t>
  </si>
  <si>
    <t>NELBY JUDITH SEPULVEDA RHENALS</t>
  </si>
  <si>
    <t>BERLIDES LOPEZ DIZ</t>
  </si>
  <si>
    <t>YULIANA HERNANDEZ  MERCADO</t>
  </si>
  <si>
    <t>1/175</t>
  </si>
  <si>
    <t>LILIANA MARCELA NEGRETE MANJARREZ</t>
  </si>
  <si>
    <t>Talento Humano - Habilitante GRUPO 43</t>
  </si>
  <si>
    <t>ELISETH  MARIA OROZCO CORREA</t>
  </si>
  <si>
    <t>LICENCIADA EN EDUCACCION INFANTIL CON ENFASIS EL TECNOLOGIA E INFORMATICA</t>
  </si>
  <si>
    <t>FUNDACION AL SERVICIO REGIONAL</t>
  </si>
  <si>
    <t>15/10/2013                    30/10/2014</t>
  </si>
  <si>
    <t>1/280</t>
  </si>
  <si>
    <t>HUGO ARMANDO PADILLA PIZARRO</t>
  </si>
  <si>
    <t>12/12/2008  -11/10/2009                 01/02/2010  -30/01/2011</t>
  </si>
  <si>
    <t>DIANA MARIA SOCARRAS BECINGER</t>
  </si>
  <si>
    <t>PSICOLOGO SOCIAL COMUNITRARIO</t>
  </si>
  <si>
    <t xml:space="preserve">FUNDACION  ACCION Y DESARROLLO PARA EL CRECIMIENTO HUMANO </t>
  </si>
  <si>
    <t>1/06/2013 31/12/2013</t>
  </si>
  <si>
    <t>NELYS MENDOZA FUENTES</t>
  </si>
  <si>
    <t>H.I. SANTA MARIA DE SINCELEJO</t>
  </si>
  <si>
    <t>15/01 2008 AL 30/11 2009</t>
  </si>
  <si>
    <t>NELLY DEL CARMEN CASTRO PEÑATE</t>
  </si>
  <si>
    <t>PSICOLOGA  SOCIAL COMUNITARIA</t>
  </si>
  <si>
    <t>5/02/2011 5/12/2011</t>
  </si>
  <si>
    <t>Talento Humano - Habilitante GRUPO 44</t>
  </si>
  <si>
    <t>WALDENIS MARIA SOTO ALVAREZ</t>
  </si>
  <si>
    <t>LICENCIADA EN EDUCACION INFANTIL, CO ENFASIS EN EDUCACION FISICA, RECREACION Y DEPORTES</t>
  </si>
  <si>
    <t>15/10/2013     31/10/2014</t>
  </si>
  <si>
    <t>KETTY BEATRIZ BALDOVINO HERAZO</t>
  </si>
  <si>
    <t>INSTITUTO JUAN JACOBO ROUSSEAU</t>
  </si>
  <si>
    <t>7/05/2013    -7/07/2013</t>
  </si>
  <si>
    <t>FISCALIA GENERAL DE LA NACION</t>
  </si>
  <si>
    <t xml:space="preserve">1/05/2010  -30/6/2011            </t>
  </si>
  <si>
    <t>Talento Humano - Habilitante GRUPO 45</t>
  </si>
  <si>
    <t>COORDINADOR - GRUPO  45</t>
  </si>
  <si>
    <t>1/247</t>
  </si>
  <si>
    <t>CLARA INES VARGAS RUIZ</t>
  </si>
  <si>
    <t>LICENCIADA EN EDUCACION BASICA CON ENFASIS EN TECNOLOGIA  E INFORMATICA</t>
  </si>
  <si>
    <t>15/10/2013  31/10/2014</t>
  </si>
  <si>
    <t>PSICOSOCIAL GRUPO 45</t>
  </si>
  <si>
    <t>YINA PAOLA SANTIS FIGUEROA</t>
  </si>
  <si>
    <t>Talento Humano - Habilitante GRUPO 46</t>
  </si>
  <si>
    <t>SUSANA DEL CARMEN HERNANDEZ HERNANDEZ</t>
  </si>
  <si>
    <t>LICENCIADA EN EDUCACION BASICA, CON ENFASIS EN HUMANIDADES, LENGUA CASTELLANA E INGLES</t>
  </si>
  <si>
    <t>CORPORACION UNIVERSITARIA DEL CARIBE-CECAR-</t>
  </si>
  <si>
    <t>1/371</t>
  </si>
  <si>
    <t>LUZ ENITH CANTERO ALVAREZ</t>
  </si>
  <si>
    <t>LICENCIADA EN EDUCACION INFANTIL, CON ENFASIS EN CIENCIAS NATURALES Y EDUCACION AMBIENTAL</t>
  </si>
  <si>
    <t>KATERIN MARIA ARRIETA MARTIBNEZ</t>
  </si>
  <si>
    <t>ASOCIACION DE PROFESIONALES EN PROGRAMAS DE PROMOCION Y PREVENCION, PARA LA EDUCACION, LA FAMILIA Y LA COMUNIDAD</t>
  </si>
  <si>
    <t>30/05/2013       31/12/2013</t>
  </si>
  <si>
    <t>VIVIANA JUDITH DIAZ GUEVARA</t>
  </si>
  <si>
    <t>15/01/2014                30/10/2014</t>
  </si>
  <si>
    <t>VIVIANA CASTAÑEDA CARRASCAL</t>
  </si>
  <si>
    <t>1/221</t>
  </si>
  <si>
    <t>HEIDY DEL VALLE RIOS MARTINEZ</t>
  </si>
  <si>
    <t>15/01/2014           31/10/2014</t>
  </si>
  <si>
    <t>Talento Humano - Habilitante GRUPO 47</t>
  </si>
  <si>
    <t>1/272</t>
  </si>
  <si>
    <t>MILBA ROSA CORREA CARDONA</t>
  </si>
  <si>
    <t>LICENCIADA EN CIENCIAS DE LA EDUCACION ESPECIALIZADA EN CIENCIAS SOCIALES Y ECONOMICAS</t>
  </si>
  <si>
    <t>FUNDACION AL SERVICIO REGIONAL -FUNDASER-</t>
  </si>
  <si>
    <t>15/10/2013                 31/10/2014</t>
  </si>
  <si>
    <t>ALEXANDRA PATRICIA ALVAREZ PASTRANA</t>
  </si>
  <si>
    <t>ENITH LUCIA VERGARA GARCES</t>
  </si>
  <si>
    <t>MIRIAM DEL CARMEN CASTILLO MENDOZA</t>
  </si>
  <si>
    <t>LICENCIADA EN TRABAJO SOCIAL</t>
  </si>
  <si>
    <t>UNIVERSIDAD DE CARTAGENA</t>
  </si>
  <si>
    <t>21711/1980</t>
  </si>
  <si>
    <t>1/01/2009  - 30/11/2011</t>
  </si>
  <si>
    <t>LEIDY LORENA ALVAREZ SARMIENTO</t>
  </si>
  <si>
    <t xml:space="preserve"> UNIVERSIDAD DE PAMPLONA</t>
  </si>
  <si>
    <t>04/08/2013            31/10/2014</t>
  </si>
  <si>
    <t>ANA LUCIA NOVOA RIVAS</t>
  </si>
  <si>
    <t>19/02/2014             31/10/2014</t>
  </si>
  <si>
    <t>YANINIS PATRICIA HERNANDEZ RODRIGUEZ</t>
  </si>
  <si>
    <t>20/06/20013      31/12/2013</t>
  </si>
  <si>
    <t>Talento Humano - Habilitante GRUPO 48</t>
  </si>
  <si>
    <t>LASCADIO MANUEL MADERA FAJARDO</t>
  </si>
  <si>
    <t>LICENCIADO EN TEOLOGIA</t>
  </si>
  <si>
    <t>SEMINARIO MISIONERO DEL ESPIRITU SANTO-DIOCESIS DE SONSON RIONEGRO</t>
  </si>
  <si>
    <t>ANA TERESA BALLESTEROS CARDENAS</t>
  </si>
  <si>
    <t>Talento Humano - Habilitante GRUPO 49</t>
  </si>
  <si>
    <t>COORDINADOR - GRUPO  49</t>
  </si>
  <si>
    <t>1/107</t>
  </si>
  <si>
    <t>MARTHA DEL CARMEN ARRIETA MOYA</t>
  </si>
  <si>
    <t>LICENCIADA EN EDUCACION INFANTIL CON ENFASIS EN CIENCIAS SOCIALES</t>
  </si>
  <si>
    <t>15/10/2013  21/10/2014</t>
  </si>
  <si>
    <t>PSICOSOCIAL GRUPO 49</t>
  </si>
  <si>
    <t>MIRIAN LEONOR TRILLOS MOLINA</t>
  </si>
  <si>
    <t>PONTIFICIA UNIVERSIDAD JAVERIANA</t>
  </si>
  <si>
    <t>09/05/2003   12/12/2014</t>
  </si>
  <si>
    <t>Propuesta Técnica - Habilitante GRUPO 33</t>
  </si>
  <si>
    <t>Propuesta Técnica - Habilitante GRUPO 34</t>
  </si>
  <si>
    <t>Propuesta Técnica - Habilitante GRUPO 41</t>
  </si>
  <si>
    <t>Propuesta Técnica - Habilitante GRUPO 42</t>
  </si>
  <si>
    <t>Propuesta Técnica - Habilitante GRUPO 43</t>
  </si>
  <si>
    <t>Propuesta Técnica - Habilitante GRUPO 44</t>
  </si>
  <si>
    <t>Propuesta Técnica - Habilitante GRUPO 45</t>
  </si>
  <si>
    <t>Propuesta Técnica - Habilitante GRUPO 46</t>
  </si>
  <si>
    <t>Propuesta Técnica - Habilitante GRUPO 47</t>
  </si>
  <si>
    <t>Propuesta Técnica - Habilitante GRUPO 48</t>
  </si>
  <si>
    <t>Propuesta Técnica - Habilitante GRUPO 49</t>
  </si>
  <si>
    <t>1. Experiencia Específica - Adicional -GRUPO 33</t>
  </si>
  <si>
    <t>-</t>
  </si>
  <si>
    <t>CENTRO DOCENTE JUAN PABLO II</t>
  </si>
  <si>
    <t>18,10</t>
  </si>
  <si>
    <t>1. Experiencia Específica - Adicional - GRUPO 34</t>
  </si>
  <si>
    <t>NO PRESENTA EXPERIENCIA ADICIONAL-FOLIO 190-191</t>
  </si>
  <si>
    <t>0</t>
  </si>
  <si>
    <t>1. Experiencia Específica - Adicional - GRUPO 41</t>
  </si>
  <si>
    <t>NO PRESENTA EXPERIENCIA ADICIONAL-FOLIO 195</t>
  </si>
  <si>
    <t>1. Experiencia Específica - Adicional - GRUPO 42</t>
  </si>
  <si>
    <t xml:space="preserve">INSTITTUTO MIXTO  JUAN JACOBO ROSSEAU </t>
  </si>
  <si>
    <t>268/2010/</t>
  </si>
  <si>
    <t>18,20</t>
  </si>
  <si>
    <t>1. Experiencia Específica - Adicional - GRUPO 43</t>
  </si>
  <si>
    <t xml:space="preserve">MEN    ICETEX  </t>
  </si>
  <si>
    <t>18</t>
  </si>
  <si>
    <t>1. Experiencia Específica - Adicional - GRUPO 44</t>
  </si>
  <si>
    <t>NO PRESENTA EXPERIENCIA ADICIONAL-FOLIO 149</t>
  </si>
  <si>
    <t>1. Experiencia Específica - Adicional -GRUPO 45</t>
  </si>
  <si>
    <t>NO PRESENTA EXPERIENCIA ADICIONAL-FOLIO 142</t>
  </si>
  <si>
    <t>1. Experiencia Específica - Adicional - GRUPO 46</t>
  </si>
  <si>
    <t>GOBERNACION DE CORODBA</t>
  </si>
  <si>
    <t>269/2010</t>
  </si>
  <si>
    <t>29/01/010</t>
  </si>
  <si>
    <t>19</t>
  </si>
  <si>
    <t>1. Experiencia Específica - Adicional- GRUPO 47</t>
  </si>
  <si>
    <t>MEN</t>
  </si>
  <si>
    <t>18,70</t>
  </si>
  <si>
    <t>1. Experiencia Específica - Adicional - GRUPO 48</t>
  </si>
  <si>
    <t>NO PRESENTA EXPERIENCIA ADICIONAL - FOLIO 143-144</t>
  </si>
  <si>
    <t>1. Experiencia Específica - Adicional - GRUPO 49</t>
  </si>
  <si>
    <t>NO PRESENTA EXPERIENCIA ADICIONAL FOLIO 170-171</t>
  </si>
  <si>
    <t>Equipo talento humano adicional- GRUPO 33</t>
  </si>
  <si>
    <t xml:space="preserve">COORDINADORCOORDINADOR GENERAL DEL PROYECTO POR CADA MIL CUPOS OFERTADOS O FRACIÓN INFERIOR </t>
  </si>
  <si>
    <t>1/733</t>
  </si>
  <si>
    <t>MERY LUZ MARTINEZ ESTRADA</t>
  </si>
  <si>
    <t>ICBF CENTRO ZONAL SAHAGUN</t>
  </si>
  <si>
    <t>08/02/2009       30/08/2009</t>
  </si>
  <si>
    <t>CENTRO EDUCATIVO JUAN PABLO SEGUNDO</t>
  </si>
  <si>
    <t>YUDY MARIA MADERA SALCEDO</t>
  </si>
  <si>
    <t>LICENCIADA EN EDUCACION INFANTIL CON ENFASIS EN EDUCACION ARTISTICA</t>
  </si>
  <si>
    <t xml:space="preserve">10/02/2010               15/12/2010                08/08/2011                   16/12/2011      </t>
  </si>
  <si>
    <t>LINA MARCELA BETTIN ALVAREZ</t>
  </si>
  <si>
    <t>INSTITUCION EDUCATIVA LAS MERCEDES DE CHINU</t>
  </si>
  <si>
    <t>02/05/1997           02/08/1997</t>
  </si>
  <si>
    <t>Equipo talento humano adicional- GRUPO 34</t>
  </si>
  <si>
    <t>1/263</t>
  </si>
  <si>
    <t>DIANA  LUZ MERCADO SOLANO</t>
  </si>
  <si>
    <t>LICENCIADO EN EDUCACION PRE ESCOLAR  Y PROMOCION DE LA FAMILIA</t>
  </si>
  <si>
    <t>23/072004</t>
  </si>
  <si>
    <t>8/08/2010 16/12/2010</t>
  </si>
  <si>
    <t>8/08/2011 16/12/2011</t>
  </si>
  <si>
    <t>INSTITTUO MIXTO JUAN JACOBO ROSSEAU</t>
  </si>
  <si>
    <t>15/10/2013 31/10/2014</t>
  </si>
  <si>
    <t>VENY MARY LOPEZ SIMANCAS</t>
  </si>
  <si>
    <t>LICENCIADA EN EDUCACION INFANTIL CON ENFASIS EN MATEMATICAS</t>
  </si>
  <si>
    <t>SE SOLICITA ACLARAR LA FECHA DE INICIO Y FINALIZACION DE LA CERTIFICACION DE FOLIO 252, POR CUANTO LA EXPERIENCIA NO LE ALCANZA PARA EL PERFIL SOLICITADO</t>
  </si>
  <si>
    <t>INSTITUCION EDUCATIVA JOSE MARIA CARBONELL</t>
  </si>
  <si>
    <t>Equipo talento humano adicional- GRUPO 41</t>
  </si>
  <si>
    <t>COORDINADORCOORDINADOR GENERAL DEL PROYECTO POR CADA MIL CUPOS OFERTADOS O FRACIÓN INFERIOR -GRUPO 42</t>
  </si>
  <si>
    <t>LICETH PIEDAD ROMAN BERRIO</t>
  </si>
  <si>
    <t>ALCALDIA DE CHINU</t>
  </si>
  <si>
    <t>13/01/2007                         26/01/2009</t>
  </si>
  <si>
    <t>SE ACREDITA SIN TENER EN CUENTA LA EXPERIENCIA APORTADA EN LOS FOLIOS 235-236-237-239-240-241-242</t>
  </si>
  <si>
    <t>PROFESIONAL DE APOYO PEDAGÓGICO  POR CADA MIL CUPOS OFERTADOS O FRACIÓN INFERIOR -GRUPO 42</t>
  </si>
  <si>
    <t>SANDRA ELENA DIAZ GONZALEZ</t>
  </si>
  <si>
    <t>1/02/2011                  30/11/2013</t>
  </si>
  <si>
    <t>FINANCIERO  POR CADA CINCO MIL CUPOS OFERTADOS O FRACIÓN INFERIOR  - GRUPO 42</t>
  </si>
  <si>
    <t>1/1525</t>
  </si>
  <si>
    <t>CORPORACION UNIVERSITARIA DEL CARIBE -CECAR-</t>
  </si>
  <si>
    <t>Equipo talento humano adicional- GRUPO 42</t>
  </si>
  <si>
    <t>CYNTHIA GISELA BETTIN BLANCO</t>
  </si>
  <si>
    <t>UNIVERSIDAD PONTIFICIA BOLIVARIAN</t>
  </si>
  <si>
    <t>INSTITTUO JUAN JACOBO ROSSEAU</t>
  </si>
  <si>
    <t>02/02/2006 30/06/2007</t>
  </si>
  <si>
    <t>1/07/2009 15/12/2009</t>
  </si>
  <si>
    <t>3/05/2010 30/08/2010</t>
  </si>
  <si>
    <t>GINMASIO MI ALEGRE INFANCIA</t>
  </si>
  <si>
    <t>10/01/2012 1/10/2012</t>
  </si>
  <si>
    <t>1/525</t>
  </si>
  <si>
    <t>ARNOLD FRANCISCO GOMEZ CALDERA</t>
  </si>
  <si>
    <t xml:space="preserve">ADMINISTRADOR </t>
  </si>
  <si>
    <t>ASOCIACION INSTITTUO MIXTO JUAN JACCOBO ROSSEAU</t>
  </si>
  <si>
    <t>01/09/2009  31/10/2014</t>
  </si>
  <si>
    <t>CESAR ALEXIS HOYOS RAMIREZ</t>
  </si>
  <si>
    <t>LICENCIADO EN EDUCACION FISICA RECREACION Y DEPORTES</t>
  </si>
  <si>
    <t>1/02/2011 30/11/2011</t>
  </si>
  <si>
    <t>1/02/2012                30/11/2012</t>
  </si>
  <si>
    <t>1/02/2013         30/11/2013</t>
  </si>
  <si>
    <t>ELA SURLEY ANGULO LOZANO</t>
  </si>
  <si>
    <t>LICENCIADA EN EDUCACION INFANTIL CON ENFASIS EN MATEMATICA</t>
  </si>
  <si>
    <t>1/10/2012  31/10/2014</t>
  </si>
  <si>
    <t>Equipo talento humano adicional- GRUPO 43</t>
  </si>
  <si>
    <t>1/410</t>
  </si>
  <si>
    <t>YULLIS PAULINA PACHECO VILLADIEGO</t>
  </si>
  <si>
    <t>ABOGADO</t>
  </si>
  <si>
    <t>ASOCIACION INSTITTUO MIXTO  JUAN JACOBO ROSSEAU</t>
  </si>
  <si>
    <t>1/09/209      31/10/2014</t>
  </si>
  <si>
    <t>PROFESIONAL DE APOYO PEDAGOGICO POR CADA 1000 CUPOS OFERTADOS</t>
  </si>
  <si>
    <t>YULIETH DEL CARMEN ALVAREZ PACHECO</t>
  </si>
  <si>
    <t>LICENCIADA EN EDUCACION BASICA CON ENFASIS EN TECNOLOGIA E INFROMATICA</t>
  </si>
  <si>
    <t>LINA MARCELABETTIN ALVAREZ</t>
  </si>
  <si>
    <t>11708/2008</t>
  </si>
  <si>
    <t>Equipo talento humano adicional- GRUPO 44</t>
  </si>
  <si>
    <t>MARCELA BETTIN PORTACIO</t>
  </si>
  <si>
    <t>ABOGADA</t>
  </si>
  <si>
    <t>16/04/2012   31/12/2012</t>
  </si>
  <si>
    <t>INSTITUTO  MIXTO JUAN JACOBO ROSSEAU</t>
  </si>
  <si>
    <t>1/06/2009   15/12/2011</t>
  </si>
  <si>
    <t>NURIS ESTELA MENDOZA GONZALEZ</t>
  </si>
  <si>
    <t>LICENCIADA EN EDUCACION INFANTIL CON ENFASI EN CIENCIAS SOCIALES</t>
  </si>
  <si>
    <t>9/05/2012 30/09/2012        03/08/2009    15/12/2010</t>
  </si>
  <si>
    <t>CENTRO EDUCATIVO JUAN PABLO</t>
  </si>
  <si>
    <t>2/02/1998  30/11/1998</t>
  </si>
  <si>
    <t xml:space="preserve">FINANCIERO  POR CADA CINCO MIL CUPOS OFERTADOS O FRACIÓN INFERIOR  </t>
  </si>
  <si>
    <t>Equipo talento humano adicional- GRUPO 45</t>
  </si>
  <si>
    <t>MARTHA JUDITH ALVAREZ JARAMILLO</t>
  </si>
  <si>
    <t>LICENCIADA EN PEDAGOGIA REEDUCATIVA</t>
  </si>
  <si>
    <t>JARDIN INFANTIL CAPERUCITA ROJA</t>
  </si>
  <si>
    <t xml:space="preserve">01/02/1994  30/11/2007   </t>
  </si>
  <si>
    <t xml:space="preserve">PROFESIONAL DE APOYO PEDAGÓGICO  POR CADA MIL CUPOS OFERTADOS O FRACIÓN INFERIOR </t>
  </si>
  <si>
    <t>LIDYA DEL CARMEN SOLANO MORENO</t>
  </si>
  <si>
    <t>LICENCIADA EN EDUCACION INFANTIL CON ENFASIS EN ARTISTICA</t>
  </si>
  <si>
    <t xml:space="preserve">10/01/2011                  10/12/2011                    09/01/2012                 10/12/2012            15/10/2013                         31/10/2014           </t>
  </si>
  <si>
    <t>Equipo talento humano adicional- GRUPO 46</t>
  </si>
  <si>
    <t>CYNTHIA BETTIN BLANCO</t>
  </si>
  <si>
    <t>UNIVERSIDAD PONTIFICIA BOLIVARINA</t>
  </si>
  <si>
    <t>24/09/2010                         24/12/2010</t>
  </si>
  <si>
    <t>10/01/2012                       01/10/2012</t>
  </si>
  <si>
    <t>ARNOLD FRANCISCO  GOMEZ CALDERA</t>
  </si>
  <si>
    <t xml:space="preserve">ADMINISTRADOR FINANCIERO </t>
  </si>
  <si>
    <t>ASOCIACIACION INSTITUTO MIXTO JUAN JACOBO ROSSEAU</t>
  </si>
  <si>
    <t>01/09/2009 -31/09/2014</t>
  </si>
  <si>
    <t>LICENCIADO EN EDUCACION FISICA, RECREACION Y DEPORTES</t>
  </si>
  <si>
    <t>ASOCIACIACION INSTITTUTO MIXTO JUAN JACOBO ROSSEAU</t>
  </si>
  <si>
    <t>01/02/2011 - 30/11/2011              01/02/2012 - 30/11/2012             01/02/2012 - 30/11/2013</t>
  </si>
  <si>
    <t>15/10/2013 - 31/10/2014</t>
  </si>
  <si>
    <t xml:space="preserve">10/01/2012  -  10/02/2012              23/04/2012 -          29/06/2012            03/07/2012  -             15/12/2012 18/03/3013                28/06/2013                             </t>
  </si>
  <si>
    <t>CENTRO DOCENTE JUAN PABLO SEGUNDO</t>
  </si>
  <si>
    <t>01/02/1997  -    30/11/1997                  01/02/1998  -    30/11/1998</t>
  </si>
  <si>
    <t>Equipo talento humano adicional- GRUPO 47</t>
  </si>
  <si>
    <t>LICENCIADA EN PSICOPEDAGOGIA</t>
  </si>
  <si>
    <t>ESTA HOJA D EVIDA NO ES TENIDA EN CUENTA POR CUANTO ESTA FUE PRESENTADA POR EL OFERENTE ASOCIACION DE BACHILLERES DE LA COMUNIDAD PARROQUIAL SAN NICOLAS DE TOLENTINO -GRUPO 51</t>
  </si>
  <si>
    <t>VISA MARIA AGUILAR MARTELO</t>
  </si>
  <si>
    <t>LICENCIADA EN EDUCACION CON ENFASIS EN TECONOLOGIA E INFORMATICA</t>
  </si>
  <si>
    <t xml:space="preserve">10/01/2012-10/02/2012               23/04/2012/-15/12/2012           </t>
  </si>
  <si>
    <t>15/10/2013 - 31/04/2014</t>
  </si>
  <si>
    <t>INSTITUCION EDUCATIVA FILADELFIA</t>
  </si>
  <si>
    <t xml:space="preserve">01/08/2007-30/11/2007 01/02/2008  30/11/2008              </t>
  </si>
  <si>
    <t>ESTA HOJA DE VIDA NO ES TENIDA EN CUENTA PARA ESTE GRUPO POR CUANTO NO CUMPLE LA PROPORCION SOLICITADA PARA  EL NUMERO DE CUPOS</t>
  </si>
  <si>
    <t>Equipo talento humano adicional- GRUPO 48</t>
  </si>
  <si>
    <t>OLGA LUCIA VAZQUEZ BELLO</t>
  </si>
  <si>
    <t>LICENCIADA EN EDUCACION INFANTIL CON ENFASIS EN EDUCACION FISICA, RECREACION Y DEPORTE</t>
  </si>
  <si>
    <t>10/01/2012                                        15/12/2012                    18/03/2013                     28/06/2013</t>
  </si>
  <si>
    <t>CESIA CECILIA SARMIENTO RIVAS</t>
  </si>
  <si>
    <t>FUNDACION SAMMA</t>
  </si>
  <si>
    <t>01/02/2009            30/11/2012</t>
  </si>
  <si>
    <t>Equipo talento humano adicional- GRUPO 49</t>
  </si>
  <si>
    <t>YARLIT ERCILIA TIRADO BLANCO</t>
  </si>
  <si>
    <t>LICENCIADA EN EDUCACION PRESCOLAR</t>
  </si>
  <si>
    <t>UNIVERSIDAD SAN BUENAVENTURA</t>
  </si>
  <si>
    <t xml:space="preserve">10/02/2010  - 15/02/2010              08/08/2011 -          16/12/2011                                                   </t>
  </si>
  <si>
    <t>ASOCIACION INSTITUTO MIXTO JUAN JACOBO ROUSSEAU</t>
  </si>
  <si>
    <t>15/10/2013           31/10/2014</t>
  </si>
  <si>
    <t>CARMEN LUCIA CASTILLO ALVAREZ</t>
  </si>
  <si>
    <t>COMISARIA DE FAMILIA DE CHINU</t>
  </si>
  <si>
    <t>04/01/2008               04/03/2008               29/01/2010                30/11/2010</t>
  </si>
  <si>
    <t>INSTITUCION EDUCATIVA NUESTRA SEÑORA DEL CARMEN</t>
  </si>
  <si>
    <t>28/01/2011             6/12/2011</t>
  </si>
  <si>
    <t>FUNDACION AL SERVICIO REGIONAL FUNDASER</t>
  </si>
  <si>
    <t>RESULTADOS EVALUACION COMPONENTE TECNICO GRUPO 38</t>
  </si>
  <si>
    <t>FUNDASER</t>
  </si>
  <si>
    <t>ICBF CZ LORICA</t>
  </si>
  <si>
    <t>23/2013/254</t>
  </si>
  <si>
    <t>69 AL 72</t>
  </si>
  <si>
    <t>CONSORCIO TU FUTURO ES AHORA</t>
  </si>
  <si>
    <t>ICBF REGIONAL CORDOBA</t>
  </si>
  <si>
    <t>23/2013/262</t>
  </si>
  <si>
    <t>73 - 77</t>
  </si>
  <si>
    <t>INSTITUCION EDUCATIVA SAN FRANCISCO DE ASIS</t>
  </si>
  <si>
    <t>ES UN CONVENIO INSTERINSITUCIONAL Y NO PRESENTA RECURSOS EJECUTADOS</t>
  </si>
  <si>
    <t>002/2012</t>
  </si>
  <si>
    <t>001/2011</t>
  </si>
  <si>
    <t>78 - 81</t>
  </si>
  <si>
    <t>82 - 85</t>
  </si>
  <si>
    <t>1/164</t>
  </si>
  <si>
    <t>1/384</t>
  </si>
  <si>
    <t>INDIRA MARCELA PACHECHO DIAZ</t>
  </si>
  <si>
    <t>MARIA ANDREA ALVAREZ VELEZ</t>
  </si>
  <si>
    <t>LICETH CRISTINA VERGARA LOPEZ</t>
  </si>
  <si>
    <t>MARTHA CECILIA ALVAREZ MARTINEZ</t>
  </si>
  <si>
    <t>BLANCA CECILIA VILORIA OBANDO</t>
  </si>
  <si>
    <t>LEDYS VERGARA HUMANEZ</t>
  </si>
  <si>
    <t>1/234</t>
  </si>
  <si>
    <t>ASOCIACION INSTITUTO MIXTO JUAN JACOBO ROSSEAU</t>
  </si>
  <si>
    <t>FOLIOS 99 - 123</t>
  </si>
  <si>
    <t>21/10/2013 AL 21/11/2014
15/10/2013 AL 06/04/2014</t>
  </si>
  <si>
    <t>UNIVERSIDAD DEL NORTE</t>
  </si>
  <si>
    <t>LICENCIADA EN INFORMATICA Y MEDIOS AUDIOVISUALES</t>
  </si>
  <si>
    <t xml:space="preserve">21/10/2013 AL 21/11/2014
</t>
  </si>
  <si>
    <t>FOLIOS 143 AL 171</t>
  </si>
  <si>
    <t>UNIVERSIDAD METROPOLITANA</t>
  </si>
  <si>
    <t>COMPARTA</t>
  </si>
  <si>
    <t>01/01/2009 AL 31/12/2009</t>
  </si>
  <si>
    <t>UNIVERSIDAD DEL SINU ELIAS BECHARA ZAINUM</t>
  </si>
  <si>
    <t>21/10/20123 AL 21/11/2014</t>
  </si>
  <si>
    <t>FOLIOS 289 AL 308</t>
  </si>
  <si>
    <t>04</t>
  </si>
  <si>
    <t>314 - 318</t>
  </si>
  <si>
    <t>CENTRO EDUCATIVO GABRIEL GARCIA MARQUEZ</t>
  </si>
  <si>
    <t>03</t>
  </si>
  <si>
    <t>319 -323</t>
  </si>
  <si>
    <t>CENTRO EDUCATIVO MARIA MONTESSORI</t>
  </si>
  <si>
    <t>02</t>
  </si>
  <si>
    <t>324 -328</t>
  </si>
  <si>
    <t>1/848</t>
  </si>
  <si>
    <t>KARINA LIZETH PADILLA BARCENAS</t>
  </si>
  <si>
    <t>DENIS DEL CARMEN PINTO ALVAREZ</t>
  </si>
  <si>
    <t>SIRLEY PACHECHO SALCEDO</t>
  </si>
  <si>
    <t>FOLIOS 331 AL 350</t>
  </si>
  <si>
    <t>GIMNASIO MI ALEGRE INFANCIA
ASOCIACION INSTITUTO JUAN JACOBO ROUSSEAU</t>
  </si>
  <si>
    <t>10/02/2012 AL 15/12/2012 Y 08/08/2011 AL 16/12/2011
15/10/2013 AL 21/11/2014</t>
  </si>
  <si>
    <t>FOLIOS 351 AL 381
NO SE TIENE ENCUENTA EL FOLIO 368 POR QUE SE TRASLAPA CON EL 367.</t>
  </si>
  <si>
    <t>11 MESES DE 2012
13 MESES ENTRE 2013 Y 2014</t>
  </si>
  <si>
    <t>FOLIOS 382 AL 407</t>
  </si>
  <si>
    <t>DIAGONAL 17 No 10 b - 158 barrio la Piragua</t>
  </si>
  <si>
    <t>CRA 4 No 5 - 63 barrio Santo Domingu Chinu</t>
  </si>
  <si>
    <t>CALLE 10 No 16-06 Barrio 31 OCTUBRE CHINU</t>
  </si>
  <si>
    <t>CALLE 10 No 16-46 Barrio 31 OCTUBRE CHINU</t>
  </si>
  <si>
    <t>CALLE 19 No 5-50 chinu</t>
  </si>
  <si>
    <t>calle 29 No 8-25cCHINU</t>
  </si>
  <si>
    <t>INSTITUCION CHORRILLO CHINU</t>
  </si>
  <si>
    <t>INSTITUCION EDUCATIVA LOS ALGAROBOS CHINU</t>
  </si>
  <si>
    <t>IGLESIA EVANGELICA NUEVO ORIENTE CHINU</t>
  </si>
  <si>
    <t>IGLESIA EVANGELICA CACAOTAL</t>
  </si>
  <si>
    <t>CLL 10B n 13-47 BARRIO 31 DE OCTUBRE  CHINU</t>
  </si>
  <si>
    <t>INSTITUCION EDU SANTA ROSA CHINU</t>
  </si>
  <si>
    <t>FOLIOS 412 AL 426</t>
  </si>
  <si>
    <t>RESULTADOS EVALUACION COMPONENTE TECNICO</t>
  </si>
  <si>
    <t>FUNDACION PARA EL DESARROLLO REGIONAL FUNDASER</t>
  </si>
  <si>
    <t>03-2013</t>
  </si>
  <si>
    <t>71-74</t>
  </si>
  <si>
    <t>EL CONTRATO APORTADO ES UN CONVENIO INTERINSTITUCIONAL Y NO REALIZA EJECUCION PRESUPUESTAL</t>
  </si>
  <si>
    <t>75-84</t>
  </si>
  <si>
    <t>03-2011</t>
  </si>
  <si>
    <t>02-2010</t>
  </si>
  <si>
    <t>315</t>
  </si>
  <si>
    <t>1/124</t>
  </si>
  <si>
    <t>COORDINADOR MODALIDA FAMILIAR</t>
  </si>
  <si>
    <t>ANA JOAQUINA GODIN MARTINEZ</t>
  </si>
  <si>
    <t>VIVIANA DEL CARMEN MONTIEL MENDOZA</t>
  </si>
  <si>
    <t>EDITH PAOLA MARSIGLIA AVILEZ</t>
  </si>
  <si>
    <t>ZAMIRA MARGARITA BETIN PORTACIO</t>
  </si>
  <si>
    <t>LA UNIVERSIDAD DE CORDOBA</t>
  </si>
  <si>
    <t>85-89</t>
  </si>
  <si>
    <t>21/10/2013 AL 21/11/2014</t>
  </si>
  <si>
    <t>FOLIOS 99 - 125</t>
  </si>
  <si>
    <t>UNIVERSIDAD ABIERTA Y A DISTANCIA UNAD</t>
  </si>
  <si>
    <t>LICENCIADA EN EDUCACION INFANTIL CON ENFASIS EN TECNOLOGIA</t>
  </si>
  <si>
    <t>INSTITUTO JUAN JACOBO ROSSEAU</t>
  </si>
  <si>
    <t>01/01/2012 AL 30/11/2012  Y 01/01/2013 AL 30/11/2013</t>
  </si>
  <si>
    <t>FOLIOS 159 - 176</t>
  </si>
  <si>
    <t>10/05/2014 AL 21/11/2014</t>
  </si>
  <si>
    <t>FOLIOS 177 AL 192</t>
  </si>
  <si>
    <t>FUNDACION REGIONAL UNIDOS POR UN TERRITORIO CON OPORTUNIDAD,PROGRESO SOCIAL Y PAZ (FRUTOZ)</t>
  </si>
  <si>
    <t>29-AYAPEL   / 36 SAHAGUN  / 52 SAN ANDRES</t>
  </si>
  <si>
    <t>29 - AYAPEL</t>
  </si>
  <si>
    <t>36 - SAHAGUN</t>
  </si>
  <si>
    <t>52 - SAN ANDRES DE SOTAVENTO</t>
  </si>
  <si>
    <t>RESULTADOS EVALUACION COMPONENTE TECNICO GRUPO 29 AYAPEL</t>
  </si>
  <si>
    <t>RESULTADOS EVALUACION COMPONENTE TECNICO GRUPO 36 SAHAGUN</t>
  </si>
  <si>
    <t>RESULTADOS EVALUACION COMPONENTE TECNICO GRUPO 52 SAN ADRES</t>
  </si>
  <si>
    <t>RESULTADOS FACTORES DE PONDERACION GRUPO 29 AYAPEL</t>
  </si>
  <si>
    <t>RESULTADOS FACTORES DE PONDERACION GRUPO 36 SAHAGUN</t>
  </si>
  <si>
    <t>RESULTADOS FACTORES DE PONDERACION GRUPO 52 SAN ANDRES</t>
  </si>
  <si>
    <t>Experiencia habilitante GRUPO 29 AYAPEL</t>
  </si>
  <si>
    <t>FUNDACION ESPECIALIZADA PARA EL DESARROLLO SOCIAL COMUNITARIO (FEDESCO)</t>
  </si>
  <si>
    <t>23/2011/032</t>
  </si>
  <si>
    <t>$740757512</t>
  </si>
  <si>
    <t>63 AL 64</t>
  </si>
  <si>
    <t>EN EL FOLIO 6 SE CERTIFICA POR LA CAMARA DE COMERCIO DE MONTERIA LA REFORMA DE LOS ESTATUTOS DE LA FUNDACION ESPECIALIZADA PARA EL DESARROLLO SOCIAL Y COMUNITARIO DE CORDOBA (FEDESCO) EN LA CUAL SE CAMBIO LA RAZON SOCIAL POR FUNDACION REGIONAL UNIDOS POR UN TERRITORIO CON OPORTUNIDAD PROGRESO SOCIAL Y PAZ (FRUTOZ)</t>
  </si>
  <si>
    <t>23/2011/092</t>
  </si>
  <si>
    <t>$96461021</t>
  </si>
  <si>
    <t xml:space="preserve">65 AL 75 </t>
  </si>
  <si>
    <t>Experiencia habilitante GRUPO 36 SAHAGUN</t>
  </si>
  <si>
    <t>23/2011/200</t>
  </si>
  <si>
    <t>$30919686</t>
  </si>
  <si>
    <t>76 AL 77</t>
  </si>
  <si>
    <t>Experiencia habilitante GRUPO 52 SAN ANDRES</t>
  </si>
  <si>
    <t>23/2011/208</t>
  </si>
  <si>
    <t>$106194252</t>
  </si>
  <si>
    <t>78 AL 79</t>
  </si>
  <si>
    <t>$3941153876</t>
  </si>
  <si>
    <t>80 AL 81</t>
  </si>
  <si>
    <t>CONSORCIO ALEGRIA DE VIVIR</t>
  </si>
  <si>
    <t>23/2013/294</t>
  </si>
  <si>
    <t>$2885279275</t>
  </si>
  <si>
    <t>82 AL 83</t>
  </si>
  <si>
    <t>GRUPO 29 AYAPEL</t>
  </si>
  <si>
    <t>GRUPO 36 SAHAGUN</t>
  </si>
  <si>
    <t>GRUPO 52 SAN ANDRES</t>
  </si>
  <si>
    <t>GRUPO 29 AYAPEL-CDI INSTITUCIONAL CON ARRIENDO</t>
  </si>
  <si>
    <t>CALLE 24E No. 15-22</t>
  </si>
  <si>
    <t>ACTUALMENTE FUNCIONA UN CDI</t>
  </si>
  <si>
    <t>GRUPO 29 AYAPEL-MODALIDAD FAMILIAR</t>
  </si>
  <si>
    <t>CALLE 30A No14- BARRIO DIVINO NIÑO US LOS INQUIETOS</t>
  </si>
  <si>
    <t>CALLE 30A No14- BARRIO DIVINO NIÑO US AQUITOY</t>
  </si>
  <si>
    <t>CALLE 30A No14- BARRIO DIVINO NIÑO US LAS CAMELIAS</t>
  </si>
  <si>
    <t>CRA 12 BARRIO VILLA ESPERANZA US VILLA ESPERANZA</t>
  </si>
  <si>
    <t>VEREDA SEHEVE US MUNDO DE COLORES</t>
  </si>
  <si>
    <t>VEREDA PLAYA RICA US SONRISAS MAGICAS</t>
  </si>
  <si>
    <t>VEREDA CAÑO PECAO US LAS GARZAS</t>
  </si>
  <si>
    <t>VEREDA MARRALU US LOS GIRASOLES</t>
  </si>
  <si>
    <t>VEREDA PUEBLO NUEVO POPALES US LOS TRAVIESOS</t>
  </si>
  <si>
    <t>BARRIO OSPINA PEREZ US ESTRELLITAS DEL ORIEN</t>
  </si>
  <si>
    <t>SALON PARROQUIAL BARRIO SANTA CECILIA US MI LINDO AYAPELITO</t>
  </si>
  <si>
    <t>BARRIO NEMESIO NADER  US PIES GIGANTES</t>
  </si>
  <si>
    <t>BARRIO LA INMACULADA US MI GRAN TESORITO</t>
  </si>
  <si>
    <t>BARRIO SANTA ELENA US TIERNOS OSITOS</t>
  </si>
  <si>
    <t>VEREDA LAS DELICIAS US DELICIAS DE MI NIÑEZ</t>
  </si>
  <si>
    <t>VEREDA PALOTAL US LOS GIRASOLES</t>
  </si>
  <si>
    <t>VEREDA EL TOTUMO US LOS PATICOS</t>
  </si>
  <si>
    <t>VEREDA LAS CATAS US MUNDO DE COLORES</t>
  </si>
  <si>
    <t>VEEREDA CECILI US MIS PRIMEROS PASOS</t>
  </si>
  <si>
    <t>VEREDA ALFONSO LOPEZ US PECESITOS DE COLORES</t>
  </si>
  <si>
    <t>VEREDA PAJONAL US LOS ANGELITOS</t>
  </si>
  <si>
    <t>BARRIO BONANZA AYAPEL US BONANZA</t>
  </si>
  <si>
    <t>CORREGIMIENTO DE SINCELEJITO US ACUARIO DE AMOR</t>
  </si>
  <si>
    <t>GRUPO 36 SAHAGUN - CDI INSTITUCIONAL SIN ARRIENDO</t>
  </si>
  <si>
    <t>BARRIO LAS MARIAS CORREGIMIENTO LA YE ENTRADA POR LA TRONCAL DE OCCIDENTE - US VILLA SABANERA</t>
  </si>
  <si>
    <t>CARRERA 14  CALLE 1 BARRIO LAS MERCEDES CDI FANTASIA DE LUZ</t>
  </si>
  <si>
    <t>CALLE 18A No.18-50 BARRIO CORISITO CDI SAHAGUN</t>
  </si>
  <si>
    <t>CARRERA 1H CALLE 22 BARRIO SAN JOSE CDI PRINCESA BARAJI</t>
  </si>
  <si>
    <t>CALLE 189 No.7-40 BARRIO CENTENARIO CDI SAN JUAN</t>
  </si>
  <si>
    <t>GRUPO 52 SAN ANDRES CDI MODALIDAD FAMILIAR</t>
  </si>
  <si>
    <t>LOS CASTILLOS US CORAAZON DE MARIA</t>
  </si>
  <si>
    <t>SAN ISIDRO US MIS PEQUEÑOS TESORITOS</t>
  </si>
  <si>
    <t>EL MAMON US MIS PEQUEÑOS ANGELITOS</t>
  </si>
  <si>
    <t>EL DIVIDIVI US MIS HUELLITAS</t>
  </si>
  <si>
    <t>BELLA ISLA US SUEÑOS DE ESPERANZA</t>
  </si>
  <si>
    <t>COSTA RICA US UNIDAD II</t>
  </si>
  <si>
    <t xml:space="preserve">PLAZA BONITA US LAS ESPERANZAS </t>
  </si>
  <si>
    <t>HOJA ANCHA US UNIDAD 13</t>
  </si>
  <si>
    <t>ROMA US  ANGELES DE CRISTO</t>
  </si>
  <si>
    <t>JEJEN US KAYROS</t>
  </si>
  <si>
    <t>BERLIN US MIS ILUSIONES</t>
  </si>
  <si>
    <t>PALMAS VERDES US MIS PEQUEÑOS REYESITOS</t>
  </si>
  <si>
    <t>SAN GREGORIO US L ESPERANZA</t>
  </si>
  <si>
    <t>BAJO PALMITAL US MIS PEQUEÑAS ILUSIONES</t>
  </si>
  <si>
    <t>SANTA FE US SUEÑOS DE ESPERANZA</t>
  </si>
  <si>
    <t>GRUPO 29 -AYAPEL SIN ARRIENDO</t>
  </si>
  <si>
    <t>VEGA MARTINEZYESICA MANU</t>
  </si>
  <si>
    <t>LICENCIADA EN EDUCACION BASICA CON ENFASIS EN EDUCACION ARTISTICA -MUSICA</t>
  </si>
  <si>
    <t>COOPERATIVA DE SERVICIOS MADRES COMUNITARIAS DE CEREETE/15-Nov-2010 al 15-12-2013 / Coordinadora</t>
  </si>
  <si>
    <t>CRISTIAN JAVIER GARCIA ASENCIO</t>
  </si>
  <si>
    <t>5/02/2012 AL 16/11/2012</t>
  </si>
  <si>
    <t>GRUPO 29 -AYAPEL FAMILIAR</t>
  </si>
  <si>
    <t>SARAY RUBIELA SALGADO CASTILLO</t>
  </si>
  <si>
    <t>LIC EN EDUCACION BASICA CON ENFASIS EN HUMANIDADES LENGUA CASTELLANA E INGLES</t>
  </si>
  <si>
    <t>FUNDACION ESPECIALIZADA PARA EL DESARROLLO SOCIAL Y COMUNITARIO DE CORDOBA FEDESCO</t>
  </si>
  <si>
    <t>02/01/2009 AL31/07/2010</t>
  </si>
  <si>
    <t>MIRIS DEL CARMEN HOYOS PATERNINA</t>
  </si>
  <si>
    <t>15/04/2013 AL 15/06/2014</t>
  </si>
  <si>
    <t>LUZ ELENA CARDENAS AGAMEZ</t>
  </si>
  <si>
    <t>LICENCIADA EN PREESCOLAR</t>
  </si>
  <si>
    <t>02/2011 A 12/2011</t>
  </si>
  <si>
    <t>INSTITUCION EDUCATIVA SAN JUAN BAUTISTA</t>
  </si>
  <si>
    <t>14/07 AL 12/12/2003</t>
  </si>
  <si>
    <t>DARNEY EDITH PAJARO NARANJO</t>
  </si>
  <si>
    <t>LICENCIADA EN EDUCACION INFANTIL CON ENFASIS EN EDUCACION FISICA Y DEPORTE</t>
  </si>
  <si>
    <t>01/02/2008 AAL 31/12/2008</t>
  </si>
  <si>
    <t>01/02/2011 AL 31/12/2011</t>
  </si>
  <si>
    <t>MARIA MARCELA GONZALEZ BANDA</t>
  </si>
  <si>
    <t>INSTITUTO EDUCATIVO TECNICO INETEC</t>
  </si>
  <si>
    <t>09/02/2008 AL 29/07/2009</t>
  </si>
  <si>
    <t>JUAN PABLO PERALTA DURANGO</t>
  </si>
  <si>
    <t>UNIVERSIDAD DE PAAMPLONA</t>
  </si>
  <si>
    <t>FUNDACION INSTITUCION EDUCATIVA GIMNASIO SAN JORGE</t>
  </si>
  <si>
    <t>3/02 AL 31/07/2014</t>
  </si>
  <si>
    <t>26/03/ AL 31/12/2013</t>
  </si>
  <si>
    <t>DINA LUZ CARRASCAL LLOPEZ</t>
  </si>
  <si>
    <t>11/07/2013 AL 15/12/2013</t>
  </si>
  <si>
    <t>ALCALDIA MUNICIPIO DE SAHAGUN-COMISARIA DE FAMILIA</t>
  </si>
  <si>
    <t>02/02 AL 30/12/2012</t>
  </si>
  <si>
    <t>GRUPO29-AYAPEL FAMILIAR</t>
  </si>
  <si>
    <t>YULIETH PAOLA SANCHEZ ALMANZA</t>
  </si>
  <si>
    <t>03/02/ AL 31/07/2014</t>
  </si>
  <si>
    <t>ROSARIO DE LAS MERCEDES AVILES LOZANO</t>
  </si>
  <si>
    <t>COOPERATIVA INTEGRAL DE TRABAJO ASOCIADO DE SERVICIOS MEDICOS</t>
  </si>
  <si>
    <t>28/07/2009 AL 31/12/2009</t>
  </si>
  <si>
    <t>01/08/2007 AL 31/12/2007</t>
  </si>
  <si>
    <t>NORLY MARIA URANGO CHIMA</t>
  </si>
  <si>
    <t>INSTITUCION EDUCATIVA TECNICA ALVARO ULCUE CHOCUE</t>
  </si>
  <si>
    <t>01/02/2014 AL 30/11/2012 (AÑO LECTIVO)</t>
  </si>
  <si>
    <t>SANDRA MARCELA LACOUTURE GONZALEZ</t>
  </si>
  <si>
    <t>FUNDAACION UNIVERSITARIA LUIS AMIGO</t>
  </si>
  <si>
    <t>COOPERATIVA DE MADRES COMUNITARIAS DE CERETE</t>
  </si>
  <si>
    <t>15/01/2013 AL 31/07/2013</t>
  </si>
  <si>
    <t>MARTHA ELENA CONTRERAS HERAZO</t>
  </si>
  <si>
    <t>CORPORACION UNIVERSITAARIA ANTONIO JOSE DE SUCRE</t>
  </si>
  <si>
    <t>01/112013 AL 31/7/2014</t>
  </si>
  <si>
    <t>YINA PAOLA HERAZO HOYOS</t>
  </si>
  <si>
    <t>LICEENCIADA EN EDUCACION PREESCOLAR</t>
  </si>
  <si>
    <t>COOPERATIVA DE SERVICCIOS DE MADRES COMUNITARIAS DE CERETE</t>
  </si>
  <si>
    <t>15/01/2013 AL 15/12/2014</t>
  </si>
  <si>
    <t>MARIA CAROLINA RESTAN SANCHEZ</t>
  </si>
  <si>
    <t>PROFESIONAL EN NEGOCIOS INTERNACIONALES</t>
  </si>
  <si>
    <t>01/11/2013 AL 15/12/2014</t>
  </si>
  <si>
    <t>YESMITH SANTOS REINO</t>
  </si>
  <si>
    <t>LICENCIADA EEN EDUCACION INFANTIL</t>
  </si>
  <si>
    <t>01/11/2013 AL 15/12/2015</t>
  </si>
  <si>
    <t>YAQUELIN DE JESUS ESTRADA</t>
  </si>
  <si>
    <t>LICENCIADA EN EDUCACION BASICA CON ENFASIS EN CIENCIAS NATURALS Y EDUCACION AMBIENTAL</t>
  </si>
  <si>
    <t>YEIMI YADITH BULA CONTRERAS</t>
  </si>
  <si>
    <t>INDIRA LUZ REINO CARRASCAL</t>
  </si>
  <si>
    <t>ERMY JULIAN RAMOS RAMOS</t>
  </si>
  <si>
    <t xml:space="preserve">ANGELAA MARIA OTERO RESTAN </t>
  </si>
  <si>
    <t>15/01/2012 AL 15/12/2014</t>
  </si>
  <si>
    <t>CIELO MARIA HOYOS VEGA</t>
  </si>
  <si>
    <t>LICENCIADA EN EDUCACION BASICA CON ENFASIS EN HUMANIDADES-LENGUA CASTELLANA</t>
  </si>
  <si>
    <t>02/01/2013 AL 30/01/204</t>
  </si>
  <si>
    <t>NEISA MILENA BOLAÑOS</t>
  </si>
  <si>
    <t>LICENCIADA EN INFORMAATICA Y MEDIOS AUDIOVISUALES</t>
  </si>
  <si>
    <t>13/10/2012 AL 15/12/2014</t>
  </si>
  <si>
    <t>PATRICIA EUGENIA MONTIEL ARROYO</t>
  </si>
  <si>
    <t>ECONOMISSTA</t>
  </si>
  <si>
    <t>16/07/2013 AL 15712/2014</t>
  </si>
  <si>
    <t>ALBERTO VILLALOBO GRANADOS</t>
  </si>
  <si>
    <t>01/2007 AL 01/11/2014</t>
  </si>
  <si>
    <t>UNIVRSIDAD NACIONAL ABIERTA Y A DISTANCIA</t>
  </si>
  <si>
    <t>10/2012 AL 31/07/2014</t>
  </si>
  <si>
    <t>ANA MERCEDES MADERA RICCO</t>
  </si>
  <si>
    <t>KATERINE PAOLA MORENO ROMERO</t>
  </si>
  <si>
    <t>CORPORACION UNIVERSITARIA ANTONIO JOSE DE SUCRE</t>
  </si>
  <si>
    <t>01/07/2013 AL 15/12/2014</t>
  </si>
  <si>
    <t xml:space="preserve">SINDY JOHANA VEGA GUERRA </t>
  </si>
  <si>
    <t>11/2012 AL 31/07/2014</t>
  </si>
  <si>
    <t>FUNDACION ESPECIALIZADA PARA EL DESARROLLO COMUNITARIO FEDESCO</t>
  </si>
  <si>
    <t>23/2009/010</t>
  </si>
  <si>
    <t>$665837340</t>
  </si>
  <si>
    <t>619 Y 620</t>
  </si>
  <si>
    <t>23/2010/057</t>
  </si>
  <si>
    <t>$717670209</t>
  </si>
  <si>
    <t>621 AL 622</t>
  </si>
  <si>
    <t>GRUPO 36 SAHAGUN - FUNDACION REGIONAL UNIDOS POR UN TERRITORIO CON OPORTUNIDAD,PROGRESO SOCIAL Y PAZ -FRUTOZ</t>
  </si>
  <si>
    <t>UNION TEMPORAL SEMBRANDO FUTURO</t>
  </si>
  <si>
    <t>23/2009/339</t>
  </si>
  <si>
    <t>$1999954872</t>
  </si>
  <si>
    <t>624 AL 625</t>
  </si>
  <si>
    <t>626 AL 627</t>
  </si>
  <si>
    <t>GRUPO 52 SAN ANDRES -  FUNDACION REGIONAL UNIDOS POR UN TERRITORIO CON OPORTUNIDAD,PROGRESO SOCIAL Y PAZ -FRUTOZ</t>
  </si>
  <si>
    <t>23/2008/156</t>
  </si>
  <si>
    <t>$594338976</t>
  </si>
  <si>
    <t>629 AL 630</t>
  </si>
  <si>
    <t>Esta certificacion no sera tenida en cuenta toda vez que supera los cinco aaños que establecen los pliegos</t>
  </si>
  <si>
    <t>23/2008/157</t>
  </si>
  <si>
    <t>$21226392</t>
  </si>
  <si>
    <t>631 AL 632</t>
  </si>
  <si>
    <t>ESTA CERTIFICACION  NO SERA TENIDA EN CUENTA  TODA VEZ QUE SE ENCUENTRA TRASLAPADA CON LA CERTIFICACION DEL FOLIO 629 AL 630. De igual forma  supera los cinco aaños que establecen los pliegos</t>
  </si>
  <si>
    <t>GRUPO 29 AYAPEL - COORDINADOR</t>
  </si>
  <si>
    <t>DIANITH ALEJANDRA CHICA OVIEDO</t>
  </si>
  <si>
    <t>UNIVERSIDAD  NACIONAL ABIERTA Y A DISTANCIA</t>
  </si>
  <si>
    <t xml:space="preserve"> 22/06/2007</t>
  </si>
  <si>
    <t>FECHA INICIO Y TERMINACION</t>
  </si>
  <si>
    <t>FUNCIONES</t>
  </si>
  <si>
    <t>COOPERATIVA DE MADRES COMUNITARIAS  DE CERETE</t>
  </si>
  <si>
    <t>10/2012 AL 30/10/2014</t>
  </si>
  <si>
    <t>NO SE LE ASIGNA PUNTAJE TODA VEZ QUE NO CUMPLE CON LA PROPORCION DE CUPOS DEL GRUPO  AL QUE ASPIRA 29-AYAPEL.</t>
  </si>
  <si>
    <t>GRUPO 29 AYAPEL - FINANCIERO</t>
  </si>
  <si>
    <t>1/5000</t>
  </si>
  <si>
    <t>YESNEY SNITH GIL DIAZ</t>
  </si>
  <si>
    <t>SOS FUNDACION SERVICIOS Y OBRAS SOCIALES DE COLOMBIA</t>
  </si>
  <si>
    <t>10/02 AL 15/10/2014</t>
  </si>
  <si>
    <t>SECRETARIA DE HACIENDA DEPARTAMENTAL</t>
  </si>
  <si>
    <t>16/10/2012 AL 8/02/2013</t>
  </si>
  <si>
    <t>GRUPO 29 AYAPEL - APOYO PEDAGOGICO</t>
  </si>
  <si>
    <t>VICTOR GONZALEZ ARGEL</t>
  </si>
  <si>
    <t>LICENCIADO EN EDUCAACION BASICA CON ENFASIS EN CIENCIAS NATURALES Y EDUCACION AMBIENTAL</t>
  </si>
  <si>
    <t>FUNDACION EDUCATIVA NUEVO MILENIO</t>
  </si>
  <si>
    <t>01/02/2010 AL 30/11/2012- 01/02 AL 30/11/2013</t>
  </si>
  <si>
    <t>GRUPO 36 SAHAGUN -COORDINADOR</t>
  </si>
  <si>
    <t>KAREN ROCIO PRADO CAUSIL</t>
  </si>
  <si>
    <t>UNIVERSIDAD NACIONAL DE COLOMBIA</t>
  </si>
  <si>
    <t>FUNDACION ESPECIALIZADA PARA ELDESARROLLO SOCIAL Y COMUNITARIO DE CORDOBA FEDESCO</t>
  </si>
  <si>
    <t>02/2008 A Dic/2011</t>
  </si>
  <si>
    <t>GRUPO 36 SAHAGUN -APOYO PEDAGOGICO</t>
  </si>
  <si>
    <t>OSCAR JAVIER SOLANO BOLAÑOS</t>
  </si>
  <si>
    <t>LICENCIADO EN EDUCACION BASICA CON ENFASIS EN CIENCIAS SOCIALES</t>
  </si>
  <si>
    <t>INSTITUCION EDUCATIVA MARIA INMACULADA</t>
  </si>
  <si>
    <t>01/01 AL 31/06/2009</t>
  </si>
  <si>
    <t>GIMNASIO AMERICA</t>
  </si>
  <si>
    <t>02/02/2010 AL 30/11/2010</t>
  </si>
  <si>
    <t>13/02/2010 AL 3/06/2010-10/08/2010 AL 18/12/2010</t>
  </si>
  <si>
    <t>GRUPO36 SAHAGUN- FINANCIERO</t>
  </si>
  <si>
    <t>FABIAN DE JESUS GIL LOPEZ</t>
  </si>
  <si>
    <t>AUTONOMA DE COLOMBIA</t>
  </si>
  <si>
    <t>MUNICIPIO DE GALERAS -SUCRE</t>
  </si>
  <si>
    <t>07/04/2009 AL 31/05/2012</t>
  </si>
  <si>
    <t>GRUPO 52 SAN ANDRES -COORDINADOR GENERAL</t>
  </si>
  <si>
    <t>DINA LUZ HERNANDEZ GALARCIO</t>
  </si>
  <si>
    <t>6/2012 A  10/2014</t>
  </si>
  <si>
    <t>GRUPO 52 APOYO PEDAGOGICO</t>
  </si>
  <si>
    <t>JHONY ALBERTO PRETEL GALVAN</t>
  </si>
  <si>
    <t>LICENCIADO EN EDUCACION BASICA CON ENFASIS EN HUMANIDADES -INGLES</t>
  </si>
  <si>
    <t>UNIVERSIDAD  DE CORDOBA</t>
  </si>
  <si>
    <t>INSTITUCION EDUCATIVA SANTA TERESITA DE PELAYO</t>
  </si>
  <si>
    <t>19/09/2011 AL 29/02/2013</t>
  </si>
  <si>
    <t>NO SE LE ASIGNA PUNTAJE TODA VEZ QUE NO CUMPLE CON EXPERIENCCIA REQUERIDA EN LOS PLIEGOS.</t>
  </si>
  <si>
    <t>GRUPO 52 SAN ANDRES - FINANCIERO</t>
  </si>
  <si>
    <t>JOSE DAVID URANGO PEREZ</t>
  </si>
  <si>
    <t>MAS SALUD</t>
  </si>
  <si>
    <t>08/02/2010 AL 21/06/2013</t>
  </si>
  <si>
    <t>30,35,37,50,51,53</t>
  </si>
  <si>
    <t>2932</t>
  </si>
  <si>
    <t>1/45</t>
  </si>
  <si>
    <t>COORDINADORCOORDINADOR GENERAL DEL PROYECTO POR CADA MIL CUPOS OFERTADOS O FRACIÓN INFERIOR -GRUPO  30</t>
  </si>
  <si>
    <r>
      <rPr>
        <b/>
        <sz val="11"/>
        <rFont val="Calibri"/>
        <family val="2"/>
      </rPr>
      <t>SE SOLICITA SUBSANAR</t>
    </r>
    <r>
      <rPr>
        <sz val="11"/>
        <rFont val="Calibri"/>
        <family val="2"/>
      </rPr>
      <t xml:space="preserve"> LA EXPERIENCIA REQUERIDA TODA VEZ QUE LA CERTIFICACION QUE ANEXA EN LOS FOLIOS 76 Y 77- NO CUENTA CON EL TIEMPO NI CUPOS REQUERIDOS PARA EL GRUPO QUE OFERTA.</t>
    </r>
  </si>
  <si>
    <t>3028</t>
  </si>
  <si>
    <t>39</t>
  </si>
  <si>
    <t>1393</t>
  </si>
  <si>
    <r>
      <t xml:space="preserve">ESTA CERTIFICACION NO SERA TENIDA EN CUENTA ATENDIENDO QUE SE ENCUENTRA TRASLAPADA CON LA EXPERIENCIA DE LOS FOLIOS 63 Y  64. SIN EMBARGO SE HACE LA CLARIDAD QUE LA SIMULTANEADAD EN LOS CUPOS SI SE TUVO EN CUENTA.
</t>
    </r>
    <r>
      <rPr>
        <b/>
        <sz val="11"/>
        <rFont val="Calibri"/>
        <family val="2"/>
      </rPr>
      <t>SE SOLICITA SUBSANAR.</t>
    </r>
  </si>
  <si>
    <t xml:space="preserve">COORDINADORA PEDAGOGICA </t>
  </si>
  <si>
    <t>01/01/2009 - 31/12/2010</t>
  </si>
  <si>
    <t>Presentó propuesta técnica de acuerdo con lo solicitado en el pliego de condiciones. Formato 12</t>
  </si>
  <si>
    <t>COORDINADOR GENERAL DEL PROYECTO POR CADA MIL CUPOS OFERTADOS O FRACIÓN INFERIOR</t>
  </si>
  <si>
    <t>AYAMIL DEL CARMEN MONTALVO MIRANDA</t>
  </si>
  <si>
    <t>1/000</t>
  </si>
  <si>
    <t>PRESENCIA COLOMBO SUIZA</t>
  </si>
  <si>
    <t>17-PLANETA RICA   /19 BUENAVISTA   /30 AYAPEL  /  32 MONTEELIBANO</t>
  </si>
  <si>
    <t>27/11/204</t>
  </si>
  <si>
    <t>17 PLANETA RICA</t>
  </si>
  <si>
    <t>19 BUENAVISTA</t>
  </si>
  <si>
    <t>30 AYAPEL</t>
  </si>
  <si>
    <t>32 MONTELIBANO</t>
  </si>
  <si>
    <t>RESULTADOS EVALUACION COMPONENTE TECNICO GRUPO 17</t>
  </si>
  <si>
    <t>RESULTADOS EVALUACION COMPONENTE TECNICO GRUPO 19</t>
  </si>
  <si>
    <t>RESULTADOS FACTORES DE PONDERACION GRUPO 17</t>
  </si>
  <si>
    <t>RESULTADOS FACTORES DE PONDERACION GRUPO 19</t>
  </si>
  <si>
    <t>RESULTADOS FACTORES DE PONDERACION GRUPO 30</t>
  </si>
  <si>
    <t xml:space="preserve">Experiencia habilitante </t>
  </si>
  <si>
    <t>CORPORACION PRESENCIA COLOMBO SUIZA</t>
  </si>
  <si>
    <t>UNIDAD JURIDICA DE LA SECRETARIA DE EDUCACIÒN DE MEDELLIN</t>
  </si>
  <si>
    <t>4600024154/2010</t>
  </si>
  <si>
    <t>$245325250</t>
  </si>
  <si>
    <t>4600024168/2010</t>
  </si>
  <si>
    <t>$154148904</t>
  </si>
  <si>
    <t>4600024457/2010</t>
  </si>
  <si>
    <t>$390102389</t>
  </si>
  <si>
    <t>4600028053/2010</t>
  </si>
  <si>
    <t>$400724896</t>
  </si>
  <si>
    <t>4600030668/2011</t>
  </si>
  <si>
    <t>$230827278</t>
  </si>
  <si>
    <t>4600030963/2011</t>
  </si>
  <si>
    <t>$427670242</t>
  </si>
  <si>
    <t>$1794634868</t>
  </si>
  <si>
    <t>$630253287</t>
  </si>
  <si>
    <t>$241282496</t>
  </si>
  <si>
    <t>$1970746419</t>
  </si>
  <si>
    <t>$346853153</t>
  </si>
  <si>
    <t>$446537094</t>
  </si>
  <si>
    <t>$2009994269</t>
  </si>
  <si>
    <t>4600050966/2013</t>
  </si>
  <si>
    <t>$111982409</t>
  </si>
  <si>
    <t>4600052509/2014</t>
  </si>
  <si>
    <t>$2319286490</t>
  </si>
  <si>
    <t>4600052530/2014</t>
  </si>
  <si>
    <t>$1185205628</t>
  </si>
  <si>
    <t>4600052533/2014</t>
  </si>
  <si>
    <t>$411805501</t>
  </si>
  <si>
    <t>INSTITUCIONAL SIN ARRIENDO</t>
  </si>
  <si>
    <t>FORMATO 7 EQUIPO MINIMO HABILITANTE</t>
  </si>
  <si>
    <t>BEATRIZ ELENA DIAZ ORTEGA</t>
  </si>
  <si>
    <t>JM SERVICIOS INTEGRALES DE INGENIERIA Y ARQUITECTURA</t>
  </si>
  <si>
    <t>01/04/2009 AL 01/04/2011</t>
  </si>
  <si>
    <t>ALCALDIA MUNICIPAL SAN BERNARDO DEL VIENTO</t>
  </si>
  <si>
    <t>01/04 AL 30/09/2013</t>
  </si>
  <si>
    <t>EDELMIRA ISABEL ORTEGA PINTO</t>
  </si>
  <si>
    <t>UNIVERSIDAD NACIONAL  ABIERTA Y A DISTANCIA UNAD</t>
  </si>
  <si>
    <t>CENTRO EDUCATIVO MI BELLO MUNDO</t>
  </si>
  <si>
    <t>2/02/2003 AL 30/07/2013</t>
  </si>
  <si>
    <t>RAFAEL DARIO PEREZ GOMEZ</t>
  </si>
  <si>
    <t>GEOGRAFO</t>
  </si>
  <si>
    <t>CAFAM</t>
  </si>
  <si>
    <t>4/2014 AL 12/2014</t>
  </si>
  <si>
    <t>4/2013 AL 12/2013</t>
  </si>
  <si>
    <t>LICENCIADO EN CIENCIAS SOCIALES</t>
  </si>
  <si>
    <t>LUIS ORLANDO SOLANO SUAREZ</t>
  </si>
  <si>
    <t>LICENCIADO EN EDUCACION</t>
  </si>
  <si>
    <t>UNIVERSIDAD DE LA SALLEG</t>
  </si>
  <si>
    <t>COLEGIO COOPERATIVO COMUNAL DE FUNZA</t>
  </si>
  <si>
    <t>02/02/2003 HASTA30/ 11/2004</t>
  </si>
  <si>
    <t>INSTITUCION EDUCATIVA DISTRITAAL JUAN LUIS LONDOÑO</t>
  </si>
  <si>
    <t>14/01/2009 AL 14/07/2009</t>
  </si>
  <si>
    <t>INSTITUCION SAN BERNARDO DE LA SALLEG</t>
  </si>
  <si>
    <t>16/01 AL 30/11/2008</t>
  </si>
  <si>
    <t>LUIS CARLOS PEREZ LAMBRAÑO</t>
  </si>
  <si>
    <t>LICENCIADO EN EDUCACION FISICA, RECREACIÒN, Y DEPORTES</t>
  </si>
  <si>
    <t>FUNDACION AMIGOS POR COLOMBIA</t>
  </si>
  <si>
    <t>15/01/2010 AL 31/12/2014</t>
  </si>
  <si>
    <t>SAIDE FARIDE PEÑA SEJIN</t>
  </si>
  <si>
    <t>PROFESIONAL EN PSICOLOGIA  SOCIAL COMUNITARIA</t>
  </si>
  <si>
    <t>CORPORACION NUEVA ESPERANZA</t>
  </si>
  <si>
    <t>05/02/2004 AL 31/12/2005</t>
  </si>
  <si>
    <t>FUNDACION DEJANDO HUELLAS EN EL TEJIDO SOCIAL</t>
  </si>
  <si>
    <t>01/03/2014 AL 30/09/2014</t>
  </si>
  <si>
    <t>PSICOSOCIAL</t>
  </si>
  <si>
    <t>HEYDI LINEY MORA PITALUA</t>
  </si>
  <si>
    <t>2/05/2012 AL 20/2014</t>
  </si>
  <si>
    <t>NELSY DEL SOCORRO LOPEZ CARMONA</t>
  </si>
  <si>
    <t xml:space="preserve">FUNDACION ACCION Y DESARROLLO PARA EL CRECIMIENTO HUMANO FADC </t>
  </si>
  <si>
    <t>01/06/2013 AL 31/12/2013</t>
  </si>
  <si>
    <t>FUNDACION SANTA ISABEL</t>
  </si>
  <si>
    <t>22/03/2007 AL 31/12/2007</t>
  </si>
  <si>
    <t>INSTITUCION EDUCATIVA GIMNASIO DEL SAN JORGE</t>
  </si>
  <si>
    <t>26 /03/2013 AL 31/12/2013      03/02/2014 AL 31/07/2014</t>
  </si>
  <si>
    <t>LINA PATRICIA HERNANDEZ</t>
  </si>
  <si>
    <t>GIMNASIO REAL DE LA FLORESTA</t>
  </si>
  <si>
    <t>03/02/2010 AL 13/06/2010</t>
  </si>
  <si>
    <t>BANCO DE TIEMPO</t>
  </si>
  <si>
    <t>01/08/2010 AL 30/11/2010</t>
  </si>
  <si>
    <t>COORPORACION JUNTOS  CONTRUYENDOFUTURO</t>
  </si>
  <si>
    <t>01/02/2012 AL 30/06/2012 02/07/2012 AL 30/11/2012</t>
  </si>
  <si>
    <t>NAIZA DEL CARMEN CASTRO CANCHILA</t>
  </si>
  <si>
    <t>20/09 al 30/09 del 2011 -01/01 al 30/12/2012 -01/01/2013 al 06/09/2013</t>
  </si>
  <si>
    <t>YANIE YINETH DIAZ LOZANO</t>
  </si>
  <si>
    <t>FUNDACION UNIDOS POR COLOMBIA</t>
  </si>
  <si>
    <t>20/01/2014 HASTA 31/07/2014</t>
  </si>
  <si>
    <t>LA EXPERIENCIA ACREDITADA EN EL CONTRATO  1688/2012 FOLIOS 117 AL 120, NO SERA TENIDA EN CUENTA TODA VEZ QUE NO CUENTA CON LOS REQUISITOS ESTABLECIDOS EN LOS PLIEGOS (SE ENCUENTRA RELACIONADA EN LA EXPERIENCIA HABILITANTE FOLIO 70 AL 73)</t>
  </si>
  <si>
    <t>COORDINADOR GENERAL</t>
  </si>
  <si>
    <t>2/1447</t>
  </si>
  <si>
    <t>MARISOL CARDONA VARGAS</t>
  </si>
  <si>
    <t>FUNDACION SOLIDARIA LA VISITACION</t>
  </si>
  <si>
    <t>21/10/1995 AL 23/09/2011 -  18/01/2001 AL 223/09/2011</t>
  </si>
  <si>
    <t>NO SE LE ASIGNA PUNTAJE TODA VEZ QUE NO CUMPLE CON LA PROPORCION ESTABLECIDA EN LOS PLIEGOS (1 COORDINADOR POR CADA MIL CUPOS OFERTADOS)</t>
  </si>
  <si>
    <t>APOYO PEDAGOGICO</t>
  </si>
  <si>
    <t xml:space="preserve">LUCY FANNY GIRALDO USME </t>
  </si>
  <si>
    <t>ECORPORACION EDUCATIVA NUEVA GENTE CORINGE</t>
  </si>
  <si>
    <t>21/08/2007 AL 31/08/2011</t>
  </si>
  <si>
    <t>NO SE LE ASIGNA PUNTAJE TODA VEZ QUE NO CUMPLE CON LA PROPORCION ESTABLECIDA EN LOS PLIEGOS (1 APOYO PEDAGGICO POR CADA MIL CUPOS OFERTADOS)</t>
  </si>
  <si>
    <t>FINANCIERO</t>
  </si>
  <si>
    <t>JOHANA MARCELA ROJO CAÑAS</t>
  </si>
  <si>
    <t>TECNOLOGA EN GESTION FINANCIERA</t>
  </si>
  <si>
    <t>TECNOLOGICO DE ANTIOQUIA</t>
  </si>
  <si>
    <t>01/2011 AL 16/12/2011</t>
  </si>
  <si>
    <t>1/262</t>
  </si>
  <si>
    <t>1/243</t>
  </si>
  <si>
    <t>1/238</t>
  </si>
  <si>
    <t>4600030890/2011 (1)</t>
  </si>
  <si>
    <t>4600037822/2012 (2)</t>
  </si>
  <si>
    <t>460037925/2012 (3)</t>
  </si>
  <si>
    <t>4600038152/2012 (4)</t>
  </si>
  <si>
    <t>4600045113/2013 (5)</t>
  </si>
  <si>
    <t>4600045125/2013 (6)</t>
  </si>
  <si>
    <t>4600045301/2013 (7)</t>
  </si>
  <si>
    <t>ESTAS CERTIFICACIONES VIENEN COMO ANEXO AL FORMATO 6 , SIN EMBARGO NO SON TENDIDAS EN CUENTA TODA VEZ QUE SOBREPASAN EL NUMERO MAXIMO DE CERTIFICACIONES</t>
  </si>
  <si>
    <t>ESTA CERTIFICACION HACE PARTE DE LA INFORMACION RELACIONADA EN EL FORMATO 6 QUE PRESENTA EL PROPONENTE. SE LE VALIDAN LOS TIEMPOS QUE NO ESTAN TRASLAPADOS.</t>
  </si>
  <si>
    <t>ESTA CERTIFICACION HACE PARTE DE LA INFORMACION RELACIONADA EN EL FORMATO 6 QUE PRESENTA EL PROPONENTE. NO  SE LE VALIDAN LOS TIEMPOS QUE ESTAN TRASLAPADOS.</t>
  </si>
  <si>
    <t>ESTA EXPERIENCIA SE TIENE EN CUENTA A PARTIR DE NOVIEMBRE DEE 2009, TODA VEZ QUE EL PROCESO FINALIZO EN NOVIEMBRE DE 2014 Y DE ACUERDO A LO ESTABLECIDO EN EL PLIEGO, LA EXPERIENCIA SE CERTIFICA EN LOS ULTIMOS 5 AÑOS.</t>
  </si>
  <si>
    <t>NO SE TIENE EN CUENTA LOS MESES QUE TIENEN TRASLAPO CON OTRA CERTIFICACIÓN</t>
  </si>
  <si>
    <t>NO ES TENIDA EN CUENTA, TODA VEZ QUE NO SE APORTAN LOS DOCUMENTOS QUE PERMITAN IDENTIFICAR O VALIDAR LA EXPERIENCIA DEL PROFESIONAL PROPUESTO.</t>
  </si>
  <si>
    <t>SE REALIZA LA VERIFICACION CON LA COORDINADORA DEL CENTRO ZONAL DE URABA-REGIONAL ANTIOQUIA  QUIEN ES LA SUPERVISORA DEL CONTRATO Y SE ACLARA LA FECHA DE INICIO Y FINALIZACION DE LA CERTIFICACIÓN. 
POR ESTAR POR FUERA DEL TIEMPO SOLICITADO EN LOS PLIEGOS NO ES TENIDA EN CUENTA. EL TIEMPO LIMITE PARA CONTRATOS EN EJECUCIÓN ES EL 30 DE SEPTIEMBRE DE 2014</t>
  </si>
  <si>
    <t>NO ES TENIDA EN CUENTA LA EXPERIENCIA APORTADA EN LOS FOLIOS 356-357, PORQUE NO ESTAN RELACIONADOS CON LO SOLCIITADO EN EL PLIEGO. 
Folios 340- 357</t>
  </si>
  <si>
    <t>GRUPO 1-MONTERIA   / GRUPO 3 -MONTERIA  / GRUPO 22 TIERRALTA  /GRUPO 23 TIERRALTA  /GRUPO 27 LA APARTADA .</t>
  </si>
  <si>
    <t xml:space="preserve">GRUPO 1-MONTERIA  </t>
  </si>
  <si>
    <t>GRUPO 3 -MONTERIA</t>
  </si>
  <si>
    <t>GRUPO 22 TIERRALTA</t>
  </si>
  <si>
    <t>GRUPO 23 TIERRALTA</t>
  </si>
  <si>
    <t>GRUPO 27 LA APARTADA .</t>
  </si>
  <si>
    <t>RESULTADOS EVALUACION COMPONENTE TECNICO GRUPO 3 MONTERIA</t>
  </si>
  <si>
    <t>RESULTADOS FACTORES DE PONDERACION GRUPO 3 MONTERIA</t>
  </si>
  <si>
    <t>23/2013/285</t>
  </si>
  <si>
    <t>66 AL 67</t>
  </si>
  <si>
    <t>23/2013/287</t>
  </si>
  <si>
    <t>68 AL 69</t>
  </si>
  <si>
    <t>0409/2012</t>
  </si>
  <si>
    <t>13/26/10/634</t>
  </si>
  <si>
    <t>FOLIOS 62 AL 65</t>
  </si>
  <si>
    <t>GRUPO 1 MONTERIA</t>
  </si>
  <si>
    <t>CDI - INSTITUCIONAL CON ARRIENDO</t>
  </si>
  <si>
    <t>CALLE 30 A N° 7B - 42</t>
  </si>
  <si>
    <t>CALLE 1 N° 9 - 55</t>
  </si>
  <si>
    <t>CARRERA 33 N° 22 - 25</t>
  </si>
  <si>
    <t>CALLE 9 N° 21A BARRIO EL PRADO</t>
  </si>
  <si>
    <t>DIAGONAL 16 N° 5 - 46</t>
  </si>
  <si>
    <t>CARRERA 3 N° 11 - 60 BARRIO PANZENU</t>
  </si>
  <si>
    <t>CARRERA 22 N° 24 - 322</t>
  </si>
  <si>
    <t>CALLE 28 N° 8B BARRIO EL DORADO</t>
  </si>
  <si>
    <t>VIA CERETE KILOMETRO 3 COLEGIO INEM</t>
  </si>
  <si>
    <t>CARRERA 1B N° 41A - 42 BARRIO SUCRE</t>
  </si>
  <si>
    <t>MANZANA 97 LOTE 31 BARRIO LA PALMA</t>
  </si>
  <si>
    <t>CALLE 48C N° 6B</t>
  </si>
  <si>
    <t>GRUPO 3 MONTERIA</t>
  </si>
  <si>
    <t>CDI MODALIDAD FAMILIAR -MONTERIA</t>
  </si>
  <si>
    <t xml:space="preserve">CALLE 30A N° 7B W42 </t>
  </si>
  <si>
    <t>CALLE 33A N° 22 - 25</t>
  </si>
  <si>
    <t>BARRIO VILLA CIELO</t>
  </si>
  <si>
    <t>DIAGONAL 19 TRANSVERSAL 1A</t>
  </si>
  <si>
    <t>CARRERA 3 N° 3 - 75 CASA ACCION COMUNAL, BARRIO MOCARI</t>
  </si>
  <si>
    <t>CORREGIMIENTO AGUAS VIVAS</t>
  </si>
  <si>
    <t>CORREGIMIENTO LOS GARZONES</t>
  </si>
  <si>
    <t>BARRIO VILLA LOS ALPES</t>
  </si>
  <si>
    <t>CALLE 9 CASA COMUNAL BARRIO FURATENA</t>
  </si>
  <si>
    <t>CORREGIMIENTO LAS PALOMAS AL LADO DEL PARQUE</t>
  </si>
  <si>
    <t>CORREGIMIENTO NUEVA LUCIA</t>
  </si>
  <si>
    <t>CORREGIMIENTO EL COROZO</t>
  </si>
  <si>
    <t>BARRIO EL PRIVILEGIO</t>
  </si>
  <si>
    <t>BARRIO MANUEL JIMENEZ</t>
  </si>
  <si>
    <t>BARRIO VILLA PAZ</t>
  </si>
  <si>
    <t>MANZANA 31 LOTE 19 BARRIO VILLA JIMENEZ</t>
  </si>
  <si>
    <t>MANZANA 12 LOTE 2 BARRIO VILLA CIELO</t>
  </si>
  <si>
    <t>MANZANA 18 LOTE 14 SECTOR ANHELOS BARRIO VILLA CIELO</t>
  </si>
  <si>
    <t>CORREGIMIENTO CAÑO VIEJO</t>
  </si>
  <si>
    <t>CORREGIMIENTO EL VIDRIAL</t>
  </si>
  <si>
    <t>BARRIO EL DORADO</t>
  </si>
  <si>
    <t>BARRIO LA PALMA</t>
  </si>
  <si>
    <t>BARRIO EL MINUTO DE DIOS</t>
  </si>
  <si>
    <t>BARRIO RANCHO GRANDE</t>
  </si>
  <si>
    <t>CORREGIMIENTO BUENOS AIRES</t>
  </si>
  <si>
    <t>CORREGIMIENTO SAN ANTERITO</t>
  </si>
  <si>
    <t>CORREGIMIENTO SANTA CLARA</t>
  </si>
  <si>
    <t>CORREGIMIENTO EL CERRITO</t>
  </si>
  <si>
    <t>CORREGIMIENTO SANTA LUCIA</t>
  </si>
  <si>
    <t>BARRIO CALIFORNIA</t>
  </si>
  <si>
    <t>BARRIO MOGAMBO</t>
  </si>
  <si>
    <t>BARRIO LA CANDELARIA</t>
  </si>
  <si>
    <t>BARRIO SANTA FE</t>
  </si>
  <si>
    <t>BARRIO SANTA ROSA</t>
  </si>
  <si>
    <t>CORREGIMIENTO LOS CEDROS</t>
  </si>
  <si>
    <t>BARRIO EL POBLADO</t>
  </si>
  <si>
    <t>BARRIO MOCARI</t>
  </si>
  <si>
    <t>GRUPO 22 TIERRA ALTA</t>
  </si>
  <si>
    <t>CDI -  CON ARRIENDO TIERRA ALTA</t>
  </si>
  <si>
    <t>BARRIO EL PARAISO KRA 2B N° 3-27</t>
  </si>
  <si>
    <t>BARRIO SBN  LAS PALMAS SN</t>
  </si>
  <si>
    <t>REASENTAMIENTO CAMPAMENTO CALLE 31 N°120</t>
  </si>
  <si>
    <t>VEREDA VILLA MADEIRA</t>
  </si>
  <si>
    <t>BARRIO 20 DE JULIO KRA 10 N° 10-78</t>
  </si>
  <si>
    <t xml:space="preserve">CORREGIMIENTO LOS MORALES CALLE 2 N°1A-123 </t>
  </si>
  <si>
    <t xml:space="preserve">BARRIO LA ESMERALDA CARRERA 31 N° 477  </t>
  </si>
  <si>
    <t>VEREDA SANTANA VIA  URRA DESPUES OFICINA FUNCIONARIO</t>
  </si>
  <si>
    <t>CORREGIMIENTO  BATATA</t>
  </si>
  <si>
    <t>GRUPO 23 TIERRA ALTA</t>
  </si>
  <si>
    <t>CDI - INSTITUCIONAL SIN  ARRIENDO</t>
  </si>
  <si>
    <t>CDI -  SIN  ARRIENDO TIERRA ALTA</t>
  </si>
  <si>
    <t>BARRIO 19 DE MARZO CALLE 8 KRA 24 ESQUINA</t>
  </si>
  <si>
    <t>CRA 16 No. 17-260 VIA PALMIRA</t>
  </si>
  <si>
    <t>SANTA FE DE RALITO CALLE 11ª – 75  CALLE PRINCIPAL</t>
  </si>
  <si>
    <t xml:space="preserve">BARRIO EL PARAISO CARRERA 4 CALLE 5 A -23  </t>
  </si>
  <si>
    <t>GRUPO 27 LA APARTADA</t>
  </si>
  <si>
    <t>CDI -  SIN  ARRIENDO LA APARTADA</t>
  </si>
  <si>
    <t>BARRIO DIVINO NIÑO CARRERA 9 No. 03-04</t>
  </si>
  <si>
    <t>CL 19 22 10</t>
  </si>
  <si>
    <t>CL 24 E 15 22</t>
  </si>
  <si>
    <t>CDI MODALIDAD FAMILIAR -LA APARTADA</t>
  </si>
  <si>
    <t>CALLE 19 NO. 10-22</t>
  </si>
  <si>
    <t>BARRIO EL RETORNO</t>
  </si>
  <si>
    <t>BARRIO LA RAYA</t>
  </si>
  <si>
    <t>BARRIO MONTELIBANO</t>
  </si>
  <si>
    <t>24 DE NOVIEMBRE</t>
  </si>
  <si>
    <t>BARRIO LA FRONTERA</t>
  </si>
  <si>
    <t>BARRIO EL ORIENTE</t>
  </si>
  <si>
    <t>CORREGIMIENTO CAMPO ALEGRE</t>
  </si>
  <si>
    <t>CORREGIMIENTOPUERTO CORDOBA</t>
  </si>
  <si>
    <t>BARRIO TIERRA SANTA</t>
  </si>
  <si>
    <t>SAN MATEO</t>
  </si>
  <si>
    <t>CORREGIMIENTO LA BALSA</t>
  </si>
  <si>
    <t>AMALIA LLORENTE ROMERO</t>
  </si>
  <si>
    <t>01/11/2013 AL  05/11/2014</t>
  </si>
  <si>
    <t>GLORIA MILENA LASTRE DUQUE</t>
  </si>
  <si>
    <t>LICENCIADA EN EDUCACION FISICA</t>
  </si>
  <si>
    <t>CONSORCIO POR UNA INFANCIA FELIZ</t>
  </si>
  <si>
    <t>1/11/2013 AL 1/11/2014</t>
  </si>
  <si>
    <t xml:space="preserve">YOVADYS MARGOT CORDERO CACERES </t>
  </si>
  <si>
    <t>5/9/2008 AL 28/6/2013</t>
  </si>
  <si>
    <t>CARLOS ARTURO CHICA GUZMAN</t>
  </si>
  <si>
    <t>ADMINISTRACION DE EMPRESA DE SERVICIOS DE SALLUD</t>
  </si>
  <si>
    <t>1/10 AL 31/12/2013</t>
  </si>
  <si>
    <t>POR UNA INFANCIA FELIZ</t>
  </si>
  <si>
    <t>20/1/2014 AL 4/11/2014</t>
  </si>
  <si>
    <t>YINA ESTELA COGOLLO AYALA</t>
  </si>
  <si>
    <t>LICENCIADO EN EDUCACION BASICA CON ENFASIS EN ARTES PLASTICA</t>
  </si>
  <si>
    <t>1/11/2013 AL 12/11/2014</t>
  </si>
  <si>
    <t>ALVARO MIGUEL FLOREZ RAMIREZ</t>
  </si>
  <si>
    <t>LICENCIADO EN EDUCACION INFANTIL CON ENFASIS EN HUMANIDADES</t>
  </si>
  <si>
    <t>FUNDACION NUEVA ERA ECOLOGICA</t>
  </si>
  <si>
    <t>1/1 AL 31/12/2013</t>
  </si>
  <si>
    <t>RICARDO MIGUEL TEHERAN LOZANO</t>
  </si>
  <si>
    <t>FUNDACION UNIVERSITARIA JUAN D CASTELLANOS</t>
  </si>
  <si>
    <t>INSTITUTO EDUCATIVO NIÑO JESUS DE PRAGA</t>
  </si>
  <si>
    <t>2/1/2012 A 30/6/2014</t>
  </si>
  <si>
    <t>MILY ESTHER ESTRELLA SALCEDO</t>
  </si>
  <si>
    <t>1/11/2013 AL 5/11/2014</t>
  </si>
  <si>
    <t>CLAUDIA MARCELA BANQUET CASTILLO</t>
  </si>
  <si>
    <t>9/1/2013 AL 5/11/2014</t>
  </si>
  <si>
    <t>HERNANDO CUADRADO JIMENEZ</t>
  </si>
  <si>
    <t>UNIVERSIDAD LUIS AMIGO</t>
  </si>
  <si>
    <t>5/1 AL 31/12/2013</t>
  </si>
  <si>
    <t>SIDIA LUZ ANAYA TERAN</t>
  </si>
  <si>
    <t>1/6/2011 AL 28/6/2013</t>
  </si>
  <si>
    <t xml:space="preserve">PSICOSOCIAL </t>
  </si>
  <si>
    <t>JORGE ANDRES SOLERA RAMOS</t>
  </si>
  <si>
    <t>1/11/2013 AL 6/11/2014</t>
  </si>
  <si>
    <t>LIDIS MARIA LOPEZ HERNANDEZ</t>
  </si>
  <si>
    <t>UNIVERSSIDAD LUIS AMIGO</t>
  </si>
  <si>
    <t>1/11/2013 AL 16/6/2014</t>
  </si>
  <si>
    <t>YENIS CASTRO TAPIA</t>
  </si>
  <si>
    <t>2/1/2014 AL 7/11/2014</t>
  </si>
  <si>
    <t>YAMINA YICET PEREZ ESTRELLA</t>
  </si>
  <si>
    <t xml:space="preserve">FUNDACION ACCION Y DESRROLLO PARA EL CRECIMIENTO HUMANO </t>
  </si>
  <si>
    <t>1/7/2013 AL 31/12/2013</t>
  </si>
  <si>
    <t>LUZ DARYS CASTILLO ALVAREZ</t>
  </si>
  <si>
    <t>UNIVERSIDAAD DEL SINU</t>
  </si>
  <si>
    <t>SECRETARIA DE SALUD DEPARTAMENTO DE CORDOBA</t>
  </si>
  <si>
    <t>13/6/2008 AL 10/8/2010</t>
  </si>
  <si>
    <t>LUZ MILA NARVAEZ LOPEZ</t>
  </si>
  <si>
    <t>20/1/2014 AL 5/11/2014</t>
  </si>
  <si>
    <t>GEIDY PATRICIA SANTANA MELLAO</t>
  </si>
  <si>
    <t>20/1/2014 AL 31/10/2014</t>
  </si>
  <si>
    <t>KEYLA MARGARITA AUSTIN AVILEZ</t>
  </si>
  <si>
    <t>KETTY CECILIA  COGOLLO OLGUIN</t>
  </si>
  <si>
    <t>LICECIADA EN PEDAGOGIA REEDUCATIVA</t>
  </si>
  <si>
    <t>CABILDO MAYOR RIO VERDE RIO SINU</t>
  </si>
  <si>
    <t>21/1 AL 31/7/2014</t>
  </si>
  <si>
    <t>ANGELA MERCEDES PETRO COGOLLO</t>
  </si>
  <si>
    <t>1/2/2012 AL 31/8/2013</t>
  </si>
  <si>
    <t>MARIA FRNANDA NAVARO GUERRERO</t>
  </si>
  <si>
    <t>1/11/2013 AL 31/10/2014</t>
  </si>
  <si>
    <t>CARLOS ALVERTO RUIZ NORIEGA</t>
  </si>
  <si>
    <t>20/01/2013 AL 31/10/2014</t>
  </si>
  <si>
    <t>ADRIAN ALVERTO DIAZ ORTEGA</t>
  </si>
  <si>
    <t>DIOCESIS DE MONTELIBANO</t>
  </si>
  <si>
    <t>31/7/2009 AL 30/11/2011</t>
  </si>
  <si>
    <t>MARIA CONSUELO MEZA RODRIGUEZ</t>
  </si>
  <si>
    <t>CLAUDIA ALCIERA ZAMBRANO RAMOS</t>
  </si>
  <si>
    <t>01/11/2013 AL 10/11/2014</t>
  </si>
  <si>
    <t>ISI</t>
  </si>
  <si>
    <t>OLGA POMBO NEGRETE</t>
  </si>
  <si>
    <t>UNIVERSSIDAD DEL SINU</t>
  </si>
  <si>
    <t>ROGER DAVID LOZANO DIN</t>
  </si>
  <si>
    <t>ADMINITRADOR DE EMPRESAS</t>
  </si>
  <si>
    <t>1/11/2013 AL 10/11/2014</t>
  </si>
  <si>
    <t>NORA MARIA TRIANA CASTILLO</t>
  </si>
  <si>
    <t xml:space="preserve">LICENCIADO EN EDUCACION INFANTIL </t>
  </si>
  <si>
    <t>CLAUDIA STELLA PRETELT SANTO</t>
  </si>
  <si>
    <t>LICENCIADA EN DUCACION CON ENFASIS EN CIENCIAS SOCIALES</t>
  </si>
  <si>
    <t>UNIVERSIDAD DE LA  GUAJIRA</t>
  </si>
  <si>
    <t>23/04/2012 AL 28/06/2013</t>
  </si>
  <si>
    <t>NIDIANIS ESPERANZA MENDOZA VILLERA</t>
  </si>
  <si>
    <t>LICENCIADA  EN EDUCACION INFANTIL</t>
  </si>
  <si>
    <t>8/03/2011 AL 6/12/2013</t>
  </si>
  <si>
    <t>DEMIS CECILIA BANQUET DIAZ</t>
  </si>
  <si>
    <t>LICENCIADA EN CIENCIAS NATURALES</t>
  </si>
  <si>
    <t>01/11/2013 AL 4/11/2014</t>
  </si>
  <si>
    <t>RODRIGO JOSE BERROCAL  AGAMEZ</t>
  </si>
  <si>
    <t>UNIVERIDAD DEL SINU</t>
  </si>
  <si>
    <t>ALTA CONSEJERIA PARA LA REINTEGRACION SOCIAL , GRUPOS AZOTADOS POR ARMAS</t>
  </si>
  <si>
    <t>27/11/2009 AL 20/06/2010</t>
  </si>
  <si>
    <t>CERLY MARIA CABRALES VEGA</t>
  </si>
  <si>
    <t>1/05/2008 AL 5/12/2008</t>
  </si>
  <si>
    <t>MARGARITA DE LAS MERCEDES RAMOS TORRES</t>
  </si>
  <si>
    <t>FUNDACION LA MANO DE DIOS</t>
  </si>
  <si>
    <t>01/04/2010 AL 24/02/2012</t>
  </si>
  <si>
    <t>FRAY DAVID JULIO ESPITIA</t>
  </si>
  <si>
    <t>13/01/2013 AL 7/11/2014</t>
  </si>
  <si>
    <t>LETY PATRICIA ARRIETA CARRASCAL</t>
  </si>
  <si>
    <t>COLEGIO SAGRADA FAMILIA</t>
  </si>
  <si>
    <t>01/05/2008-30/05/2012</t>
  </si>
  <si>
    <t>ISMARY MARGOTH RUIZ PAEZ</t>
  </si>
  <si>
    <t>DESARROLISTA FAMILIAR</t>
  </si>
  <si>
    <t>FUNPROCOL</t>
  </si>
  <si>
    <t>01/08/2009-08/05/2010</t>
  </si>
  <si>
    <t>LINA MARIA VERGARA FARAK</t>
  </si>
  <si>
    <t>ESTUDIANTE 9 SEMESTRE</t>
  </si>
  <si>
    <t>20/03/2012-31/10/2014</t>
  </si>
  <si>
    <t>MARIA ALEJANDRA PEREZ ALTAMIRANDA</t>
  </si>
  <si>
    <t>NO PRESENTA</t>
  </si>
  <si>
    <t>GIMNASIO LUCILA ZAPATA ARENA</t>
  </si>
  <si>
    <t>01/02/2009-30/05/2010</t>
  </si>
  <si>
    <t>ZITA ESTHER MESTRA PERNETT</t>
  </si>
  <si>
    <t>INSTITUCION EDUCATIVA ALFONSO SPATH SPATH</t>
  </si>
  <si>
    <t>31/03/2008-03/10/2008</t>
  </si>
  <si>
    <t>CINDY GISELLA MENDEZ PINTO</t>
  </si>
  <si>
    <t>PSIOCLOGA</t>
  </si>
  <si>
    <t>26/03/2012-31/12/2012</t>
  </si>
  <si>
    <t>SARA JAEL VELAQUEZ PACHECO</t>
  </si>
  <si>
    <t>OIM</t>
  </si>
  <si>
    <t>09/03/2009-31/12/2010</t>
  </si>
  <si>
    <t>SAIRA BERROCAL HERNANDEZ</t>
  </si>
  <si>
    <t>10/02/2012-28/06/2013</t>
  </si>
  <si>
    <t>ESTHER MARIA VILLA VARGAS</t>
  </si>
  <si>
    <t>ASOCIACION NUEVO AMANECER</t>
  </si>
  <si>
    <t>10/11/1995-30/03/2002</t>
  </si>
  <si>
    <t>CLAUDIA ELENA BETTIN ALMANZA</t>
  </si>
  <si>
    <t>30/0571997</t>
  </si>
  <si>
    <t>FUNDACION DE AYUDA HUMANITARIA ACCION CONTRA EL HAMBRE</t>
  </si>
  <si>
    <t>15/05/2001-30/05/2002</t>
  </si>
  <si>
    <t>ELIANA PATRICIA RICARDO PAEZ</t>
  </si>
  <si>
    <t>SE SOLICITA SUBSANAR, TODA VEZ QUE NO APORTA CERTIFICACION DE EXPERIENCIA</t>
  </si>
  <si>
    <t>SAMIR ALBERTO SOTO MESTRA</t>
  </si>
  <si>
    <t>COLEGIO CRISTO REY</t>
  </si>
  <si>
    <t>01/02/2013-30/1172013</t>
  </si>
  <si>
    <t>MILENA PATRICIA JARABA ARGUMEDO</t>
  </si>
  <si>
    <t>13/06/2012-15/12/2012</t>
  </si>
  <si>
    <t>DIANA MARCELA AGAMEZ PACHECO</t>
  </si>
  <si>
    <t>08/05/2012-31/072013</t>
  </si>
  <si>
    <t>EIDER JAVIB SOTO BEDOYA</t>
  </si>
  <si>
    <t>15/12/2011-30/12/2012</t>
  </si>
  <si>
    <t>BELLYS MARIA NORIEGA GALEANO</t>
  </si>
  <si>
    <t>CORPORACION UNIVERSITARIA DE CIENCIA Y DESARROLLO</t>
  </si>
  <si>
    <t>1/11/2013  31/10/2014</t>
  </si>
  <si>
    <t>KEVIN JAHIR DE CASTRO AVILA</t>
  </si>
  <si>
    <t>CORPORACION UNIVERSITARIA REMINGTON</t>
  </si>
  <si>
    <t>ROMULO MANUEL MERCADO MUÑOZ</t>
  </si>
  <si>
    <t>POLITECNICO COLOMBIANO JAIME ISAZA CADAVID</t>
  </si>
  <si>
    <t>1/146</t>
  </si>
  <si>
    <t>EMA LUZ HERNANDEZ NARVAEZ</t>
  </si>
  <si>
    <t>ESTUDIANTE UNIVERSIDAD DEL SINU</t>
  </si>
  <si>
    <t>CURSANDO X SEEMSTRE</t>
  </si>
  <si>
    <t>PRACTICAS  UNIVERSITARIAS INSTITTUTO INFANTIL KENNEDY</t>
  </si>
  <si>
    <t>17/02/2009    30/11/2009</t>
  </si>
  <si>
    <t>20/01/2014   31/10/2014</t>
  </si>
  <si>
    <t>ANGELA PATRICIA TRIANA CUETO</t>
  </si>
  <si>
    <t>ERMINIA VERGARA MONTALVO</t>
  </si>
  <si>
    <t>LICENCIADA EN EDUCACION INFANTIL CON ENFAISI EN ETICA Y VALORES</t>
  </si>
  <si>
    <t>1/04/2009 28/06/2013</t>
  </si>
  <si>
    <t>1/89</t>
  </si>
  <si>
    <t>LILIANA ISABEL CALDERA LOPEZ</t>
  </si>
  <si>
    <t xml:space="preserve">LICENCIADO EN CULTURA FISICA RECREATCION Y DEPORTE </t>
  </si>
  <si>
    <t>CORPORACION INFANCIA Y DESARROLLO</t>
  </si>
  <si>
    <t>14/05/2012    30/11/2013</t>
  </si>
  <si>
    <t>COORDINADOR  FAMILIAR</t>
  </si>
  <si>
    <t>BERTA ELISA LOPEZ ACOSTA</t>
  </si>
  <si>
    <t xml:space="preserve">LICENCIADA EN EN EDUCACION BASICA CON ENFASIS ENCIENCIAS SOCIALES </t>
  </si>
  <si>
    <t xml:space="preserve">FUNDACION UNIDOS POR COLOMBIA </t>
  </si>
  <si>
    <t>1/11/2013   31/10/2014</t>
  </si>
  <si>
    <t>1/295</t>
  </si>
  <si>
    <t>NEBYS MOSQUERA CLIMACO</t>
  </si>
  <si>
    <t>1/11/2013 31/10/2014</t>
  </si>
  <si>
    <t>FARLY VANEZA VILLALBA CEBALLOS</t>
  </si>
  <si>
    <t>ARLEM MIGUEL BOLAÑO CAUSIL</t>
  </si>
  <si>
    <t>AGENCIA COLOMBIANA PARA LA REINTEGRACION DE PERSONAS Y GRUPOS ALZADOS EN  ARMAS</t>
  </si>
  <si>
    <t>1/01/2014   31/10/2014</t>
  </si>
  <si>
    <t>1/145</t>
  </si>
  <si>
    <t>RICARDO ELIAS CORREA TORRES</t>
  </si>
  <si>
    <t>ORGANIZACIÓN SOCIAL DE COMUNIDADES NEGRAS NELSON MANDELA</t>
  </si>
  <si>
    <t>25/06/2010    25/06/2013</t>
  </si>
  <si>
    <t>HELEN SOFIA MONTES GUZMAN</t>
  </si>
  <si>
    <t>LICENCIADA EN EDUCACION FISICA RECREACION Y DEPORTES</t>
  </si>
  <si>
    <t>1/65</t>
  </si>
  <si>
    <t>JOSE ALVARO MAESTRE BLANCHAR</t>
  </si>
  <si>
    <t>NOHORA DEL CARMEN RODRIGUEZ ALVAREZ</t>
  </si>
  <si>
    <t>MAILEN MARIA MORELO GARCES</t>
  </si>
  <si>
    <t>CORPORACION UNIVERSITARIA  DEL SINU</t>
  </si>
  <si>
    <t>15/01/2013  31/10/2014</t>
  </si>
  <si>
    <t>CLARENA LUZ NEGRETE PELAEZ</t>
  </si>
  <si>
    <t>ESTE TALENTO HUMANO NO SERA TENIDO EN CUENTA POR NO CONTAR CON LA EXPERIENCIA REQUERIDA COMO SE CONTEMPLA EN LOS PLIEGOS DE CONDICIONES.</t>
  </si>
  <si>
    <t>ZULEIMA ESTHER LOPEZ OLIVARES</t>
  </si>
  <si>
    <t>1/11/2013  AL 10/11/2014</t>
  </si>
  <si>
    <t>ANA MILENA HERNANDEZ PADILLA</t>
  </si>
  <si>
    <t xml:space="preserve">LICENCIADA EN EDUCACION INFANTIL CON ENFASIS EN TECNOLOGIA E INFORMATICA </t>
  </si>
  <si>
    <t>10/02/2012 AL 11/11/1014</t>
  </si>
  <si>
    <t>JUANA BAUTISTA BERROCAL BERROCAL</t>
  </si>
  <si>
    <t>LICENCIADA EN CIENCIAS SOCIALES</t>
  </si>
  <si>
    <t>CORPORACION PARA EL DESARROLLO INTEGRAL DE LA FAMILIA</t>
  </si>
  <si>
    <t>1/2/2011 AL 31/12/2011 - 15/1/2012 AL 31/12/2012</t>
  </si>
  <si>
    <t>MARTHA LIGIA AYAZO PEREZ</t>
  </si>
  <si>
    <t>LICENCIADA EN EDUCACION BASICA CON ENFASIS EN HUMANIDADES LENGUA CASTELLANA   E INGLES</t>
  </si>
  <si>
    <t>CORPORACION UNIVERSITARIA DEL CARIBE "CECAR"</t>
  </si>
  <si>
    <t>16/12/20211</t>
  </si>
  <si>
    <t>01/03/2011 AL 7/11/2014</t>
  </si>
  <si>
    <t>LILIA JUDITH MARTINEZ LUGO</t>
  </si>
  <si>
    <t>JARDIN INFANTIL MI NIÑO</t>
  </si>
  <si>
    <t>2/02/1991 AL 20/11/1994</t>
  </si>
  <si>
    <t>CORPORACION PARA EL DESARROLLO INTEGRAL DE FAMILIA " CORDIME"</t>
  </si>
  <si>
    <t>01/02/2011 AL 31/12/2013</t>
  </si>
  <si>
    <t>1 POR 5000</t>
  </si>
  <si>
    <t>YIRANA LUZ ESPITIA BERRIO</t>
  </si>
  <si>
    <t>CONTADURIA PUBLICA</t>
  </si>
  <si>
    <t>INSTITUTO LEARNING ENGLISH SCHOOL</t>
  </si>
  <si>
    <t>COOPERATIVA MULTIACTIVA DE INVERSSIONES</t>
  </si>
  <si>
    <t>5/10/2008 AL 11/2/2013</t>
  </si>
  <si>
    <t>HUGO ARMANDO MENDOZA FAJARDO</t>
  </si>
  <si>
    <t>LICENCIADO EN EDUCACION FISICA Y DEPORTES</t>
  </si>
  <si>
    <t>COORPORACION PARA EL DESARROLLO INTEGRAL DE LA FAMILIA</t>
  </si>
  <si>
    <t>1/2/2011 AL 31/12/2013</t>
  </si>
  <si>
    <t>HUGO ARMANDO RESTREPO FERNANDEZ</t>
  </si>
  <si>
    <t>JULIO JESUS JULIO ALONSO</t>
  </si>
  <si>
    <t xml:space="preserve">1/11/2013 AL 5/11/2014 </t>
  </si>
  <si>
    <t>GIMNASIO REAL LA FLORESTA</t>
  </si>
  <si>
    <t>1/10/2012 AL 29/10/2013</t>
  </si>
  <si>
    <t xml:space="preserve"> YESID TABOADA RAMIREZ</t>
  </si>
  <si>
    <t xml:space="preserve">ECONOMISTA  </t>
  </si>
  <si>
    <t>2/1/2012 AL 31/7/2014</t>
  </si>
  <si>
    <t>YINA PAOLA MACEA MARTINEZ</t>
  </si>
  <si>
    <t>CORPORACION PARA EL DESARROLLO INTEGRAL DE  LA FAMILIA</t>
  </si>
  <si>
    <t>GRASE MARIA NUÑEZ CARRILLO</t>
  </si>
  <si>
    <t>LICENCIADAEN ESPAÑOL  Y LITERATURA</t>
  </si>
  <si>
    <t>1/11/2013 AL 4/11/2014</t>
  </si>
  <si>
    <t>20/1/2012 AL 30/12/2012</t>
  </si>
  <si>
    <t>YEIMIS CRISTINA CABALLERO HERNANDEZ</t>
  </si>
  <si>
    <t xml:space="preserve">LICENCIADO EN EDUCACION BASICA CON ENFASIS EN CIENCIAS SOCIALES </t>
  </si>
  <si>
    <t>1/11/2013 AL 8/11/2014</t>
  </si>
  <si>
    <t>FUNDAACION DESARROLLO CARIBE</t>
  </si>
  <si>
    <t>1/1/2012 AL 31/12/2012</t>
  </si>
  <si>
    <t>JOSE DAVID MARQUEZ PENICHE</t>
  </si>
  <si>
    <t>YUDY ESTHER SERPA PACHECO</t>
  </si>
  <si>
    <t>FOTOCARLOS</t>
  </si>
  <si>
    <t>21/7/2003 AL 12/4/2006</t>
  </si>
  <si>
    <t>LIGIA ESTELLA ESCAMILLA ARGUMEDO</t>
  </si>
  <si>
    <t xml:space="preserve">LICENCIADA EN EDUCACION INFANTIL CON ENFASIS EN HUMANIDADES </t>
  </si>
  <si>
    <t>8/2/2010 AL 15/12/2010  5/11/2012 AL 21/6/2013 11/4/2011 AL 16/12/2011</t>
  </si>
  <si>
    <t>FUNDACION COMUNITARIA DE CORDOBA</t>
  </si>
  <si>
    <t>1/3/2002 A 31/12/2004</t>
  </si>
  <si>
    <t>LUZ ESTELA LOPEEZ OLIVARES</t>
  </si>
  <si>
    <t>LUDIS  ASTRITT MARTINEZ ORTEGA</t>
  </si>
  <si>
    <t>ZITTA  EDELIMRA ZAPATA SUAREZ</t>
  </si>
  <si>
    <t>05/01/2011 AL 31/12/2013</t>
  </si>
  <si>
    <t>JOSE FERNANDO MORA ORTEGA</t>
  </si>
  <si>
    <t>ORQUIDEA ESTELA PADILLA RHENALS</t>
  </si>
  <si>
    <t>COOPERATIVA DE SERVICIO DE MADRES COMUNITARIAS DE CERETE</t>
  </si>
  <si>
    <t>1/1/2011 AL 30/6/2013</t>
  </si>
  <si>
    <t>SAUDITH CATALINA ENSUNCHO</t>
  </si>
  <si>
    <t xml:space="preserve">LICENCIADA EN EDUCACION INFANTIL CON ENFASIS EN EDUCACION FISICA </t>
  </si>
  <si>
    <t>UNIVERSIDAD E CORDOBA</t>
  </si>
  <si>
    <t>10/2/2010 AL 15/12/2012</t>
  </si>
  <si>
    <t>JAMINSON LUIS MERCADO HELIS</t>
  </si>
  <si>
    <t>1/345</t>
  </si>
  <si>
    <r>
      <t xml:space="preserve">NO ES TENIDA EN CUENTA LA HOJA DE VIDA, TODA VEZ QUE EN LA CARTA DE COMPROMISO DEL FORMATO 8, FOLIO 497 NO CUMPLE CON LA PROPORCION SOLICITADA, </t>
    </r>
    <r>
      <rPr>
        <b/>
        <sz val="11"/>
        <color theme="1"/>
        <rFont val="Calibri"/>
        <family val="2"/>
        <scheme val="minor"/>
      </rPr>
      <t>YA QUE INFORMAN QUE ESTAN PARA UN MAXIMO DE 200 A 300 CUPOS.</t>
    </r>
  </si>
  <si>
    <r>
      <t xml:space="preserve">NO ES TENIDA EN CUENTA LA HOJA DE VIDA, TODA VEZ QUE EN LA CARTA DE COMPROMISO DEL FORMATO 8, FOLIO 515 NO CUMPLE CON LA PROPORCION SOLICITADA, </t>
    </r>
    <r>
      <rPr>
        <b/>
        <sz val="11"/>
        <color theme="1"/>
        <rFont val="Calibri"/>
        <family val="2"/>
        <scheme val="minor"/>
      </rPr>
      <t xml:space="preserve">YA QUE INFORMAN QUE ESTAN PARA UN MAXIMO DE 200 A 300 CUPOS. </t>
    </r>
    <r>
      <rPr>
        <sz val="11"/>
        <color theme="1"/>
        <rFont val="Calibri"/>
        <family val="2"/>
        <scheme val="minor"/>
      </rPr>
      <t xml:space="preserve">
</t>
    </r>
  </si>
  <si>
    <r>
      <t xml:space="preserve">NO ES TENIDA EN CUENTA LA HOJA DE VIDA, TODA VEZ QUE EN LA CARTA DE COMPROMISO DEL FORMATO 8, FOLIO 517 NO CUMPLE CON LA PROPORCION SOLICITADA, </t>
    </r>
    <r>
      <rPr>
        <b/>
        <sz val="11"/>
        <color theme="1"/>
        <rFont val="Calibri"/>
        <family val="2"/>
        <scheme val="minor"/>
      </rPr>
      <t>YA QUE INFORMAN QUE ESTAN PARA UN MAXIMO DE 200 A 300 CUPOS.</t>
    </r>
  </si>
  <si>
    <t>DEICY DEL CARMEN VILLADIEGO DOMINGUEZ</t>
  </si>
  <si>
    <t>GIMNASIO MI ALEGRE INFAN</t>
  </si>
  <si>
    <t>10/02/2010-15/12/2010                     08/08/2011-16/12/2011</t>
  </si>
  <si>
    <t>FUNDACION VIDA FELIZ</t>
  </si>
  <si>
    <t>01/01/2012-31/12/2012</t>
  </si>
  <si>
    <t>1/313</t>
  </si>
  <si>
    <t>EDER LUIS BLANCO GONZALEZ</t>
  </si>
  <si>
    <t>INSTITUTO TEOLOGICO DE NORTE DE SANTANDER Y UNIVERSIDAD INERNACIONAL</t>
  </si>
  <si>
    <t>03/02/2012-28/09/2013</t>
  </si>
  <si>
    <t>ARLY DEL CARMEN PACHECO SUAREZ</t>
  </si>
  <si>
    <t>FUNDACION DE ARTE Y CULTURA</t>
  </si>
  <si>
    <t>07/02/2012-10/11/2012</t>
  </si>
  <si>
    <t>CLAUDIA MERCEDES SOLANO ROSARIO</t>
  </si>
  <si>
    <t>01/01/2013-31/12/2013</t>
  </si>
  <si>
    <t>NURIS ABUABARA BARRIOS</t>
  </si>
  <si>
    <t>09/06/2009-15/12/2010</t>
  </si>
  <si>
    <t>YOMARIS DORIA CASTRO</t>
  </si>
  <si>
    <t>01/07/2009-31/092011</t>
  </si>
  <si>
    <t>1/163</t>
  </si>
  <si>
    <t>NORFIS MARGOTH CUELLO CERVANTES</t>
  </si>
  <si>
    <t>INSTITUTO DE EDUCACION PARA EL TRABAJO Y DESARROLLO HUMANO-.VALLE DEL SAN JORGE</t>
  </si>
  <si>
    <t>COOPERATIVA DE SERVICIO DE MADRES COMUNITARIAS DE CERETE "COOTRADEMACOC"</t>
  </si>
  <si>
    <t>GRUPO 8 CERETE   / 9 CERETE  /10 CIENAGA DE ORO  /11 CIENAGA DE ORO  /12 COTORRA  /13 SAN CARLOS /14 SAN PELAYO /15 SAN PELAYO</t>
  </si>
  <si>
    <t>GRUPO 8 CERETE</t>
  </si>
  <si>
    <t>$2352481241</t>
  </si>
  <si>
    <t>GRUPO  9 CERETE</t>
  </si>
  <si>
    <t>$827104352</t>
  </si>
  <si>
    <t>GRUPO 10 CIENAGA DE ORO</t>
  </si>
  <si>
    <t>$1275939691</t>
  </si>
  <si>
    <t>GRUPO 11 CIENAGA DE ORO</t>
  </si>
  <si>
    <t>$318326346</t>
  </si>
  <si>
    <t>GRUPO 12 COTORRA</t>
  </si>
  <si>
    <t>$843117334</t>
  </si>
  <si>
    <t>GRUPO 13 SAN CARLOS</t>
  </si>
  <si>
    <t>$815552674</t>
  </si>
  <si>
    <t>GRUPO 14 SAN PELAYO</t>
  </si>
  <si>
    <t>$731878522</t>
  </si>
  <si>
    <t>GRUPO 15 SAN PELAYO</t>
  </si>
  <si>
    <t>$2067398190</t>
  </si>
  <si>
    <t>RESULTADOS EVALUACION COMPONENTE TECNICO GRUPO  8</t>
  </si>
  <si>
    <t>RESULTADOS EVALUACION COMPONENTE TECNICO GRUPO 9</t>
  </si>
  <si>
    <t>RESULTADOS FACTORES DE PONDERACION GRUPO 11</t>
  </si>
  <si>
    <t>RESULTADOS FACTORES DE PONDERACION GRUPO 12</t>
  </si>
  <si>
    <t>RESULTADOS FACTORES DE PONDERACION GRUPO 13</t>
  </si>
  <si>
    <t>RESULTADOS FACTORES DE PONDERACION GRUPO 14</t>
  </si>
  <si>
    <t>GRUPO 8  CERETE</t>
  </si>
  <si>
    <t>COOPERATIVA DE SERVICIO DE MADRES COMUNITARIAS DE CERETE "COOTRADEMACOC</t>
  </si>
  <si>
    <t>23/2014/139</t>
  </si>
  <si>
    <t>$979650948</t>
  </si>
  <si>
    <t>En esta certificacion se tiene en cuenta el valor  ejecutado hasta el 30 de septiembre como lo establecen los pliegos.</t>
  </si>
  <si>
    <t>GRUPO 9 CERETE</t>
  </si>
  <si>
    <t>23/2012/102</t>
  </si>
  <si>
    <t>$1942745282</t>
  </si>
  <si>
    <t>83 Y 84</t>
  </si>
  <si>
    <t>23/2013/277</t>
  </si>
  <si>
    <t>$1494187681</t>
  </si>
  <si>
    <t>86 Y 87</t>
  </si>
  <si>
    <t>89 AL 90</t>
  </si>
  <si>
    <t>ESTA EXPERIENCIA NO SERA TENIDA EEN CUENTA TODA VEZ QUE FUE APORTADA PARA LOS GRUPOS 9 (83,84) 11 (89 Y 90) Y 12 (92 Y 93), 13 (95 Y 96) ,14 (98 Y 99),15(101 Y 102). DE ACUERDO A LOS PLIEGOS SOLO SE LE TENDRA EN CUENTA PARA EL PRIMER GRUPO AL QUE SE PRESENTO EN ESTE CASO EL GRUPO 9.</t>
  </si>
  <si>
    <t>92 Y 93</t>
  </si>
  <si>
    <t>GRUP0 13 SAN CARLOS</t>
  </si>
  <si>
    <t>95 Y 96</t>
  </si>
  <si>
    <t>98 Y 99</t>
  </si>
  <si>
    <t>101 Y 102</t>
  </si>
  <si>
    <t>8,3</t>
  </si>
  <si>
    <t>1068</t>
  </si>
  <si>
    <t>11,46</t>
  </si>
  <si>
    <t>3084</t>
  </si>
  <si>
    <t>GRUPO 10  CIENAGA DE ORO</t>
  </si>
  <si>
    <t>11,9</t>
  </si>
  <si>
    <t>557</t>
  </si>
  <si>
    <t xml:space="preserve">GRUPO 8 </t>
  </si>
  <si>
    <t>CDI INSTITUCIONAL L BENDICION DE DIOS</t>
  </si>
  <si>
    <t>BARRIO 24 DE MAYO CERETE</t>
  </si>
  <si>
    <t xml:space="preserve"> MANGUEELITO</t>
  </si>
  <si>
    <t>CORREGIMIENTO DE MANGUELITO</t>
  </si>
  <si>
    <t>CALLE PRINCIPAL GRANERO ALMENDRO CHORRILLO</t>
  </si>
  <si>
    <t>MATEO GOMEZ</t>
  </si>
  <si>
    <t>CALLE PRINCIPAL DONDE TERMINA EL PAVIMENTO</t>
  </si>
  <si>
    <t>ESCUELA LA CEIBITA 5 - LA CEIBITA</t>
  </si>
  <si>
    <t>ESCUELA LA POZONA</t>
  </si>
  <si>
    <t>ESCUELA PLAYA RICA</t>
  </si>
  <si>
    <t>BRISAS DEL SINU</t>
  </si>
  <si>
    <t>CASA FINCA MACONDO QUEMADO-OTRO LADO DEL RIO</t>
  </si>
  <si>
    <t>RABO LARGO</t>
  </si>
  <si>
    <t>INSTITUCION EDUCATIVA RABO LARGO</t>
  </si>
  <si>
    <t xml:space="preserve">CDI RETIRO 1 </t>
  </si>
  <si>
    <t>INSTITUCCION EDUCATIVA RETIRO DE LOS INDIOS</t>
  </si>
  <si>
    <t>CDI RETIRO2</t>
  </si>
  <si>
    <t>INSTITUCION EDUCATIVA RETIRO DE LOS INDIOS</t>
  </si>
  <si>
    <t>CALLE DEL SEÑOR PEPA AL LADO DE LA IGLESIA</t>
  </si>
  <si>
    <t>CERETE</t>
  </si>
  <si>
    <t>CALLE 2B No.88 No.12 -58 BARRIO 24 DE MAYO</t>
  </si>
  <si>
    <t>GRUPO 9</t>
  </si>
  <si>
    <t>CDI INSTITUCCIONAL SUEÑOS DE AMOR</t>
  </si>
  <si>
    <t>CALLE 2A No.25-82 BARRIO 24 DE MAYO</t>
  </si>
  <si>
    <t>CDI INSTITUCIONAL CAMINOS DE ALEGRIA SEDE TOTUMO</t>
  </si>
  <si>
    <t>TRANSVERSAL 7 CALLE 19 EL TOTUMO</t>
  </si>
  <si>
    <t>CDI INSTITUCIONAL CAMINOS DE ALEGRIA SEDE SANTA MARIA</t>
  </si>
  <si>
    <t>CRA 13 BARRIO SANTA MARIA</t>
  </si>
  <si>
    <t>GRUPO 10</t>
  </si>
  <si>
    <t>PIJIGUAYAL</t>
  </si>
  <si>
    <t>CIENAGA DE ORO CORREGIMIENTO PIJIGUAYAL</t>
  </si>
  <si>
    <t>LOS MIMBRES</t>
  </si>
  <si>
    <t>CIENAGA DE  ORO CORREGIMIENTO LOS MIMBRES</t>
  </si>
  <si>
    <t>MAYORIA</t>
  </si>
  <si>
    <t>CIENAGA DE ORO VEREDA MAYORIA</t>
  </si>
  <si>
    <t>CIENAGA DE ORO EL LLANO</t>
  </si>
  <si>
    <t>PUNTA YANEZ</t>
  </si>
  <si>
    <t>CIENAGA DE ORO CORREGIMIENTO PUNTA YANEZ</t>
  </si>
  <si>
    <t>LOS COPELES</t>
  </si>
  <si>
    <t>CIENAGA DE ORO VEREDA LOS COPELES</t>
  </si>
  <si>
    <t>EL BUGRE</t>
  </si>
  <si>
    <t>CIENAGA DE ORO VEREDA EL BUGRE</t>
  </si>
  <si>
    <t>SALGUERO</t>
  </si>
  <si>
    <t>CIENAGA DE ORO VEREDA SALGUERO</t>
  </si>
  <si>
    <t>LAS PALMITAS</t>
  </si>
  <si>
    <t>CIENAGA DE ORO CORREGIMIENTO LAS PALMITAS</t>
  </si>
  <si>
    <t>LAS BALSAS</t>
  </si>
  <si>
    <t>CIENAGA DE ORO VEREDA LAS BALSAS</t>
  </si>
  <si>
    <t>EGIPTO</t>
  </si>
  <si>
    <t>CIENAGA DE ORO VEREDA EGIPTO</t>
  </si>
  <si>
    <t>MALAGANA</t>
  </si>
  <si>
    <t>CIENAGA DE ORO VEREDA MALAGANA</t>
  </si>
  <si>
    <t>GRUPO 11</t>
  </si>
  <si>
    <t>CDI MODALIDAD INSTITUCIONAL SIN ARRIENDO</t>
  </si>
  <si>
    <t>MODALIDAD INSTITUCIONAL JOSE MARIA BERASTEGUI</t>
  </si>
  <si>
    <t xml:space="preserve"> CIENAGA DE ORO CORREGIMIENTO DE BERASTEGUI</t>
  </si>
  <si>
    <t>GRUPO 12</t>
  </si>
  <si>
    <t>CDI INSTITUCIONAL PERIQUITOS</t>
  </si>
  <si>
    <t>COTORRA BARRIO SANTA LUCIA</t>
  </si>
  <si>
    <t>COTORRA VEREDA LA CULEBRA</t>
  </si>
  <si>
    <t>COTORRA VEREDA MORALITO</t>
  </si>
  <si>
    <t>COTORRA CORREGIMIENTO LAS AREPAS</t>
  </si>
  <si>
    <t>COTORRA CORREGIMIENTO ABROJAL</t>
  </si>
  <si>
    <t>LOS PERIQUITOS</t>
  </si>
  <si>
    <t>CALLE 15 MUNICIPIO DE COTORRA</t>
  </si>
  <si>
    <t>GRUPO 13</t>
  </si>
  <si>
    <t>CDI INSTITUCIONAL CRECIENDO Y SOÑANDO</t>
  </si>
  <si>
    <t>SAN CARLOS CARRIZAL</t>
  </si>
  <si>
    <t>CDI INSTITUCIONAL JUAN PABLO SEGUNDO</t>
  </si>
  <si>
    <t>SAN CARLOS CALLE C No.12-02</t>
  </si>
  <si>
    <t>MODALIDAD FAMILIAR NUEVO COMIENZO</t>
  </si>
  <si>
    <t>SAN CARLOS VEREDA SAN MIGUEL</t>
  </si>
  <si>
    <t>GRUPO 14</t>
  </si>
  <si>
    <t>CDI INSTITUCCIONAL LA MADERA</t>
  </si>
  <si>
    <t>CORREGIMIENTO LA MADERA SAN PELAYO</t>
  </si>
  <si>
    <t>CDI INSTITUCIONAL DIOS ES AMOR</t>
  </si>
  <si>
    <t>CALLE 1A No12-02 CENTRO</t>
  </si>
  <si>
    <t>CDI INSTITUCIONAL APRENDO JUGANDO</t>
  </si>
  <si>
    <t>CALLE 11 No.8B BARRIO EL PARAISO</t>
  </si>
  <si>
    <t>GRUPO 15</t>
  </si>
  <si>
    <t>BONGAMELLA</t>
  </si>
  <si>
    <t>BARRIO SANTO DOMINGO</t>
  </si>
  <si>
    <t>BUENOS AIRES</t>
  </si>
  <si>
    <t>CAÑO VIEEJO</t>
  </si>
  <si>
    <t>SABANA NUEVA</t>
  </si>
  <si>
    <t>PUERTO NUEVO</t>
  </si>
  <si>
    <t>CARRILLO</t>
  </si>
  <si>
    <t>SAN ISIDRO</t>
  </si>
  <si>
    <t>CORREGIMIENTO SABANA NUEVA</t>
  </si>
  <si>
    <t>LAS GUAMAS</t>
  </si>
  <si>
    <t>LAS LAURAS</t>
  </si>
  <si>
    <t>VEREDA LAS LAURAS</t>
  </si>
  <si>
    <t>EL PANTANO</t>
  </si>
  <si>
    <t>SAN RAFAEL</t>
  </si>
  <si>
    <t>INCORA LA RULETA</t>
  </si>
  <si>
    <t>VEREDA EL INCORA LA RULERA</t>
  </si>
  <si>
    <t>GOTITAS DE AMOR</t>
  </si>
  <si>
    <t>SAN PELAYO BARRIO CACAGUAL</t>
  </si>
  <si>
    <t>23/2010/071</t>
  </si>
  <si>
    <t>$1113110634</t>
  </si>
  <si>
    <t>105 AL 106</t>
  </si>
  <si>
    <t>23/2011/056</t>
  </si>
  <si>
    <t>$1506708352</t>
  </si>
  <si>
    <t>107 AL 108</t>
  </si>
  <si>
    <t>LUZ DARY MAZO MARIN</t>
  </si>
  <si>
    <t>LIC EN EDUCACION</t>
  </si>
  <si>
    <t>15/10/2011 AL 15/12/2013</t>
  </si>
  <si>
    <t>KAREN YURIMA MERCADO GOMEZ</t>
  </si>
  <si>
    <t xml:space="preserve">LICENCIADA EN EDUCACION </t>
  </si>
  <si>
    <t>MAURICIO JAVIER PAYARES LUNA</t>
  </si>
  <si>
    <t>UNIVERSIDAD SAN MARTIN</t>
  </si>
  <si>
    <t>15/1/2012 AL 30/9/2014</t>
  </si>
  <si>
    <t>ENADYS MUÑOZ URRUTIA</t>
  </si>
  <si>
    <t>LICENCIADA EN EDUCACION CON ENFASIS EN LENGUA CASTELLANA.</t>
  </si>
  <si>
    <t>SANDRA  PATRICIA ARRIETA SAYA</t>
  </si>
  <si>
    <t>15/10/2011 AL 15/12/2014</t>
  </si>
  <si>
    <t>JORGE ARMANDO PUELLO COGOLLO</t>
  </si>
  <si>
    <t>EVER DE JESUS REYES SANCHEZ</t>
  </si>
  <si>
    <t>LICENCIADO EN EDUCACION CON ENFASIS EN BIOLOGIA Y QUIMICA</t>
  </si>
  <si>
    <t>LOLY LUZ SANTAMARIA FLOREZ</t>
  </si>
  <si>
    <t>LICENCIADA EN CIENCIAS NATURALES Y EDUCACION AMBIENTAL</t>
  </si>
  <si>
    <t>LILIANA JEANNETH BRAVO RHENALS</t>
  </si>
  <si>
    <t xml:space="preserve">COORDINADOR GENERAL </t>
  </si>
  <si>
    <t>ALBA LUZ FABRA  DAVID</t>
  </si>
  <si>
    <t>LUIS FERNANDO NEGRETE CASTRO</t>
  </si>
  <si>
    <t>CARMEN ANTONIA MORALES SOTO</t>
  </si>
  <si>
    <t>CONTADORA PUBLICO</t>
  </si>
  <si>
    <t>GUILLERMO DE JESUS TORDECILLA GARCIA</t>
  </si>
  <si>
    <t>XIOMARA NEGRETE CALAO</t>
  </si>
  <si>
    <t>COORPORACION UNIVERSITARIA DEL SINU</t>
  </si>
  <si>
    <t>15/01/2013 AL 15/12/2013</t>
  </si>
  <si>
    <t>KELLY STEFANY PORTILLO DIAZ</t>
  </si>
  <si>
    <t>YOLANDA SOFIA TORRES ESPINOZA</t>
  </si>
  <si>
    <t>LICENCIADA EN EDUCACION BASICA CON ENFASIS EN CIENCIAS NATURALES Y EDUCACION AMBIENTAL</t>
  </si>
  <si>
    <t>MARIELA DEL CARMEN MAZO ARDILA</t>
  </si>
  <si>
    <t>LICENCIADA EN EDUCACION CON ENFASIS EN INFORMATICA</t>
  </si>
  <si>
    <t>LA UNIVERSIDAD FRANCISCO DE PAULA SANTANDER</t>
  </si>
  <si>
    <t>EDITH YOHANA LOPEZ BARRIOS</t>
  </si>
  <si>
    <t>MEUDID DISNEY ACOSTA PEREZ</t>
  </si>
  <si>
    <t>LICENCIADA EN EDUCACION BASICA CON ENFASIS EN HUMANIDADES, LENGUA CASTELLANA E INGLES</t>
  </si>
  <si>
    <t>YEIDYS YANETH BARRIOS DORIA</t>
  </si>
  <si>
    <t>LICENCIADA EN EDUCACION BASICA CON ENFASIS EN HUMANIDADES  E INGLES</t>
  </si>
  <si>
    <t>VICTOR ALFONSO ARIZA</t>
  </si>
  <si>
    <t>DIDIER FAJARDO LEAL</t>
  </si>
  <si>
    <t xml:space="preserve">LICENCIADO EN EDUCACION FISICA RECREACION Y DEPORTES </t>
  </si>
  <si>
    <t>CARMEN CECILIA CASTRO MERCADO</t>
  </si>
  <si>
    <t>LICENCIADO EN EDUCACION INFANTIL CON ENFASIS EN ETICA Y VALORES</t>
  </si>
  <si>
    <t>MARIA ANGELICA PADILLA MONTERROSA</t>
  </si>
  <si>
    <t>FORMATO 7 EQUIPO MINIMO HABILITANTE GRUPO 8</t>
  </si>
  <si>
    <t xml:space="preserve"> COORDINADOR</t>
  </si>
  <si>
    <t>CARMEN CECILIA BEDOYA GARCIA</t>
  </si>
  <si>
    <t>COOPERATIVA DE SERVICIO DE MADRES CCOMUNITARIAS DE CERETE</t>
  </si>
  <si>
    <t>NO CUMPLE CON EL PERFIL REQUERIDO POR O ANTERIOR NO SERA TENIDA EN CUENTA</t>
  </si>
  <si>
    <t>ASOCIACION DE BACHILLERES DE LA COMUNIDAD PARROQUIAL SAN NICOLAS DE TOLENTINO ABC PASSANT</t>
  </si>
  <si>
    <t>15/01/2012 AL 15/12/2012</t>
  </si>
  <si>
    <t>CARMEN TERESA MEZA RHENALS</t>
  </si>
  <si>
    <t>LICENCIADA EN LENGUA CASTELLANA</t>
  </si>
  <si>
    <t>EDINSON DE JESUS USME ZULUAGA</t>
  </si>
  <si>
    <t>LICENCIADO EN CIENCIAS HUMANAS-INFORMATICA Y MEDIOS AUDIOVISUALES</t>
  </si>
  <si>
    <t>MARCO ANTONIO MARTINEZ DIAZ</t>
  </si>
  <si>
    <t>BERENICE HERAZO ACOSTA</t>
  </si>
  <si>
    <t>LIGA CONTRA EL CANCER</t>
  </si>
  <si>
    <t>11/8 AL 30/11/2008</t>
  </si>
  <si>
    <t>GISELA OYOLA PEREZ</t>
  </si>
  <si>
    <t>RUTH MARGARITA ESPINOSA</t>
  </si>
  <si>
    <t>MARIA JOSE BELEÑO CORRALES</t>
  </si>
  <si>
    <t>ARLEIDYS HIDALGO ZARATE</t>
  </si>
  <si>
    <t>INSTITUCION EDUCATIVA MARIA EUGENIA VELANDIA</t>
  </si>
  <si>
    <t>20/02/2012 AL 06/04/2012</t>
  </si>
  <si>
    <t xml:space="preserve">SE SOLICITA ACLARAR LA CERTIFICACION DEL FOLIO 316 EN REFERENCIA A CERTIFICARLA COMO PSICOLOGA EN FECHA ANTERIOR A LA DE EL GRADO </t>
  </si>
  <si>
    <t>ISAURA PATRICIA ACUÑA HERNANDEZ</t>
  </si>
  <si>
    <t>SANDRA MILENA AMANTE PEREZ</t>
  </si>
  <si>
    <t>FORMATO 7 EQUIPO MINIMO HABILITANTE GRUPO 9</t>
  </si>
  <si>
    <t>NORA PILAR LENGUA OTERO</t>
  </si>
  <si>
    <t xml:space="preserve">INSTITUCION EDUCATIVA  COLEGIO NUESTRA SEÑORA DEL CARMEN </t>
  </si>
  <si>
    <t>01/02/ AL 30/11/2012</t>
  </si>
  <si>
    <t>SANDRA MILENA NIETO ALGARIN</t>
  </si>
  <si>
    <t xml:space="preserve">LICENCIADA EN EDUCACION BASICA </t>
  </si>
  <si>
    <t>MILEIDIS MORENO TORRES</t>
  </si>
  <si>
    <t>INSTITUCION EDUCATIVA EN SILENCIO</t>
  </si>
  <si>
    <t>6/2 AL 26/11/2012</t>
  </si>
  <si>
    <t>FORMATO 7 EQUIPO MINIMO HABILITANTE GRUPO 10</t>
  </si>
  <si>
    <t>KAREN SURELLA VARGAS DIAZ</t>
  </si>
  <si>
    <t>LICENCIADO EN EDUCACION BASICA</t>
  </si>
  <si>
    <t>ASOCIACION DE BACHILLERES DE LA COMUNIDAD PARROQUIAL SAN NICOLAS DE TOLENTINO ABC PASSAN</t>
  </si>
  <si>
    <t>JACKELINE ESTER GUTIERREZ GALEANO</t>
  </si>
  <si>
    <t>5/01/2012 AL 15/12/2012</t>
  </si>
  <si>
    <t>COOPERATIVA DE SERVICIO DE MADRES COMUNITARIAS DE CERET</t>
  </si>
  <si>
    <t>GLORIA ELENA BUELVAS RICARDO</t>
  </si>
  <si>
    <t>UNIVERSIDAD NACIONAL A DISTANCIA UNAD</t>
  </si>
  <si>
    <t>DIANA MARIA SOCARRAS</t>
  </si>
  <si>
    <t>CRISTINA ISABEL LEON AVILEZ</t>
  </si>
  <si>
    <t>5/10/2011 AL 15/12/2013</t>
  </si>
  <si>
    <t>ELIANA CURE PEREZ</t>
  </si>
  <si>
    <t>FORMATO 7 EQUIPO MINIMO HABILITANTE GRUPO 11</t>
  </si>
  <si>
    <t xml:space="preserve">EUCARIS DEL SOCORRO PEREZ LOZANO </t>
  </si>
  <si>
    <t>15/1/2013 AL 15/12/2013</t>
  </si>
  <si>
    <t>MARIA ALEJANDRA MUÑOZ ALVAREZ</t>
  </si>
  <si>
    <t>15/10/2011 AL 15712/2013</t>
  </si>
  <si>
    <t>FORMATO 7 EQUIPO MINIMO HABILITANTE GRUPO 12</t>
  </si>
  <si>
    <t>NELSY ROCIO ORTIZ ESPITIA</t>
  </si>
  <si>
    <t>LICENCCIADO EN EDUCACION INFANTIL</t>
  </si>
  <si>
    <t>NELIS DEL CARMEN HERNANDEZ COGOLLO</t>
  </si>
  <si>
    <t>SARA LUCIA VIVANCO NARVAEZ</t>
  </si>
  <si>
    <t>EDITH MARIA DOMINGUEZ PEREZ</t>
  </si>
  <si>
    <t>DENYSS DE JESUS VALLEJO ARROYO</t>
  </si>
  <si>
    <t>FORMATO 7 EQUIPO MINIMO HABILITANTE GRUPO 13</t>
  </si>
  <si>
    <t>1/223</t>
  </si>
  <si>
    <t>MARLIN RUTH FLOREZZ BARON</t>
  </si>
  <si>
    <t>LICENCIADO EN EDUCACION INFANTIL</t>
  </si>
  <si>
    <t>LUBIS GIOMAR VELLOJIN OSORIO</t>
  </si>
  <si>
    <t>YENIS MORALES ORTEGA</t>
  </si>
  <si>
    <t>CONSUELO DEL CARMEN  TORRES RAMOS</t>
  </si>
  <si>
    <t>FORMATO 7 EQUIPO MINIMO HABILITANTE GRUPO 14</t>
  </si>
  <si>
    <t>1/269</t>
  </si>
  <si>
    <t>YESENIA MATILDE PUELLO CONDE</t>
  </si>
  <si>
    <t>NALIA MILENA GARCES NEGRETE</t>
  </si>
  <si>
    <t>FORMATO 7 EQUIPO MINIMO HABILITANTE GRUPO 15</t>
  </si>
  <si>
    <t>EDIS EDITH HERAZO ESCUDERO</t>
  </si>
  <si>
    <t>HOGAR INFATIL VALENCIA</t>
  </si>
  <si>
    <t>15/01/2011 AL 31/12/2001</t>
  </si>
  <si>
    <t>SILVIA PATRICIA ECHAVARRIA CARDONA</t>
  </si>
  <si>
    <t>MIRNA JUDITH GUERRA HERNANDEZ</t>
  </si>
  <si>
    <t>1 SOBRE 90</t>
  </si>
  <si>
    <t>VICTOR ELIECER PUELLO GONZALEZ</t>
  </si>
  <si>
    <t>LICENCIADO EN EDUCACION Y CIENCIAS HUMANAS</t>
  </si>
  <si>
    <t xml:space="preserve">ALEJANDRA MARIA AYALA ESPITIA </t>
  </si>
  <si>
    <t>15/102011 AL 15/12/2013</t>
  </si>
  <si>
    <t>YOREIDA FARAK DE VERGARA</t>
  </si>
  <si>
    <t>FUNDACION UNIVERSITARIA CATOLICA DEL NORTE</t>
  </si>
  <si>
    <t>15/1/2012 AL 15/12/2012</t>
  </si>
  <si>
    <t>LINEY VIDAL MORENO</t>
  </si>
  <si>
    <t xml:space="preserve">UNIVERSIDAD ABIERTA Y A DISTANCIA UNAD </t>
  </si>
  <si>
    <t>SE SOLICITA SUBSANAR EL FOLIO 940 TODA VEZ QUE LA CERTIFICACION APORTADA NO ES CLARA EN CUANTO A LA TITULACION YFECHA DE LA MISMA  COMO LO REQUIEREN LOS PLIEGOS.</t>
  </si>
  <si>
    <t>LEIVIS AYIRZA MORENO MATURANA</t>
  </si>
  <si>
    <t>OLGA LUCIA PADILLA</t>
  </si>
  <si>
    <t>INSTITUCION EDUCATIVA MIGUEL ANTONIO LENGUA NAVAS</t>
  </si>
  <si>
    <t>05/5/1994 AL 5/08/2008</t>
  </si>
  <si>
    <t>MERCEDES ALICIA PALOMINO BALLESTEROS</t>
  </si>
  <si>
    <t>YACIRA SHIRLEY LOPEZ VIELLAR</t>
  </si>
  <si>
    <t>GRUPO 8</t>
  </si>
  <si>
    <t>1/1051</t>
  </si>
  <si>
    <t>NO SE TIENE EN CUENTA, TODA VEZ QUE NO CUMPLE LA PROPORCION DEL TALENTO HUMANO ADICIONAL</t>
  </si>
  <si>
    <t>CRA 4 CALLE 7 BARRIO SANTO DOMINGO CHINU</t>
  </si>
  <si>
    <t>CRA 4 No 5-63 BARRIO SANTO DOMINGO CHINU</t>
  </si>
  <si>
    <t>FOLIO 278</t>
  </si>
  <si>
    <t>01-2010</t>
  </si>
  <si>
    <t>197-201</t>
  </si>
  <si>
    <t>02-2011</t>
  </si>
  <si>
    <t>202-206</t>
  </si>
  <si>
    <t>MARTHA LILIANA MIZGER PASTRANA</t>
  </si>
  <si>
    <t>ADRIANA CRISTINA ALVAREZ VERGARA</t>
  </si>
  <si>
    <t>ADMINISTRADORA DE EMPRESAS CON ENFASIS EN ECONOMIA SOLIDARIA</t>
  </si>
  <si>
    <t>UNIVERSIDAD LUIS AMIGÓ</t>
  </si>
  <si>
    <t>NO SE VALIDA ESTA HOJA DE VIDA, TODA VEZ QUE NO SE ACREDITA EL TITULO PROFESIONAL</t>
  </si>
  <si>
    <t>LICENCIADA EN EDUCACION BASICA CON ENFASIS EN HUMANIDADES</t>
  </si>
  <si>
    <t>ASOCIACION INSTITUO MIXTO JUAN JACOBO ROUSSEAU
CENTRO EDUCATIVO GABRIEL GARCIA MARQUEZ</t>
  </si>
  <si>
    <t>15/10/2013 AL 21/11/2014
01/02/2012 AL 01/03/2013</t>
  </si>
  <si>
    <t xml:space="preserve">FUNDACION AMIGOS DEL SINU </t>
  </si>
  <si>
    <t>NOVIEMBRE 29 DE 2014</t>
  </si>
  <si>
    <t>GRUPO N°16</t>
  </si>
  <si>
    <t>GRUPO N°17</t>
  </si>
  <si>
    <t xml:space="preserve">GRUPO N°18 </t>
  </si>
  <si>
    <t>GRUPO N°19</t>
  </si>
  <si>
    <t>GRUPO N°20</t>
  </si>
  <si>
    <t>GRUPO N°21</t>
  </si>
  <si>
    <t>RESULTADOS EVALUACION COMPONENTE TECNICO GRUPO -16</t>
  </si>
  <si>
    <t>RESULTADOS EVALUACION COMPONENTE TECNICO GRUPO -17</t>
  </si>
  <si>
    <t>RESULTADOS EVALUACION COMPONENTE TECNICO GRUPO -18</t>
  </si>
  <si>
    <t>RESULTADOS EVALUACION COMPONENTE TECNICO GRUPO -19</t>
  </si>
  <si>
    <t>RESULTADOS EVALUACION COMPONENTE TECNICO GRUPO -20</t>
  </si>
  <si>
    <t>RESULTADOS EVALUACION COMPONENTE TECNICO GRUPO -21</t>
  </si>
  <si>
    <t>23/2012/330</t>
  </si>
  <si>
    <t>23.86</t>
  </si>
  <si>
    <t>64 Y 65</t>
  </si>
  <si>
    <t xml:space="preserve">ESTA EXPERIENCIA NO ES VALIDA POR QUE SE ENCUENTRA TRASLAPADA EN LAS CERTIFICACIONES DE LOS FOLIOS 67 Y 68 </t>
  </si>
  <si>
    <t>23/2012/150</t>
  </si>
  <si>
    <t xml:space="preserve">NO APORTO EL CONTRATO SE VERIFICO ESTE DOCUEMNTO EN JURIDICA </t>
  </si>
  <si>
    <t>23/2012/350</t>
  </si>
  <si>
    <t>67 Y 68</t>
  </si>
  <si>
    <t>NO SE TUVIERON ENCUENTA DOS MESES DE EXPERIENCIA TODA VEZ QUE SE ENCUENTRA TRASLAPADA CON EL CONTRATO 23/2012/150</t>
  </si>
  <si>
    <t xml:space="preserve">CDI INSTITUCIONAL CON ARRIENDO -GRUPO 20 </t>
  </si>
  <si>
    <t xml:space="preserve">BARRIO JOREGE ELIECER GAITAN - CDI JORGE ELIECER GAITAN PUEBLO NUEVO </t>
  </si>
  <si>
    <t>BARRIO JUAN XXIII - CDI JUAN XIII</t>
  </si>
  <si>
    <t xml:space="preserve">CDI SIN ARRIENDO - GRUPO16 </t>
  </si>
  <si>
    <t xml:space="preserve">INSTITUCIONAL SIN ARRIENDO </t>
  </si>
  <si>
    <t xml:space="preserve">KRA 15 N° 7-59 SAN JOSE - CDI SAN JOSE -PLANETA RICA </t>
  </si>
  <si>
    <t xml:space="preserve">CALLE 15 SUR KRA 4 D -06 CDI PALA SORIANA -PLANETA RICA </t>
  </si>
  <si>
    <t>CDI SIN ARRIENDO - GRUPO19</t>
  </si>
  <si>
    <t xml:space="preserve">BARRIO EL CARMEN -CDI ILUSIONES-PLANETA RICA  </t>
  </si>
  <si>
    <t xml:space="preserve">CORREGIMIENTO TIERRASANTA -CDI TIERRASANTA-PLANETA RICA </t>
  </si>
  <si>
    <t xml:space="preserve">POLIDEPORTIVO-CDI PECESITOS DEL SAN JORGE PLANETA RICA </t>
  </si>
  <si>
    <t xml:space="preserve">CDI SIN ARRIENDO - GRUPO 21 </t>
  </si>
  <si>
    <t xml:space="preserve">BARRIO EL PRADO -CDI DIVINO NIÑO -PLANETA RICA </t>
  </si>
  <si>
    <t>CDI SIN ARRIENDO - GRUPO 21</t>
  </si>
  <si>
    <t xml:space="preserve">BARRIO JUAN 23- CDI JUAN XXII PLANETA RICA </t>
  </si>
  <si>
    <t xml:space="preserve">CDI FAMILIAR -16  </t>
  </si>
  <si>
    <t xml:space="preserve">FAMILIAR </t>
  </si>
  <si>
    <t xml:space="preserve">VEREDA SAN TANA -CDI MIS ANGELITOS PLANETA RICA </t>
  </si>
  <si>
    <t xml:space="preserve">VEREDA EL NARANJAL - CDI CARITA FELICES - PLANETA RICA </t>
  </si>
  <si>
    <t xml:space="preserve">VEREDA LA ARENA CDI EXPLORANDO CAMINO - PLANETA RICA </t>
  </si>
  <si>
    <t xml:space="preserve">BARRIO LAS AMERICAS CDI MIS FLORECITAS - PLANETA RICA </t>
  </si>
  <si>
    <t>BARRIO MIRAFLORES - CDI JARDIN DE CLARILIUZ</t>
  </si>
  <si>
    <t xml:space="preserve">BARRIO PRIMERO - CDI MUNDO MAGICO PLANETRICA </t>
  </si>
  <si>
    <t xml:space="preserve">BARRIO SANTANDER - CDI CARRUSEL DE LA ALEGRIA PLANETA RICA </t>
  </si>
  <si>
    <t xml:space="preserve">BARRIO INMACULADA -CDI MIS PRIMEROS MOMENTOS -PLANETA RICA </t>
  </si>
  <si>
    <t xml:space="preserve">VEREDDA EL ALGODOS. CDI MIS PEQUEÑINES -PLANETA RICA </t>
  </si>
  <si>
    <t xml:space="preserve">BARRIO EL PORVENIR -CDI MIS ANHELOS -PLANETA RICA </t>
  </si>
  <si>
    <t xml:space="preserve">VEREDA CHIQUITICA -CDI ESTRELLAS DEL MAÑANA </t>
  </si>
  <si>
    <t xml:space="preserve">VEREDA PUNTA VERDE -CDI MIS PRIMEROS PASOS </t>
  </si>
  <si>
    <t xml:space="preserve">CORREGIMIENTO PROVIDENCIA - CDI MI NUEVO MUNDO -PLANETA RICA  </t>
  </si>
  <si>
    <t xml:space="preserve">VEREDA LA FORTUNA -CDI MI MUNDO FELIZ - PLANETA RICA </t>
  </si>
  <si>
    <t xml:space="preserve">VEREDA CAROLINA CDI DEJANDO HUELLAS PLANETA RICA </t>
  </si>
  <si>
    <t xml:space="preserve">BARRIO LAS COLINAS - CDI MIS TRAVESURAS - PLANETA RICA </t>
  </si>
  <si>
    <t xml:space="preserve">BARRIO 22 DE AGOSTO - CDI MIS PEQUEÑOS JARDINES - PLANETA RICA </t>
  </si>
  <si>
    <t xml:space="preserve">VEREDA PAMPLONA - CDI TRES DE LOS SUEÑOS -PLANETA RICA </t>
  </si>
  <si>
    <t xml:space="preserve">CORREGIMIENTO ARENOSO- CDI RISITAS ALEGRE - PLANETA RICA </t>
  </si>
  <si>
    <t>BARRIO SAN JOSE - CDI PLANETA RICA -</t>
  </si>
  <si>
    <t>CDI FAMILIAR -18</t>
  </si>
  <si>
    <t xml:space="preserve">VEREDA COLONIA EL 72 - CDI MIS AMORES - BUENAVISTA </t>
  </si>
  <si>
    <t xml:space="preserve">VEREDA CAMPO SOLO, CALLE LARGA Y LAS CRUCES - CDI MIS CAMPEONES - BUENAVISTA </t>
  </si>
  <si>
    <t xml:space="preserve">VEREDA EL 35 - CDI MIS PEQUEÑINES - BUENAVISTA </t>
  </si>
  <si>
    <t xml:space="preserve">VEREDA POLIMIA Y RIO SECO - CDI COLOMBIANITOS </t>
  </si>
  <si>
    <t xml:space="preserve">VEREDA MEJOR ESQUINA . LAS BARRAS Y BELLAVISTA - CDI MIS PINGUINITOS . PLANETA RICA </t>
  </si>
  <si>
    <t xml:space="preserve">VEREDA LA LINEA VERACRUZ Y LA BALASTRERA CDI MIS ANGELITOS - BUENAVISTA </t>
  </si>
  <si>
    <t xml:space="preserve">BARRIO VILLAFATIMA - CDI FAMILIA VILLA FATIMA- BUENAVISTA </t>
  </si>
  <si>
    <t xml:space="preserve">CDI FAMILIAR-20 </t>
  </si>
  <si>
    <t xml:space="preserve">BETANIA Y LOS LIMONES - CDI MIS AMORES PUEBLO NUEVO </t>
  </si>
  <si>
    <t xml:space="preserve">CHIPAL Y EL DESEO CDI LOS POLLUELOS - PUEBLO NUEVO </t>
  </si>
  <si>
    <t xml:space="preserve">CARRERA 1 N° 11 B. EL MANGO CDI PENSAR Y JUGAR - PUEBLO NUEVO </t>
  </si>
  <si>
    <t xml:space="preserve">PIÑAL Y LA ESPERANZA - CDI LOS PINGUINOS PUEBLO NUEVO </t>
  </si>
  <si>
    <t xml:space="preserve">LA ESPERAANZA- CDI LAS ESTRELLAS -PUEBLO NUEVO </t>
  </si>
  <si>
    <t xml:space="preserve">PUEBLO REGAO -CDI PEQUEÑOS EXPLORADORES - PUEBLO NUEVO </t>
  </si>
  <si>
    <t xml:space="preserve">EL CORRAL - CDI LOS PITUFOS -PUEBLO NUEVO </t>
  </si>
  <si>
    <t xml:space="preserve">PALMIRA Y CENTRO AMERICA -CDI MIS ESTRELLITAS - PUEBLO NUEVO </t>
  </si>
  <si>
    <t xml:space="preserve">BARRIO CERROS DE COSTA RICA - CDI MIS TRAVESURAS - PUEBLO NUEVO </t>
  </si>
  <si>
    <t xml:space="preserve">CORCOBAO Y LA NEVERA - CDI LOS PECESITIS </t>
  </si>
  <si>
    <t xml:space="preserve">COLEGIO EL ROSARIO - AVENIDA PRINCIPAL - CDI FAMILIAR PUEBLO NUEVO </t>
  </si>
  <si>
    <t xml:space="preserve">COORDINADORA -GRUPO 16 </t>
  </si>
  <si>
    <t xml:space="preserve">LINA SOFIA DAZA TABORDA </t>
  </si>
  <si>
    <t xml:space="preserve">FUNDACION AMIGOS DEL SINU
FUNDACION AMIGOS DEL SINU  </t>
  </si>
  <si>
    <t>15/07-2013-12/11/2013
12/11/2013 -15/12/2014</t>
  </si>
  <si>
    <t>1/335</t>
  </si>
  <si>
    <t xml:space="preserve">KELLY CORSINIA HOYOS MARTINEZ </t>
  </si>
  <si>
    <t xml:space="preserve">LICENCIADA EN EDUCACION BASICA CON ENFASIS EN CIENCIAS NATURALES </t>
  </si>
  <si>
    <t xml:space="preserve">UNIVERSIDAD CECAR </t>
  </si>
  <si>
    <t xml:space="preserve">SONIA ELVIRA ACOSTA BENITEZ </t>
  </si>
  <si>
    <t xml:space="preserve">LICENCIADA  EN CIENCIAS RELIGIOSAS </t>
  </si>
  <si>
    <t xml:space="preserve">PONTIFICIA UNIVERSIDAD JAVIERIANA </t>
  </si>
  <si>
    <t>24705/2013</t>
  </si>
  <si>
    <t xml:space="preserve">APOYO PSICOSOCILA GRUPO 16 </t>
  </si>
  <si>
    <t xml:space="preserve">YUNADIS ESTELA BERTEL LOPEZ </t>
  </si>
  <si>
    <t xml:space="preserve">FUNDACION PARA LAS SOLUCIONES EMPRESARIALES
COORPORACION PARA EL DESARROLLO INTEGRAL Y PROYECTOS DERSIFICADOS  </t>
  </si>
  <si>
    <t>27/06-27/12/2013 
02/01/2013-30/06/2014</t>
  </si>
  <si>
    <t xml:space="preserve">ANOTNIO JOSE CASTRO JIMENEZ </t>
  </si>
  <si>
    <t xml:space="preserve">PSICOLOGO SOCIAL COMUNITARIO </t>
  </si>
  <si>
    <t xml:space="preserve">UNIVERSIDAD NACIONAL ABIERTA Y A DISTANCIA </t>
  </si>
  <si>
    <t xml:space="preserve">CLINICA REGIONAL PLANEA RICA LTDA </t>
  </si>
  <si>
    <t>01/06/2006-01/06/2007</t>
  </si>
  <si>
    <t xml:space="preserve">APOYO PSICOSOCIAL </t>
  </si>
  <si>
    <t xml:space="preserve">GLORIA PATRICIA VERGARA HERRERA </t>
  </si>
  <si>
    <t>O</t>
  </si>
  <si>
    <t xml:space="preserve">TATIANA MARCELA PADILLA LOZANO </t>
  </si>
  <si>
    <t xml:space="preserve">ATALA DEL CARMEN VALLEJO REGINO </t>
  </si>
  <si>
    <t xml:space="preserve">FUNDACION NACIONAL AQUILEO PARRA
FUNDACION AMIGOS DEL SINU  </t>
  </si>
  <si>
    <t>14/01/2009- 07/11/2012
15/08-18/11/2013 - 18/11/2013- 15/12/2014</t>
  </si>
  <si>
    <t>1/185</t>
  </si>
  <si>
    <t xml:space="preserve">CINDY JHOANA MORENO MARTINEZ </t>
  </si>
  <si>
    <t xml:space="preserve">UNIVERSIDAD TECNOLOGICA DE CORDOBA </t>
  </si>
  <si>
    <t xml:space="preserve">DIOCESIS DE QUIBDO </t>
  </si>
  <si>
    <t>O3/02/2008-31/12/2012</t>
  </si>
  <si>
    <t xml:space="preserve">SAIDA ESTHER SUAREZ MONTALVO </t>
  </si>
  <si>
    <t xml:space="preserve">INSTITUTO TEOLOGICO NORTE DE SANTANDER Y LA UNIVERSIDAD INTERNACIONAL </t>
  </si>
  <si>
    <t xml:space="preserve">ICBF </t>
  </si>
  <si>
    <t>01/01/2006 -30/12/2008</t>
  </si>
  <si>
    <t xml:space="preserve">COORDINADORA -GRUPO 17 </t>
  </si>
  <si>
    <t xml:space="preserve">CARMIÑA RAQUEL RIVERA CALAO </t>
  </si>
  <si>
    <t>UNIVERSIDAD COLEGIO MAYOR DE CUNDINAMARCA</t>
  </si>
  <si>
    <t xml:space="preserve">COORPORACION UNIVERSITARIA MINUTO DE DIOS
GIMNASIO MI ALEGRE INFANCIA </t>
  </si>
  <si>
    <t>04/02/-30/11/2013
19/01-30/06/2010</t>
  </si>
  <si>
    <t>01/000</t>
  </si>
  <si>
    <t xml:space="preserve">ANA MARIA MARTINEZ VARGAS </t>
  </si>
  <si>
    <t xml:space="preserve">ADMINISTRADORA FINANCIERA </t>
  </si>
  <si>
    <t xml:space="preserve">UNIVERSIDAD DEL TOLIMA /UNIVERSIDAD DE CORDOBA </t>
  </si>
  <si>
    <t xml:space="preserve">FUNDACION SURGIR
RESGURDO INDGENA ZENU DEL ALTO SAN JOREGE EN LOS MUNICIPIOS DE PTO. LIBERTADOR, MONTELIBANO DEPTO CORDOBA  </t>
  </si>
  <si>
    <t>01/11/2013-31/10/2014
1/01/2007-12/04/2012</t>
  </si>
  <si>
    <t xml:space="preserve">APOYO PSICOSOCILA GRUPO 17 </t>
  </si>
  <si>
    <t xml:space="preserve">SAUDITH NATALIA PRIETO DEL TORO </t>
  </si>
  <si>
    <t xml:space="preserve">PSICOLOGA SOCIAL Y COMUNNITARIA </t>
  </si>
  <si>
    <t xml:space="preserve">ALCALDIA DEL MUNICIPIO DE BUENAVISTA 
INSTITUTO JUAN JACOBO ROUSSEAU
FUNDACION ACCION Y DESARROLLO PARA EL CRECIMIENTO HUMANO DE LA CIUDAD DE MONTERIA </t>
  </si>
  <si>
    <t xml:space="preserve">1/02/-30/11-2008
11/01-28/02/2011 -01/09-15/12/2011
1/06/2013-31/12/2013 
</t>
  </si>
  <si>
    <t xml:space="preserve">DIANA MILENA ECHEVERRY GARCIA </t>
  </si>
  <si>
    <t>TP 101228</t>
  </si>
  <si>
    <t xml:space="preserve">POLICIA NACIONA
ALCALDIA DE PUEBLO NUEVO
FUNDACION COROZAON HERMANO   </t>
  </si>
  <si>
    <t>1/09/2009- 05/30/2010
01/03/2008- 30/03/2009
17/06-17/11/2008</t>
  </si>
  <si>
    <t xml:space="preserve">COORDINADORA -GRUPO 18 </t>
  </si>
  <si>
    <t xml:space="preserve">IGNACIO PEREZ NARVAEZ </t>
  </si>
  <si>
    <t xml:space="preserve">INGENIERO INDUSTRIAL </t>
  </si>
  <si>
    <t xml:space="preserve">UNIVERSIDAD LIBRE </t>
  </si>
  <si>
    <t>TP08228167876ATL</t>
  </si>
  <si>
    <t>SURGIR</t>
  </si>
  <si>
    <t xml:space="preserve">07/01/2014-31/07/2014 </t>
  </si>
  <si>
    <t>1/115</t>
  </si>
  <si>
    <t xml:space="preserve">ERMILA DEL CARMEN SOTO ARRIETA </t>
  </si>
  <si>
    <t xml:space="preserve">COORPORACION UNIVERSITARIA DEL CARIBE </t>
  </si>
  <si>
    <t xml:space="preserve">APOYO PSICOSOCILA GRUPO 18 </t>
  </si>
  <si>
    <t xml:space="preserve">MARCELA PAOLA GUZMAN GONZALEZ </t>
  </si>
  <si>
    <t xml:space="preserve">FUNDACION PARA EL DESARROLLO DIVERSIFICADO "FUNDIMPACIRFA"
COMISARIA DE FAMILIA </t>
  </si>
  <si>
    <t>01/10/2009-14/12/2010
02/01-31/12/2012</t>
  </si>
  <si>
    <t>APOYO PSICOSOCILA GRUPO 18</t>
  </si>
  <si>
    <t xml:space="preserve">COORDINADORA -GRUPO 19 </t>
  </si>
  <si>
    <t>YUEDITH LOZANO BUSTILLO</t>
  </si>
  <si>
    <t xml:space="preserve">LICENCIADA EN EDUCACION PREESCOLAR </t>
  </si>
  <si>
    <t xml:space="preserve">APOYO PSICOSOCIAL GRUPO 19 </t>
  </si>
  <si>
    <t xml:space="preserve">DEYSI DEL CARMEN SANCHEZ </t>
  </si>
  <si>
    <t>APOYO PSICOSOCIAL GRUPO 19</t>
  </si>
  <si>
    <t xml:space="preserve">ENNY PATRICIA HOYOS DIAZ </t>
  </si>
  <si>
    <t>TP121415015-1</t>
  </si>
  <si>
    <t xml:space="preserve">FUNDACION AMIGOS DE SINU </t>
  </si>
  <si>
    <t>28701/2013-31/07/2014</t>
  </si>
  <si>
    <t>COORDINADORA -GRUPO 20</t>
  </si>
  <si>
    <t>APOYO PSICOSOCILA GRUPO 20</t>
  </si>
  <si>
    <t xml:space="preserve">DIANA ESTELA PAEZ ARGEL </t>
  </si>
  <si>
    <t>TP-113701</t>
  </si>
  <si>
    <t xml:space="preserve">FUNDACION PARA LA CONVIVENCIA SOCIAL, LA SALUD EL TRABAJO Y DE LA EDUCACION DE COLOMBIA
FUNDACION PARCHE VERDE  </t>
  </si>
  <si>
    <t>1/05- 30/11/2009
1/05-31/12/2009- 01/01-31/12/2011</t>
  </si>
  <si>
    <t xml:space="preserve">LEYDY MARIAN GARCIA PENAGOS </t>
  </si>
  <si>
    <t>TP- 59439</t>
  </si>
  <si>
    <t>18/11/2013-15/12/2014</t>
  </si>
  <si>
    <t xml:space="preserve">ROSALBA DEL ROSARIO RICARDO SSALGADO </t>
  </si>
  <si>
    <t xml:space="preserve">LICENCIATURA EN EDUCACION INFANTIL </t>
  </si>
  <si>
    <t xml:space="preserve">LUIS ADONAY CUADROS FERNANDEZ </t>
  </si>
  <si>
    <t xml:space="preserve">PSICOLOGO </t>
  </si>
  <si>
    <t xml:space="preserve">ALCLADIA DE PUEBLO NUEVO </t>
  </si>
  <si>
    <t xml:space="preserve">MARIA INES CALAO RAMOS </t>
  </si>
  <si>
    <t>TP1266844</t>
  </si>
  <si>
    <t xml:space="preserve">FUNDACION AMIGOS DE COLOMBIA </t>
  </si>
  <si>
    <t>25/10/2013-15/12/2014</t>
  </si>
  <si>
    <t xml:space="preserve">SANDY MARGARITA CASTILLO ALVARINO </t>
  </si>
  <si>
    <t>TP 146559</t>
  </si>
  <si>
    <t xml:space="preserve">COMISARIA DE FAMILIA DE PUEBLO NUEVO 
EMPLEOS TEMPORALES LTDA </t>
  </si>
  <si>
    <t>01/02-30/08/2012
13/08/2012-31/12/2012</t>
  </si>
  <si>
    <t xml:space="preserve">COORDINADOR - GRUPO 21 </t>
  </si>
  <si>
    <t>1/176</t>
  </si>
  <si>
    <t xml:space="preserve">CLAUDIA PATRICIA LONDOÑO CORTES </t>
  </si>
  <si>
    <t>15/01/-31/12/2013- 15/01/-15/12/2014</t>
  </si>
  <si>
    <t xml:space="preserve">APOYO PSICOSOCIAL -GRUPO 21 </t>
  </si>
  <si>
    <t>SARA LUCIA HOYOS PACHECO</t>
  </si>
  <si>
    <t>TP- 127188</t>
  </si>
  <si>
    <t xml:space="preserve">CASA DE JUSTICIA Y PAZ DE MONTERIA
ALCLADIA MUNICIPAL LA UNION SUCRE
FUNDACION AMIGOS DEL SINU   </t>
  </si>
  <si>
    <t>1/02-03/06/2011
28/03-28/06/2013
25/11/2013 -15/12/2014</t>
  </si>
  <si>
    <t>FUNDACION AMIGOS DEL SINU -GRUPO 16</t>
  </si>
  <si>
    <t>23/2013/266</t>
  </si>
  <si>
    <t>948-949</t>
  </si>
  <si>
    <t>23/2014/125</t>
  </si>
  <si>
    <t>4.50</t>
  </si>
  <si>
    <t>950-951</t>
  </si>
  <si>
    <t>FUNDACION AMIGOS DEL SINU -GRUPO 17</t>
  </si>
  <si>
    <t>23/2013/102</t>
  </si>
  <si>
    <t>11.23</t>
  </si>
  <si>
    <t>953-954</t>
  </si>
  <si>
    <t xml:space="preserve">FUNDACION AMIGOS DEL SINU - GRUPO 18 </t>
  </si>
  <si>
    <t>23/2013/317</t>
  </si>
  <si>
    <t>10.06</t>
  </si>
  <si>
    <t>956 -957</t>
  </si>
  <si>
    <t>NO S TOMA EN CUENTA EL TIEMPO TODA VEZ QUE SE ENCUENTRA TRASLAPADOS CON EL CONTRATO DE FOLIOS 959 Y 960</t>
  </si>
  <si>
    <t xml:space="preserve">FUNDACION AMIGOS DEL SINU - GRUPO 19 </t>
  </si>
  <si>
    <t>23/2013/264</t>
  </si>
  <si>
    <t>15/12//2012</t>
  </si>
  <si>
    <t>22.83</t>
  </si>
  <si>
    <t>959 - 960</t>
  </si>
  <si>
    <t>FUNDACION AMIGOS DE SINU - GRUPO 20</t>
  </si>
  <si>
    <t>23/2014/174</t>
  </si>
  <si>
    <t>10.20</t>
  </si>
  <si>
    <t>962-963</t>
  </si>
  <si>
    <t>FUNDACION AMIGOS DEL SINU - GRUPO 21</t>
  </si>
  <si>
    <t>23/2013/189</t>
  </si>
  <si>
    <t>10.56</t>
  </si>
  <si>
    <t>964-965</t>
  </si>
  <si>
    <t>83.38</t>
  </si>
  <si>
    <t>PUNTAJE ADICIONAL GRUPO :16</t>
  </si>
  <si>
    <t>PUNTAJE ADICIONAL GRUPO :17</t>
  </si>
  <si>
    <t>PUNTAJE ADICIONAL GRUPO :1 8</t>
  </si>
  <si>
    <t>PUNTAJE ADICIONAL GRUPO :19</t>
  </si>
  <si>
    <t>PUNTAJE ADICIONAL GRUPO 20</t>
  </si>
  <si>
    <t>PUNTAJE ADICIONAL GRUPO 21</t>
  </si>
  <si>
    <t xml:space="preserve">COORDINADORA - GRUPO 16 </t>
  </si>
  <si>
    <t xml:space="preserve">KAREN GUERRA BUELVAS </t>
  </si>
  <si>
    <t xml:space="preserve">ECONOMISTA DEL DESARROLLO </t>
  </si>
  <si>
    <t xml:space="preserve">UNIVERSIDAD PONTIFICA BOLIVARIANA </t>
  </si>
  <si>
    <t xml:space="preserve">COMFACOR 
FUNDACION AMIGOS DEL SINU </t>
  </si>
  <si>
    <t>15/01/2012-31/12/2012
4/01/2012- 31/10/2014</t>
  </si>
  <si>
    <t>1/235</t>
  </si>
  <si>
    <t>CARLOS JOSE CETRE ORJUELA</t>
  </si>
  <si>
    <t xml:space="preserve">ADMINISTRADOR DE EMPRESA </t>
  </si>
  <si>
    <t xml:space="preserve">INSTITUCION EDUCATIVA SAN SEBASTIAN 
ALCLADIA MUNICIPIO DE UNGRIA
TERRITORIO ESCOLAR DEL VICARIATO APOSTOLICO DE ISMINA  </t>
  </si>
  <si>
    <t>8/02/2010- 20/12/2011
4/01/2006- 3/31-01/2007
1/02/1986-7/02/1988</t>
  </si>
  <si>
    <t xml:space="preserve">APOYO PEDAGOGICO -GRUPO 16 </t>
  </si>
  <si>
    <t xml:space="preserve">MARIA DEL SOCORRO BARON VERGARA </t>
  </si>
  <si>
    <t xml:space="preserve">LICENCIADA DE CIENCIAS RELGIGIOSA ETICA </t>
  </si>
  <si>
    <t xml:space="preserve">FUNDACION UNIVERSITARIA JUAN DE CASTELLANO </t>
  </si>
  <si>
    <t xml:space="preserve">HOGAR INFANTIL SAN JOSE DE CANALETE </t>
  </si>
  <si>
    <t>02//01/2009 -20/12/2010</t>
  </si>
  <si>
    <t>ROSALIA LOPEZ PEREZ</t>
  </si>
  <si>
    <t xml:space="preserve">LICENCIADA EN EDUCACION INFANTIL CON ENFASIS EN EDUCACION FISICA RECREACION Y DEPORTE </t>
  </si>
  <si>
    <t xml:space="preserve">GIMNASIO BILINGÜE BURBUJITAS 
CENTRO EDUCATIVO TIERRASANTA
ASOCIACION DE BACHILLERES DE LA COMUNIDAD PARROQUIAL SAN NICOLAS DE T. </t>
  </si>
  <si>
    <t xml:space="preserve">02/02/2005-30/11/2005
02/02/2008-30/11/2008
7/09/-12/11/2010 - 10/10 -16/12 2011
</t>
  </si>
  <si>
    <t xml:space="preserve">APOYO FINANCIERO -GRUPO 16 </t>
  </si>
  <si>
    <t>1/1235</t>
  </si>
  <si>
    <t xml:space="preserve">PAULA ANDREA NAVARRO VELEZ </t>
  </si>
  <si>
    <t xml:space="preserve">COORDINADORA - GRUPO 17 </t>
  </si>
  <si>
    <t>ROSARIO ESTER BLANCO BALLESTERO</t>
  </si>
  <si>
    <t xml:space="preserve">NUTRICIONISTA DIETISTA </t>
  </si>
  <si>
    <t xml:space="preserve">CENTRO ESPECIALIZADO EN REHABILITACION
FUNDACION DESARROLLO CARIBE
SOMOSALUD   </t>
  </si>
  <si>
    <t>17/12/2008- 17/04/2009
01/02/2008-31/08/2008
01/11/2006- 31/03/2008</t>
  </si>
  <si>
    <t xml:space="preserve">NUTRICIONISTA DIETISTA
NUTRICIONISTA DIETISTA
NUTRICIONISTA DIETISTA  </t>
  </si>
  <si>
    <t xml:space="preserve">NO SE TIENE ENCUENTA ESTA HOJA DE VIDA TODA VEZ QUE NO CUMPLE CON EL PERFIL SOLICITADO PARA ESTE CARGO </t>
  </si>
  <si>
    <t xml:space="preserve">APOYO PEDAGOGICO -GRUPO 17 </t>
  </si>
  <si>
    <t>AMADA PETRO COGOLLO</t>
  </si>
  <si>
    <t>LICENCIADA EN EDUCACION INFANTIL CON ENFASIS EN HUMANIDADES</t>
  </si>
  <si>
    <t xml:space="preserve">FUNDACION UNIVERSITARIA UNIVERSIDAD CATOLICA
GOBERNACION DE CORDOBA  </t>
  </si>
  <si>
    <t>02/08/2014 -14/12/2014
21/10/2004 -21/10/2005</t>
  </si>
  <si>
    <t xml:space="preserve">APOYO FINANCIERO -GRUPO 17 </t>
  </si>
  <si>
    <t>1 DE 3125</t>
  </si>
  <si>
    <t xml:space="preserve">JAIRO ANDRES RIVERA SEGURA </t>
  </si>
  <si>
    <t xml:space="preserve">NO SE TIENE ENCUENTA ESTA HOJA DE VIDA TODA VEZ QUE NO SOPORTO CERTIFICADO DE ESTUDIOS PARA EL PERFIL AL QUE ASPIRA SEGÚN LA CONVOCATORIA PUBLICA (APOYO ADMINISTRATIVO) </t>
  </si>
  <si>
    <t xml:space="preserve">COORDINADOR GRUPO 19 </t>
  </si>
  <si>
    <t xml:space="preserve">LILIANA DEL CARMEN MEJIA </t>
  </si>
  <si>
    <t xml:space="preserve">LICENCIADA EN EDUCACION INFANTIL CON ENFASIS EN RECREACION Y DEPORTE </t>
  </si>
  <si>
    <t xml:space="preserve">JARDIN INFANTIL PESTALOZZI
PREESCOLAR Y PRIMARIA NAMBRU </t>
  </si>
  <si>
    <t>02/02 -30/11/1998
02//02 1996-11 30/1997</t>
  </si>
  <si>
    <t xml:space="preserve"> APOYO PEDAGOGICO  GRUPO 19 </t>
  </si>
  <si>
    <t>CONSUELO MARIA ROMERO CARDENAS</t>
  </si>
  <si>
    <t xml:space="preserve">LICENCIADA EN EDUCACION INFANTIL CON ENFASIS EN CIENCIAS NATURALES </t>
  </si>
  <si>
    <t xml:space="preserve">INSTITUCION TECNICO AGRICOLA DE LORICA
ASOCIACION DE PADRES DE FAMILIA DE USUARIOS DE LOS HCB EL PROGRESO KENEDY Y OTROS
CENTRO EDUCATIVO CASTILLERAL   </t>
  </si>
  <si>
    <t>28701/2010-26/04/2010
01/06/1991 -10/05/2012
01/05/2002 - 06/12/2002</t>
  </si>
  <si>
    <t xml:space="preserve">DOCENTE
MADRE COMUNITARIA 
DOCENTE
</t>
  </si>
  <si>
    <t xml:space="preserve">APOYO FINANCIERO GRUPO 19 </t>
  </si>
  <si>
    <t>JAIME VERGARA RODRIGUEZ</t>
  </si>
  <si>
    <t xml:space="preserve">ADMINISTRADOR DE EMPRES </t>
  </si>
  <si>
    <t xml:space="preserve">COORDINADORA - GRUPO 18 </t>
  </si>
  <si>
    <t xml:space="preserve">RAUL LIIS PASTRANA GONZALEZ </t>
  </si>
  <si>
    <t>LICENCIADO EN EDUCACION INFANTIL CON ENFASIS EN CIENCIAS NATURALES</t>
  </si>
  <si>
    <t xml:space="preserve">FUNDACION AMIGOS DEL SINU
UNIVERSIDAD PONTIFICA BOLIVARIA  </t>
  </si>
  <si>
    <t>25/10/2013-15/12/2014
09/04/2012- 31/12/2013</t>
  </si>
  <si>
    <t xml:space="preserve">COORDINADOR PEDAGOGICO
COGESTOR SOCIAL </t>
  </si>
  <si>
    <t>APOYO PEDAGOGICO GRUPO 18</t>
  </si>
  <si>
    <t>YADITH MARIA LOPEZ NEGRETE</t>
  </si>
  <si>
    <t xml:space="preserve">LICENCIADA EN PEDAGOGIAM REEDUCATIVA </t>
  </si>
  <si>
    <t xml:space="preserve">INSTITUCION EDUCATIVA JOSE ISABEL DE LOS HIGALES
INSTITUCION EDUCATIVA PAULO VI 
FUNDACION AMIGOS DEL SINU
INSTITUCION EDUCATIVA EL RODEO   </t>
  </si>
  <si>
    <t xml:space="preserve">12/02/2001-27/10/2001
1/08/2002 -6/12/2002 -20/02 -2003- 13/12/2003
15/01/2013-31/12/2013 -1/03-2014-15/12/2014
8/03/2004 -22/01/2009
</t>
  </si>
  <si>
    <t>DOCENTE
DOCENTE 
COORDINADORA PEDAGOGICA 
DOCENTE</t>
  </si>
  <si>
    <t xml:space="preserve">APOYO FINANCIERO GRUPO 18 </t>
  </si>
  <si>
    <t xml:space="preserve">BERTHA LUCIA CARRILLO ORTIZ </t>
  </si>
  <si>
    <t xml:space="preserve">CONTADOR PUBLICO </t>
  </si>
  <si>
    <t xml:space="preserve">UNIVERSIDAD AUTONOMA DEL CARIBE </t>
  </si>
  <si>
    <t>TP- 98544-T</t>
  </si>
  <si>
    <t xml:space="preserve">CONTADORA </t>
  </si>
  <si>
    <t>COORDINADORA GRUPO - 20</t>
  </si>
  <si>
    <t xml:space="preserve">LAUDINA VANEGAS VILLADIEGO </t>
  </si>
  <si>
    <t>TP-110115</t>
  </si>
  <si>
    <t xml:space="preserve">ASOCIACION DE PADRES DE FAMILIA CHIMA CAMPO BELLO
ACADEMIA GENERAL GUSTAVO ROJAS PINILLA.
FISCALIA GENERAL DE LA NACION
ESCUELA BENPOSTA   </t>
  </si>
  <si>
    <t>15/01/31/07/2014
23/02/2006-10/06/2006
9/07-31/10/2007
15/07-15/11/2006</t>
  </si>
  <si>
    <t xml:space="preserve">COORDINADORA PEDAGOGICA
PSICOLOGA
PSICOLOGA  
PASANTIA
PSICOLOGA  </t>
  </si>
  <si>
    <t xml:space="preserve">APOYO PEDAGOGICO GRUPO 20 </t>
  </si>
  <si>
    <t xml:space="preserve">ANA LUZ ACOSTA ALVAREZ </t>
  </si>
  <si>
    <t xml:space="preserve">LICENCIADA EN EDUCACION INFANTILCON ENFASIS EN HUMANIDADES </t>
  </si>
  <si>
    <t xml:space="preserve">FUNDACION AMIGOS DEL SINU 
FUNDACION AMIGOS DEL SINU
ALCLADIA DE LOS CORDOBA  </t>
  </si>
  <si>
    <t>15/01/2013-31/12/2013
15/01/2014- 15/12/2014
14/03/2000 -05/08/2008</t>
  </si>
  <si>
    <t xml:space="preserve">COORDINADORA PEDAGOGICA
COORDINADORA PEDAGOGICA 
</t>
  </si>
  <si>
    <t>ESTA HOJA DE VIDA NO APARECE RELACIONADA EN EL FORMATO 10, APARECE RELACIONADA ILSE CRISTINA PASTRANA MARTINEZ LA CUAL NO SOPORTA HOJA DE VIDA FOLIOS 1052-1069</t>
  </si>
  <si>
    <t xml:space="preserve">APOYO FINACIERO -GRUPO 20 </t>
  </si>
  <si>
    <t>XENIA ISABEL TIRADO DUEÑAS</t>
  </si>
  <si>
    <t>COORDINADORA GRUPO - 21</t>
  </si>
  <si>
    <t xml:space="preserve">LISSET DE JESUS ORTIZ DURAN </t>
  </si>
  <si>
    <t>TP112391</t>
  </si>
  <si>
    <t>25/10/2013- 15/12/2014</t>
  </si>
  <si>
    <t>APOYO PSISOCIAL GRUPO 21</t>
  </si>
  <si>
    <t xml:space="preserve">KATIA ELENA ARGUMEDO CERMEÑO </t>
  </si>
  <si>
    <t>UNIVERIDAD DE CORDOBA</t>
  </si>
  <si>
    <t xml:space="preserve">GIMNASIO SERRANIA
GIMNASIO AMERICA
ASOCIACION COLEGIO MILITAR ALMIRANTE COLON   </t>
  </si>
  <si>
    <t>102/-30/11-2006
01/02/2003 - 30/11/2005
7/02/ -30/11/2000</t>
  </si>
  <si>
    <t xml:space="preserve">DOCENTE
DOCENTE
DOCENTE </t>
  </si>
  <si>
    <t xml:space="preserve">APOYO FINANCIERO GRUPO 21 </t>
  </si>
  <si>
    <t>MILLER HERNAN GALVIS NARVAEZ</t>
  </si>
  <si>
    <t xml:space="preserve">UNIVERSIDAD DE CARTAGENA </t>
  </si>
  <si>
    <t xml:space="preserve">SURTIGAS S.A.
COOPERATIVA DE TRANSPORTE TUCURA </t>
  </si>
  <si>
    <t>02/01/1992 - 18/09/2003
01/04/2002 - 05/08/2003</t>
  </si>
  <si>
    <t>ADMINISTRADOR 
REVISOR FISCAL</t>
  </si>
  <si>
    <t>TALENTO HUMANO ADICIONAL GRUPO 16</t>
  </si>
  <si>
    <t>TALENTO HUMANO ADICIONAL GRUPO 17</t>
  </si>
  <si>
    <t>TALENTO HUMANO ADICIONAL GRUPO 18</t>
  </si>
  <si>
    <t>TALENTO HUMANO ADICIONAL GRUPO 19</t>
  </si>
  <si>
    <t>TALENTO HUMANO ADICIONAL GRUPO20</t>
  </si>
  <si>
    <t>TALENTO HUMANO ADICIONAL GRUPO 21</t>
  </si>
  <si>
    <t>GRUPO 16</t>
  </si>
  <si>
    <t>GRUPO 17</t>
  </si>
  <si>
    <t xml:space="preserve">GRUPO 18 </t>
  </si>
  <si>
    <t>GRUPO 19</t>
  </si>
  <si>
    <t xml:space="preserve">GRUPO 20 </t>
  </si>
  <si>
    <t xml:space="preserve">GRUPO 21 </t>
  </si>
  <si>
    <t>FUNDACION BIOEMPRENDER</t>
  </si>
  <si>
    <t>30/11/2014</t>
  </si>
  <si>
    <t>537</t>
  </si>
  <si>
    <t>RESULTADOS FACTORES DE PONDERACION - GRUPO 46</t>
  </si>
  <si>
    <t>40</t>
  </si>
  <si>
    <t>60</t>
  </si>
  <si>
    <t>EXPERIENCIA HABILITANTE</t>
  </si>
  <si>
    <t>23/2010/017</t>
  </si>
  <si>
    <t>23/2011/046</t>
  </si>
  <si>
    <t>23/2012/033</t>
  </si>
  <si>
    <t>957</t>
  </si>
  <si>
    <t>EDGAR EMIL PAEZ DORIA</t>
  </si>
  <si>
    <t>FUNDACOL</t>
  </si>
  <si>
    <t>02/02/2010  21/12/2010                   02/02/2011               31/12/2011</t>
  </si>
  <si>
    <t>04/10/2013-31/10/2014</t>
  </si>
  <si>
    <t>1/71</t>
  </si>
  <si>
    <t>ESTER DEL SOCORRO LOPEZ GOMEZ</t>
  </si>
  <si>
    <t>FUNDACION COMUNITARIA DE SERVICIO SOCIAL Y COMUNITARIO</t>
  </si>
  <si>
    <t>20/01/2011 -21/01/2013</t>
  </si>
  <si>
    <t>SARA DE JESUS VILLADIEGO PEREZ</t>
  </si>
  <si>
    <t>FUNDACION PARA EL DESARROLLO INTERCULTURAL</t>
  </si>
  <si>
    <t>01/09/2007-11/11/2008</t>
  </si>
  <si>
    <t>NEDYS JUDITH CONTRERAS ZAPATA</t>
  </si>
  <si>
    <t>01/04/2010 -30/12/2010</t>
  </si>
  <si>
    <t>ESTA EXPERIENCIA NO ES TENIDA EN CUENTA, TODA VEZ QUE SE TRASLAPA CPN LA APORTADA EN FOLIO 60</t>
  </si>
  <si>
    <t>23/2013/182</t>
  </si>
  <si>
    <t>11</t>
  </si>
  <si>
    <t>1/671</t>
  </si>
  <si>
    <t>FUNDACION BIOEMPREDER</t>
  </si>
  <si>
    <t>FUNDACION PARCHE VERDE</t>
  </si>
  <si>
    <t>06/01/2010 -30/06/2011</t>
  </si>
  <si>
    <t>YANIDIS LLORENTE MARTINEZ</t>
  </si>
  <si>
    <t>LICENCIADO EN PEDAGOGIA</t>
  </si>
  <si>
    <t>CORPORACION UNIVERSITARIA DE LA COSTA</t>
  </si>
  <si>
    <t>GIMNASIO ACADEMICO MOMIL</t>
  </si>
  <si>
    <t>25/01/2011-25/11/2013</t>
  </si>
  <si>
    <t>INSTITUTO MIXTO SANTO DOMINGO SABIO</t>
  </si>
  <si>
    <t>25/01/2009-30/11/2011</t>
  </si>
  <si>
    <t>ANDRES MIGUEL LENGUA DIAZ</t>
  </si>
  <si>
    <t>CONSORCIO SOL BRILLANTE</t>
  </si>
  <si>
    <t>FUNDACION PARA EL DESARROLLO AMBIENTAL Y COMUNITARIO COLOMBIANO "FUNDACOL"</t>
  </si>
  <si>
    <t>1/12/2014</t>
  </si>
  <si>
    <t>354</t>
  </si>
  <si>
    <t>RESULTADOS EVALUACION COMPONENTE TECNICO GRUPO 40</t>
  </si>
  <si>
    <t>RESULTADOS FACTORES DE PONDERACION - GRUPO 40</t>
  </si>
  <si>
    <t>FUNDACION PARA EL DESARROLLO AMBIENTAL Y COMUNITARIO COLOMBIANO FUNDACOL</t>
  </si>
  <si>
    <t>ICBF SUCRE</t>
  </si>
  <si>
    <t xml:space="preserve"> 7018/2010/0160</t>
  </si>
  <si>
    <t>70182011/0087</t>
  </si>
  <si>
    <t>70182012/0204</t>
  </si>
  <si>
    <t>568</t>
  </si>
  <si>
    <t>CARRERA 28 N° 26C -60 BARRIO LOS ALPES LORICA</t>
  </si>
  <si>
    <t>CALLE 4B N° 27-76 BARRIO SAN JOSE DE GAITÁ - LORICA</t>
  </si>
  <si>
    <t>CALLE 1 N° 46-1 BARRIO SAN GABRIEL LORICA</t>
  </si>
  <si>
    <t>CARRERA 26N° 12-36 BARRIO SAN PEDRO</t>
  </si>
  <si>
    <t>MARITZA GONZALEZ SOSSA</t>
  </si>
  <si>
    <t>FUNDACION CULTIVAR</t>
  </si>
  <si>
    <t>05/07/2012 - 31/10/2014</t>
  </si>
  <si>
    <t>KATT Y PAHOLA MARTINEZ SEPULVEDA</t>
  </si>
  <si>
    <t>INSTITUTO DOCENTE MIS PRIMEROS CONOCIMIENTOS</t>
  </si>
  <si>
    <t>06/02/2012       30/11/2012                    04/02/2013                 29/11/2013</t>
  </si>
  <si>
    <t>1/42</t>
  </si>
  <si>
    <t>MANUEL DE JESUS CASTRO TORRALVO</t>
  </si>
  <si>
    <t>PISCOLOGO</t>
  </si>
  <si>
    <t>04/10/2013           31/10/2014</t>
  </si>
  <si>
    <t>ELIZABETH MARIA MARTINEZ BRANGO</t>
  </si>
  <si>
    <t>19/01/2009          11/10/2009</t>
  </si>
  <si>
    <t>CARMEN DANIELA BALLESTEROS GUEVARA</t>
  </si>
  <si>
    <t>216773015-1</t>
  </si>
  <si>
    <t>26/12/2011            31/12/2012</t>
  </si>
  <si>
    <t>ANGELINA ANGELICA CORONADO GARCES</t>
  </si>
  <si>
    <t>INSTITUCION EDUCATIVA LOS NOGALES</t>
  </si>
  <si>
    <t>01/02/2013            30/05/2013                 16/07/2013             30/11/2013</t>
  </si>
  <si>
    <t>FUNDACION PARA EL DESARROLLO AMBIENTAL Y COMUNITARIO COLOMBIANO -FUNDACOL</t>
  </si>
  <si>
    <t>ICBF-SUCRE</t>
  </si>
  <si>
    <t>7018/2012/204</t>
  </si>
  <si>
    <t>193-194</t>
  </si>
  <si>
    <t>BIOEMPRENDER</t>
  </si>
  <si>
    <t>ICBF-CORDOBA</t>
  </si>
  <si>
    <t>23/2009/058</t>
  </si>
  <si>
    <t>SE TIENE EN CUENTA LA EXPERIENCIA DE LOS ULTIMOS CINCO AÑOS A PARTIR DE 30 DE SEPTIEMBRE DE 2009</t>
  </si>
  <si>
    <t>196-197</t>
  </si>
  <si>
    <t>23/2014/199</t>
  </si>
  <si>
    <t>198 A 204</t>
  </si>
  <si>
    <t>31,90</t>
  </si>
  <si>
    <t>1/442</t>
  </si>
  <si>
    <t xml:space="preserve">MARBELUZ PERREZ DE AVILA </t>
  </si>
  <si>
    <t>INSTITUTO CIUDAD LORICA</t>
  </si>
  <si>
    <t>01/30/2010                     30/11/2013</t>
  </si>
  <si>
    <t>GUBERT JOSE CORREA AVILA</t>
  </si>
  <si>
    <t>INSTITUCION EDUCATIVA JESUS DE NAZARETH</t>
  </si>
  <si>
    <t>23/04/1999            31/10/2014</t>
  </si>
  <si>
    <t>ROBERTO CARLOS DIAZ ATENCIO</t>
  </si>
  <si>
    <t>UNIVERSIDAD LLIBRE</t>
  </si>
  <si>
    <t xml:space="preserve">FUNDACION NUEVA ERA ECOLOGICA </t>
  </si>
  <si>
    <t>DICIEMBRE 1 DE 2014</t>
  </si>
  <si>
    <t xml:space="preserve">GRUPO 16 </t>
  </si>
  <si>
    <t xml:space="preserve">GRUPO 42 </t>
  </si>
  <si>
    <t>RESULTADOS EVALUACION COMPONENTE TECNICO GRUPO 16</t>
  </si>
  <si>
    <t>RESULTADOS FACTORES DE PONDERACION GRUPO 16</t>
  </si>
  <si>
    <t xml:space="preserve">FONDO DE FOMENTO A LA ATENCION INTEGRAL A LA PRIMERA INFANCIA </t>
  </si>
  <si>
    <t>CONVENIO FPI -25-119-2009</t>
  </si>
  <si>
    <t xml:space="preserve">FONDO FINANCIERO DE PROYECTO DE DESARROOLO "FONADE" Y MINISTERIO DE EDUCACION NACIONAL  </t>
  </si>
  <si>
    <t>49 -56</t>
  </si>
  <si>
    <t xml:space="preserve">FONADE -MINISTERIO DE EDUCACION NACIONAL </t>
  </si>
  <si>
    <t>57-64</t>
  </si>
  <si>
    <t>65-72</t>
  </si>
  <si>
    <t xml:space="preserve">CDI MODALIDAD FAMILIAR -GRUPO 16 </t>
  </si>
  <si>
    <t xml:space="preserve">COORDINADORA GRUPO -16 </t>
  </si>
  <si>
    <t xml:space="preserve">BERTHA CECILIA CARABALLO PANTOJA </t>
  </si>
  <si>
    <t xml:space="preserve">FUNDACION NUEVA ERA ECOLOGCA </t>
  </si>
  <si>
    <t>10/02/2012- 10/02- 2013</t>
  </si>
  <si>
    <t>SIRLENI DE LAS MERCEDES ARROYO POLO</t>
  </si>
  <si>
    <t xml:space="preserve">BLANCA GERTRUDIS BARRERA ARTEAGA </t>
  </si>
  <si>
    <t>10/01/2012-10/02/2013</t>
  </si>
  <si>
    <t>ANA MARIA PADRON NIEVES</t>
  </si>
  <si>
    <t>LICENCIADA PEDAGOGIA REEDUCATIVA</t>
  </si>
  <si>
    <t>10/02/2012-10/02/2013</t>
  </si>
  <si>
    <t xml:space="preserve">NURYS LUZ RODIÑO RAMOS </t>
  </si>
  <si>
    <t xml:space="preserve">LICENCIADA EN EDUCACION BASICA CON ENFANSI EN TECNOLOGIA E INFORMATICA </t>
  </si>
  <si>
    <t>10/05/2010-10/06/2011</t>
  </si>
  <si>
    <t>APOYO PSICOSOCIAL -GRUPO 16</t>
  </si>
  <si>
    <t xml:space="preserve">DORIA MARIA ZULUAGA MONTOYA </t>
  </si>
  <si>
    <t>LICENCIADA EN PSICOLOGIA Y CONSEJERIA FAMILIAR</t>
  </si>
  <si>
    <t xml:space="preserve">UNIVERSIDAD CRISTIANA INTERNACIONA </t>
  </si>
  <si>
    <t xml:space="preserve">CENTRO EDUCATIVO EL REPARO </t>
  </si>
  <si>
    <t>08/12/2013-12/11/2014</t>
  </si>
  <si>
    <t xml:space="preserve">JORGE LEONARDO OLIVA LOPEZ </t>
  </si>
  <si>
    <t xml:space="preserve">COORPORACION UNIVERSITARIA ANTONIO JOSE DE SUCRE </t>
  </si>
  <si>
    <t xml:space="preserve">FUNDACION COLOMBIANA JOVENES SIN FRONTERAS
CRUZ ROJA COLOMBIANA 
 </t>
  </si>
  <si>
    <t>1/08/2013 -30/06/2014
06/02 -15/06/2012</t>
  </si>
  <si>
    <t xml:space="preserve">PSICOLOGO
PSICOSOCIAL </t>
  </si>
  <si>
    <t>ANA FELIPA BALLESTERO BENITEZ</t>
  </si>
  <si>
    <t xml:space="preserve">UNIVERSIDAD NACIONAL ABIERTA Y ADISTANCIA </t>
  </si>
  <si>
    <t>13/08/2012-28/06/2013</t>
  </si>
  <si>
    <t xml:space="preserve">OLGA ESTELA PATERNINA </t>
  </si>
  <si>
    <t xml:space="preserve">CENTRO COMERCIAL SANTA TERESITA </t>
  </si>
  <si>
    <t>2/02/ -30/11 /2012</t>
  </si>
  <si>
    <t xml:space="preserve">PSICORIENTADORA </t>
  </si>
  <si>
    <t xml:space="preserve">CISTINA MENA CORDOBA </t>
  </si>
  <si>
    <t xml:space="preserve">PSICOLOGA SOCIAL COMUNITARIA </t>
  </si>
  <si>
    <t xml:space="preserve">FUNDACION BIENESTAR COMUNITARIO
FUNDACION EDUCATIVA DE CORDOBA  </t>
  </si>
  <si>
    <t>4/02-15/12/2007
24/02 -30706 /2007
02/02-12/04/2008</t>
  </si>
  <si>
    <t xml:space="preserve">GLADYS TATIANA ANGULO MADERA </t>
  </si>
  <si>
    <t xml:space="preserve">COMFASUCRE
 </t>
  </si>
  <si>
    <t>01/07/2011-31/01/2012</t>
  </si>
  <si>
    <t xml:space="preserve">JUAN MANUEL PASTRANA PADILLA </t>
  </si>
  <si>
    <t xml:space="preserve">COLEGIO MILITAR JOSE MARIA CORDOBA </t>
  </si>
  <si>
    <t>02/02/2011-19/04/2012</t>
  </si>
  <si>
    <t>COORDINADORA GRUPO -42</t>
  </si>
  <si>
    <t xml:space="preserve">MIRNA ESTER PITALUA LOPEZ </t>
  </si>
  <si>
    <t xml:space="preserve">FUNDACION NUEVA ERA ECOLOGCA
UNION TEMPORAL CONSTRUYENDO FUTURO
CONSTRUYENDO FELICIDAD  
 </t>
  </si>
  <si>
    <t xml:space="preserve">10/05-15/12/2010
28/05-15/12/2012 Y 14/01 -30/04 2013
16/05-28/06/2013
 </t>
  </si>
  <si>
    <t xml:space="preserve">COORDINADORA PEDAGOGICA
COORDINADORA PEDAGOGICA
COORDINADORA PEDAGOGICA  </t>
  </si>
  <si>
    <t xml:space="preserve">JUDITH DEL CARMEN GONZALEZ MARTINEZ </t>
  </si>
  <si>
    <t xml:space="preserve">LICENCIADA EN EDUCACION INFANTIL -ENFASI EDUCACION FISICA RECREACION Y DEPORTE </t>
  </si>
  <si>
    <t>02/04/2012- 28/06/2013</t>
  </si>
  <si>
    <t xml:space="preserve">EDENIA DEL CARMEN CARABALLO VILLALBA </t>
  </si>
  <si>
    <t>10/05/2010-03/02/2012</t>
  </si>
  <si>
    <t>COORDINADORA GRUPO 42</t>
  </si>
  <si>
    <t>ELLA PATRICIA REGINO GONZALEZ</t>
  </si>
  <si>
    <t>CORPORACION UNIFICADA NACIONAL DE EDUCACIONN SUPERIOR</t>
  </si>
  <si>
    <t>26/06/2012 - 28/06/2013</t>
  </si>
  <si>
    <t xml:space="preserve">CORRDINADORA GRUPO 42 </t>
  </si>
  <si>
    <t xml:space="preserve">ARELIS AMRIA BALLESTEROS QUINTERO </t>
  </si>
  <si>
    <t xml:space="preserve">LICENCIADA EN CIENCIAS NATURALES Y EDUCACION AMBIENTAL </t>
  </si>
  <si>
    <t>10/02/2012 -10/02/2013</t>
  </si>
  <si>
    <t>APOYO PSICOSOCIAL -GRUPO 42</t>
  </si>
  <si>
    <t xml:space="preserve">MIRLEY MERITH LUGO MANGONES </t>
  </si>
  <si>
    <t xml:space="preserve">COORPORACION EDUCATIVA MAYOR DEL DESARROLLO SIMON BOLIVAR </t>
  </si>
  <si>
    <t xml:space="preserve">INSTITUCION EDUCATIVA TOMAS SANTOS </t>
  </si>
  <si>
    <t>01/02-30/11/2003</t>
  </si>
  <si>
    <t xml:space="preserve">NAZLY MAGOLA PEREZ NARANJO </t>
  </si>
  <si>
    <t xml:space="preserve">ALCALDIA MUNICIPAL DE CIENAGA DE ORO 
ALCLADIA MUNICIPAL DE CIENGA DE ORO -COMISARIA DE FAMILIA </t>
  </si>
  <si>
    <t>21/03-31/12/2012
28/03/1995- 28/10/1996</t>
  </si>
  <si>
    <t xml:space="preserve">TRABAJO CON FAMILIAS 
COMISARIA DE FAMILIA </t>
  </si>
  <si>
    <t xml:space="preserve">APOYO PSICOSOCIAL -GRUPO 42 </t>
  </si>
  <si>
    <t xml:space="preserve">MARIA BERNARDA ARTEAGA ISAZA </t>
  </si>
  <si>
    <t xml:space="preserve">UNIVERSIDAD PONTIFICIA BOLIVARIANA
ASOCIACION DE MADRES COMUNITARIA DE SAN ANTERO  </t>
  </si>
  <si>
    <t>19/01-11/10/2009
21/01/2013 -15/11/2014</t>
  </si>
  <si>
    <t>COGESTOR SOCIAL 
APOYO PSIOSOCIAL</t>
  </si>
  <si>
    <t xml:space="preserve">MARIA JOSE CALY MENDEZ </t>
  </si>
  <si>
    <t>TP 130697</t>
  </si>
  <si>
    <t xml:space="preserve">CORPORACION DIA DE LA NIÑEZ </t>
  </si>
  <si>
    <t>21/02/2013-15/01/2014</t>
  </si>
  <si>
    <t>APOYO PSICOSOCIAL GRUPO -  42</t>
  </si>
  <si>
    <t xml:space="preserve">MILAGROS MERCADO CONTRERAS </t>
  </si>
  <si>
    <t xml:space="preserve">CRUZ ROJA COLOMBIANA </t>
  </si>
  <si>
    <t>02/05/2011-16/06/2012</t>
  </si>
  <si>
    <t xml:space="preserve">MARTHA CECILIA JOREGE OSPINA </t>
  </si>
  <si>
    <t>TP211281122-1</t>
  </si>
  <si>
    <t xml:space="preserve">ADSEFACON 
CECAR </t>
  </si>
  <si>
    <t>29/05-31/12/2013
01/07/2010/ -15/11/2011</t>
  </si>
  <si>
    <t xml:space="preserve">TRABAJADORA SOCIAL
TRABAJADORA SOCIAL  </t>
  </si>
  <si>
    <t xml:space="preserve">LENIS ISABEL MEJIA CARDENAS </t>
  </si>
  <si>
    <t xml:space="preserve">ALCALDIA MUNUNICIPAL DE SAN MARCO 
ALCLADIA MUNICIPAL DE SAN MARCO COMISARIA DE FAMILIA </t>
  </si>
  <si>
    <t>05/11/1996-02/06/1997
06/03-18/04/2012</t>
  </si>
  <si>
    <t xml:space="preserve">TRABAJADORA SOCIAL 
TRABAJADORA SOCIAL </t>
  </si>
  <si>
    <t>FIDELMA LUCIA NARANJO PEREZ</t>
  </si>
  <si>
    <t xml:space="preserve">ALCLADIA MUNICIPAL DE CIENGA DE ORO -COMISARIA DE FAMILIA
FAMILIAS ACCION 
</t>
  </si>
  <si>
    <t>29/10/-28/12/2012 Y 05/04 -25/12/2013
08/07/2009 -18/01/2012</t>
  </si>
  <si>
    <t xml:space="preserve">TRABAJADORA SOCIAL
TRABAJADORA SOCIAL  </t>
  </si>
  <si>
    <t xml:space="preserve">MARGARITA ISABEL PASTRANA VILLERA </t>
  </si>
  <si>
    <t xml:space="preserve">FUNDACION NUEVA ERA ECOLOGICA
COMFACOR  </t>
  </si>
  <si>
    <t>29/03-10/12/2010
19/12/2007 -30/03/2008 Y 18/06/-31/12/2008</t>
  </si>
  <si>
    <t xml:space="preserve">CDOORDINADORA PEDAGOGICA 
EDUCADORA FAMILIAR </t>
  </si>
  <si>
    <t xml:space="preserve">EDERLY LUCIA  MENDOZA VILLERA </t>
  </si>
  <si>
    <t xml:space="preserve">FAMILIA EN ACCION ALCLADIA MUNICIPAL DE CIENAGA DE ORO
PONTIFICA UNIVERSIDAD BOLIVARIANA  </t>
  </si>
  <si>
    <t>02/01/2004-31/12/2006
1/09/-31/12/2001 Y 02/07/31/12/2002 Y 1/05-31/12/2003
08/11/2010-30/01/2011 Y07/02-31/10/2011</t>
  </si>
  <si>
    <t xml:space="preserve">APOYO PSICOSOCIAL
APOYO PSICOSOCIAL
</t>
  </si>
  <si>
    <t xml:space="preserve">FUNDACION NUEVA ERA ECOLOGICA - GRUPO 16 </t>
  </si>
  <si>
    <t xml:space="preserve">FONADE </t>
  </si>
  <si>
    <t>2.13</t>
  </si>
  <si>
    <t>167-170</t>
  </si>
  <si>
    <t>5.87</t>
  </si>
  <si>
    <t>171-173 Y 174-177</t>
  </si>
  <si>
    <t>8</t>
  </si>
  <si>
    <t>PUNTAJE ADICIONAL GRUPO :42</t>
  </si>
  <si>
    <t>COORDINADORA-   GRUPO 16</t>
  </si>
  <si>
    <t xml:space="preserve">MARIA TERESA ROMAN RAMOS </t>
  </si>
  <si>
    <t xml:space="preserve">LICENCIADA EDUCACION BASICA CON ENFASIS EN HUMANIDADES Y LENGUA CASTELLANA </t>
  </si>
  <si>
    <t>10/05-10/12/2010; 10/10/-10/11-2011;
10/02-10/07/2012 ;10/08-10/12/2012
10/01/-28/06/2013</t>
  </si>
  <si>
    <t xml:space="preserve">CARLOS DAVID GOMEZ CASTRO </t>
  </si>
  <si>
    <t xml:space="preserve">LICENCIADA EN PEDAGOGIA REEDUCATIVA </t>
  </si>
  <si>
    <t xml:space="preserve">FUNDACION TALLER DE LETRAS 
ASOCIACION COLEGIO MILITAR ALMIRANTE COLON
INSTIUTCION EDUCATIVA SAN LUIS CAMPO ALEGRE 
FUNDACION NUEVA ERA ECOLOGICA  </t>
  </si>
  <si>
    <t>16/02/16/07/2014
01/04-30/11/2010
01/01/2001-30/07/2005
10/05/2010-10/12/2012</t>
  </si>
  <si>
    <t xml:space="preserve">DOCENTE 
DOCENTE
DOCENTE  </t>
  </si>
  <si>
    <t xml:space="preserve">WILDRY JOSE CUELLO LOPEZ </t>
  </si>
  <si>
    <t xml:space="preserve">LICENCIADO EN EDUCON ENFASIS EN HUMANIDADES E INGLES </t>
  </si>
  <si>
    <t xml:space="preserve">UNION TEMPORAL BANCO DE OFERENTE 2011
FUNDACION NUEVA ERA ECOLOGICA </t>
  </si>
  <si>
    <t>09/04-15/12/2011
10/05/2010-28/06/2013</t>
  </si>
  <si>
    <t xml:space="preserve">DOCENTE 
COORDINADOR PEDAGOGICO </t>
  </si>
  <si>
    <t xml:space="preserve">APOYO ADMINISTRATIVO - GRUPO 16 </t>
  </si>
  <si>
    <t xml:space="preserve">DIANA ESPERANZA LOPEZ RIOS </t>
  </si>
  <si>
    <t xml:space="preserve">FUNDACION POLITECNICO GRAN COLOMBIANO </t>
  </si>
  <si>
    <t>TALENTO HUMANO ADICIONAL GRUPO42</t>
  </si>
  <si>
    <t>FUNDACION TIERRA NUESTRA</t>
  </si>
  <si>
    <t>ICBF GRUPO JURIDICO MONTERIA</t>
  </si>
  <si>
    <t>23/2009/149</t>
  </si>
  <si>
    <t>23/2010/138</t>
  </si>
  <si>
    <t>23/2011/119</t>
  </si>
  <si>
    <t>23/2012/159</t>
  </si>
  <si>
    <t>ICBF GRUPO JURIDICO BOLIVAR</t>
  </si>
  <si>
    <t>13-26-10-0242</t>
  </si>
  <si>
    <t>ESTA EXPERIENCIA NO SERA TENIDA EN CUENTA POR ESTAR TRASLAPADA LA REFERIDA EN EL FOLIO 55.</t>
  </si>
  <si>
    <t>23/2013/121</t>
  </si>
  <si>
    <t>58-59</t>
  </si>
  <si>
    <t>23/2013/265</t>
  </si>
  <si>
    <t>60-61</t>
  </si>
  <si>
    <t>ESTA EXPERIENCIA NO SERA TENIDA EN CUENTA POR ESTAR TRASLAPADA LA REFERIDA EN EL FOLIO 58 Y 59.</t>
  </si>
  <si>
    <t>CDI MINUTO DE DIOS FAMILIAR</t>
  </si>
  <si>
    <t>CDI CANTA CLARO FAMILIAR - DIVINO NIÑO</t>
  </si>
  <si>
    <t>CDI VILLA CIELO</t>
  </si>
  <si>
    <t>CDI SEMBRANDO FUTURO</t>
  </si>
  <si>
    <t>CDI FAMILIAR MOCARI</t>
  </si>
  <si>
    <t>CDI AGUAS VIVAS</t>
  </si>
  <si>
    <t>CDI LOS GARZONES</t>
  </si>
  <si>
    <t>CDI VILLA LOS ALPES</t>
  </si>
  <si>
    <t>CDI FURATENA</t>
  </si>
  <si>
    <t>CDI LAS PALOMAS 1</t>
  </si>
  <si>
    <t>CDI LAS PALOMAS 2</t>
  </si>
  <si>
    <t>CDI NUEVA LUCIA</t>
  </si>
  <si>
    <t>CDI EL COROZO</t>
  </si>
  <si>
    <t>CDI EL PRIVILEGIO</t>
  </si>
  <si>
    <t>CDI MANUEL JIMENEZ</t>
  </si>
  <si>
    <t>CDI VILLA PAZ</t>
  </si>
  <si>
    <t>CDI VILLA JIMENEZ 1</t>
  </si>
  <si>
    <t>CDI VILLA JIMENEZ 2</t>
  </si>
  <si>
    <t>CDI VILLA CIELO 1</t>
  </si>
  <si>
    <t>CDI VILLA CIELO 2</t>
  </si>
  <si>
    <t>CDI CAÑO VIEJO</t>
  </si>
  <si>
    <t>CDI EL VIDRIAL</t>
  </si>
  <si>
    <t>CDI EL DORADO 1</t>
  </si>
  <si>
    <t>CDI EL DORADO 2</t>
  </si>
  <si>
    <t>CDI LA PALMA</t>
  </si>
  <si>
    <t>CDI EL MINUTO DE DIOS</t>
  </si>
  <si>
    <t>CDI RANCHO GRANDE</t>
  </si>
  <si>
    <t>CDI BUENOS AIRES 1</t>
  </si>
  <si>
    <t>CDI BUENOS AIRES 2</t>
  </si>
  <si>
    <t>CDI SAN ANTERITO 1</t>
  </si>
  <si>
    <t>CDI SAN ANTERITO 2</t>
  </si>
  <si>
    <t>CDI SANTA CLARA 1</t>
  </si>
  <si>
    <t>CDI SANTA CLARA 2</t>
  </si>
  <si>
    <t>CDI EL CERRITO 1</t>
  </si>
  <si>
    <t>CDI SANTA LUCIA 1</t>
  </si>
  <si>
    <t>CDI CALIFORNIA</t>
  </si>
  <si>
    <t>CDI MOGAMBO</t>
  </si>
  <si>
    <t>CDI LA CANDELARIA</t>
  </si>
  <si>
    <t>CDI SANTA FE</t>
  </si>
  <si>
    <t>CDI SANTA ROSA</t>
  </si>
  <si>
    <t>CDI LOS CEDROS</t>
  </si>
  <si>
    <t>CDI AGUAS NEGRAS</t>
  </si>
  <si>
    <t>CDI BOCA DE LA CEIBA 1</t>
  </si>
  <si>
    <t>CDI BOCA DE LA CEIBA 2</t>
  </si>
  <si>
    <t>CDI EL POBLADO</t>
  </si>
  <si>
    <t>CDI MOCARI</t>
  </si>
  <si>
    <t xml:space="preserve">NURYS DEL CARMEN VELAZQUEZ ESQUIVIA </t>
  </si>
  <si>
    <t>JARDIN INFANTIL MIS CAPULLOS</t>
  </si>
  <si>
    <t>2/1/2004 AL 15/12/2006</t>
  </si>
  <si>
    <t>CARMEN LUCIA ROMERO FAJARDO</t>
  </si>
  <si>
    <t>TECNICO EN ATENCION A LA PRIMERA INFANCIA</t>
  </si>
  <si>
    <t>TUCION EDUCATIVA NORMAL SUPERIOR</t>
  </si>
  <si>
    <t>ASOCIACION COOMADECOR SECTOR GRANADA -HOGAR DE BIENESTAR LOS PEQUEÑITOS</t>
  </si>
  <si>
    <t>10/10/2013 AL 30/10/2014</t>
  </si>
  <si>
    <t>KELLYS DE JESUS ARIAS ALEMAN</t>
  </si>
  <si>
    <t>LUIS AMIGO</t>
  </si>
  <si>
    <t>LUCILA BANESSA RODRIGUEZ BELLO</t>
  </si>
  <si>
    <t>LI  MARIA FERNANDEZ MARQUEZ</t>
  </si>
  <si>
    <t>01/01/2013 AL 30/06/2013 Y 01/08/ 2012 AL 31/12/2012</t>
  </si>
  <si>
    <t>ANA RAQUEL MARTINEZ MARQUEZ</t>
  </si>
  <si>
    <t xml:space="preserve">DECANO  FACULTAD DE INGENIERIA FISICOMECANICAS </t>
  </si>
  <si>
    <t xml:space="preserve">01/07/2010 AL 15/09/2010 </t>
  </si>
  <si>
    <t>INSTITUTO NACIONAL PENINTECIARIO Y CARCELARIO INPEC PRACTICAS UNIVERSITARIAS</t>
  </si>
  <si>
    <t>16/2/2011 AL 17/6/2011-16/8 AL 12/12/2012</t>
  </si>
  <si>
    <t>UNIVERSIDAD NACIONAL ABIERTA Y A DISTANCIA UNAD</t>
  </si>
  <si>
    <t>FUNDACION AMOR POR LA VIDA</t>
  </si>
  <si>
    <t>LUZ  STELA MERCADO PORTILLO</t>
  </si>
  <si>
    <t>FUNDACION JESUS DIVINA MISERICORDIA</t>
  </si>
  <si>
    <t>12/6/2013 AL 31/12/2013</t>
  </si>
  <si>
    <t xml:space="preserve">OLGA MARTHA SAFAR VILLALBA </t>
  </si>
  <si>
    <t xml:space="preserve">1/4 AL 30/11/2010 01/2 AL 30/10/2011 </t>
  </si>
  <si>
    <t>MARIA GLENIS DE JESUS RUIZ LORA</t>
  </si>
  <si>
    <t>SECRETARIA DE SALUD TIERRALTA</t>
  </si>
  <si>
    <t>1/3/1997 AL 31/12/1997</t>
  </si>
  <si>
    <t>PAOLA MILENA GUZMAN SOTELO</t>
  </si>
  <si>
    <t>SECRETARIA DE EDUCACION TIERRALTA</t>
  </si>
  <si>
    <t>15 AL 30/11/1997</t>
  </si>
  <si>
    <t>CINDY ISABEL BERMUDEZ CUITIVA</t>
  </si>
  <si>
    <t>UNIVERSIDAD DEL SSINU</t>
  </si>
  <si>
    <t>15/10/2013 AL 7/11/2014</t>
  </si>
  <si>
    <t>EDITH MARIA DOMINGUEZ PAEZ</t>
  </si>
  <si>
    <t>INSTITUCION EDUCATIVA CATALINO GULFO</t>
  </si>
  <si>
    <t>12/02 AL 30/12 DEL 2003</t>
  </si>
  <si>
    <t>TANIA LUZ FIGUEROA COCHETT</t>
  </si>
  <si>
    <t>18/1/2009 AL 31/12/2013</t>
  </si>
  <si>
    <t>VIRGINIA ROSA MESA POLO</t>
  </si>
  <si>
    <t>CORPORACION JUNTOS CONSTRUYENDO FUTURO</t>
  </si>
  <si>
    <t>15/4 AL 30/12/2013</t>
  </si>
  <si>
    <t>HOSPITAL SAN JERONIMO DE MTRIA</t>
  </si>
  <si>
    <t>27/9/1988 AL 31/3/2000</t>
  </si>
  <si>
    <t>ENA PATRICIA MONTERROZA HERRERA</t>
  </si>
  <si>
    <t>01/1 A 30/7/2002</t>
  </si>
  <si>
    <t>72 A LA 75</t>
  </si>
  <si>
    <t>ESTA EXPERIENCIA ADICIONAAL APORTADA NO SERA TENIDA EN CUENTA ATENDIENDO QUE FUE APORTADA COMO EXPERIENCIA HABILITANTE EN LOS FOLIOS 58,59,60 Y 61.</t>
  </si>
  <si>
    <t>11,4</t>
  </si>
  <si>
    <t>CLAUDIA PATRICIA PARRA ESPITIA</t>
  </si>
  <si>
    <t>14/2/2004 AL 20/12/2004</t>
  </si>
  <si>
    <t>ESTA EXPERIENCIA NO SERA TENIDA EN CUENTA POR NO CONTAR  CON LA CARTA DE CFIRMADA FOLIOS 710.</t>
  </si>
  <si>
    <t>1/3 AL30/6/2004 - 1/10 AL 15/12/2004 -15/3 AL 15/5/2005</t>
  </si>
  <si>
    <t>ANA MATILDE LOBO BENITEZ</t>
  </si>
  <si>
    <t>INSTITUCION EDUCATIVA LOS CORDOBAS</t>
  </si>
  <si>
    <t>18/10/2006 AL 28/2/2007</t>
  </si>
  <si>
    <t>ESTE TALENTO HUMANO NO SERA TENIDA EN CUENTA POR NO CUMPLIR CON  LA EXPERIENCIA ESTABLECIDA EN LOS PLIEGOS FOLIOS 756 AL  776</t>
  </si>
  <si>
    <t>LUZ ELVIRA CANO CANO</t>
  </si>
  <si>
    <t>LICENCIADA EN PRESCOLAR</t>
  </si>
  <si>
    <t>HOGAR INFANTIL PUPO JIMENEZ</t>
  </si>
  <si>
    <t>1/2/2006 AL 31/12/2006</t>
  </si>
  <si>
    <t>ESTA EXPERIENCIA NO SERA TENIDA EN CUENTA POR NO CONTAR  CON LA CARTA DE FIRMADA FOLIO 779.</t>
  </si>
  <si>
    <t>COLEGIO PORVENIR</t>
  </si>
  <si>
    <t>02/2/2002 AL 30/12/2004</t>
  </si>
  <si>
    <t>DIEGO ARMANDO GONZALEZ FONTALVO</t>
  </si>
  <si>
    <t>ESTE TALENTO HUMANO EN CUENTA POR NO CONTAR CON LA EXPERIENCIA ESTABLECIDA EN LOS PLIEGOS FOLIOS 807 AL 813</t>
  </si>
  <si>
    <t>ORLANDO RAMON ALARCON</t>
  </si>
  <si>
    <t>14/1/2013 AL 23/02/2013</t>
  </si>
  <si>
    <t>ESTE TALENTO HUMANO EN CUENTA POR NO CONTAR CON EL PERFIL ESTABLECIDO EN LOS PLIEGOS FOLIOS 832 AL 834</t>
  </si>
  <si>
    <t>COLEGIO LOS OLIVOS</t>
  </si>
  <si>
    <t>02/1994 A 15/12/ 1995</t>
  </si>
  <si>
    <t>DIANA CONCEPCION ENAMORADO BADEL</t>
  </si>
  <si>
    <t>02/1994 AL 30/12/1996</t>
  </si>
  <si>
    <t xml:space="preserve">ESTE TALENTO HUMANO NO SERA TENIDO EN CUENTA POR NO CONTAR CON LA  CARTA DE COMPROMISO FIRMADA FOLIO 836 </t>
  </si>
  <si>
    <t>EUCARIS RODRIGUEZ MORALES</t>
  </si>
  <si>
    <t>LICENCIADA EN CULTURA FISICA RECREACION Y DEPORTE</t>
  </si>
  <si>
    <t>1/3/2008 AL 15/12/2011</t>
  </si>
  <si>
    <t>ENELSY AGUAS  LAMBRAÑO</t>
  </si>
  <si>
    <t>LICENCIADA EN ADMINISTRACION EDUCATIVA</t>
  </si>
  <si>
    <t>SECRETAARIA DE EDUCACION DEPARTAMENTAL ATLANTICO</t>
  </si>
  <si>
    <t>ESTE TALENTO HUMANO NO SERA TENIDO EN CUENTA POR NO CONTAR CON L  CARTA DE COMPROMISO FIRMADA NI CON EL PERFIL ESTABLECIDO EN LOS PLIEGOS FOLIOS 866 AL 879</t>
  </si>
  <si>
    <t>FABIO SANTANDER BRAVO DE LA OSSA</t>
  </si>
  <si>
    <t>RESULTADOS EVALUACION COMPONENTE TECNICO GRUPO 1</t>
  </si>
  <si>
    <t xml:space="preserve">RESULTADOS EVALUACION COMPONENTE TECNICO GRUPO 3 </t>
  </si>
  <si>
    <t>RESULTADOS EVALUACION COMPONENTE TECNICO GRUPO 22</t>
  </si>
  <si>
    <t>RESULTADOS EVALUACION COMPONENTE TECNICO GRUPO 23</t>
  </si>
  <si>
    <t>RESULTADOS EVALUACION COMPONENTE TECNICO 27</t>
  </si>
  <si>
    <t xml:space="preserve">GRUPO 1 </t>
  </si>
  <si>
    <t>ESTA CERTIFICACION NO E STENIDA EN CUENTA POR CUANTO NO CUMPLE CON LO SOLLICITADO EN LOS PLIEGOS</t>
  </si>
  <si>
    <t>GRUPO 3</t>
  </si>
  <si>
    <t>ESTA EXPERIENCIA NO ES TENIDA EN CUENTA TODA VEZ QUE SE TRASLAPA CON LA PRESENTADA PARA EL GRUPO 1</t>
  </si>
  <si>
    <t>GRUPO 22</t>
  </si>
  <si>
    <t>GRUPO 23</t>
  </si>
  <si>
    <t>GRUPO 27</t>
  </si>
  <si>
    <t xml:space="preserve">EXPERIENCIA PROFESIONAL 
</t>
  </si>
  <si>
    <t>FECHA DE INICIO Y TERMINACON</t>
  </si>
  <si>
    <t xml:space="preserve"> FUNCIONES</t>
  </si>
  <si>
    <t>NO PRESENTA EXPERIENCIA ADICIONAL</t>
  </si>
  <si>
    <t>FECHA DE INICIO Y FECHA D ETERMINACION</t>
  </si>
  <si>
    <t>1/039</t>
  </si>
  <si>
    <t>SE SOLICITA ACLARAR TODA VEZ QUE ESTE TALENTO HUMANO NO CORRESPONDE CON EL NUMERO DE CUPOS DEL GRUPO 1</t>
  </si>
  <si>
    <t xml:space="preserve">GRUPO 3 </t>
  </si>
  <si>
    <t xml:space="preserve">GRUPO 22 TIERRALTA </t>
  </si>
  <si>
    <t xml:space="preserve"> COORDINADOR GENERAL</t>
  </si>
  <si>
    <t>1/746</t>
  </si>
  <si>
    <t>ROSA MARIA PEREZ MARTINEZ</t>
  </si>
  <si>
    <t xml:space="preserve">GRUPO 23 TIERRALTA </t>
  </si>
  <si>
    <t>1/489</t>
  </si>
  <si>
    <t xml:space="preserve">GRUPO 27 LA APARTADA </t>
  </si>
  <si>
    <t>1  /860</t>
  </si>
  <si>
    <t>GRUPO 1</t>
  </si>
  <si>
    <t>ASOCIACION DE MADRES COMUITARIAS DE SAN ANTERO</t>
  </si>
  <si>
    <t>GRUPO 48 / GRUPO 49</t>
  </si>
  <si>
    <t>GRUPO 48-SAN BERNARDO DEL VIENTO</t>
  </si>
  <si>
    <t>GRUPO 49-SAN BERNARDO DEL VIENTO</t>
  </si>
  <si>
    <t>ASOCIACION DE MADRES COMUNITARIAS DE SAN ANTERO</t>
  </si>
  <si>
    <t>23/2009/057</t>
  </si>
  <si>
    <t>$391695966</t>
  </si>
  <si>
    <t>44 Y 45</t>
  </si>
  <si>
    <t>23/2010/018</t>
  </si>
  <si>
    <t>$1349220534</t>
  </si>
  <si>
    <t>46  AL 47</t>
  </si>
  <si>
    <t>23/2011/047</t>
  </si>
  <si>
    <t>$499622824</t>
  </si>
  <si>
    <t>48 AL 49</t>
  </si>
  <si>
    <t>23/2012/037</t>
  </si>
  <si>
    <t>$1186263288</t>
  </si>
  <si>
    <t>50 AL 51</t>
  </si>
  <si>
    <t>23/2013/179</t>
  </si>
  <si>
    <t>$1710847911</t>
  </si>
  <si>
    <t>52 AL 53</t>
  </si>
  <si>
    <t>23/2013/275</t>
  </si>
  <si>
    <t>$1090270756</t>
  </si>
  <si>
    <t>54 AL 57</t>
  </si>
  <si>
    <t>23/2014/188</t>
  </si>
  <si>
    <t>$1423295670</t>
  </si>
  <si>
    <t>58 AL 64</t>
  </si>
  <si>
    <t>47,77</t>
  </si>
  <si>
    <t>GRUPO 48 Y GPUPO 49</t>
  </si>
  <si>
    <t>CORREGIMIENTO DE JOSE MANUEL</t>
  </si>
  <si>
    <t>MODALIDAD INSTITUCIONAL</t>
  </si>
  <si>
    <t>SAN BERNARDO DEL VIENTO CORREGIMIENTO DE JOSE MANUEL</t>
  </si>
  <si>
    <t>CONCEPCCION JULIO HERNANDEZ</t>
  </si>
  <si>
    <t>PROFESIONAL EN ADMINISTRACION DE EMPRESAS  Y ECONOMIA SOLIDARIA</t>
  </si>
  <si>
    <t>01/1/2013 AL 30/10/2014</t>
  </si>
  <si>
    <t>LILIANA MENDOZA ALONSO</t>
  </si>
  <si>
    <t>FUNDACION DEL DESARROLLO CARIBE</t>
  </si>
  <si>
    <t>02/1/2013 AL 30/12/2013</t>
  </si>
  <si>
    <t>EMMA ENSUNCHO ZUÑIGA</t>
  </si>
  <si>
    <t>UNIVERSIDAD COOPERATIVVA DE COLOMBIA</t>
  </si>
  <si>
    <t>30/9/2012 AL 15/10/2013</t>
  </si>
  <si>
    <t>APOYO NUTRICIONAL</t>
  </si>
  <si>
    <t>LAS HOJAS DE VIDA DE LOS FOLIOS 134 AL 150,170 AL 191 NO SERAN TENIDAS EN CUENTA ATENDIENDO QUE EL PROFESIONAL DE APOYO NUTRICIONAL NO SERA EVALUADO EN LA PRESENTE CONVOCATORIA.</t>
  </si>
  <si>
    <t>MILENA DEL CARMEN VERBEL MANGONEZ</t>
  </si>
  <si>
    <t>25/2/2011 AL 28/6/2013</t>
  </si>
  <si>
    <t>LA HOJA DE VIDA DEL FOLIO 95 AL 116 NO SERA TENIDA EN CUENTA TODA VEZ QUE HACE PARTE DEL TALENTO HUMANO DEL OFERENTE COLOMBO SUIZA.</t>
  </si>
  <si>
    <t>PUNTAJE GRUPO 48</t>
  </si>
  <si>
    <t>2244</t>
  </si>
  <si>
    <t>CONSORCIO MIS PRIMEROS PASOS</t>
  </si>
  <si>
    <t>ASOCIACION DE MUJERES DEL LITORAL CARIBE UNIDAS POR COLOMBIA - ASOMUJERES -</t>
  </si>
  <si>
    <t>ASOCIACION DE MUJERES CABEZA DE FAMILIA DESPLAZADAS POR LA VIOLENCIA EN LA COSTA ATLANTICA BY COLOMBIA -ASOMUDFAVIC-</t>
  </si>
  <si>
    <t>COTORRA</t>
  </si>
  <si>
    <t>294</t>
  </si>
  <si>
    <t>RESULTADOS EVALUACION COMPONENTE TECNICO GRUPO 12</t>
  </si>
  <si>
    <t>RESULTADOS FACTORES DE PONDERACION - GRUPO 12</t>
  </si>
  <si>
    <t>ASOCIACION DE MUJERES CABEZA DE FAMILIA DESPLAZADAS POR LA VIOLENCIA EN LA COSTA ATLANTICA Y COLOMBIA -ASOMUDFAVIC-</t>
  </si>
  <si>
    <t>ICBF - SUCRE</t>
  </si>
  <si>
    <t>7018/2011/077</t>
  </si>
  <si>
    <t>95-96</t>
  </si>
  <si>
    <t>7018/2010/073</t>
  </si>
  <si>
    <t>97-98</t>
  </si>
  <si>
    <t>7018/2010/055</t>
  </si>
  <si>
    <t>99-100</t>
  </si>
  <si>
    <t>791</t>
  </si>
  <si>
    <t>CDI COTORRA</t>
  </si>
  <si>
    <t>1/118</t>
  </si>
  <si>
    <t xml:space="preserve">JORGE ANTONIO JULIO VILLERO </t>
  </si>
  <si>
    <t>CORPORACION UNIFICADA NACIONAL DE EDUCACION SUPERIOR -CUN</t>
  </si>
  <si>
    <t>INSTITUTO INFANTIL BUENAVENTUIRA</t>
  </si>
  <si>
    <t>01/01/2011 - 31/12/2011</t>
  </si>
  <si>
    <t>JAIRO ENRIQUE NEGRETE NARVAEZ</t>
  </si>
  <si>
    <t>02/01/2012    30/01/2013</t>
  </si>
  <si>
    <t>TULIA EUGENIA MARTINEZ GONZALEZ</t>
  </si>
  <si>
    <t>05/02/2012             27/11/2013</t>
  </si>
  <si>
    <t>MARIA EUGENIA GUTIERREZ PASTRANA</t>
  </si>
  <si>
    <t>190545015-1</t>
  </si>
  <si>
    <t>FUNDACION ALFA Y OMEGA</t>
  </si>
  <si>
    <t>01/06/2009-30/11/2010</t>
  </si>
  <si>
    <t>LUZ NOVIA GONZALEZ ARTEAGA</t>
  </si>
  <si>
    <t>CORPORACION EDUCATIVA MAYOR DEL DESARROLLO -SIMON BOLIVAR</t>
  </si>
  <si>
    <t>114123014-A</t>
  </si>
  <si>
    <t>JARDIN INFANTIL AMIGUITOS</t>
  </si>
  <si>
    <t>01/02/2002                      28/02/2003</t>
  </si>
  <si>
    <t>ICBF-REGIONAL SUCRE</t>
  </si>
  <si>
    <t>7018/2009/0163</t>
  </si>
  <si>
    <t xml:space="preserve">ESTA EXPERIENCIA NO ES TENIDA EN CUENTA, TODA VEZ QUE HAY TRASLAPO CON LA EXPERIENCIA HABILITANTE </t>
  </si>
  <si>
    <t>7018/2014/213</t>
  </si>
  <si>
    <t>179-180</t>
  </si>
  <si>
    <t>11,30</t>
  </si>
  <si>
    <t xml:space="preserve">COORDINADOR GENERAL DEL PROYECTO POR CADA MIL CUPOS OFERTADOS O FRACIÓN INFERIOR </t>
  </si>
  <si>
    <t>1/368</t>
  </si>
  <si>
    <t>LIA MARGARITA GARCIA CARABALLO</t>
  </si>
  <si>
    <t>LICENCIADO EN EDUCCAION INFANTIL, CON ENFASIS EN EDUCACION FISICA, RECREACION Y DEPORTES</t>
  </si>
  <si>
    <t>01/02/2012  - 31/10/2014</t>
  </si>
  <si>
    <t>ALEIDA MARIA RAMIREZ SALGADO</t>
  </si>
  <si>
    <t>LICENCIADO EN PEDAGOGIA REDUCATIVA</t>
  </si>
  <si>
    <t>CENTRO EDUCATIVO GIMNASIO MI SEGUNDO HOGAR</t>
  </si>
  <si>
    <t>01/02/2012               31/10/2014</t>
  </si>
  <si>
    <t>JACKELINE TORRES PEÑA</t>
  </si>
  <si>
    <t>03/02/2012              03/10/2014</t>
  </si>
  <si>
    <t>MIRIAN SUSANA MELENDEZ ROJAS</t>
  </si>
  <si>
    <t xml:space="preserve">EDGAR YESIDANGULO SUAREZ </t>
  </si>
  <si>
    <t>FUNDACION UNIVERSITARIASAN MARTIN</t>
  </si>
  <si>
    <t>FUNDACION PORVENIR</t>
  </si>
  <si>
    <t xml:space="preserve">X </t>
  </si>
  <si>
    <t>RESULTADOS FACTORES DE PONDERACION GRUPO 22</t>
  </si>
  <si>
    <t>23/2013/288</t>
  </si>
  <si>
    <t>$1267306594</t>
  </si>
  <si>
    <t>43 Y 44</t>
  </si>
  <si>
    <t>23/2013/90</t>
  </si>
  <si>
    <t>$802157703</t>
  </si>
  <si>
    <t>23/2012/136</t>
  </si>
  <si>
    <t>$554808724</t>
  </si>
  <si>
    <t>SE VERIFICA ESTA INFORMACION EN EL ARCHIVO DE LA OFICINA JURIDICA DEL ICBF REGIONAL CORDOBA.</t>
  </si>
  <si>
    <t>CDI COSECHANDO FUTURO CORREGIMIENTO LOS MORALES CALLE 2 No.1-123</t>
  </si>
  <si>
    <t>CDI CASA DEL NIÑO BARRIO LA ESMERALDA CRA 31 No4-77</t>
  </si>
  <si>
    <t>CDI MONTEVIDEO BARRIO SBN LAS PALMAS</t>
  </si>
  <si>
    <t>CDI DEJANDO HUELLAS BARRIO PARAISO CRA 2B No3-27</t>
  </si>
  <si>
    <t>CDI CORAZONES FELICES BARRIO 20 DE JULIO CRA 10 No10-78</t>
  </si>
  <si>
    <t>CDI SEMILLAS DE ESPERANZA VEREDA STA ANA VIA URRA</t>
  </si>
  <si>
    <t>CDI CONSTRUYENDO FUTURO CORREGIMIENTO DE BATATA</t>
  </si>
  <si>
    <t>CDI NUEVE DE AGOSTO REASENNTAMIENTO CAMPAMENTO CALLE 31 No1-20</t>
  </si>
  <si>
    <t>CDI VILLA MADEIRA VEREDA VILLA MADEIRA</t>
  </si>
  <si>
    <t>MARTHA CECILIA FERNANDEZ ALTAMIRANDA</t>
  </si>
  <si>
    <t>16/10/2013 AL 14/11/2014</t>
  </si>
  <si>
    <t>ELIS EDITH PEREIRA HERNANDEZ</t>
  </si>
  <si>
    <t>LICENCIADA EN COMERCIO Y CONTADURIA</t>
  </si>
  <si>
    <t>UNIVERSIDAD MARIANA SAN BUENAVENTURA DE MEDELLIN</t>
  </si>
  <si>
    <t>1/11/2013 AL 15/11/2014</t>
  </si>
  <si>
    <t>NELSY DEL CARMEN BALLESTEROS ALVAREZ</t>
  </si>
  <si>
    <t>LICEO TIRRALTA</t>
  </si>
  <si>
    <t>18/7/2012 AL 15/11/2014</t>
  </si>
  <si>
    <t>DONIS ISABEL HERRERA RIVERO</t>
  </si>
  <si>
    <t>2/1/2013 AL 31/12/2013</t>
  </si>
  <si>
    <t>APOYO PSICOCISL</t>
  </si>
  <si>
    <t>ISSIS PAOLA MENDOZA GALVAN</t>
  </si>
  <si>
    <t>10/2/2014 AL 10/9/2014</t>
  </si>
  <si>
    <t>ARCENIA PATRICIA PEÑATA ZABALA</t>
  </si>
  <si>
    <t>22/6/22013</t>
  </si>
  <si>
    <t>20/1/2014 AL 15/11/2014</t>
  </si>
  <si>
    <t>LINA VIDAL MESTRA</t>
  </si>
  <si>
    <t>226/2012</t>
  </si>
  <si>
    <t>2/12/2013 AL 15/11/2014</t>
  </si>
  <si>
    <t>ESTA EXPERIENCIA NO SERA TENIDA EN CUENTA TODA VEZ QUE SE ENCUENTRA RELACIONADA EN LA EXPERIENCIA HABILITANTE VERIFICADA EN LA OFICINA JURIDICA ICBF REGIONAL CORDOBA</t>
  </si>
  <si>
    <t>23/2011/076</t>
  </si>
  <si>
    <t>$919534187</t>
  </si>
  <si>
    <t>23/2010/110</t>
  </si>
  <si>
    <t>$869103798</t>
  </si>
  <si>
    <t>ELKIN JOSE GUTIERREZ OQUENDO</t>
  </si>
  <si>
    <t>02/1/2009 AL 31/12/2012</t>
  </si>
  <si>
    <t>NORIS NEREIDA NEGRETE ARRIETA</t>
  </si>
  <si>
    <t>SECRETARIA DE EDUCACION MUNICIPIO DE TIERRALTA</t>
  </si>
  <si>
    <t>15/2/1994 AL 30/11/1994 - 12/4/1995 AL 10/11/1995 - 1/2/1996 AL 30/11/1996</t>
  </si>
  <si>
    <t>ITAMAR ALBERTO TAMAYO RUIZ</t>
  </si>
  <si>
    <t>1349</t>
  </si>
  <si>
    <t>UNION TEMPORAL FUNSOBASI - KARIBE</t>
  </si>
  <si>
    <t>GRUPO 40</t>
  </si>
  <si>
    <t>2/12/2014</t>
  </si>
  <si>
    <t>RESULTADOS FACTORES DE PONDERACION . GRUPO 41</t>
  </si>
  <si>
    <t>RESULTADOS FACTORES DE PONDERACION . GRUPO 42</t>
  </si>
  <si>
    <t>RESULTADOS FACTORES DE PONDERACION . GRUPO 45</t>
  </si>
  <si>
    <t>RESULTADOS FACTORES DE PONDERACION . GRUPO 46</t>
  </si>
  <si>
    <t>FUNDACION UN AMIGO MAS</t>
  </si>
  <si>
    <t>23/2009/060</t>
  </si>
  <si>
    <t>84-85</t>
  </si>
  <si>
    <t>SE TIENE EN CUENTA EL TIEMPO DE EXPERIENCIA A PARTIR DE NOVIEMBRE 24 DE 2009</t>
  </si>
  <si>
    <t>ALCALDIA  DE SAN BERNARDO</t>
  </si>
  <si>
    <t>S.N</t>
  </si>
  <si>
    <t>ESTA EXPERIENCIA NO ES TENIDA EN CUENTA, TODA VEZ QUE EL OBJETO DEL CONTRATO NO CUMPLE CON LO SOLICITADO</t>
  </si>
  <si>
    <t>ALCALDIA DE MOÑITOS</t>
  </si>
  <si>
    <t>SN</t>
  </si>
  <si>
    <t>ALCALDIA DE SAN BERNARDO</t>
  </si>
  <si>
    <t>ICBF-PUTUMAYO</t>
  </si>
  <si>
    <t>41 DE 2011</t>
  </si>
  <si>
    <t>49.5%</t>
  </si>
  <si>
    <t>23/2011/055</t>
  </si>
  <si>
    <t>91-92</t>
  </si>
  <si>
    <t>ALCALDIA SAN BERNARDO DEL VIENTO</t>
  </si>
  <si>
    <t>ALCALDIA DE SAN ANTERO</t>
  </si>
  <si>
    <t>MUNICIPIO DE SAN ANTERO</t>
  </si>
  <si>
    <t>ALCALDIA DEL CARMEN DE BOLIVAR</t>
  </si>
  <si>
    <t>FUNDACION KARIBE</t>
  </si>
  <si>
    <t>2151</t>
  </si>
  <si>
    <t>SEDE. N. 1. VEREDA LA PALMA - INSTITUCION EDUCATIVA LA PALMA / SEDE 2 . VEREDA SUSUA- INSTITUCION EDUCATIVA SUSUA /SEDE N. 3 CORREGIMIENTO DE COTOCA ABAJ, AL LADO DE LA CASA DEL SEÑOR NEDER BALLESTEROS (NO REPORTA NOMENCLATURA)</t>
  </si>
  <si>
    <t>SEDE N. 1 -VEREDA LOS AMARILLOS - INSTITUCION EDUCATIVA /SEDE N. 2- VEREDA MALENA - FINCA  DE LA CASA AMARILLA / SEDE N. 3 COTOCA ABAJO AL LADO DE LA CASA DEL SEÑOR NEDER BALLESTEROS 8NO REPORTA NOMENCLATURAS)</t>
  </si>
  <si>
    <t>SEDE N. 1 VEREDA EL MANGUITO ARRIBA- AL LADO DEL SEMENTERIO/ SEDE N.  2 . VEREDA EL ESPINAL EN LA CASA DE LA SEÑORA NELFI DORIA /SEDE N. 3. VEREDA EL ROBLE  EN LA CASA DE LA SEÑORA MARIA RODRIGUEZ (NO REPORTA NOMENCLATURA)</t>
  </si>
  <si>
    <t xml:space="preserve"> CARRERA 9. NO. 108 CALLE VIRGEN BARRIO LAS COLINAS</t>
  </si>
  <si>
    <t xml:space="preserve"> SEDE N. 1. VEREDA MANDUCO EN MANO- EN LA LA CAPILLA/SEDE N. 2. VEREDA EL TRAPICHE .ESCUELA  EL TRAPICHE(NO REPORTA NOMENCLATURA)</t>
  </si>
  <si>
    <t>VEREDA  EL PAJON/INST ITUCION EDUCATIVA /VEREDA PUERTO EUGENIO. AL LADO DEL HCB/VEREDA EL ESPINA AL CASA DE LA SEÑORA TILA PEREZ (NO REPORTA NOMENCLATURA)</t>
  </si>
  <si>
    <t>CORREGIMIENTO LA PERINADA- ESCUELA LA PEINADA/ CORREGIMIENTO LOS MONOS EN LA CASA DEL SEÑOR ESEQUIEL DORIA(NO REPORTA NOMENCLATURA)</t>
  </si>
  <si>
    <t>CORREGIMIENTO DE LA DOCTRINA/CASA SRA ANA ELVIRA CHICA PEÑA(NO REPORTA NOMNCLATURA )</t>
  </si>
  <si>
    <t xml:space="preserve">VEREDA JUAN DE DIOS GARI - EL CAMPANO- COREGIMIENTO DE SAN SEBASTIAN/ CORREGIMIENTO DE SAN SEBASTIAN EN LA PLAZA EN LA BARRA  (NO REPORTA NOMENCLATURA ) </t>
  </si>
  <si>
    <t>VEREDA NUEVO LORICA ENTRANDO POR LA VONGA DE FLOCHO EN LA CASA DE LA SEÑORA MIRNA PUTALUA/ VEREDA EKL ZAPOTE CORREGIMIENT NARIÑO CASA DE ROSARIO RAMIREZ</t>
  </si>
  <si>
    <t>VEREDA SARANDELO EN LA CASA DE LA SEÑORA ETELER DORIA</t>
  </si>
  <si>
    <t xml:space="preserve">CORREGIMIENTO SAN SEBASTIAN VEREDA SAN TROPEL CASA COMUNAL </t>
  </si>
  <si>
    <t>CORREGIMIENTO EL RODEO CASA DE MIRLEY NORIEGA / VEREDA LA BUENA CASA DE SULEY GASPAR</t>
  </si>
  <si>
    <t xml:space="preserve">CORREGIMIENTO EL REMOLINO INSTITUCION EDUCATIVA REMOLINO/VEREDA PUEBLO NUEVO CORREGIMIENTO LOS MONOS  EN LA ESCUELA LOS MONOS </t>
  </si>
  <si>
    <t>CORREGIMIENTO DE MATA DE CAÑA, CASA DE NILECTA COGOLLO/ VEREDA LAS MERCEDE CASA DE CARMEN ARTEAGA</t>
  </si>
  <si>
    <t>CORREGIMIENTO LOS HIGALES VEREDA EL SALAO - INSTITUCION EDUCATIVA JOSE ISABEL GONZALES/ VEREDA EL CERRO GUAYABAL EN LA ESCUEAL GUAYABAL</t>
  </si>
  <si>
    <t xml:space="preserve">CORREGIMIENTO CAMPO ALEGRE- CABILDO INDIGENA </t>
  </si>
  <si>
    <t>CORREGIMIENTO LOS GOMEZ- CASA DE LEANIS FLOREZ</t>
  </si>
  <si>
    <t xml:space="preserve">VEREDA CEVERA CORREGIMIENT  LAS CAMORAS EN CASA COMUNAL </t>
  </si>
  <si>
    <t xml:space="preserve">VEREDA SEVERA CORREGIMIENTO  LAS CAMORAS EN CASA COMUNAL </t>
  </si>
  <si>
    <t>Carrera 29 N° 26C-60 BARRIO LOS ANDES</t>
  </si>
  <si>
    <t>ACLARAR DIRECCION YA QUE NO COINCIDE CON LA QUE APRECE EN LA GEOREFERENCIACION  DE LA CONVOCATORIA 002</t>
  </si>
  <si>
    <t>CALLE 17 B  15-95 BARRIO EL PROGRESO</t>
  </si>
  <si>
    <t xml:space="preserve"> 12-36  BARRIO SAN PEDROCARRERA 26</t>
  </si>
  <si>
    <t>INSTITCIONAL CON ARRIENDO</t>
  </si>
  <si>
    <t xml:space="preserve"> Cra 28. # 26C- 60 Barrio Los Alpes</t>
  </si>
  <si>
    <t>Clle 4B N° 27-761 B. San Jose de Gaita</t>
  </si>
  <si>
    <t>Calle1 N° 46 -1 Barrio  San Gabriel</t>
  </si>
  <si>
    <t>CRA 26 N. 12-36    BARRIO SAN PEDRO</t>
  </si>
  <si>
    <t xml:space="preserve">INSTITUCIONAL  </t>
  </si>
  <si>
    <t>CL 21 A CARRERA 20 25 BARRIO ALTO KENNEDY</t>
  </si>
  <si>
    <t>Cra 16 N° 18A- 16 B. Kennedy</t>
  </si>
  <si>
    <t>Clle 17B Cra 15-95 B. El Progreso</t>
  </si>
  <si>
    <t>Calle 17B N° 15-95 Barrio El progreso</t>
  </si>
  <si>
    <t xml:space="preserve">Barrio El campano Calle Principal del colegio, al lado del Polideportivo </t>
  </si>
  <si>
    <t xml:space="preserve"> SEDE N1. VEREDA SANTA ROSA CORREGIMIENTO LA RADA- ESCUELA SANTA ROSA/ SEDE N. 2 VEREDA EL PORVENIR - CASA DE LA SEÑORA ROSA/ SEDE 3 VEREDA LA UNION CASA DEL SEÑOR PEDRO PEREZ ( NO REPORTAN NOMENCLATURA)</t>
  </si>
  <si>
    <t>CORREGIMIENTO BAJO BLANCO- CASA DE LA SEÑORA ENERGIDA LOPEZ (NO REPORTA NOMENCLATURA)</t>
  </si>
  <si>
    <t>INSTITUCION EDUCATIVA CARRASQUILLITA, VEREDA COA ARRIBA, CASA DE LA SEÑORA VIVIANA MURILLO</t>
  </si>
  <si>
    <t>VEREDA NARANJAL ARRIBA, INSTITUCION EDUCATIVA NARANJAL ARRIBA, IE NARANJAL ABAJO, CASETA COMUNAL</t>
  </si>
  <si>
    <t>VEREDA COA ABAJO, CORREGIMIENTO BELLA COITA, CASA DE LA SEÑORA ENIT MEJIA BELLA,Y EN COITA CASA DE LA SEÑORA ELSY Y KAREN</t>
  </si>
  <si>
    <t>CORREGIMIENTO RIO CEDRO, CASA DEL SEÑOR JOSE MEZA, VEREDA MURCIELAGAL, ESCUELA MURCIELAGAL</t>
  </si>
  <si>
    <t>NARANJAL ARRIBA, VEREDA NARANJAL</t>
  </si>
  <si>
    <t>VEREDA TINAS ABAJO, IE TINAS ABAJO</t>
  </si>
  <si>
    <t>CORREGIMIENTO BAJO EL LIMON CASA DE LA SEÑORA ADYS MACIAS</t>
  </si>
  <si>
    <t>CARRERA 5 N° 17-97 BARRIO EL CEDRO, CORRGIMEINTO BELLA CHITA</t>
  </si>
  <si>
    <t>VEREDA BELLA COITA</t>
  </si>
  <si>
    <t>CARRERA 517 N°97 BARRIO SANTA LUCIA</t>
  </si>
  <si>
    <t>CALLE 24N° 5-52 BARRIO ANTONIA ARRIETA AL LADO DE LA INSTITUCION SAN JOSE</t>
  </si>
  <si>
    <t>CARRERA 4 N° 27-57 BARRIO MIRAMAR</t>
  </si>
  <si>
    <t>Talento Humano - Habilitante -GRUPO 40</t>
  </si>
  <si>
    <t>1/242</t>
  </si>
  <si>
    <t>MANUEL DARIO CORREA ARTEAGA</t>
  </si>
  <si>
    <t>ADMINISTRADOR PULBICO MUNICIPAL Y REGIONAL</t>
  </si>
  <si>
    <t>ESAP</t>
  </si>
  <si>
    <t>UNICEF</t>
  </si>
  <si>
    <t>10/01/2011-30/11/2011</t>
  </si>
  <si>
    <t xml:space="preserve">SE SOLICITA SUBSANAR POR CUANTO NO CUMPLE CON EL PERFIL SOLICITADO PARA EL CARGO, FOLIOS 249-250-251-252           </t>
  </si>
  <si>
    <t>ALCALDIA DE LORICA</t>
  </si>
  <si>
    <t>15/07/1999-31/12/2000</t>
  </si>
  <si>
    <t>29/02/2008     29/06/2008</t>
  </si>
  <si>
    <t>ADRIANA ISABEL RACERO FERNANDEZ</t>
  </si>
  <si>
    <t>GRUPO EDUCATIVO ABEL MENDOZA</t>
  </si>
  <si>
    <t xml:space="preserve">SE SOLICITA SUBSANAR POR CUANTO NO CUMPLE CON EL PERFIL SOLICITADO PARA EL CARGO, FOLIOS 268 AL 272     </t>
  </si>
  <si>
    <t>ASOCIACION COLEGIO MILITAR ALMIRANTE COLON</t>
  </si>
  <si>
    <t>02/02/2006-30/11/2006                09/02/2007          30/11/2007              09/02/2008-30/11/2008                   09/02/2009-30/11/2009</t>
  </si>
  <si>
    <t>ALCALDIA DE MONTERIA</t>
  </si>
  <si>
    <t>22/09/2011-17/11/2011</t>
  </si>
  <si>
    <t>PROFESIONAL APOYO PSICOSOCIAL</t>
  </si>
  <si>
    <t>LILIANA PATRICIA BEDOYA BOLIVAR</t>
  </si>
  <si>
    <t>FUNDACION SERVICIOS Y OBRAS SOCIALES DE COLOMBIA</t>
  </si>
  <si>
    <t>08/04/2012-15/12/2012</t>
  </si>
  <si>
    <t>SUGEY DE JESUS RAMOS GONZALEZ</t>
  </si>
  <si>
    <t>02/02/2009-11/10/2009</t>
  </si>
  <si>
    <t>Talento Humano - Habilitante-GRUPO 41</t>
  </si>
  <si>
    <t>RODRIGO JAIRO LLORENTE BALLESTERO</t>
  </si>
  <si>
    <t>ADMINISTRACION DE SERVICIOS DE SALUD</t>
  </si>
  <si>
    <t>UNIVEERSIDAD PONTIFICIA BOLIVARIANA</t>
  </si>
  <si>
    <t>19/02/2010-30/09/2010</t>
  </si>
  <si>
    <t>FUNDACION COLOMBIA SERVICIO SOCIAL COMUNITARIO</t>
  </si>
  <si>
    <t>01/01/2006 - 28/02/2008</t>
  </si>
  <si>
    <t>1/190</t>
  </si>
  <si>
    <t>LUZ MERY VALDELAMAR TORDECILLA</t>
  </si>
  <si>
    <t>SERVIGENTE</t>
  </si>
  <si>
    <t>01/01/2013 - 31/12/2013</t>
  </si>
  <si>
    <t>CILIA DARIS LOPEZ ESCUDERO</t>
  </si>
  <si>
    <t>31/05/20007</t>
  </si>
  <si>
    <t>CORPORACION DIA DE LA NIÑEZ</t>
  </si>
  <si>
    <t>01/05/2012-31/12/2013</t>
  </si>
  <si>
    <t>KAREN MARGARITA MANGONES MORENO</t>
  </si>
  <si>
    <t>146843015-1</t>
  </si>
  <si>
    <t>CENTRO ZONAL LORICA-CERTIFICADO DE PRACTICAS</t>
  </si>
  <si>
    <t>1202/2008-31/12/2008</t>
  </si>
  <si>
    <t>Talento Humano - Habilitante- GRUPO 42</t>
  </si>
  <si>
    <t>YAZMIN CONSTANZA ALVAREZ SARMIENTO</t>
  </si>
  <si>
    <t>CENTRO EDUCATIVO GIMNASIO LOS ANDES</t>
  </si>
  <si>
    <t>01/02/2012-05/09/2014</t>
  </si>
  <si>
    <t>CARMEN MARIA ANGEL ORTIZ</t>
  </si>
  <si>
    <t>CENTRO ZONAL LORICA</t>
  </si>
  <si>
    <t>SE SOLICITA SUBSANAR TODA VEZ QUE LA CERTIFICACIÓN NO ESPECIFICA FECHA DE INICIO Y FINALIZACION NI FUNCIONES, FOLIO 178</t>
  </si>
  <si>
    <t>GUSTAVO CUELLO LOPEZ</t>
  </si>
  <si>
    <t>1/01/2011 -31/12/2013</t>
  </si>
  <si>
    <t>LINA MARIA DORIA BURGOS</t>
  </si>
  <si>
    <t>EDUCACION BASICA CON ENFASIS EN TECNOLOGIA E INFORMATICA</t>
  </si>
  <si>
    <t>03/07/2012-30/07/2013</t>
  </si>
  <si>
    <t>FERNANDA AVILA BRAVO</t>
  </si>
  <si>
    <t>SE SOLICITA SUBSANAR TODA VEZ QUE LA CERTIFICACIÓN NO ESPECIFICA FECHA DE INICIO Y FINALIZACION NI FUNCIONES, FOLIO 316</t>
  </si>
  <si>
    <t>SINDY PATRICIA PEINADO ARTEAGA</t>
  </si>
  <si>
    <t>UNIVERSIDAD INCA DE COLOMBIA</t>
  </si>
  <si>
    <t>01/02/2010-15/12/2010</t>
  </si>
  <si>
    <t>GLORIA INES TABORDA MARTINEZ</t>
  </si>
  <si>
    <t>19/01/2009  11710/2010</t>
  </si>
  <si>
    <t>JENNE DEL CARMEN ARTEAGA SANCHEZ</t>
  </si>
  <si>
    <t>30/01/2011 31/12/2013</t>
  </si>
  <si>
    <t>1/925</t>
  </si>
  <si>
    <t>JOSEFINA INES GONZALEZ APARICIO</t>
  </si>
  <si>
    <t>ILEGIBLE</t>
  </si>
  <si>
    <t>INSTITUTO   DE ENSEÑANZA Y CAPACITACION DE LA S ABANA</t>
  </si>
  <si>
    <t>8/05/2011  10/12/2011</t>
  </si>
  <si>
    <t>SE SOLICITA SUBSANAR COPIA DE LA TARJETA PROFESIONAL YA QUE LA QUE APORTA NO SE IDENTIFICA NUMERO DE REGISTRO.                                        SE HACE NECESARIO SUBSANAR LA PROPORCION DE CUPOS CON TALENTO HUMANO, DE ACUERDO CON LO SOLICITADO EN LOS PLIEGOS.</t>
  </si>
  <si>
    <t>Talento Humano - Habilitante -GRUPO 45</t>
  </si>
  <si>
    <t>RITA PAOLA PEREZ RAMOS</t>
  </si>
  <si>
    <t>ADMINISTRADORA EN SALUD</t>
  </si>
  <si>
    <t>23/12/20013</t>
  </si>
  <si>
    <t>231208-1457</t>
  </si>
  <si>
    <t>SE SOLICITA SUBSANAR, TODA VEZ QUE NO PRESENTA CERTIFICACION DE EXPERIENCIA, DE ACUERDO CON EL PERFIL SOLICITADO</t>
  </si>
  <si>
    <t>SE HACE NECESARIO SUBSANAR LA PROPORCION DE CUPOS CON TALENTO HUMANO, DE ACUERDO CON LO SOLICITADO EN LOS PLIEGOS.</t>
  </si>
  <si>
    <t>Talento Humano - Habilitante -GRUPO 46</t>
  </si>
  <si>
    <t>YONIS LICONA CHICA</t>
  </si>
  <si>
    <t>LICENCIADA EN EDUDCACION INFANTIL CON ENFASIS EN EDUCACION FISICA RECREACION Y DEPORTE</t>
  </si>
  <si>
    <t>CENTRO EDUCATIVO PERPETUO SOCORRO</t>
  </si>
  <si>
    <t>14/04/2004-05/08/2008</t>
  </si>
  <si>
    <t>ESTELA PATRICIA BALLESTEROS HERNANDEZ</t>
  </si>
  <si>
    <t>INSTITUCION EDUCATIVA PABLO VI</t>
  </si>
  <si>
    <t>SE SOLICITA SUBSANAR TODA VEZ QUE LA CERTIFICACIÓN NO ESPECIFICA FECHA DE INICIO Y FINALIZACION NI FUNCIONES, FOLIO 350-351-352</t>
  </si>
  <si>
    <t>INSTITUTO FILADELFIA</t>
  </si>
  <si>
    <t>1/02/1999-30/11/1999</t>
  </si>
  <si>
    <t>INSTITUTO MIXTO BETESDA</t>
  </si>
  <si>
    <t>ISMENA PATRICIA ARGEL PADILLA</t>
  </si>
  <si>
    <t>TECNICO LABORAL EN PSICO ORIENTACION Y DESARROLLO FAMILIAR</t>
  </si>
  <si>
    <t>MUNICIPIO DE MOÑITOS</t>
  </si>
  <si>
    <t>16/01/2012-05/03/2013</t>
  </si>
  <si>
    <t>SE SOLICITA SUBSANAR, TODA VEZ QUE NO CUMPLE CON EL PERFIL SOLICITADO</t>
  </si>
  <si>
    <t>DIVIS PAOLA DIAZ MORELO</t>
  </si>
  <si>
    <t>UNIVERSIDAD COOPERATIVA DE COLOMBIA-CERTIFICADO PRACTICAS</t>
  </si>
  <si>
    <t>SE SOLICITA SUBSANAR TODA VEZ QUE LA CERTIFICACIÓN NO ESPECIFICA FECHA DE INICIO Y FINALIZACION, NO CUMPLE CON PERFIL SOLICITADO FOLIO 370</t>
  </si>
  <si>
    <t>23/2007/424</t>
  </si>
  <si>
    <t>23/2008/247</t>
  </si>
  <si>
    <t>101-102</t>
  </si>
  <si>
    <t>ESTA EXPERIENCIA NO ES TENIDA EN CUENTA, TODA VEZ QUE NO CORRESPONDE AL TIEMPO ESTABLECIDO EN LA CONVOCATORIA</t>
  </si>
  <si>
    <t>23/2008/339</t>
  </si>
  <si>
    <t>103-104</t>
  </si>
  <si>
    <t>GRUPO  42</t>
  </si>
  <si>
    <t>1/3275</t>
  </si>
  <si>
    <t>YASMIN ROCIO LLORENTE GENES</t>
  </si>
  <si>
    <t>ESTA HOJA DE VIDA NO ES TENIDA EN CUENTA, TODA VEZ QUE NO ALLEGA LOS DOCUMENTOS QUE ACREDITEN ESTUDIOS DE EDUCACION SUPERIOR, NI CERTIFICACION DE EXPERIENCIA DE ACUERDO CON LO SOLICITADO. DEL MISMO MODO NO CUMPLE CON LA PROPORCION DE CUPOS, YA QUE SE REQUIEREN 4 COORDINADORES GENERALES</t>
  </si>
  <si>
    <t>CONSUELO SANTOS GOMEZ</t>
  </si>
  <si>
    <t>PSICOLOGA SOCIAL COMUNITARIO</t>
  </si>
  <si>
    <t xml:space="preserve">ESTA HOJA DE VIDA NO ES TENIDA EN CUENTA, TODA VEZ QUE NO CUMPLE CON EL PERFIL SOLICITADO. DEL MISMO MODO NO CUMPLE CON LA PROPORCION DE CUPOS, YA QUE SE REQUIEREN 4 ROFESIONAL DE APOYO PEDAGÓGICO  </t>
  </si>
  <si>
    <t>YORYANI ISABEL MERCADO PEREZ</t>
  </si>
  <si>
    <t>ESTA HOJA DE VIDA NO ES TENIDA EN CUENTA, YA QUE NO CUMPLE CON EL PERFIL SOLICITADO</t>
  </si>
  <si>
    <t>ANGELA ELENA ARAUJO DIAZ</t>
  </si>
  <si>
    <t>NUTRICIONISTA DIETISTA</t>
  </si>
  <si>
    <t>ESTA HOJA DE VIDA NO ES TENIDA EN CUENTA, TODA VEZ QUE ESTE PERFIL NO ES SOLICITADO EN LOS PLIEGOS DE LA CONVOCATORIA 002-2014</t>
  </si>
  <si>
    <t>YEINNER PELUFFO SEGURA</t>
  </si>
  <si>
    <t>INGENIERO DE ALIMENTOS</t>
  </si>
  <si>
    <t>GRUPO 50  TUCHIN  -  52 SAN ANDRES DE SOTAVENTO</t>
  </si>
  <si>
    <t>GRUPO 50 TUCHIN</t>
  </si>
  <si>
    <t>GRUPO 52  SAN ANDRES DE SOTAVENTO</t>
  </si>
  <si>
    <t xml:space="preserve">RESULTADOS FACTORES DE PONDERACION </t>
  </si>
  <si>
    <t>GRUPO 50 - TUCHIN / CORPORACION JUNTOS CONSTRUYENDO FUTURO</t>
  </si>
  <si>
    <t>FUNDACION TELEFONICA COLOMBIA</t>
  </si>
  <si>
    <t>C-0199-12</t>
  </si>
  <si>
    <t xml:space="preserve">48 A L 91 </t>
  </si>
  <si>
    <t>GRUPO 52-SAN ANDRES DE SOTAVENTO  / CORPORACION JUNTOS CONSTRUYENDO FUTURO</t>
  </si>
  <si>
    <t>SAN ANDRES DE SOTAVENTO</t>
  </si>
  <si>
    <t>Corazon de Maria</t>
  </si>
  <si>
    <t>Mis pequeños tesoritos</t>
  </si>
  <si>
    <t>Mis pequeños angelitos</t>
  </si>
  <si>
    <t>Mis huellitas</t>
  </si>
  <si>
    <t>Sueños de Esperanza</t>
  </si>
  <si>
    <t>Unidad 11</t>
  </si>
  <si>
    <t>Las esperanzas</t>
  </si>
  <si>
    <t>Unidad 13</t>
  </si>
  <si>
    <t>Angeles de cristo</t>
  </si>
  <si>
    <t>Kayros</t>
  </si>
  <si>
    <t>Mis ilusiones</t>
  </si>
  <si>
    <t>Mis pqueños reyesitos</t>
  </si>
  <si>
    <t>L esperanza</t>
  </si>
  <si>
    <t>Mis pequeñas ilusuines</t>
  </si>
  <si>
    <t>pasos gigantes</t>
  </si>
  <si>
    <t>Mis pequeños</t>
  </si>
  <si>
    <t>Mi nueva vida</t>
  </si>
  <si>
    <t>Pequeños valientes</t>
  </si>
  <si>
    <t>Molina</t>
  </si>
  <si>
    <t>GRUPO 50 -TUCHIN /COORDINADO</t>
  </si>
  <si>
    <t>MIGUEL ALONSO CONEO GOMEZ</t>
  </si>
  <si>
    <t xml:space="preserve">LICENCIADO EN INFORMATICA Y MEDIOS AUDIOVISUALES </t>
  </si>
  <si>
    <t>7/4/2012 AL20/11/2014</t>
  </si>
  <si>
    <t>BETTY DEL ROSARIO TORDECILLA BOLAÑOS</t>
  </si>
  <si>
    <t>TRABAJO SOCIAL</t>
  </si>
  <si>
    <t>22/6 AL 31/12/2012</t>
  </si>
  <si>
    <t>MONICA MARIA GUERRERO GONZALEZ</t>
  </si>
  <si>
    <t>ASOPROAGRO</t>
  </si>
  <si>
    <t>15/5/2008 AL 30/7/2009</t>
  </si>
  <si>
    <t>GRUPO 52 -SAN ANDRES DE SOTAVENTO /COORDINADOR</t>
  </si>
  <si>
    <t>DIANA MARIA RIOS SALGADO</t>
  </si>
  <si>
    <t>1/10 AL 30/12/2007 - 2/1 AL 30/12/2008- 1/1  AL 30/12/2009</t>
  </si>
  <si>
    <t>YIRA PATRICIA VEGA BALLESTEROS</t>
  </si>
  <si>
    <t>PSICOLOGIA</t>
  </si>
  <si>
    <t>8/4/2014 AL 20/11/2014</t>
  </si>
  <si>
    <t>MARIA ANDREA DEL PILAR HERNANDEZ DURANGO</t>
  </si>
  <si>
    <t xml:space="preserve">JUNTOS CONSTRUYENDO FUTURO </t>
  </si>
  <si>
    <t>1/9 A 20/11/2014</t>
  </si>
  <si>
    <t>1/6 AL 30/12/2011</t>
  </si>
  <si>
    <t>GREY MILENA PEREZ ORTEGA</t>
  </si>
  <si>
    <t>FUNDACION JUNTOS CONSTRUYENDO FUTURO</t>
  </si>
  <si>
    <t>ESTA EXPERIENCIA NO SERA TENIDA EN CUENTA POR NO CONTAR CON LAS ESPECIFICACIONES  QUE CONTEMPLAN LOS PLIEGOS DE CONDICIONES  FOLIOS 92 AL 115, DE IGUAL FORMA EL OBJETO QUE REFIERE EL CONTRATO APORTADO NO SE AJUSTA A LA EXPERIENCIA SOLICITADA. NO APORTAN CERTIFICACION ALGUNA.</t>
  </si>
  <si>
    <t>MARIBEL DEL ROSARIO BARRAZA OSORIO</t>
  </si>
  <si>
    <t>1/10/2007 AL 16/4/2014</t>
  </si>
  <si>
    <t>LAURA YANETH GONZALEZ PINTO</t>
  </si>
  <si>
    <t>CORPORACION UNIVERSITARIA KONRAZZ LORENZ</t>
  </si>
  <si>
    <t xml:space="preserve">23/6/2006 AL </t>
  </si>
  <si>
    <t>LOS PISINGOS</t>
  </si>
  <si>
    <t>4/7/2007 AL 22/4/2010</t>
  </si>
  <si>
    <t>ESTE TALENTO HUMANO (FOLIO 330 AL 353) NO SERA TENIDO EN CUENTA POR NO CUMPLIR CON EL PERFIL ESTABLECIDO EN LOS PLIEGOS.</t>
  </si>
  <si>
    <t>SANDRA MILENA SOBRINO RODRIGUEZ</t>
  </si>
  <si>
    <t>CONSORCIO MUNDO JOVEN</t>
  </si>
  <si>
    <t>FUNDACION PARA EL DESARROLLO AMBIENTAL Y COMUNITARIO DE COLOMBIA-FUNDACOL-</t>
  </si>
  <si>
    <t>grupo al que se presenta</t>
  </si>
  <si>
    <t>614</t>
  </si>
  <si>
    <t>RESULTADOS FACTORES DE PONDERACION - GRUPO 47</t>
  </si>
  <si>
    <t>7018/2011/074</t>
  </si>
  <si>
    <t>83-84</t>
  </si>
  <si>
    <t>7018/2012/0199</t>
  </si>
  <si>
    <t>85-86</t>
  </si>
  <si>
    <t>7018/2013/164</t>
  </si>
  <si>
    <t>87-88</t>
  </si>
  <si>
    <t>BARRIO POLO NORTE N° 13 A -18 calle las flores  LORICA</t>
  </si>
  <si>
    <t>BARRIO LAS AGUADAS</t>
  </si>
  <si>
    <t>SAN DIEGO ESPAÑA SIBAJA</t>
  </si>
  <si>
    <t>LICENCIADA EN EDUCACION INFANTIL CON ENFASIS EN EDUCACION ETICA Y VALORES</t>
  </si>
  <si>
    <t>03/02/2012 - 23/06/204</t>
  </si>
  <si>
    <t>1/72</t>
  </si>
  <si>
    <t>PABLO MIGUEL CUELLO ROMERO</t>
  </si>
  <si>
    <t>CENTRO EDUCATIVO INSTITUTO SAN CARLOS</t>
  </si>
  <si>
    <t>10/01/2010                -20/06/2013</t>
  </si>
  <si>
    <t>ASCENETH MORELOS BALLESTEROS</t>
  </si>
  <si>
    <t>LICEO POLITECNICO DEL SINU</t>
  </si>
  <si>
    <t>02/02/2010-06/07/2014</t>
  </si>
  <si>
    <t>PIEDAD REBECA ORTEGA PIÑERES</t>
  </si>
  <si>
    <t>SECRETARIA DE EDUCACION DE CORDOBA</t>
  </si>
  <si>
    <t>04/02/2008 -  27/11/2011</t>
  </si>
  <si>
    <t>ROSMIRA LLORENTE HERNANDEZ</t>
  </si>
  <si>
    <t>EDITH JOHANA SOTO BRANGO</t>
  </si>
  <si>
    <t>MOTIVAR IPS</t>
  </si>
  <si>
    <t>01/07/2013 -30/09/2014</t>
  </si>
  <si>
    <t>ARNIDIS ISABEL BURGOS MESA</t>
  </si>
  <si>
    <t>22/05/2012-31/12/2012</t>
  </si>
  <si>
    <t>MILEIDA MANGONEZ RAMIREZ</t>
  </si>
  <si>
    <t>02/03/2013 -31/12/2013   01/02/2014-23/09/2014</t>
  </si>
  <si>
    <t>SE ACREDITA LA EXPERIENCIA SIN TENER EN CUENTA LOS FOLIOS LAS CERTIFICACIONES DE LOS FOLIOS 189 A 192</t>
  </si>
  <si>
    <t>CRISTINA ISABEL TORRES MONTES</t>
  </si>
  <si>
    <t>ISNTITUCION EDUCATIVA LACIDES C. BERSAL</t>
  </si>
  <si>
    <t>17/02/2014                   17/09/2014</t>
  </si>
  <si>
    <t>HENEREDIS DEL CARMEN GALVIS ARTEAGA</t>
  </si>
  <si>
    <t>02/05/2013 -31/12/2013   01/02/2014-31/07/2014</t>
  </si>
  <si>
    <t>7018/2013/072</t>
  </si>
  <si>
    <t>218-219</t>
  </si>
  <si>
    <t>7018/2014/210</t>
  </si>
  <si>
    <t>220-221</t>
  </si>
  <si>
    <t>18,80</t>
  </si>
  <si>
    <t>JOSE JOSE GARCES JIMENEZ</t>
  </si>
  <si>
    <t>CENTRO EDUCATIVO INSTITUTO NUEVA COLOMBIA</t>
  </si>
  <si>
    <t>11/02/2012 - 28/06/2014</t>
  </si>
  <si>
    <t>01/07/2011 - 30/09/2014</t>
  </si>
  <si>
    <t>1/495</t>
  </si>
  <si>
    <t>DUVIS LUMAR ARTEAGA BENITEZ</t>
  </si>
  <si>
    <t>12/01/2010 -     31/12/2013</t>
  </si>
  <si>
    <t>INES DEL CARMEN BLANCO RAMIREZ</t>
  </si>
  <si>
    <t>23/07/1992-31/10/2014</t>
  </si>
  <si>
    <t>CARLOS DAVID GOMEZ CASTRO</t>
  </si>
  <si>
    <t>ISNTITUTO NUEVA COLOMBIA</t>
  </si>
  <si>
    <t>05/01/2011 - 30/12/2013</t>
  </si>
  <si>
    <t>JOSE LUIS MERCADO GONZALEZ</t>
  </si>
  <si>
    <t>FUNDACION CULTIVAR -SAN ANTERO</t>
  </si>
  <si>
    <t>ALCALDIA MUNICIPAL DE SAN ANTERO</t>
  </si>
  <si>
    <t>262/2009</t>
  </si>
  <si>
    <t>0922/2009</t>
  </si>
  <si>
    <t>1192/2010</t>
  </si>
  <si>
    <t>1073/2010</t>
  </si>
  <si>
    <t>0117/2011</t>
  </si>
  <si>
    <t>0252/2012</t>
  </si>
  <si>
    <t>0644/2012</t>
  </si>
  <si>
    <t xml:space="preserve"> 09/07/2012</t>
  </si>
  <si>
    <t>23/2009/193</t>
  </si>
  <si>
    <t>55-56</t>
  </si>
  <si>
    <t>23/2010/183</t>
  </si>
  <si>
    <t>57-58</t>
  </si>
  <si>
    <t>23/2011/058</t>
  </si>
  <si>
    <t>59-60</t>
  </si>
  <si>
    <t>23/2012/132</t>
  </si>
  <si>
    <t>61-62</t>
  </si>
  <si>
    <t>23/2012/233</t>
  </si>
  <si>
    <t>63-64</t>
  </si>
  <si>
    <t>23/2012/334</t>
  </si>
  <si>
    <t>65-66</t>
  </si>
  <si>
    <t>1192/2012</t>
  </si>
  <si>
    <t>CORREGIMIENTO EL PORVENIR</t>
  </si>
  <si>
    <t>BARRIO EL TREBOL</t>
  </si>
  <si>
    <t>CAÑO MOCHO</t>
  </si>
  <si>
    <t>EL PROGRESO-LAS NUBES</t>
  </si>
  <si>
    <t>SAN JOSE DE PETARE</t>
  </si>
  <si>
    <t>VEREDA COCORILLA</t>
  </si>
  <si>
    <t>MARIA CLAUDIA BARROSO BALLESTERO</t>
  </si>
  <si>
    <t>PSICOLOGA SOCIAL</t>
  </si>
  <si>
    <t>01/01/2012 -23/01/2013</t>
  </si>
  <si>
    <t>MARIOLIS GONZALEZ TUIRAN</t>
  </si>
  <si>
    <t xml:space="preserve">15/01/2013 -31/12/2013 </t>
  </si>
  <si>
    <t>INSTITUCION EDUCATIVA NUEVO AGRADO</t>
  </si>
  <si>
    <t>16/02/1998-16/11/1998</t>
  </si>
  <si>
    <t>JORGE ARMANDO MORALES LOPEZ</t>
  </si>
  <si>
    <t>01/07/2013-31/10/2014</t>
  </si>
  <si>
    <t>ROSA ERMINIA BEDOYA SALAZAR</t>
  </si>
  <si>
    <t>27/08/2012 -31/10/2014</t>
  </si>
  <si>
    <t>YOLIMA YAMEL PEREZ NUÑEZ</t>
  </si>
  <si>
    <t>CORPORACION TECNOLOGICA DE BOLIVAR</t>
  </si>
  <si>
    <t>RED DE ORGANIZACIONES SOCIALES DE MUJERES COMUNALES Y COMUNITARIAS DE CORDOBA</t>
  </si>
  <si>
    <t>01/02/2010 -22/12/2010</t>
  </si>
  <si>
    <t>SE SOLICITA SUBSANAR, TODA VEZ QUE NO CUMPLE CON LA PROPORCION DE CUPOS PARA LA MODALIDAD FAMILIAR</t>
  </si>
  <si>
    <t>SAYDE JUDITH BARRIOS ZABALETA</t>
  </si>
  <si>
    <t>22/01/2014 - 31/10/2014</t>
  </si>
  <si>
    <t xml:space="preserve">NO PRESENTA EXPERIENCIA ADICIONAL FORMATO 9 </t>
  </si>
  <si>
    <t>ROSIRIS ESTHER RAMOS GARCIA</t>
  </si>
  <si>
    <t>ASOCIACION DE PADRES DE FAMILIA HOGAR INFANTIL CARACOLI</t>
  </si>
  <si>
    <t>01/07/1990-31/12/1991               06/02/2002-14/06/2003</t>
  </si>
  <si>
    <t>NO PRESENTA HOJA DE VIDA DE PROFESIONAL DE APOYO PEDAGÓGICO  EN TALENTO HUMANO ADICIONAL, SEGÚN LO ESTABLECIDO EN LA CONVOCATORIA 002-2014</t>
  </si>
  <si>
    <t>KATERINE SILGADO EMILIANI</t>
  </si>
  <si>
    <t xml:space="preserve">COORDINADORA- GRUPO 16 </t>
  </si>
  <si>
    <t xml:space="preserve">LUZ KARIME ARTEAGA GUERRERO </t>
  </si>
  <si>
    <t xml:space="preserve">FUNDACION NUEVA ERA ECOLOGICA
UNIVERSIDAD PONTIFICA BOLIVARIANA  </t>
  </si>
  <si>
    <t>10/05/2010- 28/06/2013
19/01/ -11/10/2011</t>
  </si>
  <si>
    <t xml:space="preserve"> APOYO PEDAGOGICO  - GRUPO  16</t>
  </si>
  <si>
    <t>MARIA CECILIA RAMOS DIAZ GRANADOS</t>
  </si>
  <si>
    <t xml:space="preserve">COORPORACION UNIVERSITARIA  DEL CARIBE </t>
  </si>
  <si>
    <t xml:space="preserve">INSTITUTO EDUCATIVO GIMNASIO DEL SAN JORGE </t>
  </si>
  <si>
    <t>13/08-2007-14/08/2009</t>
  </si>
  <si>
    <t xml:space="preserve">YOMAIRA ESTHER TORDECILLA TORDECILLA </t>
  </si>
  <si>
    <t xml:space="preserve">LICENCIADA EDUCACION INFANTIL CON ENFASIS EDUCACIONA RTISITICA </t>
  </si>
  <si>
    <t>10/05/2010-30/06/2013</t>
  </si>
  <si>
    <t xml:space="preserve"> APOYO PEDAGOGICO  - GRUPO  42</t>
  </si>
  <si>
    <t xml:space="preserve">CARLOS DAVID CASTRO </t>
  </si>
  <si>
    <t xml:space="preserve">LICENCIADO EN PEDAGOFGIA REEDUCATIVA </t>
  </si>
  <si>
    <t>10/05/2010- 10/12/2012</t>
  </si>
  <si>
    <t>RESULTADOS FACTORES DE PONDERACION GRUPO 18</t>
  </si>
  <si>
    <t>RESULTADOS FACTORES DE PONDERACION GRUPO 20</t>
  </si>
  <si>
    <t>RESULTADOS FACTORES DE PONDERACION GRUPO 21</t>
  </si>
  <si>
    <t xml:space="preserve">ASOCIACION RED COLOMBIA SOLIDARIA </t>
  </si>
  <si>
    <t>DICIEMBRE 2 DE 2014</t>
  </si>
  <si>
    <t xml:space="preserve">GRUPO 10 </t>
  </si>
  <si>
    <t>RESULTADOS EVALUACION COMPONENTE TECNICO GRUPO -03</t>
  </si>
  <si>
    <t>RESULTADOS EVALUACION COMPONENTE TECNICO GRUPO -08</t>
  </si>
  <si>
    <t>RESULTADOS EVALUACION COMPONENTE TECNICO GRUPO -10</t>
  </si>
  <si>
    <t xml:space="preserve">RESULTADOS FACTORES DE PONDERACION GRUPO 3 </t>
  </si>
  <si>
    <t>RESULTADOS FACTORES DE PONDERACION GRUPO 8</t>
  </si>
  <si>
    <t xml:space="preserve">UNION TEMPORAL SEMILLAS DE MOSTAZA </t>
  </si>
  <si>
    <t xml:space="preserve">MEN - ICETEX </t>
  </si>
  <si>
    <t>CONVENIO FPI-70169</t>
  </si>
  <si>
    <t>58-62</t>
  </si>
  <si>
    <t xml:space="preserve">UNIVERSIDAD DE CUNDINAMARCA </t>
  </si>
  <si>
    <t>075-2012</t>
  </si>
  <si>
    <t>71- 75</t>
  </si>
  <si>
    <t>N°2122331</t>
  </si>
  <si>
    <t>76-89-Y 94 -97</t>
  </si>
  <si>
    <t xml:space="preserve">NO SE TIENE EN CUENTA LA CERTIFICACION TODA VEZ QUE SE ENCUENTRA TRASLAPADA CON LAS CERTIFICACIONES DE LOS FOLIOS 63-71 </t>
  </si>
  <si>
    <t>N°2122330</t>
  </si>
  <si>
    <t>98-121</t>
  </si>
  <si>
    <t>FUNDASOL</t>
  </si>
  <si>
    <t>N390/2012</t>
  </si>
  <si>
    <t>122-138</t>
  </si>
  <si>
    <t>NO SE TIENE EN CUENTA LA CERTIFICACION TODA VEZ QUE SE ENCUENTRA TRASLAPADA CON LAS CERTIFICACIONES DE LOS FOLIOS 152-157</t>
  </si>
  <si>
    <t xml:space="preserve">GOBERNACION DE CORDOBA </t>
  </si>
  <si>
    <t>N°267-2013</t>
  </si>
  <si>
    <t>152-157</t>
  </si>
  <si>
    <t xml:space="preserve">PARA ATENDER 3 GRUPOS OFERTADOS DEBE ACREDITAR UNA EXPERIENCIA DE 72 MESES Y APORTO EXPERIENCIA POR 24.7 MESES
LOS CUPOS QUE DEBIA ACREDITAR SON 3946 Y LA EXPERIENCIA APORTADA SOLO LE APORTARON 2554  </t>
  </si>
  <si>
    <t>CDI FAMILIAR GRUPO 3</t>
  </si>
  <si>
    <t xml:space="preserve">BARRIO VILLA CIELO - MONTERIA - CDI VILLA CIELO </t>
  </si>
  <si>
    <t xml:space="preserve">CORREGIMIENTO AGUAS VIVA - CDI AGUAS VIVAS </t>
  </si>
  <si>
    <t xml:space="preserve">CORREGIMIENTO LOS GARZONES - CDI LOS GARZONES </t>
  </si>
  <si>
    <t xml:space="preserve">BARRIO VILLA LOS ALPES - MONTERIA - CDI VILLA LOS ALPES </t>
  </si>
  <si>
    <t xml:space="preserve">CALL9 CASE COMUNAL - B. FURATENA - MONTERIA -CDI FURATENA </t>
  </si>
  <si>
    <t xml:space="preserve">CORREGIMIENTO LAS PALOMAS - AL LAGO DEL PARQUE - CDI LAS PALOMAS 1 </t>
  </si>
  <si>
    <t>CORREGIMIENTO LAS PALOMAS - AL LAGO DEL PARQUE - CDI LAS PALOMAS 2</t>
  </si>
  <si>
    <t xml:space="preserve">CORREGIMINETO NUEVA LUCIA -CDI NUEVA LUCIA </t>
  </si>
  <si>
    <t xml:space="preserve">CORREGIMIENTO EL COROZO - CDI EL COROZO </t>
  </si>
  <si>
    <t xml:space="preserve">BARRIO EL PRIVILEGIO - MONTERIA CDI- EL PRIVILEGIO </t>
  </si>
  <si>
    <t xml:space="preserve">BARRIO MANUEL JIMENEZ - CDI MANUEL JIMENEZ - MONTERIA </t>
  </si>
  <si>
    <t xml:space="preserve">BAARIO VILLA PAZ - MONTERIA - CDI VILLA PAZ </t>
  </si>
  <si>
    <t xml:space="preserve">MAZ. 31 LOTE 19 B. VILLA JIMENEZ - MONTERIA CDI VILLA JIMENEZ </t>
  </si>
  <si>
    <t xml:space="preserve">MAZ. 31 LOTE 19 B. VILLA JIMENEZ - MONTERIA CDI VILLA JIMENEZ - 2 </t>
  </si>
  <si>
    <t xml:space="preserve">MAZ 12 L. 2 B. VILLA CIELO - MONTERIA - CDI VILLA CIELO </t>
  </si>
  <si>
    <t>MANZANA 18 L. 14 SECTOR ANHELOS - MONTERIA  BA. VILLA CIELO 2</t>
  </si>
  <si>
    <t xml:space="preserve">CORREIMIENTO EL VIDRIAL - CDI EL VIDRIAL </t>
  </si>
  <si>
    <t xml:space="preserve">BARRIO EL DORADO - MONTERIA -CDI DORADO 2 </t>
  </si>
  <si>
    <t>BARRIO EL DORADO - MONTERIA -CDI DORADO 2</t>
  </si>
  <si>
    <t xml:space="preserve">BARRIO LA PALMA MONTERIA- CDI LAPALMA </t>
  </si>
  <si>
    <t xml:space="preserve">BARRIO EL MINUTO DE DIOS - MONTERIA . CDI MINUTO DE DIOS </t>
  </si>
  <si>
    <t xml:space="preserve">BARRIO RANCHO GRANDE - MONTERIA . CDI RANCHO GRANDE </t>
  </si>
  <si>
    <t>CDI FAMILIAR - CUPO 8</t>
  </si>
  <si>
    <t xml:space="preserve">CORREGIMINETO DE MANGUELITO - CDI MANGUELITO </t>
  </si>
  <si>
    <t xml:space="preserve">CALLE PRINCIPAL GRANERO ALMENDRO CHORRILLO - CDI SEVERA </t>
  </si>
  <si>
    <t xml:space="preserve">CALLE PRINCIPAL DONDE TERMINA EL PAVIMENTO - MATEO GOMEZ - CDI MATEOGOMEZ </t>
  </si>
  <si>
    <t xml:space="preserve">ESCUELA LA CEIBITA - CDI LA CEIBITA </t>
  </si>
  <si>
    <t xml:space="preserve">CORREGIMIENTO LA POZONA - ESCUEL LA POZONA - CDI LA POZONA </t>
  </si>
  <si>
    <t xml:space="preserve">COREGIMIENTO PLAYA RICA - ESCUELA PLAYA RICA - CDI PLAYA RICA </t>
  </si>
  <si>
    <t xml:space="preserve">CERRETE- CASA FINCA MACONDO QUEMADO - CDI BRISSAS DEL SINU </t>
  </si>
  <si>
    <t xml:space="preserve">CORREGIMIENTO LA BORAJINE - INSTITUCION EDUCATIVA RABO LARGO - CDI RABO LARGO </t>
  </si>
  <si>
    <t xml:space="preserve">CORREGIMIENTO RETIRO DE LOS INDIOS - INST, EDUCA. RETIRO DE LOS INDIOS - CDI RETIRO 1 </t>
  </si>
  <si>
    <t xml:space="preserve">CORREGIMIENTO EL RETIRO DE LOS INDIOS - INSTITUCION EDUCA RETIRO DE LOS INDIOS - CDI RETIRO 2 </t>
  </si>
  <si>
    <t xml:space="preserve">CORRREGIMIENTO EL QUEMAO - CALLE DEL SEÑOR PEPA AL LADO DE LA IGLESIA - CDI EL QUEMAO </t>
  </si>
  <si>
    <t xml:space="preserve">CDI FAMILIAR - GRUPO 10 </t>
  </si>
  <si>
    <t xml:space="preserve">CORREGIMIENTO PIJIGUAYAL - INST. EDUC. PIJIGUAYAL SEDE LAS PIEDRA- CDI PIJIGUAYAL </t>
  </si>
  <si>
    <t xml:space="preserve">CORRREGIMIENTO LOS MIMBRES - CDI LOS MIMBRES </t>
  </si>
  <si>
    <t xml:space="preserve">VEREDA  MAYORIA - AL LADO DEL COLEGIO MAYORIA - CDI MAYORIA </t>
  </si>
  <si>
    <t xml:space="preserve">VEREDA EL LLANO- LA GLORIA Y LLANO MEDIO - CDI EL LLANO </t>
  </si>
  <si>
    <t xml:space="preserve">CORREGIMIENTO PUNTA YANEZ - CDI PUNTA YANEZ </t>
  </si>
  <si>
    <t xml:space="preserve">VEREDA LOS POPELES - FRENTE A LA PLAZA CASA DEL SR. POLO - CDI LOS POPELES </t>
  </si>
  <si>
    <t xml:space="preserve">VEREDA EL BUGRE - CDI EL BUGRE </t>
  </si>
  <si>
    <t xml:space="preserve">VEREDA SALGUERO - AL LADO DEL CEMENTERIO - CDI SALGUERO </t>
  </si>
  <si>
    <t xml:space="preserve">CORREGIMIENTO LAS PALMITAS - CDI LAS PALMITAS  </t>
  </si>
  <si>
    <t xml:space="preserve">VEREDE LAS BALSAS - CDI LAS BALSAS. </t>
  </si>
  <si>
    <t xml:space="preserve">VEREDA EJIPTO - COLEGIO EGIPTO - CDI EGIPTO </t>
  </si>
  <si>
    <t xml:space="preserve">VEREDA MALA GANA AL LADO DE LA PLAZA - CDI MALA GANA </t>
  </si>
  <si>
    <t xml:space="preserve">COORDINADORA GRUPO - 3 </t>
  </si>
  <si>
    <t xml:space="preserve">UNIVERSIDAD SAN BUENAVENTURA </t>
  </si>
  <si>
    <t xml:space="preserve">SUBSANAR HOJA DE VIDA TODA VEZ QUE NO APORTA EXPERIENCIA </t>
  </si>
  <si>
    <t xml:space="preserve">LIBIA MARGARITA CABEZA RESTREPO </t>
  </si>
  <si>
    <t xml:space="preserve">LICENCIADA EN CIENCIAS SOCIALES </t>
  </si>
  <si>
    <t xml:space="preserve">ELVIS DE JESUS JURIS RAMOS </t>
  </si>
  <si>
    <t xml:space="preserve">JAVIER JOSE BERROCAL NARVAEZ </t>
  </si>
  <si>
    <t xml:space="preserve">ELKIN CAMILO HERRERA BELLO </t>
  </si>
  <si>
    <t xml:space="preserve">LICENCIADO EDUCACION BASICA CON ENFASIS EN HUMANIDADES Y LENGUA CASTELLANA </t>
  </si>
  <si>
    <t>07703/2012</t>
  </si>
  <si>
    <t xml:space="preserve">SUBSANAR LAS CERTIFICACIONES DE LA EXPERIENCIA APORTADA EN LOS FOLIOS 286- 290 NO CUMPLEN CON LOS REQUISITOS DEL PERFIL AL QUE ASPIRA </t>
  </si>
  <si>
    <t xml:space="preserve">MAURICIO JAVIER CORONADO QUIROZ </t>
  </si>
  <si>
    <t>ECONOMISTA DEL DESARROLLO</t>
  </si>
  <si>
    <t xml:space="preserve">SUBSANAR HOJA DE VIDA TODA VEZ QUE LAS CERTIFICACIONES DE EXPERIENCIA APORTADAS EN LOS FOLIOS 301 Y 302 NO CUMPLEN CON EL PERFIL AL QUE ASPIRA </t>
  </si>
  <si>
    <t xml:space="preserve">AMARILIS DEL CARMEN GALVAN FLOREZ </t>
  </si>
  <si>
    <t xml:space="preserve">MARGARITA ROSA MARQUEZ OYOLA </t>
  </si>
  <si>
    <t xml:space="preserve">LICENCIADA EN EDUCACION BASICA CON ENFASIS EN CIENCIAS SOCIALES </t>
  </si>
  <si>
    <t xml:space="preserve">GUSTAVO ADOLFO NARVAEZ </t>
  </si>
  <si>
    <t xml:space="preserve">LICENCIADO EN CIENCIAS SOCIALES </t>
  </si>
  <si>
    <t xml:space="preserve">ALEX MILETH VILLADIEGO PADILLA </t>
  </si>
  <si>
    <t xml:space="preserve">LICENCIADO EN CIENCIAS RELIGIOSA Y ETICA </t>
  </si>
  <si>
    <t xml:space="preserve">SUBSANAR HOJA DE VIDA TODA VEZ QUE LA EXPERIENCIA APORTADA  NO CUMPLE CON EL PERFIL AL QUE ASPIRA </t>
  </si>
  <si>
    <t xml:space="preserve">1/270 </t>
  </si>
  <si>
    <t xml:space="preserve">JUAN MANUEL COGOLLO REHNALS </t>
  </si>
  <si>
    <t xml:space="preserve">APOYO PSICOSOCIAL - GRUPO 3 </t>
  </si>
  <si>
    <t xml:space="preserve">1/150 </t>
  </si>
  <si>
    <t xml:space="preserve">ELIANA PATRICIA FLOREZ HERNANDEZ </t>
  </si>
  <si>
    <t xml:space="preserve">KAREN DEL CARMEN MUÑOZ HERAZO </t>
  </si>
  <si>
    <t xml:space="preserve">VIVIANA LIZ SIMANCA BUELVAS </t>
  </si>
  <si>
    <t xml:space="preserve">INSTITUCION EDUCATIVA JULIAN PINTO BUENDIA
FUNDACION VISION DIVINA DEL MAÑANA  </t>
  </si>
  <si>
    <t>05/03-07/12/2009
01/10/ -28/12/2010</t>
  </si>
  <si>
    <t>EDIRA PEREZ FAILACH</t>
  </si>
  <si>
    <t>TP 076</t>
  </si>
  <si>
    <t>24/06/2005- 24/12/2005</t>
  </si>
  <si>
    <t>INDIRA PATRICIA MESTRA POLO</t>
  </si>
  <si>
    <t xml:space="preserve">FUNDACION CRECER
BACSALUD </t>
  </si>
  <si>
    <t>01/-30/05/2005
03/06-6/12/2002</t>
  </si>
  <si>
    <t xml:space="preserve">PSICOLOGA
PSICOLOGA  </t>
  </si>
  <si>
    <t xml:space="preserve">ROSMELI DEL SOCORRO MERCADO RIVERA </t>
  </si>
  <si>
    <t xml:space="preserve">FUCODESA </t>
  </si>
  <si>
    <t>15/31/12/2013</t>
  </si>
  <si>
    <t xml:space="preserve">LUISA MARIA FERNANDEZ GARCES </t>
  </si>
  <si>
    <t xml:space="preserve">VIVIAN VANESSA RASERO GOMEZ </t>
  </si>
  <si>
    <t xml:space="preserve">SUBSANAR HOJA DE VIDA TODA VEZ QUE QUE NO SOPORTA CERTIFICACIONES DE ESTUDIO EXPERIENCIA LABORAL Y DEMAS DOCUMENTOS </t>
  </si>
  <si>
    <t xml:space="preserve">VICTORIA ANGEL GUZMAN </t>
  </si>
  <si>
    <t xml:space="preserve">CONSUELO MOSQUERA TORRES </t>
  </si>
  <si>
    <t>OSCAR LEONARDO SOTO CASTRO</t>
  </si>
  <si>
    <t xml:space="preserve">UNIVERSIDAD SUR COLOMBIANA </t>
  </si>
  <si>
    <t>TP-110202</t>
  </si>
  <si>
    <t xml:space="preserve">COLEGIO GIMNASIO MODERNO DE FLORENCIA 
IAMI </t>
  </si>
  <si>
    <t>08/10-15/12/2010
21/07-11/12/2009</t>
  </si>
  <si>
    <t xml:space="preserve">YUDITH LILIANA SOTO BARRERA </t>
  </si>
  <si>
    <t>TP- 102972</t>
  </si>
  <si>
    <t xml:space="preserve">FUNDALINUM
COORPORACION PARA EL FOMENTO DE LA PROMOCION DE LA FAMILIA INFANCIA Y COMUNIDAD 
 </t>
  </si>
  <si>
    <t>01/02-30/11/2007
01/07/2009- 15/02/2010</t>
  </si>
  <si>
    <t xml:space="preserve">RAFAEL NICOLAS MONTES CARDENAS </t>
  </si>
  <si>
    <t xml:space="preserve">INST. EDUCA. EL CAÑITO DE LOS SABALOS </t>
  </si>
  <si>
    <t>18/01/1996- 15/12/1997</t>
  </si>
  <si>
    <t xml:space="preserve">LORENA YANOY CABALLERO ENAMORADO </t>
  </si>
  <si>
    <t xml:space="preserve">COORPORACION EDUCATIVA COLOMBIANA </t>
  </si>
  <si>
    <t>01/07/2008- 04/08/2010</t>
  </si>
  <si>
    <t xml:space="preserve">MARTHA ELENA OTERO DIAZ </t>
  </si>
  <si>
    <t xml:space="preserve">SUBSANAR HOJA DE VIDA TODA VEZ QUE NO SOPORTO EXPERIENCIA </t>
  </si>
  <si>
    <t xml:space="preserve">LUZ ESTELA MERCADO PORTILLO </t>
  </si>
  <si>
    <t>TP124952</t>
  </si>
  <si>
    <t xml:space="preserve">FUNDACION JESUS DIVINA MISERICORDIA
INSTITUCION EDUCATIVA ISABEL LA CATOLICA  </t>
  </si>
  <si>
    <t>12/06/2013 - 31/12/2013
1/06- 30/11/2006</t>
  </si>
  <si>
    <t xml:space="preserve">JORGE LUIS PEREZ MARTINEZ </t>
  </si>
  <si>
    <t xml:space="preserve">TRABAJADOR SOCIAL </t>
  </si>
  <si>
    <t xml:space="preserve">ASOCIACION DE COOPERATIVA Y ORGANIZACIONES DE TIERRALTA Y VALENCIA </t>
  </si>
  <si>
    <t>01/02/2012 -28/12/2012</t>
  </si>
  <si>
    <t xml:space="preserve">LUZ ESTELA ANAYA ALTAONA </t>
  </si>
  <si>
    <t xml:space="preserve">ALCALDIA DE GUARANDA </t>
  </si>
  <si>
    <t>01/01/30/08/2012</t>
  </si>
  <si>
    <t xml:space="preserve">JAIDITJH DEL ROSARIO ARTEGA GALVAN </t>
  </si>
  <si>
    <t>LUISA LEONOR LUNA MARTINEZ</t>
  </si>
  <si>
    <t xml:space="preserve">SUBSANAR HOJA DE VIDA TODA VEZ QUE NO SOPORTO EXPERIENCIA Y CERTIFICADOS DE ESTUDIOS </t>
  </si>
  <si>
    <t xml:space="preserve">MARIA VIVIANA GONZALEZ MAYA </t>
  </si>
  <si>
    <t>TP101486</t>
  </si>
  <si>
    <t xml:space="preserve">ICBF
ADMINISTRACION TEMPORAL LTDA  </t>
  </si>
  <si>
    <t>08/04-30/09/2009
23/10/2008 / 07/04/2009</t>
  </si>
  <si>
    <t xml:space="preserve">LILIANA MARGARITA RUIZ RAMIREZ </t>
  </si>
  <si>
    <t xml:space="preserve">COORDINADORA GRUPO - 8 </t>
  </si>
  <si>
    <t xml:space="preserve">DIANA MARCELA PINEDA GODIN </t>
  </si>
  <si>
    <t xml:space="preserve">NUBIS INES BERROCAL PAETRNINA </t>
  </si>
  <si>
    <t xml:space="preserve">LICENCIADA EN INFORMATICA EDUCATIVA Y MEDIO AUDIOVISUALES </t>
  </si>
  <si>
    <t xml:space="preserve">REMBERTO RAFAEL REHNALS CARDENAS </t>
  </si>
  <si>
    <t xml:space="preserve">ADMINISTRADOR PUBLICO MUNICIPAL Y REGIONAL </t>
  </si>
  <si>
    <t xml:space="preserve">ESCUELA SUPERIOR DE ADMINISTRACION PUBLICA </t>
  </si>
  <si>
    <t xml:space="preserve">APOYO PSICOSOCIAL - GRUPO 8 </t>
  </si>
  <si>
    <t xml:space="preserve">YONILA ROSA ENAMORADO MERCADO </t>
  </si>
  <si>
    <t xml:space="preserve">TRABAJDORA SOCIAL </t>
  </si>
  <si>
    <t xml:space="preserve">UNION TEMPORAL SEMILLAS DEL SABER
UNION TEMPORAL EDUCACION PARA TODOS  </t>
  </si>
  <si>
    <t>04/03-30 /11/2010
10/07/- 25/12/2012</t>
  </si>
  <si>
    <t xml:space="preserve">FARLY VANEZA VILLALBA CEBALLO </t>
  </si>
  <si>
    <t xml:space="preserve">ESTELLA MARIA MARQUEZ DAGER </t>
  </si>
  <si>
    <t xml:space="preserve">MIRANIS MARIA MANOTAS DIAZ </t>
  </si>
  <si>
    <t>TP124800</t>
  </si>
  <si>
    <t xml:space="preserve">FUNDACION NUEVA ILUSION
FUNDACION NUEVA ILUSION 
FUNDACION PRODIGIOS Y MILAGROS </t>
  </si>
  <si>
    <t>1/08-30/11/2011
30/07_30/11/2012
3011/2011-30/11/2012</t>
  </si>
  <si>
    <t>1/189</t>
  </si>
  <si>
    <t>MAISY ESTHER VALVERDE CARO</t>
  </si>
  <si>
    <t>TP130706</t>
  </si>
  <si>
    <t xml:space="preserve">NO PRESENTO HOJA DE VIDA PARA APOYO PSICOSOCIAL DEL GRUPO 8  - MODALIDAD INSTITUCIONAL SIN ARRIENDO </t>
  </si>
  <si>
    <t xml:space="preserve">COORDINADORA GRUPO 10 </t>
  </si>
  <si>
    <t xml:space="preserve">BRAULIA ROSA SANCHEZ RODRIGUEZ </t>
  </si>
  <si>
    <t xml:space="preserve">LICENCIADA EN EDUCACION BASICA CON ENFASIS EN CIENCIAS NATURALES Y EDUCACION AMBIENTAL </t>
  </si>
  <si>
    <t xml:space="preserve">UNVERSIDAD DE PAMPLONA </t>
  </si>
  <si>
    <t xml:space="preserve">CAMILA DEL CARMEN FLOREZ DURANGO </t>
  </si>
  <si>
    <t>TP144882</t>
  </si>
  <si>
    <t>INSTITUCION EDUC. WINDSOR ROYAL SCHOOL</t>
  </si>
  <si>
    <t>01/07/2014-20/11/2014</t>
  </si>
  <si>
    <t xml:space="preserve">APOYO PSICOSOCIAL - GRUPO 10 </t>
  </si>
  <si>
    <t xml:space="preserve">LINDA ESTEFANIA FONSECA GAVIRIA </t>
  </si>
  <si>
    <t xml:space="preserve">TECNICA EN PSICOLOGIA Y TRABAJO SOCIAL COMUNITARIO </t>
  </si>
  <si>
    <t>INST. NACIONAL DE EDUCACION Y SUPERACION INDES</t>
  </si>
  <si>
    <t>SUBSANAR HOJA DE VIDA TODA VEZ QUE LOS CERTIFICADO DE ESTUDIOS APORTADOS NO CUMPLEN CON EL PERFIL</t>
  </si>
  <si>
    <t xml:space="preserve">PAOLA BEATRIZ MONTILLA PEREIRA </t>
  </si>
  <si>
    <t>TP126970</t>
  </si>
  <si>
    <t xml:space="preserve">FUNDACION SEMBRANDO ESPERANZAS 
UNION TEMPORAL SEMILLAS DE MOSTAZA
INST. EDUCATIVA POBLACIONES ESPECIALES
FUNDACION MANO AMIGA  </t>
  </si>
  <si>
    <t>28/03-28/06/2012
28/06/-08/2010
10/09/2009-30/04/2010
02/01/2006-02/1/2009</t>
  </si>
  <si>
    <t xml:space="preserve">VICTORIA EUGENIA MAYA SALAZAR </t>
  </si>
  <si>
    <t xml:space="preserve">SUBSANAR HOJA DE VIDA TODA VEZ QUE NO  LA SOPORTO PARA ESTE PROPORCION </t>
  </si>
  <si>
    <t xml:space="preserve">UNION TEMPORAL SEMILLAS DEL SABER </t>
  </si>
  <si>
    <t xml:space="preserve">SECRETARIA EDUCACION MUNICIPAL - ALCLADIA DE MONTERIA </t>
  </si>
  <si>
    <t>009-08- 27 DE MAYO   2008</t>
  </si>
  <si>
    <t xml:space="preserve">170-171 </t>
  </si>
  <si>
    <t xml:space="preserve">ESTA CERTIFICACION NO SE TIENE EN CUENTA TODA VEZ QUE ESTA POR FUERA DE LOS TERMINOS ESTABLECIDO EN LA CONVOCATORIA </t>
  </si>
  <si>
    <t>003-2009 DEL 13 DE ABRL 2009</t>
  </si>
  <si>
    <t>0.86</t>
  </si>
  <si>
    <t xml:space="preserve">170 -171  </t>
  </si>
  <si>
    <t>SECRETARIA EDUCACION  - GOBERNACION DE CORDOBA</t>
  </si>
  <si>
    <t>371- 2011 DEL 31 DE MARZO DEL 2011</t>
  </si>
  <si>
    <t>8.26</t>
  </si>
  <si>
    <t>198- 202</t>
  </si>
  <si>
    <t>276-2014 DE DE ENERO 24 DE 2014</t>
  </si>
  <si>
    <t>8.20</t>
  </si>
  <si>
    <t>275- 2014 DE ENERO 24 DEL 2014</t>
  </si>
  <si>
    <t>8.16</t>
  </si>
  <si>
    <t>17.13</t>
  </si>
  <si>
    <t>PUNTAJE ADICIONAL GRUPO :3</t>
  </si>
  <si>
    <t>PUNTAJE ADICIONAL GRUPO :8</t>
  </si>
  <si>
    <t>PUNTAJE ADICIONAL GRUPO :10</t>
  </si>
  <si>
    <t>COORDINADOR  - GRUPO 3</t>
  </si>
  <si>
    <t xml:space="preserve">JOSE DE LOS SANTOS NEGRETE MONTAÑO </t>
  </si>
  <si>
    <t xml:space="preserve">UNIVERSIDAD DEL NORTE </t>
  </si>
  <si>
    <t>TP59176</t>
  </si>
  <si>
    <t xml:space="preserve">NO SE TIENE EN CUENTA TODA VEZ QU NO SOPORTA EXPERIENCIA LABORAL REQUERIDA PARA EL PERFIL </t>
  </si>
  <si>
    <t xml:space="preserve">LUIS ABRAHAM BECERRA ARIAS </t>
  </si>
  <si>
    <t xml:space="preserve">VIVIANA MARCELA GOMEZ GUTIERREZ </t>
  </si>
  <si>
    <t xml:space="preserve">FUNDACION UNIVERSITARIA SAN MARTIN </t>
  </si>
  <si>
    <t xml:space="preserve">YIMMY VARGAS SANCHEZ </t>
  </si>
  <si>
    <t>TP178306-T</t>
  </si>
  <si>
    <t xml:space="preserve">NO SE TIENE EN CUENTA TODA VEZ QU NO SOPORTA EXPERIENCIA LABORAL NI CERTIFICADOS DE ESTUDIOS  REQUERIOS PARA EL PERFIL </t>
  </si>
  <si>
    <t>APOYO PEDAGOGICO  GRUPO 3</t>
  </si>
  <si>
    <t>ALBA REGINA RACERO CANTILLO</t>
  </si>
  <si>
    <t xml:space="preserve">LICENCIADA EN CIENCIAS DE LA EDUCACION </t>
  </si>
  <si>
    <t xml:space="preserve">UNIVERSIDAD DE PAMPLONA </t>
  </si>
  <si>
    <t xml:space="preserve">AFREDO EVARISTO ALMENTERO TOSCANO </t>
  </si>
  <si>
    <t xml:space="preserve">LICENCIADO EN PEDAGOGIA Y ADMINISTRACION EDUCATIVA </t>
  </si>
  <si>
    <t xml:space="preserve">UNIVERSIDAD NACIONAL DE COLOMBIA </t>
  </si>
  <si>
    <t xml:space="preserve">COLEGIO DE LA PRESENTACION </t>
  </si>
  <si>
    <t>02/02/1986-30/11/1989</t>
  </si>
  <si>
    <t xml:space="preserve">LICENCIADO EN PEDAGOGIA REEDUCATIVA </t>
  </si>
  <si>
    <t xml:space="preserve">KENIA ROSA VARGAS MOLINA </t>
  </si>
  <si>
    <t xml:space="preserve">LICENCIADA EN EDUCACION BASICA CON ENFASIS EN TECNOLOGIA E NFORMATICA </t>
  </si>
  <si>
    <t xml:space="preserve">ARCOSOL
ARCOSOL </t>
  </si>
  <si>
    <t>12/04/2013 -20/12/2013
28/03-31/12/2012</t>
  </si>
  <si>
    <t>NO SE TIENE EN CUENTA TODA VEZ QUE LA EXPEERIENCIA APORTADA NO CUMPLE CON EL TIEMPO REQUERIDO</t>
  </si>
  <si>
    <t xml:space="preserve">COORDINADOR - GRUPO 8 </t>
  </si>
  <si>
    <t xml:space="preserve">YINA PAOLA GARAY PITALUA </t>
  </si>
  <si>
    <t>1/051</t>
  </si>
  <si>
    <t xml:space="preserve">NO SOPORTO COORDINADORA PARA EL GRUPO  8 </t>
  </si>
  <si>
    <t>APOYO PSICOSOCIAL GRUPO 8</t>
  </si>
  <si>
    <t>LEDYS ISABEL CAMARGO MEDRANO F</t>
  </si>
  <si>
    <t xml:space="preserve">LICENCIADA EN EDUCACION BASICA CON ENFASIS HUMAIDADES </t>
  </si>
  <si>
    <t>ARCOSOL
ARCOSOL</t>
  </si>
  <si>
    <t xml:space="preserve">12/04/20/12/ 2013
28/03/31/12/2012
</t>
  </si>
  <si>
    <t xml:space="preserve">NO SOPORTO APOYO PEDAGOGICO PARA EL GRUPO 8 </t>
  </si>
  <si>
    <t>COORDINADOR GRUPO 10</t>
  </si>
  <si>
    <t>1/611</t>
  </si>
  <si>
    <t xml:space="preserve">NO SOPORTO COORDINADORA PARA EL GRUPO  10 </t>
  </si>
  <si>
    <t xml:space="preserve">APOYO PSICOSOCIAL GRUPO 10 </t>
  </si>
  <si>
    <t xml:space="preserve">NO SOPORTO APOYO PSICOSOCIAL PARA EL GRUPO  10 </t>
  </si>
  <si>
    <t xml:space="preserve">APOYO ADMINISTRATIVO </t>
  </si>
  <si>
    <t>1/4.932</t>
  </si>
  <si>
    <t xml:space="preserve">ADRIANA MILENA SANCHEZ ARTEAGA </t>
  </si>
  <si>
    <t xml:space="preserve">NO SE TIENE EN CUENTA TODA VEZ QUE NO SOPORTA CERTIFICACION DE ESTUDIOS DONDE ACREDITE EL PERFIL SOLICITADO </t>
  </si>
  <si>
    <t>TALENTO HUMANO ADICIONAL GRUPO 3</t>
  </si>
  <si>
    <t>TALENTO HUMANO ADICIONAL GRUPO 8</t>
  </si>
  <si>
    <t>TALENTO HUMANO ADICIONAL GRUPO 10</t>
  </si>
  <si>
    <t xml:space="preserve">LA PRESENTE CERTIFICACION SE TIENE EN CUENTA A PARTIR DEL 24 DE NOVIEMBRE DE 2009 FECHA DE LA CONVOCATORIA 
</t>
  </si>
  <si>
    <t>1/421</t>
  </si>
  <si>
    <t>2015</t>
  </si>
  <si>
    <t>PARA LA CANTIDAD DE CUPOS, NO SE CUMPLE CON LA CANTIDAD DE PERSONAL ADICIONAL</t>
  </si>
  <si>
    <t>NO SE VALIDA, TODA VEZ QUE NO HACE PARTE DE LOS PERFILES ADICIONALES SOLICITADOS</t>
  </si>
  <si>
    <t>1/638</t>
  </si>
  <si>
    <t>LAS CERTIFICACIONES DE EXPERIENCIAS DE LOS FOLIOS, 583,584,585 Y 586 NO SE TUVO   EN CUENTA TODA VEZ QUE EL OBJETO NO CUMPLE Y NO HACE PARTE DE LOS PERFILES SOLICITADOS</t>
  </si>
  <si>
    <t>SE TIENE EN CUENTA LA EXPERIENCIA A PARTIR DE 24 DE NOVIEMBRE DE 2009. ASI MISMO DE ACUERDO CON LO ESTABLECIDOS EN LOS PLIEGOS DE CONDICIONES SE TIENEN EN CUENTA MÁXIMO OCHO CERTIFICACIONES, ESTOP EN EL ORDEN EN QUE FUERON PRESENTADAS. SE ESTABLECE LA DIFERENCIA ENTRE LOS TIEMPOS TRASLAPADOS EN LOS CONTRATOS DE LA MISMA VIGENCIA</t>
  </si>
  <si>
    <t>1985</t>
  </si>
  <si>
    <t>ALCALDI DE SAN BERNARDO DEL VIENTO</t>
  </si>
  <si>
    <t>1/04/2013 AL 30/09/2014</t>
  </si>
  <si>
    <t>YUDY LILIANA ANVARRO HERNADEZ</t>
  </si>
  <si>
    <t>LICENCIADO EN  EDUCACION PRE ESCOLAR</t>
  </si>
  <si>
    <t xml:space="preserve">FUNDACION CARLA CRISTINA  </t>
  </si>
  <si>
    <t>22/01/2007  AL 30/11/2007  22/01/2008 AL 28/11/2008</t>
  </si>
  <si>
    <t xml:space="preserve">PRESENCIA COLOMBO SUIZA </t>
  </si>
  <si>
    <t>4/02/2013 AL 6/12/2013</t>
  </si>
  <si>
    <t>INSTITUCIONAL SIN ARRIENDO GRUPO 17</t>
  </si>
  <si>
    <t>CDI SAN JOSE  BARRIO SAN JOSE DE PETARE CRA 15  7-59</t>
  </si>
  <si>
    <t>CDI PALAMASORIANA CALLE 15 SUR CRA  4D -6</t>
  </si>
  <si>
    <t>INSTITUCIONAL SIN ARRIENDO GRUPO 19</t>
  </si>
  <si>
    <t xml:space="preserve">BARRIO EL CARMEN  </t>
  </si>
  <si>
    <t>CORREGIMIENTO TIERRASANTA</t>
  </si>
  <si>
    <t>CDI PECESITOS DEL SAN JORGE BARRIO POLIDPORTIVO</t>
  </si>
  <si>
    <t>INSTITUCIONAL SIN ARRIENDO GRUPO 30</t>
  </si>
  <si>
    <t>BARRIO VILLA ESPERANZA AYAPEL</t>
  </si>
  <si>
    <t xml:space="preserve">CLLE  35 PRINCIPAL BARRIO BRISAS  </t>
  </si>
  <si>
    <t>BARRIO VILLA ESPERANZA AYAPEL CDI ALEGRIA DE VIVIR</t>
  </si>
  <si>
    <t>CRA 6 13-16 AYAPEL CDI LOS PESCADORES</t>
  </si>
  <si>
    <t>INSTITUCIONAL SIN ARRIENDO GRUPO 32</t>
  </si>
  <si>
    <t>CRA 5 23-60 BARRIO LA LUCHA  CDI LOS CISNES</t>
  </si>
  <si>
    <t>BARRIO VILLA HERMOSA JARDIN DE DIOS</t>
  </si>
  <si>
    <t>BARRIO  EL PORVENIR CDI EL PORVENIR MONTELIBANO</t>
  </si>
  <si>
    <t>CORREGIMIENTO SAN FRANCISCO DEL RAYO CDI LAS MARGARITAS</t>
  </si>
  <si>
    <t>SUBSANO LO REQUERIDO EN LA EVALUCION PRELIMINAR MEDIANTE CORREO  DEL 6 DE DICIEMBRE 2014</t>
  </si>
  <si>
    <t>SUBSANO LO REQUERIDO EN LA EVALUCION PRELIMINAR LA PROFESION ESTA EN LA CATEGORIZACION DE LAS CIENCIAS SOCIALES Y HUMANS DE LA UNIVERSIDA DE CORDOBA SEGÚN CORREO ELECTRONICO DEL 6/12/2014</t>
  </si>
  <si>
    <t>ES REMPLAZA A MOISES CONTRERAS HOYOS MEDIANTE CORREO ELCTRONICO 6/12/2014</t>
  </si>
  <si>
    <t>FUE SUBSANADO A TRAVEZ DE OFICIO DE FECHA 9 DE DICIEMBRE 2014  RADICADO EN GESTION DOCUMENTAL E 2014-341947-2300</t>
  </si>
  <si>
    <t>1/01/201210  31/12/2010</t>
  </si>
  <si>
    <t>SECRETARIA DE EDUCACION DE SAHAGUN</t>
  </si>
  <si>
    <t>27/01/2011  27/12/2011</t>
  </si>
  <si>
    <t>15/02/2010  19/11/2010</t>
  </si>
  <si>
    <t>14/02/2011  25/11/2012</t>
  </si>
  <si>
    <t>15/01/2009  30/12/2011</t>
  </si>
  <si>
    <t>15/02/1988  17/09/1989</t>
  </si>
  <si>
    <t>21/2/1989 - 17/09/1990  1/05/2000  30/12/2000</t>
  </si>
  <si>
    <t>10/10/2010   30/06/2011</t>
  </si>
  <si>
    <t>15/01/2008   31/12/2009</t>
  </si>
  <si>
    <t>GISELA MARGARITA PEREZ DIAZ</t>
  </si>
  <si>
    <t>ADMINISTRADOR PUBLICO MUNICIPAL Y REGIONAL</t>
  </si>
  <si>
    <t>211/2/2004</t>
  </si>
  <si>
    <t>15/01/2013  31/032014</t>
  </si>
  <si>
    <t>SE SUBSANA MEDIATE OFICIO DEL 9/12/2014 RADICADO EN GESTION DOCUMENTAL 2014-34-1947-2300</t>
  </si>
  <si>
    <t>1/01/2012 - 31/12/2012</t>
  </si>
  <si>
    <t>DINA MARCELA SALGADO SIMANCAS</t>
  </si>
  <si>
    <t>UNIVERSIDAD DEK SINU</t>
  </si>
  <si>
    <t>COOTRADEMACCOC</t>
  </si>
  <si>
    <t>3/08/2012  30/12/2013</t>
  </si>
  <si>
    <t>ANA JOSEFINA AYUB GUTIERREZ</t>
  </si>
  <si>
    <t>CORPORACION UNIVESITARIA DEL CARIBE</t>
  </si>
  <si>
    <t>FUNDCION AMOR FE Y ESPERANZA</t>
  </si>
  <si>
    <t>15/03/2006    15/12/2006</t>
  </si>
  <si>
    <t>ARLEYS ISABEL CRUZ MORALES</t>
  </si>
  <si>
    <t>ASOCIACIO INSTITTUO MIXTO JUAN JACOBO RROSSEAU</t>
  </si>
  <si>
    <t>15/01/2014   31/07/2014</t>
  </si>
  <si>
    <t xml:space="preserve">LILIANA PATRICIA SALGADO RIVERA </t>
  </si>
  <si>
    <t>UNIVERSIDAD DEL LA GUAJIRA</t>
  </si>
  <si>
    <t>1/11/2013     31/07/2014</t>
  </si>
  <si>
    <t xml:space="preserve">    12/07/2010    12/12/2010     12/07/2011    12/11/2011</t>
  </si>
  <si>
    <t>SINDY BEATRIZ VIDAL GONZALES</t>
  </si>
  <si>
    <t>UNIVERSIDAD DE  CORDOBA</t>
  </si>
  <si>
    <t>LICENCIADA EN EDUCACION BASICA CON ENFASIS EN HUMANIDADES E INGLES</t>
  </si>
  <si>
    <t>03/08/202 AL 30/11/2013</t>
  </si>
  <si>
    <t xml:space="preserve"> CUMPLE</t>
  </si>
  <si>
    <t>DELFA SABINA MENDOZA VILLADIEGO</t>
  </si>
  <si>
    <t>DELFA SAINA MENDOZA VILLADIEGO</t>
  </si>
  <si>
    <t>01/01/2010      30/12/20111</t>
  </si>
  <si>
    <t>1/01/2010  31/12/2012</t>
  </si>
  <si>
    <t>SE SUBSANA  MEDIANTE OFICIO RECIBIDO EN GESTION DOCUEMTNAL MEDIANTE RADICADO  E 2014 -343945-2300 Y CORREO EELCTRONICO DE LA MISMA FECHA</t>
  </si>
  <si>
    <t>BRENDA LIZ PADILLA CALAO</t>
  </si>
  <si>
    <t>15/0372013   31/10/2014</t>
  </si>
  <si>
    <t>ENEIDA ARDILA CORTES</t>
  </si>
  <si>
    <t>ASOCIACION DE MUJERES LITORAL DEL CARIBE UNIDAS POR COLOMBIA</t>
  </si>
  <si>
    <t>2/02/2011   28/11/2013</t>
  </si>
  <si>
    <t>GINA MARIA GONZALEZ  ANGULO</t>
  </si>
  <si>
    <t>24/01/2012   13/06/2014</t>
  </si>
  <si>
    <t>CORREGIMIENTO DEL BAJO EL LIMON - CASA DE LA SEÑOR ALIS MACIAS(NO REPORTA NOMENCLATURA)</t>
  </si>
  <si>
    <t>CORREGIMIENTO VAJO BLANCO- CASA DE LA SEÑORA ENERGIDA LOPEZ (NO REPORTA NOMENCLATURA)</t>
  </si>
  <si>
    <t>Sede 1.Vereda Barranquillita- InstutucionEducativa Barranquillita (No reporta nomenclatura) Sede 2. Vereda Coa Arriba (casa de la señora Viviana Murillo)</t>
  </si>
  <si>
    <t xml:space="preserve"> Sede N. 1- Vereda naranjal arriba- Institucion Educativa naranjal (No reporta nomenclatura Sede 2- Vereda Narajal Abajo _Caseta Comunal) No reporta Nomenclatura)</t>
  </si>
  <si>
    <t>SEDE 1 N. VEREDA COA ABAJO- CORREGIMIENTO BELLA COHITA -CASA DE LA SEÑORA LUZ ENITH MEJIA/ SEDE N.2 BELLA COHITA  - CASA DE LA SEÑORA ELCY  Y CASA DE LA SEÑORA KAREN (NO REPORTA NOMENCLATURA)</t>
  </si>
  <si>
    <t>SEDE N. 1. CORREGIMIENTO RIO CEDRO - CASA DEL SEÑOR JOSE MESA  / SEDE N. 2. VEREDA MURCIELAGAL ESCUELA MURCIELAGAL (NO REPORTA NOMENCLATURA)</t>
  </si>
  <si>
    <t>INSTITUCION EDUCATIVA NARANJAL ARRIBA- VEREDA NARANJAL</t>
  </si>
  <si>
    <t>VEREDA TINAS ABAJO- INSTITUCION EDUCATIVA TINAS ABAJO (NO REPORTA NOMENCLATURA)</t>
  </si>
  <si>
    <t>CORREGIMIENTO BAJO EL LIMON (NO REPORTA NOMENCLATURA) CASA DE LA SEÑORA ADIS MACIAS</t>
  </si>
  <si>
    <t>SEDE N. 1. CARRERA 517-97 BARRIO EL CENTRO/ SEDE N.2. CORREGIMIENTO BELLA COHITA  (LA SEDE DOS NO REPORTA NOMENCLATURA)</t>
  </si>
  <si>
    <t>VEREDA BELLA COHITA</t>
  </si>
  <si>
    <t>CDI - MODALIDAD FAMILIAR</t>
  </si>
  <si>
    <t>FUNDACION PARA EL DESARROLLO AMBIENTALY COMUNITARIO COLOMBIANO FUNDACOL</t>
  </si>
  <si>
    <t>7018/2009/128</t>
  </si>
  <si>
    <t>9;8</t>
  </si>
  <si>
    <t>VEREDA EL PROGRESO VEREDA LAS NUBES</t>
  </si>
  <si>
    <t>BARRIO SAN JOSE DE PETARE</t>
  </si>
  <si>
    <t xml:space="preserve">VEREDA COCORILLA </t>
  </si>
  <si>
    <t>SAN NATERO</t>
  </si>
  <si>
    <t>SE SUBSANA MEDIANTE OFICIO DEL DIA 9/12/2014 RADICADO EN GESTIO DOCUMENTAL E 2014-343897-2300</t>
  </si>
  <si>
    <t>5  Y6</t>
  </si>
  <si>
    <t>SE SUBSANA MEDIANTE OFICIO DEL DIA 9/12/2014 RADICADO EN GESTIO DOCUMENTAL E 2014-343897-2300 FOLIOS 5  Y 6</t>
  </si>
  <si>
    <t>979</t>
  </si>
  <si>
    <t>ESTA EXPRIEINCIA SE  VALIDA TENIENDO EN CUENTA LA OBSERVACION ALLEGADA POR EL PROPONENTE MEDIANTE CORREO ELECTRONICO DE FECHA 5/12/2014  YA QUE SON EJECUTADAS POR PERSONAS JURIDICAS DIFERENTES EN EL MISMO PERIODO</t>
  </si>
  <si>
    <t>CDI LA CULEBRA</t>
  </si>
  <si>
    <t>CDI MORALITO</t>
  </si>
  <si>
    <t>CDI AREPAS</t>
  </si>
  <si>
    <t>CDI ABROJAL</t>
  </si>
  <si>
    <t>CDI LOS PERIQUITOS</t>
  </si>
  <si>
    <t xml:space="preserve"> SE  VALIDA TENIENDO EN CUENTA LA DOCUMENTACION ALLEGADA POR EL PROPONENTE MEDIANTE CORREO ELECTRONICO DE FECHA 5/12/2014  YA QUE SON EJECUTADAS POR PERSONAS JURIDICAS DIFERENTES EN EL MISMO PERIODO</t>
  </si>
  <si>
    <t xml:space="preserve">FUNDACION BIOEMPRENDER </t>
  </si>
  <si>
    <t>ICBF CORDOBA</t>
  </si>
  <si>
    <t>23/2013/276</t>
  </si>
  <si>
    <t>SE SUBSANA MEDIANTE OFICIO RADICADO EN GESTION DOCUMENTAL E2014-343922-2300 DE FECHA 9/12/2014</t>
  </si>
  <si>
    <t>LA SOLICITUDHECHA POR USTEDES MEDIANTE OFICION RADICADO E2014-343438-2300 RELACIONADA CON LA EXPERIENCIA DEL CONTRATO 23/2013/262 SE LE INFROMA QUE NO ES PROCEDENTE YA QUE EL PLIEGO DE CONDICONES ES CLARO ENDETERMINAR QUE LOS CONTRATOS EN EEJCUCION SE  VALIDAN HASTA EL 30/09/2014</t>
  </si>
  <si>
    <t>SE SUBSANA UNA VEZ SE REVISA LA SOLCIITUD DE REVISION DE LA SUMATORIA  PRESENTADA MEIDANTE   OFICIO  E-2014-344542-2300</t>
  </si>
  <si>
    <t>31,63</t>
  </si>
  <si>
    <t>LILIANA PATRICIA NEGRETE DIAZ</t>
  </si>
  <si>
    <t>3/02/2014   31/10/2014</t>
  </si>
  <si>
    <t>REEMPLAZA AL PROFESIONAL   SANDDRA MILENA AMANTE PEREZ QUE SE CRUZABA CON EL OPERADOR COOTRADEMACOOC</t>
  </si>
  <si>
    <t>SE SUBSANA MEDIANTE OFICIO E 2014-344480   REEMPLAZA A YESSICA MARCELA POLO CONTRERAS QUIEN NO CUMPLIA EL PERFIL</t>
  </si>
  <si>
    <t>ABELARDO EMERITO MARSIGLIA MONTERROSA</t>
  </si>
  <si>
    <t>16/01/2012  13/06/2014</t>
  </si>
  <si>
    <t>SE SUBSANA MEDIANTE OFICIO E 2014-344480  ALLEGANDO COPIA DEL ACTA DE GRADO</t>
  </si>
  <si>
    <t>SE SUBSANA MEDIANTE OFICIO E 2014-344480RUBY YOHANA DIAZ VASQUEZ</t>
  </si>
  <si>
    <t>ALCIRA DEL CARMEN ANGULO FARA</t>
  </si>
  <si>
    <t>24/02/1999  9/12/2009</t>
  </si>
  <si>
    <t>21/10/2013   21/10/2014</t>
  </si>
  <si>
    <t>SOFIA DEL CARMEN NASSIFFIGUEROA</t>
  </si>
  <si>
    <t>13/06/2009   15/12/2011</t>
  </si>
  <si>
    <t>SE SUBSANA MEDIANTE OFICIO E 2014-344480</t>
  </si>
  <si>
    <t xml:space="preserve">SE SUBSANA MEDIANTE OFICIO E 2014-344480  </t>
  </si>
  <si>
    <t>SE SUBSANA E 2014-3434474-2300  MEDIANTE OFICIO DEL 9 DE DICIEMBRE</t>
  </si>
  <si>
    <t>CORDOBITA CENTRAL EL FLORAL AGUAS BLANCAS</t>
  </si>
  <si>
    <t>VIEJO COCO Y JUAN TAU</t>
  </si>
  <si>
    <t>PUEBLO REGAO EL TOMATE Y GUAMARAL</t>
  </si>
  <si>
    <t>EL  LIMON Y NUEVO JERICO</t>
  </si>
  <si>
    <t>TIERRA NEGRA Y CHUCHUNATE</t>
  </si>
  <si>
    <t>CADILLO PALO DE FRUTA Y EL GALON</t>
  </si>
  <si>
    <t>LA LORENZA</t>
  </si>
  <si>
    <t>CUCHILLO BLANCO Y CORDOBITA</t>
  </si>
  <si>
    <t>ceNTRO DE DESARROLLO INFANTIL CAANLETE</t>
  </si>
  <si>
    <t>1/06/2013  2/06/2014</t>
  </si>
  <si>
    <t>CENTRO DE DESARROLLO INFANTIL CANALETE</t>
  </si>
  <si>
    <t>1/01/2013  31/07/2014</t>
  </si>
  <si>
    <t>SECRETARIA DE PLANEACION  DE CANALETE</t>
  </si>
  <si>
    <t>5/05/1996  31/12/2000</t>
  </si>
  <si>
    <t>AMPARO DEL CARMEN ARROYO VELASQUEZ</t>
  </si>
  <si>
    <t>FUNDATEC</t>
  </si>
  <si>
    <t>EUCACION PRE ESCOLAR</t>
  </si>
  <si>
    <t xml:space="preserve"> CENTRO DESARROLLO INFANTIL DE CANALETE</t>
  </si>
  <si>
    <t>2/01/1996    31/12/2013</t>
  </si>
  <si>
    <t>ROQUELINA DE JESUS PALACIOS LEON</t>
  </si>
  <si>
    <t>TECNICA EN ATENCION AAL PRIEMRA INFANCIA</t>
  </si>
  <si>
    <t>CENSA</t>
  </si>
  <si>
    <t>1/02/2003  31/12/2013</t>
  </si>
  <si>
    <t>24,46</t>
  </si>
  <si>
    <t>34,73</t>
  </si>
  <si>
    <t>SE SUBSANA MEIDANTE OFICIO E-2014-343438-2300 DE FECHA DICIEMBRE 9/2014 RADICADO EN GESTION DOCUEMNTAL</t>
  </si>
  <si>
    <t>FUE SUBSANADO A TRAVES DE OFICIO DE FECHA 9 DE DICIEMBRE 2014  RADICADO EN GESTION DOCUMENTAL E 2014-341947-2300</t>
  </si>
  <si>
    <t>SE SUBSANA MEDIANTE OFICO E 2014-3444-41-2300</t>
  </si>
  <si>
    <t>3/02/2009   30/11/2009</t>
  </si>
  <si>
    <t>SE SUBSANA MEDIANTE OFICIO E 2014-344492-2300</t>
  </si>
  <si>
    <r>
      <t>SE SOLICITA MEDIANTE CORREO ELCTRONICO DE FECHA 10/12/2014 EL TRASLADO DE LA EXPIRIENCIA A DICIONAL A</t>
    </r>
    <r>
      <rPr>
        <sz val="12"/>
        <rFont val="Calibri"/>
        <family val="2"/>
      </rPr>
      <t xml:space="preserve"> HABILITANTE  EN EL GRUPO 29 de AYAP</t>
    </r>
    <r>
      <rPr>
        <sz val="11"/>
        <rFont val="Calibri"/>
        <family val="2"/>
      </rPr>
      <t>EL</t>
    </r>
  </si>
  <si>
    <t>SE SOLICITA MEDIANTE CORREO ELCTRONICO DE FECHA 10/12/2014 EL TRASLADO DE LA EXPIRIENCIA A DICIONAL A HABILITANTE  EN EL GRUPO 29 de AYAPEL</t>
  </si>
  <si>
    <t xml:space="preserve">DE ACUERDO CON LA RESPUESTA DADA POR EL OFERENTE SE INCLUYE ESTA CERTIFICACION </t>
  </si>
  <si>
    <t>ESTAS EXPERIENCIAS SON VALIDAS POR SOLCIITUD DEL PROPONENETE Y TODA VEZ QUE NO ESTAN EN CONTRAVIA CON EL PLIEGO CON EL GRUPO 33</t>
  </si>
  <si>
    <t>23/2013/290</t>
  </si>
  <si>
    <t>MEN ICETEX</t>
  </si>
  <si>
    <t>CENTRO EDUCATIVO JUAN PABLOII</t>
  </si>
  <si>
    <t>0-2011</t>
  </si>
  <si>
    <t>28,9</t>
  </si>
  <si>
    <t xml:space="preserve">ESTA EXPERIENCIA EL OFERENTE SOLICITA SEA TRASLADO A EL MISMO GRUPO 42 HABILITANTE </t>
  </si>
  <si>
    <t>24,8</t>
  </si>
  <si>
    <t>REEMPLAZA A ZULAYMA DIAZ GIL DE ACUERDO CON EL OFICIO E2014-344449-2303</t>
  </si>
  <si>
    <t>ESPERANZA MARIA BUELVAS RIVERA</t>
  </si>
  <si>
    <t>UNIVERSIDD DEL SINU</t>
  </si>
  <si>
    <t>CORPORACION MINUTO DE DIOS</t>
  </si>
  <si>
    <t>10/12/2010-21/02/2012</t>
  </si>
  <si>
    <t>10/02/2011-21/02/2012</t>
  </si>
  <si>
    <t>10/02/2012-15/03/2013</t>
  </si>
  <si>
    <t>01/01/2011-31/01/2012</t>
  </si>
  <si>
    <t>01/05/2009-30/06/2011</t>
  </si>
  <si>
    <t>04/02/2013-12/12/2014</t>
  </si>
  <si>
    <t>15/10/2013-21/11/2014</t>
  </si>
  <si>
    <t>01/09/2010-15/12/2012</t>
  </si>
  <si>
    <t>01/10/2007-21/11/2014</t>
  </si>
  <si>
    <t>01/09/2013-31/10/2014</t>
  </si>
  <si>
    <t>01/02/2008-30/11/2008</t>
  </si>
  <si>
    <t xml:space="preserve">SE SUBSANA MEDIANTE OFICIO 2014-344432-2300 FECHA 9 DE DICIEMBRE </t>
  </si>
  <si>
    <t>ESTA EXPERIENCIA NO ES TENDIA EN CUENTA YA QUE FUE UTILIZADA COMO EXPIRIENCIA HABILITANTE EN EL GRUPO 46  POR BIOEMPRENDER Y PRIMA LA PRIEMRA PROPUESTA PRESENTADA</t>
  </si>
  <si>
    <t>JOHAD JESTIH ATILANO CARVAJAL</t>
  </si>
  <si>
    <t>LICENCIADO EN  EDUCACION Y CIENCIAS HUMANAS</t>
  </si>
  <si>
    <t xml:space="preserve">1/06/2009 AL 04/10/2014 - </t>
  </si>
  <si>
    <t>IDAIDTH DEL SOCORRO MOLINA GONZALEZ</t>
  </si>
  <si>
    <t>058503415R</t>
  </si>
  <si>
    <t>ASOCIACION DE MUNICIPIO DEL CARIBE</t>
  </si>
  <si>
    <t>3/01/2003 AL 09/03/2004</t>
  </si>
  <si>
    <t xml:space="preserve">RODRIGO JAIR COHEN BARONA </t>
  </si>
  <si>
    <t>2/1/2014  AL 20/11/2014</t>
  </si>
  <si>
    <t>9/07/2013 AL 31/05/2014</t>
  </si>
  <si>
    <t>ESTE TALENTO HUMANO REEMPLAZA A YOMAIRA ESTHER VEGA ARGUMEDO, SEGÚNSOLICITUD HECHA POR EL OFERENTE MEDIANTE  CORREO ELECTRICO DE FECHA 10/12/2014.</t>
  </si>
  <si>
    <t>ESTE TALENTO HUMANO REEMPLAZA A VIRGINIA ROSA MESA POLO, SEGÚN SOLICITUD HECHA POR EL OFERENTE MEDIANTE  CORREO ELECTRICO DE FECHA 10/12/2014.</t>
  </si>
  <si>
    <t xml:space="preserve"> ESTE TALENTO HUMANO FALTANTE DE UN PROFESIONAL DE APOYO  PSICOSOCIAL, FUE SUBSANADO SEGÚN SOLICITUD HECHA POR EL OFERENTE MEDIANTE  CORREO ELECTRICO DE FECHA 10/12/2014.</t>
  </si>
  <si>
    <t>ESTA EXPERIENCIA FUE SUBSANADA A TRAVES DE CORREO ELECTRONICO DE FECHA 10 DE DICIEMBRE DE 2014,  A SOLICITUD DEL PROPONENTE, ES DE ANOTAR QUE LAS CERTIFICACIONES DE LOS FOLIOS 10 Y 11, NO SON CLARA PARA EL EQUIPO EVALUADOR. LA EXPERIECIA VALIDADA ES TENIDA EN CUENTA PARA EL GRUPO 50 TUCHIN</t>
  </si>
  <si>
    <t>33</t>
  </si>
  <si>
    <t>1236</t>
  </si>
  <si>
    <t>SE SUBSANA MEDIANTE OFICON E2014-343328-2300  DE FECHA 9 DE DICIEMBRE 2014 SE REEMPLAZA LA HOJA DE VIDA DE MARIA BERNARDA ARTEAGA ISAZA</t>
  </si>
  <si>
    <t>MONICA JOSEFA NEGRETE SANCHEZ</t>
  </si>
  <si>
    <t>FUNDACION INTERNACI</t>
  </si>
  <si>
    <t>19/09/20011 30/12/2012</t>
  </si>
  <si>
    <t>KATIA NEGRETE SEPULVEDA</t>
  </si>
  <si>
    <t>ADMINSITRAOR DE EMPRESAS Y NEGOCIOS INTERNANCIONALES</t>
  </si>
  <si>
    <t>CORPORACION REMIGNTON</t>
  </si>
  <si>
    <r>
      <t>ESTE HOJA DE V</t>
    </r>
    <r>
      <rPr>
        <b/>
        <sz val="11"/>
        <color theme="1"/>
        <rFont val="Calibri"/>
        <family val="2"/>
        <scheme val="minor"/>
      </rPr>
      <t xml:space="preserve">IDA </t>
    </r>
    <r>
      <rPr>
        <sz val="11"/>
        <color theme="1"/>
        <rFont val="Calibri"/>
        <family val="2"/>
        <scheme val="minor"/>
      </rPr>
      <t>ENVIADA MEDIANTE OFICIO  E A 10/12/2012 -2014-343328 -2300 DE FECHA NO SERA TENDIA EN CUENTA TODA VEZ QUE LOS CRITERIOS DE PONDERACION NO SON SUBSANABLES</t>
    </r>
  </si>
  <si>
    <t>IRIS MARIA VERGARA ENGRETE</t>
  </si>
  <si>
    <t>CORPORACION UNIVRSITARIA DEL CARIBE</t>
  </si>
  <si>
    <t>SE SUBSANA MEDIANTE OFCIO E 2014-347184-2300 DE FECHA 10/12/2014  ESTA HOJA DE VIDA ES REEMPLAZA A LEONOR ESTRELLA ESTRADA CALLE</t>
  </si>
  <si>
    <t xml:space="preserve">LICENCIADA EN  EDUCACION INFANTIL CON ENFASIS EN EDUCACION FISICA Y RECREACION Y  DEPORTES </t>
  </si>
  <si>
    <t>ASOCIACION DE BACHILLERES DE LA COMUNIDAD PARROQUIAL SAN NOCOLAS DE TOLENTINO</t>
  </si>
  <si>
    <t>7/09/2010  10 /10/2011</t>
  </si>
  <si>
    <t xml:space="preserve">SE SUBSANA MEDIANTE OFCIO E 2014-347184-2300 DE FECHA 10/12/2014  ESTA HOJA DE VIDA ES REEMPLAZA A GLORIA TRINIDAD MORALES NAVAL </t>
  </si>
  <si>
    <t>TERESA DEL CARMEN CATRO DE LA BARRERA</t>
  </si>
  <si>
    <t>9/122003</t>
  </si>
  <si>
    <t>GIMMANSIO MI ALEGRE INFANCIA</t>
  </si>
  <si>
    <t>10/09/2012  28/06/2013</t>
  </si>
  <si>
    <t>FUNDACION AMIGOS DEL SINU</t>
  </si>
  <si>
    <t>15710/2013    15/12/2014</t>
  </si>
  <si>
    <t xml:space="preserve">SE SUBSANA MEDIANTE OFCIO E 2014-347184-2300 DE FECHA 10/12/2014 </t>
  </si>
  <si>
    <t>10/11/2013 31/10/2014</t>
  </si>
  <si>
    <t xml:space="preserve">PRACTICANTE DE X SEEMSTRE DE PSICOLOGIA EN EL CENTRO ZONAL PLANETA RICA </t>
  </si>
  <si>
    <t xml:space="preserve">SE SUBSANA MEDIANTE OFCIO E 2014-347184-2300 DE FECHA 10/12/2014   REEMPLAZA ANA LUZ RICARDO MADERA </t>
  </si>
  <si>
    <t>CILIA DARYS LOPEZ ESCUDERO</t>
  </si>
  <si>
    <t>PSICOLOGS</t>
  </si>
  <si>
    <t>ALCALDIA MUNICIPIO DE SANTA CURZ DE LORICA</t>
  </si>
  <si>
    <t>1/03/2007  30/11/2009</t>
  </si>
  <si>
    <t>01/03/2014    AL 31/10/2014</t>
  </si>
  <si>
    <t xml:space="preserve">SE SUBSANA MEDIANTE OFCIO E 2014-347184-2300 DE FECHA 10/12/2014  LORENA DE JESUS CARVAJAL QUIROZ </t>
  </si>
  <si>
    <t>MARIA PATRICIA DUARTE VASQUEZ</t>
  </si>
  <si>
    <t>ESTUDIANTE X SEMESTRE</t>
  </si>
  <si>
    <t>3/0272010</t>
  </si>
  <si>
    <t>FUNDACION  ACCION INTEGRAL COMUNITARIO</t>
  </si>
  <si>
    <t>15/02/2010  30/08/2011</t>
  </si>
  <si>
    <t>TRAMITE</t>
  </si>
  <si>
    <t>CENTRO ZONAL 3 DE PLANETA RICA PRACTICAS UNIVERSITARIAS</t>
  </si>
  <si>
    <t>01/06/2012   30/06/2013</t>
  </si>
  <si>
    <t>15/01-2013   31/10/2014</t>
  </si>
  <si>
    <t xml:space="preserve">SE SUBSANA MEDIANTE OFCIO E 2014-347184-2300 DE FECHA 10/12/2014  NAUDDY ELVIRA PRIETO DEL TORO </t>
  </si>
  <si>
    <t>JUAN MANUEL PASTRANA PADILLA</t>
  </si>
  <si>
    <t>COLEGIO MILITAR JOSE MARIA CORDOBA</t>
  </si>
  <si>
    <t>1/2/2011   19/04/2012</t>
  </si>
  <si>
    <t xml:space="preserve">SE SUBSANA MEDIANTE OFCIO E 2014-347184-2300 DE FECHA 10/12/2014  MARIA DEL PILAR GONZALEZ TORRES </t>
  </si>
  <si>
    <t>MARIANIS MARIA MANOTAS DIAZ</t>
  </si>
  <si>
    <t>PSOCOLOGA</t>
  </si>
  <si>
    <t>FUNDACION DE TRABAJOS ASOCIADOS CORFUTURO</t>
  </si>
  <si>
    <t>24/07/2013    30/03/2014</t>
  </si>
  <si>
    <t>FUNDACION PARA EL DESARROLLO SOCIAL EUCACION SALUD AMBIENTE Y EQUIPAMIENTO ASOCIADOS</t>
  </si>
  <si>
    <t>15/01/2012  15/06/2013</t>
  </si>
  <si>
    <t xml:space="preserve">SE SUBSANA MEDIANTE OFCIO E 2014-347184-2300 DE FECHA 10/12/2014  ILSE CRISTINA PASTRANA MARTINEZ </t>
  </si>
  <si>
    <t>CARMEN DOLORES BURGOS ARTEAGA</t>
  </si>
  <si>
    <t xml:space="preserve">LICENCIADA EN EDUCACION INFANTIL CON ENFASIS EN  EDUCACION ARTISTICA </t>
  </si>
  <si>
    <t>COOTRADEMACOOC</t>
  </si>
  <si>
    <t>15/01/2013  31/07/2014</t>
  </si>
  <si>
    <t>15/01/2014 15/10/2014</t>
  </si>
  <si>
    <t xml:space="preserve">SE SUBSANA MEDIANTE OFCIO E 2014-347184-2300 DE FECHA 10/12/2014  NELBY LUZ NARVAEZ CARRASCAL </t>
  </si>
  <si>
    <t>CARMEN FELICITA HOYOS JARABA</t>
  </si>
  <si>
    <t>LICENCIADA EN EDUCACION INFANTIL CON ENFASIS EN  CIENCIAS SOCIALES</t>
  </si>
  <si>
    <t>3/04/2009  15/07/2011</t>
  </si>
  <si>
    <t xml:space="preserve">SE SUBSANA MEDIANTE OFCIO E 2014-347184-2300 DE FECHA 10/12/2014  MAYDA DEL CARMEN SIMANCA MORA </t>
  </si>
  <si>
    <t>RUTH SOFIA CALDERON ACEVEDO</t>
  </si>
  <si>
    <t>LICENCIADA EN EDUCACION CON ENFASIS EN CIENCIAS SOCIALES</t>
  </si>
  <si>
    <t>03/03/2009  15/6/2010</t>
  </si>
  <si>
    <t>1/10/2013  31/10/2014</t>
  </si>
  <si>
    <t xml:space="preserve">SE SUBSANA MEDIANTE OFCIO E 2014-347184-2300 DE FECHA 10/12/2014 LIZZA FERNANDA BULA AGUIRRE </t>
  </si>
  <si>
    <t>ANA FELILPA ALVES MONTOYA</t>
  </si>
  <si>
    <t>ALCLADIA MUNIICPAL DE CHIMA</t>
  </si>
  <si>
    <t>15/12/2012   31/09/2013</t>
  </si>
  <si>
    <t>FUNDACION COMUNITARIA PARA EL DESARROLLO INTEGRAL Y AMBIENTAL DE CORDOBA FUCODESA</t>
  </si>
  <si>
    <t>26/11/2014</t>
  </si>
  <si>
    <t>RESULTADOS EVALUACION COMPONENTE TECNICO GRUPO 6</t>
  </si>
  <si>
    <t>RESULTADOS EVALUACION COMPONENTE TECNICO GRUPO 7</t>
  </si>
  <si>
    <t>RESULTADOS EVALUACION COMPONENTE TECNICO GRUPO 25</t>
  </si>
  <si>
    <t>RESULTADOS EVALUACION COMPONENTE TECNICO GRUPO 26</t>
  </si>
  <si>
    <t>RESULTADOS FACTORES DE PONDERACION - GRUPO 6</t>
  </si>
  <si>
    <t>RESULTADOS FACTORES DE PONDERACION . GRUPO 7</t>
  </si>
  <si>
    <t>RESULTADOS FACTORES DE PONDERACION . GRUPO 25</t>
  </si>
  <si>
    <t>RESULTADOS FACTORES DE PONDERACION . GRUPO 26</t>
  </si>
  <si>
    <t>FUNDACION COMUNITARIA PARA EL DESARROLLO INTEGRAL Y AMBIENTAL DE CORDOBA -FUCODESA-</t>
  </si>
  <si>
    <t>23/2012/158</t>
  </si>
  <si>
    <t>72-73</t>
  </si>
  <si>
    <t>23/2012/234</t>
  </si>
  <si>
    <t>74-75</t>
  </si>
  <si>
    <t>No se valida la experiencia acreditada en certificación de  folios 74-75, debido a que hay traslapo con el tiempo de la certificación de folio 72-73</t>
  </si>
  <si>
    <t>23/2012/353</t>
  </si>
  <si>
    <t>76-77</t>
  </si>
  <si>
    <t>23/2012/105</t>
  </si>
  <si>
    <t>78-79</t>
  </si>
  <si>
    <t>No se valida la experiencia acreditada en certificación de  folios 78-79, debido a que hay traslapo con el tiempo de la certificación de folio 76-77</t>
  </si>
  <si>
    <t>13-2010-134</t>
  </si>
  <si>
    <t>965-966</t>
  </si>
  <si>
    <t>ESTA EXPERIENCIA ES TRASLADADA DE LA ADICIONAL POR SOLCIITUD DEL PROPONENTE, MEDIANTE ESCRITO DE FECHA DICIMEBRE 9 DE 2014, RADICADO EN LA OFICINA DE GESTION DOCUMENTAL DE LA REGIONAL CORDOBA A LAS 8:30. AM</t>
  </si>
  <si>
    <t>23-2009-146</t>
  </si>
  <si>
    <t>970-971</t>
  </si>
  <si>
    <t>23-2011-114</t>
  </si>
  <si>
    <t>978-979</t>
  </si>
  <si>
    <t>57,4</t>
  </si>
  <si>
    <t>3457</t>
  </si>
  <si>
    <t>CDI CON ARRIENDO - GRUPO 6</t>
  </si>
  <si>
    <t>LA ORILLA DE LA PLAYA</t>
  </si>
  <si>
    <t>EL OFERENTE SUBSANA LO REQUERIDO, MEDIANTE DOCUMENTO ESCRITO RADICADO N° E-2014-341513-2300 DE FECHA 09 DE DICIEMBRE DE 2014. HORA 8:30 AM, DONDE SE ANEXA EL FORMATO 11 DILIGENCIADO</t>
  </si>
  <si>
    <t>BARRIO LA CRUZ, CARRERA 19 N° 15 -17</t>
  </si>
  <si>
    <t>VEREDA JARAGUAY</t>
  </si>
  <si>
    <t>CORREGIMIENTO SAN RAFAEL DEL PIRU</t>
  </si>
  <si>
    <t>CDI SIN ARRIENDO - GRUPO 7</t>
  </si>
  <si>
    <t>BARRIO CIUDAD FUTURO</t>
  </si>
  <si>
    <t>BARRIO SIMON BOLIVAR</t>
  </si>
  <si>
    <t>CRISTO REY</t>
  </si>
  <si>
    <t>CORREGIMIENTO ARIZAL</t>
  </si>
  <si>
    <t>CDI SIN ARRIENDO - GRUPO 26</t>
  </si>
  <si>
    <t>BARRIO LA CRUZ CALLE 13 CARRERA 19 ESQUINA</t>
  </si>
  <si>
    <t>VEREDA RIO NUEVO</t>
  </si>
  <si>
    <t>CDI SIN ARRIENDO GRUPO 26</t>
  </si>
  <si>
    <t>BARRIO JARAGUAY CALLE</t>
  </si>
  <si>
    <t>BARRIO JARAGUAY CALLE 9 CARRERA 5-09</t>
  </si>
  <si>
    <t>BARRIO EL ROSARIO CARRERA 16 7-80</t>
  </si>
  <si>
    <t>VEREDA GUADUAL CENTRAL</t>
  </si>
  <si>
    <t>BARRIO ALFONSO LOPEZ</t>
  </si>
  <si>
    <t>CDI ENTORNO FAMILIAR  GRUPO 6</t>
  </si>
  <si>
    <t>VEREDA CERR O DE SANTA CRUZ</t>
  </si>
  <si>
    <t>BARRIO 20 DE JULIO</t>
  </si>
  <si>
    <t>BARRIO EL PALMAR</t>
  </si>
  <si>
    <t>VEREDA VILLA ESTER</t>
  </si>
  <si>
    <t>VEREDA EL PANTANO</t>
  </si>
  <si>
    <t>VEREDA EL SILENCIO</t>
  </si>
  <si>
    <t>CDI ENTORNO FAMILIAR  GRUPO  25</t>
  </si>
  <si>
    <t>CORREGIMIENTO VILLA NUEVA COLEGIO</t>
  </si>
  <si>
    <t>ESCUELA VEREDA EL REPOSO</t>
  </si>
  <si>
    <t>ESCUELA VEREDA MATA DE MAIZ</t>
  </si>
  <si>
    <t>VEREDA FABRA</t>
  </si>
  <si>
    <t>CORREGIMIETNO MIELES</t>
  </si>
  <si>
    <t>ESCUELA NAZARET CARRERA 3 CALLE 7B 4-51</t>
  </si>
  <si>
    <t>COORDINADOR GRUPO  6</t>
  </si>
  <si>
    <t>1/64</t>
  </si>
  <si>
    <t>MARIA LLORENTE NOBLE</t>
  </si>
  <si>
    <t>LICENCIADA EN EDUCACION BASICA CON ENFASIS EN HUMANIDADES LENGUA CASTELLANA</t>
  </si>
  <si>
    <t>FUNDACION COMUNITARIA PARA EL DESARROLLO CARIBE</t>
  </si>
  <si>
    <t>15-12-2003 /              31-10-20014</t>
  </si>
  <si>
    <t>EL OFERENTE SUBSANA LO REQUERIDO, MEDIANTE DOCUMENTO ESCRITO RADICADO N° E-2014-341513-2300 DE FECHA 09 DE DICIEMBRE DE 2014. HORA 8:30 AM. FOLIO 7</t>
  </si>
  <si>
    <t>PROFESIONAL DE APOYO PSICOSOCIAL6</t>
  </si>
  <si>
    <t>CARMEN JULIA HERNANDEZ BALLESTEROS</t>
  </si>
  <si>
    <t>FUNDACION COMUNITARIA PARA EL DESARROLLO INTEGRAL Y AMBIENTAL DE CORDOBA</t>
  </si>
  <si>
    <t>15/10/2013- 30/10/2014</t>
  </si>
  <si>
    <t>DE ACUERDO CON LAS OBSERVACIONES DE LA EVALUACION, EL PROPONENTE SOLICITA REEMPLAZAR LA HOJA DE VIDA DEL PROFESIONAL MIRIAN TRILLOS MOLINA</t>
  </si>
  <si>
    <t>MARILIS MARIA CANTERO ARTEAGA</t>
  </si>
  <si>
    <t>15/01/2008-15/12/2009</t>
  </si>
  <si>
    <t>EL OFERENTE  SUBSANA LO REQUERIDO, MEDIANTE DOCUMENTO ESCRITO RADICADO N° E-2014-341513-2300 DE FECHA 09 DE DICIEMBRE DE 2014. HORA 8:30 AM. FOLIOS 24-44</t>
  </si>
  <si>
    <t>IE LICEO MIGUEL ANTONIO CARO</t>
  </si>
  <si>
    <t>CENTRO EDUCATIVO SAN ISIDRO</t>
  </si>
  <si>
    <t>01-02-1997  /    30/11/  2007</t>
  </si>
  <si>
    <t>JAZMIN SUAREZ CORREA</t>
  </si>
  <si>
    <t>UNION TEMPORAL CONTRUYENDO FUTURO</t>
  </si>
  <si>
    <t>01-03-2012   /  28-02-2013</t>
  </si>
  <si>
    <t xml:space="preserve">SE ACREDITA EXPERIENCIA SIN TENER EN CUENTA LA  CERTIFICACION A FOLIO 172  </t>
  </si>
  <si>
    <t>06-05-2010    / 09-02- 2012</t>
  </si>
  <si>
    <t>PROFESIONAL DE APOYO PSICOSOCIAL GRUPO 6</t>
  </si>
  <si>
    <t>MARIA RUBIELA LOPEZ MORALES</t>
  </si>
  <si>
    <t>01/09/2011-31/07/2012</t>
  </si>
  <si>
    <t>DE ACUERDO CON LAS OBSERVACIONES DE LA EVALUACION, EL PROPONENTE SOLICITA REEMPLAZAR LA HOJA DE VIDA DEL PROFESIONALSANDRA MILENA ROZO</t>
  </si>
  <si>
    <t>15-10-2011  / 30-11-2012</t>
  </si>
  <si>
    <t>15-02-2014 /  31-10-2014</t>
  </si>
  <si>
    <t>SADIA LUZ ANAYA TEHERAN</t>
  </si>
  <si>
    <t>10-02-2010  /    31-05-2011</t>
  </si>
  <si>
    <t>SE ACREDITA EXPERIENCIA SIN TENER EN CUENTA LAS  CERTIFICACIONES DE LOS FOLIOS 223, 224, 225, 226, 227</t>
  </si>
  <si>
    <t>01-06-2011  / 28-06-2013</t>
  </si>
  <si>
    <t>DE ACUERDO CON LAS OBSERVACIONES DE LA EVALUACION, EL PROPONENTE SOLICITA REEMPLAZAR LA HOJA DE VIDA DEL PROFESIONAL LILA MARGARITA RESTREPO GARCIA</t>
  </si>
  <si>
    <t>MARGARITA ISABEL DIAZ MEZA</t>
  </si>
  <si>
    <t>1/06/2012-15/12/2012</t>
  </si>
  <si>
    <t>DE ACUERDO CON LAS OBSERVACIONES DE LA EVALUACION, EL PROPONENTE SOLICITA REEMPLAZAR LA HOJA DE VIDA DEL PROFESIONAL LILIANA DEL PILAR GARCIA CAVADIA</t>
  </si>
  <si>
    <t>GIMANISO EL MUNDO DEL CONOCIMEINTO</t>
  </si>
  <si>
    <t>1-01-2006  /           31-12-2006</t>
  </si>
  <si>
    <t>1-01-2007  /           31-12-2007</t>
  </si>
  <si>
    <t>COORDINADOR GRUPO  7</t>
  </si>
  <si>
    <t>HARLEY PATRICIA ROJAS ESPITIA</t>
  </si>
  <si>
    <t>08/01/2008-26/09/2011</t>
  </si>
  <si>
    <t xml:space="preserve">DE ACUERDO CON LAS OBSERVACIONES DE LA EVALUACION, EL PROPONENTE SOLICITA REEMPLAZAR LA HOJA DE VIDA DE MARIA LLORENTE, TODA VEZ QUE FUE PRESENTADA PARA DOS GRUPOS. </t>
  </si>
  <si>
    <t>PROFESIONAL DE APOYO PSICOSOCIAL GRUPO 7</t>
  </si>
  <si>
    <t>DIANA RAQUEL PEREZ MAZO</t>
  </si>
  <si>
    <t>01-03.2009   / 30-08-2009</t>
  </si>
  <si>
    <t>COORDINADOR GRUPO 25</t>
  </si>
  <si>
    <t>DANYS MARGARITA VARILLA NAVARRO</t>
  </si>
  <si>
    <t>30/09/2011 - 15/12/2012</t>
  </si>
  <si>
    <t>DE ACUERDO CON LAS OBSERVACIONES DE LA EVALUACION, EL PROPONENTE SOLICITA REEMPLAZAR LA HOJA DE VIDA DEL PROFESIONAL ERNILDA FRANCO USTA</t>
  </si>
  <si>
    <t>PROFESIONAL DE APOYO PSICOSOCIAL GRUPO 25</t>
  </si>
  <si>
    <t>CAROLINA ESTHER FERNANDEZ CORONADO</t>
  </si>
  <si>
    <t>10/03/2012-28062013</t>
  </si>
  <si>
    <t>DE ACUERDO CON LAS OBSERVACIONES DE LA EVALUACIÓN EL PROPONENTE  SOLICITA REEMPLAZAR LA HOJA DEL VIDA DEL PROFESIONAL AIDA NORIEGA VILLADIEGO</t>
  </si>
  <si>
    <t>ANDREA HERNANDEZ ROZO</t>
  </si>
  <si>
    <t>01-07-2011 /         31-07-2013</t>
  </si>
  <si>
    <t>1/40</t>
  </si>
  <si>
    <t>CARLOS EDUARDO ROMERO VARELA</t>
  </si>
  <si>
    <t>LICENCIADO EN CULTURA FISICA, RECREACION Y DEPORTES</t>
  </si>
  <si>
    <t>CENTRO EDUCATIVO DE PROCESOS INTEGRALES A POBLACIONES EN SITUACION DE DISCAPACIDAD</t>
  </si>
  <si>
    <t>01-02-2008   / 30-11-2012</t>
  </si>
  <si>
    <t>KRISTIEL  RAMOS LEYTON</t>
  </si>
  <si>
    <t>ALTA CONSEJERIA PARA LA REINTEGRACION</t>
  </si>
  <si>
    <t>19-11-2009    /30-07-2010  -  2-03-2009    /30-11-2009                  01-07-2010 / 31-12-2010  /13-01-2011    31-12-2011</t>
  </si>
  <si>
    <t>ORIANA OLASCOAGA ESTRELLA</t>
  </si>
  <si>
    <t>23285/06-163</t>
  </si>
  <si>
    <t>CORPORACION AMIGOS DE LA TIERRA</t>
  </si>
  <si>
    <t>1-06-2007   / 28-02-2008</t>
  </si>
  <si>
    <t>MARIOLIS ZABALETA GONZALEZ</t>
  </si>
  <si>
    <t>21-02-2014  / 31-10-2014</t>
  </si>
  <si>
    <t>EL OFERENTE SUBSANA LO REQUERIDO, MEDIANTE DOCUMENTO ESCRITO RADICADO N° E-2014-341513-2300 DE FECHA 09 DE DICIEMBRE DE 2014. HORA 8:30 AM. 88-90</t>
  </si>
  <si>
    <t>COORDINADOR GRUPO 26</t>
  </si>
  <si>
    <t>MILADYS DE CARMEN PALACIO PADILLA</t>
  </si>
  <si>
    <t>FUNDACION ELIAS BECHARA ZAINUM</t>
  </si>
  <si>
    <t>1-02-2004  /    31-12-2010</t>
  </si>
  <si>
    <t>SE ACREDITA LAS EXPERIENCIA PRESENTADA EN LOS FOLIOS 507-508-509-511-512</t>
  </si>
  <si>
    <t>EDUARDO JOSE ESPITIA BRAVO</t>
  </si>
  <si>
    <t>UNIVERSIDAD SIMON BOLIVAR</t>
  </si>
  <si>
    <t>15-01-2013   / 15-02-2014</t>
  </si>
  <si>
    <t>TERESA DEL CARMEN CASTRO DE LA BARRERA</t>
  </si>
  <si>
    <t>10-09-2012  /28-06-2013</t>
  </si>
  <si>
    <t>SE ACREDITA SIN TENER EN CUENTA LAS CERTIFICACIONES DE LOS FOLIOS  549 YA QUE NO PERMITE IDENTIFICAR FECHA DE INICIO Y FINALIZACION Y EN LAS CERTIFICACIONES DE FOLIO 551 Y 553  NO  SE IDENTIFICA N FUNCIONES</t>
  </si>
  <si>
    <t>DIOCESIS D E MONTERIA</t>
  </si>
  <si>
    <t>19-07-2010   / 01-09-2011</t>
  </si>
  <si>
    <t>CRISTOBAL VERGARA LAZARO</t>
  </si>
  <si>
    <t>11/122004</t>
  </si>
  <si>
    <t>15-10-20013   /31-07-2014</t>
  </si>
  <si>
    <t>EL OFERENTE SUBSANA LO REQUERIDO, MEDIANTE DOCUMENTO ESCRITO RADICADO N° E-2014-341513-2300 DE FECHA 09 DE DICIEMBRE DE 2014. HORA 8:30 AM. FOLIO 10</t>
  </si>
  <si>
    <t>1/14</t>
  </si>
  <si>
    <t>ENILDA ROSA GARCIA REYES</t>
  </si>
  <si>
    <t>LICENCIADA EN EDUCACION PRE-ESCOLAR</t>
  </si>
  <si>
    <t>15-01-2013   / 31-07-2014</t>
  </si>
  <si>
    <t>PROFESIONAL DE APOYO PSICOSOCIAL GRUPO 26</t>
  </si>
  <si>
    <t>CINDY  YOHANA PEREZ VELASQUEZ</t>
  </si>
  <si>
    <t>2-03-2009  /    30-11-2009          1 -   02-2010 /31-1272010</t>
  </si>
  <si>
    <t>SILVYA ARANGO COGOLLO</t>
  </si>
  <si>
    <t>CENTRO DE FORMAICON INTEGRAL NUESTRA SEÑORA DEL ROSARIO</t>
  </si>
  <si>
    <t>13-01-2011   /31-12-2013</t>
  </si>
  <si>
    <t>YULIETH CARMENZA MARMOL BURGOS</t>
  </si>
  <si>
    <t>PSISOLOGO</t>
  </si>
  <si>
    <t>16/05/2013-28/05/2013                       20/02/2012-15/12/2012</t>
  </si>
  <si>
    <t>DE ACUERDO CON LAS OBSERVACIONES DE LA EVALUACIÓN EL PROPONENTE  SOLICITA REEMPLAZAR LA HOJA DEL VIDA DEL PROFESIONAL ESTEFANY PAOLA POLO FUENTES</t>
  </si>
  <si>
    <t>MIDIANIS MEDINA LOPEZ</t>
  </si>
  <si>
    <t>EJERCITO NACIONAL</t>
  </si>
  <si>
    <t>01-08-2011           /31-12-2012</t>
  </si>
  <si>
    <t>ESTEFANY PAOLA POLO FUENTES</t>
  </si>
  <si>
    <t>FUNDACION COMUNITARIA PARA EL DESARROLLO INTEGRAL Y AMBIENTAL DE CORDOBA -FUCODESA- GRUPO 6</t>
  </si>
  <si>
    <t>23-2013-267</t>
  </si>
  <si>
    <t>963-964</t>
  </si>
  <si>
    <t>NO SE TIENE EN CUENTA, TODA VEZ QUE TIENE TRASLAPO CON LA CERTIFICACIÓN DEL CONTRATO 23-2012-337</t>
  </si>
  <si>
    <t>DE ACUERDO A LA RESPUESTA DADA A  LA EVALUACION EL PROPONENTE SOLICITA QUE ESTA EXPERIENCIA SEA TRASLADADA A LA HABILITANTE, POR LO CUAL SE HACE EL CAMBIO.</t>
  </si>
  <si>
    <t>FUNDACION COMUNITARIA PARA EL DESARROLLO INTEGRAL Y AMBIENTAL DE CORDOBA -FUCODESA- GRUPO 7</t>
  </si>
  <si>
    <t>23-2013-106</t>
  </si>
  <si>
    <t>968-969</t>
  </si>
  <si>
    <t>FUNDACION COMUNITARIA PARA EL DESARROLLO INTEGRAL Y AMBIENTAL DE CORDOBA -FUCODESA- GRUPO 25</t>
  </si>
  <si>
    <t>23-2012-337</t>
  </si>
  <si>
    <t>973-974</t>
  </si>
  <si>
    <t>23-2008-067</t>
  </si>
  <si>
    <t>FUNDACION COMUNITARIA PARA EL DESARROLLO INTEGRAL Y AMBIENTAL DE CORDOBA -FUCODESA- GRUPO 26</t>
  </si>
  <si>
    <t>GRUPO 6</t>
  </si>
  <si>
    <t>GRUPO 7</t>
  </si>
  <si>
    <t>GRUPO25</t>
  </si>
  <si>
    <t>GRUPO 26</t>
  </si>
  <si>
    <t>1/544</t>
  </si>
  <si>
    <t>JORJANIS CRUZ ACEVEDO</t>
  </si>
  <si>
    <t>LICENCIADO EN EDUCACION BASICA CON ENFASIS EN HUMANIDADES, LENGUA CASTELLANA E INGLES</t>
  </si>
  <si>
    <t>24-05-2012           31-10-2014</t>
  </si>
  <si>
    <t>ROQUELINA ISABEL GONZALEZ POLO</t>
  </si>
  <si>
    <t>HOGAR INFANTIL DIVINO NIÑO</t>
  </si>
  <si>
    <t>1-02-1995            1-02-1997</t>
  </si>
  <si>
    <t>JOHANA ESTELA OJEDA FIGUEREDO</t>
  </si>
  <si>
    <t>CONTADURIA  , PRESUPUESTO Y GESTION TRIBUTARIA</t>
  </si>
  <si>
    <t>COORDINADORCOORDINADOR GENERAL DEL PROYECTO POR CADA MIL CUPOS OFERTADOS O FRACIÓN INFERIOR GRUPO 7</t>
  </si>
  <si>
    <t>ARLETH MACHADO PATERNINA</t>
  </si>
  <si>
    <t>ASOCIACION DE BACHILLERES SAN NICOLAS DE TOLENTINO</t>
  </si>
  <si>
    <t>1-03-2009      12-12-2010</t>
  </si>
  <si>
    <t>1-08-2014      31-10-2014</t>
  </si>
  <si>
    <t>15-01-2013      31-12-2013</t>
  </si>
  <si>
    <t>PROFESIONAL DE APOYO PEDAGÓGICO  POR CADA MIL CUPOS OFERTADOS O FRACIÓN INFERIOR - GRUPÓ 7</t>
  </si>
  <si>
    <t>MARIA DEL CARMEN JARAMILLO ALVAREZ</t>
  </si>
  <si>
    <t>LICENCIADO EN EDUCCAION INFANTIL CON ENFASIS EN TECNOLOGIA E INFORMATICA</t>
  </si>
  <si>
    <t>24-09-2008         12-12-2008              1-02-2010      15-12-2010              01-04-2009     11-12-2009</t>
  </si>
  <si>
    <t>FINANCIERO  POR CADA CINCO MIL CUPOS OFERTADOS O FRACIÓN INFERIOR - GRUPO 7</t>
  </si>
  <si>
    <t>IVAN DARIO RUIZ PUENTE</t>
  </si>
  <si>
    <t>COORDINADORCOORDINADOR GENERAL DEL PROYECTO POR CADA MIL CUPOS OFERTADOS O FRACIÓN INFERIOR - GRUPO 25</t>
  </si>
  <si>
    <t>1/540</t>
  </si>
  <si>
    <t>MARIA KAROLINA KERGUELEN VALVERDE</t>
  </si>
  <si>
    <t>FUNDACION PARA EL DESARROLLO INTEGRAL Y AMBIENTAL DE CORODBA -FUCODESA-</t>
  </si>
  <si>
    <t>15-10-2012     31-10-2014</t>
  </si>
  <si>
    <t>PROFESIONAL DE APOYO PEDAGÓGICO  POR CADA MIL CUPOS OFERTADOS O FRACIÓN INFERIOR -GRUPO 25</t>
  </si>
  <si>
    <t>NELSY JUDITH MADARIAGA BALLESTEROS</t>
  </si>
  <si>
    <t>LICENCIADA EN EDUCACION BASICA CON ENFASIS EN HUMANIDADES Y LENGUA CASTELLANA</t>
  </si>
  <si>
    <t>15-10-2013  - 30-10-2014</t>
  </si>
  <si>
    <t>25-04-2011      26-06-2006</t>
  </si>
  <si>
    <t>FINANCIERO  POR CADA CINCO MIL CUPOS OFERTADOS O FRACIÓN INFERIOR  - GRUPO 25</t>
  </si>
  <si>
    <t>ANA JOSEFA ISSA MADERA</t>
  </si>
  <si>
    <t>COORDINADORCOORDINADOR GENERAL DEL PROYECTO POR CADA MIL CUPOS OFERTADOS O FRACIÓN INFERIOR - GRUPO 26</t>
  </si>
  <si>
    <t>1/814</t>
  </si>
  <si>
    <t>NORA ESTHER BARON AVILEZ</t>
  </si>
  <si>
    <t>LICENCIADA EN EDUCACION INFANTIL, CON ENFASIS EN RECREACION Y DEPORTES</t>
  </si>
  <si>
    <t xml:space="preserve">16-03-2005     16-06-2005           15-09-2005            15-01-2006      28-02-2006    28-12-2006           28-02-2007         28-12-2007            1-03-2008       30-12-2008        1-03-2009           30-12-2009         15-02-2010          15-12-2010            11-01-2011            01-09 -2011           </t>
  </si>
  <si>
    <t>PROFESIONAL DE APOYO PEDAGÓGICO  POR CADA MIL CUPOS OFERTADOS O FRACIÓN INFERIOR - GRUPO 26</t>
  </si>
  <si>
    <t>LINA MARIA MARMOL GONZALEZ</t>
  </si>
  <si>
    <t>LICENCIADA EN EDUCCAION PREESCOLAR</t>
  </si>
  <si>
    <t>10-02-2010    15-02-2010     11-04-2011      30-05-2011     08-08-2011            16-12-2011              6-02-2012            12-03-2012</t>
  </si>
  <si>
    <t>GIMNASIO PEQUEÑOS GENIOS</t>
  </si>
  <si>
    <t>01-02-1991         30-11-1994</t>
  </si>
  <si>
    <t>FINANCIERO  POR CADA CINCO MIL CUPOS OFERTADOS O FRACIÓN INFERIOR  -GRUPO 26</t>
  </si>
  <si>
    <t>MILADIS DEL CRISTO VIDES GARRIDO</t>
  </si>
  <si>
    <t>ESTA HOJA DE VIDA NO ES TENIDA EN CUENTA POR CUANTO NO APORTA DIPLOMA QUE ACREDITE ESTUDIOS PROFESIONALES</t>
  </si>
  <si>
    <t>GRUPO 25</t>
  </si>
  <si>
    <t>NOVIEMBRE 26 DE 2014</t>
  </si>
  <si>
    <t>GRUPO - 02</t>
  </si>
  <si>
    <t>GRUPO - 04</t>
  </si>
  <si>
    <t>GRUPO -05</t>
  </si>
  <si>
    <t>RESULTADOS EVALUACION COMPONENTE TECNICO GRUPO -02</t>
  </si>
  <si>
    <t>RESULTADOS EVALUACION COMPONENTE TECNICO GRUPO -04</t>
  </si>
  <si>
    <t>RESULTADOS EVALUACION COMPONENTE TECNICO GRUPO -05</t>
  </si>
  <si>
    <t xml:space="preserve">RESULTADOS FACTORES DE PONDERACION GRUPO 2 </t>
  </si>
  <si>
    <t>RESULTADOS FACTORES DE PONDERACION GRUPO 4</t>
  </si>
  <si>
    <t>RESULTADOS FACTORES DE PONDERACION GRUPO 5</t>
  </si>
  <si>
    <t>23/2012/055</t>
  </si>
  <si>
    <t>82 Y 83</t>
  </si>
  <si>
    <t>23/2012/155</t>
  </si>
  <si>
    <t xml:space="preserve">84 Y 85 </t>
  </si>
  <si>
    <t>NOS TIENE EN CUENTA EL NUMEROEL TIEMPO  TODA VEZ QUE SE ENCUENTRAN TRASLAPADOS</t>
  </si>
  <si>
    <t>23/2012/336</t>
  </si>
  <si>
    <t>86 y 87</t>
  </si>
  <si>
    <t xml:space="preserve">NO SE TIENEN EN CUENTA 19.4 MESES POR QUE SE ENCUENTRAN TRASLAPADOS </t>
  </si>
  <si>
    <t>23/2012/349</t>
  </si>
  <si>
    <t xml:space="preserve">88, 89, 90  Y91  </t>
  </si>
  <si>
    <t xml:space="preserve">NO SE TIENEN EN CUENTA 124 MESES POR QUE SE ENCUENTRAN TRASLAPADOS </t>
  </si>
  <si>
    <t>23/2014/257</t>
  </si>
  <si>
    <t>NO SE TIENEN EN CUENTA 0.23 MESESS POR QUE SE ENCUENTRAN TRASLAPADOS</t>
  </si>
  <si>
    <t>23/2014/162</t>
  </si>
  <si>
    <t>8.23</t>
  </si>
  <si>
    <t xml:space="preserve">93 Y 94 </t>
  </si>
  <si>
    <t>NO SE TIENE EN CUENTA 8.23 MESES POR QUE SE ENCUENTRA TRASLAPADO</t>
  </si>
  <si>
    <t>23/2011/118</t>
  </si>
  <si>
    <t>870 Y 871</t>
  </si>
  <si>
    <t>23/2010/073</t>
  </si>
  <si>
    <t xml:space="preserve">873 Y 874 </t>
  </si>
  <si>
    <t>LA EXPERIENCIA EN MESES SE TOMO PARA LOS DOS PRIMEROS GRUPOS  A LOS  QUE SE PRESENTO.</t>
  </si>
  <si>
    <t>55,45</t>
  </si>
  <si>
    <t>4742</t>
  </si>
  <si>
    <t xml:space="preserve">CDI INSTITUCIONAL SIN ARRIENDO -GRUPO 2 </t>
  </si>
  <si>
    <t>INSTITUCIONAL SIN ARRIENDO - GRUPO 2</t>
  </si>
  <si>
    <t xml:space="preserve">MANZA 12 LOTE 1 BARRIO LA PALMA  - CDI LA PALAMA </t>
  </si>
  <si>
    <t>EL OFERENTE SUBSANA LO REQUERIDO, MEDIANTE DOCUMENTO ESCRITO RADICADO N° E-2014-341513-2300 DE FECHA 09 DE DICIEMBRE DE 2014. HORA 8:26 AM, DONDE SE ANEXA EL FORMATO 11 DILIGENCIADO</t>
  </si>
  <si>
    <t xml:space="preserve">CORREGIMIENTO EL SABANAL -CDI LA PALMA </t>
  </si>
  <si>
    <t>CALIPAL BARRIO LOS GARZONES - CDI LOS GARZONES LE PRINC</t>
  </si>
  <si>
    <t xml:space="preserve">CALLE 18 AW N°28-45 B. EL DORADO - CDI EL DORADO </t>
  </si>
  <si>
    <t>MANZ 56 URBANIZACION VILLA MELISSA - CDI VILLA MELISSA</t>
  </si>
  <si>
    <t>MANZ 88 LOTE 0 ETAPA 4 B. LA PRADERA - CDI LA PRADERA</t>
  </si>
  <si>
    <t xml:space="preserve">CALLE 29 KRA 28 ENTRADA A LA PRADERA - CDI AMOR DE MI SABANA </t>
  </si>
  <si>
    <t>CALLE 1 C N°13-20 BARRIO LOS ARAUJOS- CDI LOS ARAUJOS</t>
  </si>
  <si>
    <t xml:space="preserve">BARRIO NUEVA BELEN -CDI MIS PRIMERAS AVENTURAS </t>
  </si>
  <si>
    <t xml:space="preserve">CDI INSTITUCIONAL SIN ARRIENDO -GRUPO 4 </t>
  </si>
  <si>
    <t>INSTITUCIONAL SIN ARRIENDO - GRUPO 4</t>
  </si>
  <si>
    <t xml:space="preserve">CALL 2 N° 10-04 - CDI MI PROGRESO </t>
  </si>
  <si>
    <t>CDI INSTITUCIONAL SIN ARRIENDO -GRUPO 4</t>
  </si>
  <si>
    <t xml:space="preserve">CARRERA 3 N° 2b-32 CENTRO - CDI CANALETES MANITOS CREATIVAS </t>
  </si>
  <si>
    <t xml:space="preserve">CORREGIMIENTO SI SE VAN - CDI SI SE VAN </t>
  </si>
  <si>
    <t>INSTITUCIONAL SIN ARRIENDO - GRUPO  4</t>
  </si>
  <si>
    <t>CORREGIMIENTO POPAYAN -CALLE PRINCIPAL CDI POPAYAN</t>
  </si>
  <si>
    <t xml:space="preserve">CDI FAMILIAR GRUPO 4 </t>
  </si>
  <si>
    <t>CORREGIMIENTO POPAYAN CALLE PRINCIPLA- CDI POPAYAN</t>
  </si>
  <si>
    <t>CORREGIMIENTO CORDOBITA CENTRAL -CDI CORDOBITA CENTRAL- EL FLORAL-AGUAS BLANCAS</t>
  </si>
  <si>
    <t>CORREGIMIENTO VIEJO LOCO - CDI VIEJO LOCO Y JUAN TAU</t>
  </si>
  <si>
    <t>VEREDA EL TOMATE -CDI PUEBLO REGAO, EL TOMATE Y GUAIMARAL</t>
  </si>
  <si>
    <t>VEREDA EL LIMON -CDI EL LIMON Y NUEVO JERICO</t>
  </si>
  <si>
    <t>CORREGIMIENTO TIERRA NEGRA - CDI TIERRA NEGRA Y CHUCUNATE</t>
  </si>
  <si>
    <t xml:space="preserve">CORREGIMIENTO CADILLO -CDI PALO FRUTA Y EL GALON </t>
  </si>
  <si>
    <t>CORREGIMIENTO LA LORENZA -CDI LA LORENZA</t>
  </si>
  <si>
    <t>VEREDA CUCHILLO BLANCECO- CDI CHILLO BLANCO Y CORDOBITA</t>
  </si>
  <si>
    <t xml:space="preserve">VEREDA QUEBRADA DE URANGO CDI QUEBRADA DE URANGO Y LA PALMA </t>
  </si>
  <si>
    <t>CDI CON ARRIENDO - GRUPO 5</t>
  </si>
  <si>
    <t>CALLE PRINCIPAL CDI SEMILLITAS DE PAZ</t>
  </si>
  <si>
    <t xml:space="preserve">CDI INSTITUCIONAL SIN ARRIENDO -GRUPO 5 </t>
  </si>
  <si>
    <t>INSTITUCIONAL SIN ARRIENDO - GRUPO 5</t>
  </si>
  <si>
    <t xml:space="preserve">BARRIO VILLA LUZ AL LADO DE AGUACOR- CDI LOS CORDOBA </t>
  </si>
  <si>
    <t>BARRIO VILLA LUZ - AL LADO DE AGUA COR -CDI GALILEA</t>
  </si>
  <si>
    <t xml:space="preserve">CDI FAMILIAR GRUPO 5 </t>
  </si>
  <si>
    <t xml:space="preserve">CORREGIMIENTO MORINDO -CDI MORINDO SANTANA </t>
  </si>
  <si>
    <t>VEREDA EL EBANO -CDI EL EBANO</t>
  </si>
  <si>
    <t xml:space="preserve">CORREGIMIENTO PUERTO REY -TERECERA CALLE -CDI PTO REY </t>
  </si>
  <si>
    <t xml:space="preserve">VEREDA LA PONDERANCIA - CALLE PRINCIPACDI LA APONDERANCIA  </t>
  </si>
  <si>
    <t xml:space="preserve">VEREDA LA SALADA - CDI LA SALADA </t>
  </si>
  <si>
    <t xml:space="preserve">VEREDA  BUENAVISTA CDI BUENAVISTA </t>
  </si>
  <si>
    <t xml:space="preserve">COORDINADOR - GRUPO 2 </t>
  </si>
  <si>
    <t xml:space="preserve">YOVADYS MARGOTH CORDERO CACERES </t>
  </si>
  <si>
    <t xml:space="preserve">LICENCIADO EN PREESCOLAR </t>
  </si>
  <si>
    <t xml:space="preserve">GIMNASIO MI ALEGRE INFANCIA </t>
  </si>
  <si>
    <t>05/09/2008 - 28/06/2013</t>
  </si>
  <si>
    <t>COORDIN ADORA PEDAGOGICA</t>
  </si>
  <si>
    <t>SE VALIDA LA HOJA DE VIDA PARA EL PROPONENTE, TODA VEZ QUE FUE PRESENTADA PRIMERO POR LA   FUNDACION PARA EL DESARROLLO CARIBE</t>
  </si>
  <si>
    <t xml:space="preserve">COORDINADORA - GRUPO 2 </t>
  </si>
  <si>
    <t>DIANA CNCEPCION ENAMORADO BADEL</t>
  </si>
  <si>
    <t xml:space="preserve">GOBERNACIONE CORDOBA
COLEGIO PORVENIR 
GIMNASIO BILINGÜE BURBUJITAS
LICEO PUPO JIMENEZ HERMANITAS LA CONCEPCION
HOGAR INFANTIL PUPO JIMENEZ
HOGAR INFANTIL PUPO JIMENEZ 
ASOCIACION DE BACHILLERES DE LA COMUNIDAD PARROQUIAL SAN NICOLAS DE TOLENTINO-CASITA DE LOS NIÑOS  </t>
  </si>
  <si>
    <t>03/02/1988 - 22/01/199
02/01/1994 -31/12/1996
01/02/2002-30/11/2002
01/02/2005 - 30/11/2006
15/01/2007-31/12/2009
01/02- 31/12 2007-2008-209
01/01/2010 -31/12/2010                                                 08/02/2010-16/12/2010</t>
  </si>
  <si>
    <t xml:space="preserve">SECRETARIA DE OFICINA 
DOCENTE
DOCENTE
DOCENTE 
DOCENTE
DOCENTE
COORDINADORA PEDAGOGICA 
</t>
  </si>
  <si>
    <t>EL OFERENTE SUBSANA LO REQUERIDO, MEDIANTE DOCUMENTO ESCRITO RADICADO N° E-2014-341513-2300 DE FECHA 09 DE DICIEMBRE DE 2014. HORA 8:26 AM</t>
  </si>
  <si>
    <t>ARLETH PATRICIA ALEGRE CABRERA</t>
  </si>
  <si>
    <t xml:space="preserve">LICENCIADA EN EDUCACION BASICA CON ENFASIS EN HUMANIDADES -LEGUA CASTELLANAS </t>
  </si>
  <si>
    <t xml:space="preserve">LICEO LOS ANGELES
LICEO LOS ANGELES
UNION TEMPORAL  CONSTRUYENDO FUTURO
 </t>
  </si>
  <si>
    <t>01/02 - 30/11/ 2011 -2012
01/02 -23/10/ 2010
16/05-28/06/2013</t>
  </si>
  <si>
    <t xml:space="preserve">COORDIN ADORA PEDAGOGICA Y ACADEMICA
COORDINADORA DE DISCIPLINA
COORDINADORA  
</t>
  </si>
  <si>
    <t>MARTHA EMILIA BRUNO LOPEZ</t>
  </si>
  <si>
    <t>UNION TEMPORAL CONSTRUYENDO FUTURO</t>
  </si>
  <si>
    <t>02/01/-31/12/2010-2011-2012</t>
  </si>
  <si>
    <t xml:space="preserve">COORDINADORA- GRUPO 2 </t>
  </si>
  <si>
    <t xml:space="preserve">BEATRIZ ELENA PASTRANA </t>
  </si>
  <si>
    <t>LICENCIADA EN EDUCACION BASICA CON ENFASIS EN ESPAÑA Y LITERATURA</t>
  </si>
  <si>
    <t xml:space="preserve">GIMNASIO MI ALEGRE INFANCIA
INSTITUCION EDUCATIVA SANTA MARIA
  COLEGIO AMERICANO </t>
  </si>
  <si>
    <t>01/04/2009 -28/06/2013
17/03-28/06/2013
04/02/-28/11/2007
02/01/1999 -31/12/2000</t>
  </si>
  <si>
    <t>COORDINADORA PEDAGOGICA
DOCENTE AUXILIAR 
DOCENTE</t>
  </si>
  <si>
    <t xml:space="preserve">SE ACREDITA EXPERIENCIA SIN TENER EN CUENTA LA EXPERIENCIA APORTADA EN EL FOLIO 178 TODA VEZ QUE NO ESPECIFICA EL TIEMPO DE LABOR </t>
  </si>
  <si>
    <t>MARIA DEL PILAR GONZALEZ TORRES</t>
  </si>
  <si>
    <t>31/07/1007</t>
  </si>
  <si>
    <t xml:space="preserve">GIMNASIO MI ALEGRE INFANCIA
ASOCIACION DE BACHILLERES DE LA COMUNIDAD PARROQUIAL SAN NICOLAS DE TOLENTINO
DIOCESIS DE MONTERIA   </t>
  </si>
  <si>
    <t>10/09/-15/12/2012- 18/03/28/06/2013
06/02-22/03/2013
12/04/2010-01/09/2011</t>
  </si>
  <si>
    <t xml:space="preserve">DOCENTE
COORDINADORA PEDAGOGICA
COORDINADORA PEDAGOGICA </t>
  </si>
  <si>
    <t xml:space="preserve">EL OFERENTE SUBSANA LO REQUERIDO, MEDIANTE DOCUMENTO ESCRITO RADICADO N° E-2014-341513-2300 DE FECHA 09 DE DICIEMBRE DE 2014. HORA 8:26 AM                                                                SE VALIDA LA HOJA DE VIDA PARA EL PROPONENTE, TODA VEZ QUE FUE PRESENTADA PRIMERO POR LA   FUNDACION PARA EL DESARROLLO CARIBE                               </t>
  </si>
  <si>
    <t>1/220</t>
  </si>
  <si>
    <t xml:space="preserve">GIMNASIO MI ALEGRE INFANCIA
FUNDACION LA MANO DE DIOS
 </t>
  </si>
  <si>
    <t xml:space="preserve">10/05/2010- 11/05/2012
04/05/2010 -20/04/2011
</t>
  </si>
  <si>
    <t xml:space="preserve">COORDINADOR PEDAGOGICO
COORDINADOR PEDAGOGICA </t>
  </si>
  <si>
    <t>SE ACREDITA EXPERIENCIA CON DOCUMENTO APORTADO EN FOLIO 240</t>
  </si>
  <si>
    <t>MARTHA LUCIA REYES CUADRADO</t>
  </si>
  <si>
    <t xml:space="preserve">LICENCIADO EN EDUCACION INFANTIL CON ENFASIS EN TECNOLOGIA </t>
  </si>
  <si>
    <t>30/12/200</t>
  </si>
  <si>
    <t xml:space="preserve">GIMNASIO MI ALEGRE INFANCIA 
FUNDACION COMUNITARIA PARA EL DESARROLLO INTEGRAL Y AMBIENTAL DE CORDOBA </t>
  </si>
  <si>
    <t>03/03/2008- 29/11/2010
15/10/2013-15/12/2014</t>
  </si>
  <si>
    <t xml:space="preserve">COORDINADORA PEDAGOGICA
COORDINADORA PEDAGOGICA </t>
  </si>
  <si>
    <t>ESTA HOJA DE VIDA NO SE TENDRA EN CUENTA, POR CUANTO NO ES NECESARIA DE ACUERDO CON LA PROPORCION DE CUPOS</t>
  </si>
  <si>
    <t>ALBA PATRICIA LICONA PERNET</t>
  </si>
  <si>
    <t xml:space="preserve">LICENCIADA EN EDUCAION PREESCOLAR </t>
  </si>
  <si>
    <t xml:space="preserve">FUNDACION HORIZONTE AZUL 
FUNDACION COMUNITARIA PARA  EL DESARROLLO INTEGRAL Y AMBIENTAL DE CORDOBA </t>
  </si>
  <si>
    <t>01/07/2012-01/09/2013
15/10/2013-15/12/2014</t>
  </si>
  <si>
    <t xml:space="preserve">COORDINADORA 
COORDINADORA PEDAGOGICA </t>
  </si>
  <si>
    <t xml:space="preserve">APOYO PSICOSOCIAL - GRUPO 2 </t>
  </si>
  <si>
    <t xml:space="preserve">TANIA PATRICIA BORJA ANAYA </t>
  </si>
  <si>
    <t xml:space="preserve">GIMNASIO MI ALEGRE INFANCIA
FUNDACION NUEVO HORIZONTE  </t>
  </si>
  <si>
    <t>08/08/2011-23/05/2013
01/01/-31/12/2008</t>
  </si>
  <si>
    <t>LUCY ANDREA VELASQUEZ INCAPIE</t>
  </si>
  <si>
    <t xml:space="preserve">DIOCESIS DE MONTERIA
JARDIN INFANTIL MI BELLO MUNDO
FUNDACION LAICOS SIN LIMITES
UNIVERSIDAD PONTIFICIA BOLIVARIANA    </t>
  </si>
  <si>
    <t>01/04/2008- 30/12/2008
15/07/2012- 15/12/2012
15/01-15/12/2010-15/01/2011-15/12/2011
07/10-31/12/2013 -01/01-31/07/2014</t>
  </si>
  <si>
    <t>PSICOLOGA 
PSICOLOGA
PSICOLOGA
COGESTORA SOCIAL</t>
  </si>
  <si>
    <t xml:space="preserve">LUZ AIDA VEGA RICO </t>
  </si>
  <si>
    <t xml:space="preserve">UNIVERSIDAD DE CORDOBA
FUNDACION PARA EL DESARROLLO CARIBE FUDECA 
</t>
  </si>
  <si>
    <t xml:space="preserve">06/07-21/12/2011 Y 30/11/2011-21/12/2012
01/04-31/10/2014
</t>
  </si>
  <si>
    <t>MARIA ANDREA DEL PILAR HERNANDEZ DURAN</t>
  </si>
  <si>
    <t xml:space="preserve">FUNDACION COMUNITARIA PARA EL DESARROLLO INTEGRAL Y AMBIENTAL DE CORDOBA </t>
  </si>
  <si>
    <t>15/01/-31/12/2013 -15/01-31/07/2014</t>
  </si>
  <si>
    <t>APOYO PSICOSOCIAL
APOYO PSICOSOCIAL</t>
  </si>
  <si>
    <t xml:space="preserve">SE VALIDA LA HOJA DE VIDA PARA EL PROPONENTE, TODA VEZ QUE FUE PRESENTADA PRIMERO POR LA   FUNDACION PARA EL DESARROLLO CARIBE          </t>
  </si>
  <si>
    <t>LUCIA MARGARITA QUINTERO ARTUZ</t>
  </si>
  <si>
    <t>15/10/2013-15/12/2014</t>
  </si>
  <si>
    <t xml:space="preserve">APOYO PSICOSOCIAL
</t>
  </si>
  <si>
    <t>EVIE ROSITH CERRA GARCES</t>
  </si>
  <si>
    <t>090-2389-04</t>
  </si>
  <si>
    <t>157/01/2013-15/12/2014</t>
  </si>
  <si>
    <t>APOYO PSICOSOCAL</t>
  </si>
  <si>
    <t xml:space="preserve">BEATRIZ ELENA MACIAS RODRIGUEZ </t>
  </si>
  <si>
    <t>15/01-31/12/2013 -15/01-15/12/2014</t>
  </si>
  <si>
    <t xml:space="preserve">SILENE SOFIA DIAZ GONZALEZ </t>
  </si>
  <si>
    <t xml:space="preserve">CASA DE JUSTICIA Y PAZ DE MONTERIA </t>
  </si>
  <si>
    <t>01/07/- 1 /11/2009</t>
  </si>
  <si>
    <t>CORDINADOR  -  GRUPO 4</t>
  </si>
  <si>
    <t>ADELA JOSEFA PACHECO VIDAL</t>
  </si>
  <si>
    <t xml:space="preserve">FUNACION UNIVERSITARIA LUIS AMIGO </t>
  </si>
  <si>
    <t>29/03/2010-15/12/2010</t>
  </si>
  <si>
    <t>EL OFERENTE SUBSANA LO REQUERIDO, MEDIANTE DOCUMENTO ESCRITO RADICADO N° E-2014-341513-2300 DE FECHA 09 DE DICIEMBRE DE 2014. HORA 8:26 AM,ESTA PROFESIONAL REEMPLAZA A MARIA ISABEL DALE GONZALEZ, PRESENTADA INICIALMENTE</t>
  </si>
  <si>
    <t>30/08/2011-15/12/2012</t>
  </si>
  <si>
    <t>LEOMARY ARTEAGA ARTEAGA</t>
  </si>
  <si>
    <t>COORDINADORA</t>
  </si>
  <si>
    <t>YESENIA MARIA MONTENEGRO</t>
  </si>
  <si>
    <t>LICENCIADA EN EDUCACION INFANTIL CON ENFASIS EN EDUCACION ARTISITICA</t>
  </si>
  <si>
    <t>APOYO PSICOSOCIAL CDI- GRUPO 4</t>
  </si>
  <si>
    <t>JEAN LUIS RUIZ MARTINEZ</t>
  </si>
  <si>
    <t>01/06/2010-31/07/2012</t>
  </si>
  <si>
    <t>EL OFERENTE SUBSANA LO REQUERIDO, MEDIANTE DOCUMENTO ESCRITO RADICADO N° E-2014-341513-2300 DE FECHA 09 DE DICIEMBRE DE 2014. HORA 8:26 AM,ESTA PROFESIONAL REEMPLAZA A NANCY QUINTERO CARVAJAL, PRESENTADA INICIALMENTE</t>
  </si>
  <si>
    <t>1/430</t>
  </si>
  <si>
    <t>NATALIA FILOMENA ARROYO RAMOS</t>
  </si>
  <si>
    <t>25/04/2011-09/02/2012</t>
  </si>
  <si>
    <t>EL OFERENTE SUBSANA LO REQUERIDO, MEDIANTE DOCUMENTO ESCRITO RADICADO N° E-2014-341513-2300 DE FECHA 09 DE DICIEMBRE DE 2014. HORA 8:26 AM,ESTA PROFESIONAL REEMPLAZA A SILENE SOFIA DIAZ GONZALEZ, YA QUE NO SE REQUIERE COMO COORDINADORA. PRESENTADA INICIALMENTE</t>
  </si>
  <si>
    <t>APOYO PSICOSOCIAL - GRUPO 4</t>
  </si>
  <si>
    <t>TATIANA MILENA TORRES RHENALS</t>
  </si>
  <si>
    <t>15/01/ -15/12/2014</t>
  </si>
  <si>
    <t>EL OFERENTE SUBSANA LO REQUERIDO, MEDIANTE DOCUMENTO ESCRITO RADICADO N° E-2014-341513-2300 DE FECHA 09 DE DICIEMBRE DE 2014. HORA 8:26 AM,ESTA PROFESIONAL PASA DEL GRUPO 2 AL GRUPO 4  DONDE FUE PRESENTADA INICIALMENTE</t>
  </si>
  <si>
    <t>NELLY DEL CARMEN MENDOZA FUENTES</t>
  </si>
  <si>
    <t>HOGAR INFANTIL SANTA MARIA-SINCELEJO</t>
  </si>
  <si>
    <t>01/02/2009-15/12/2009</t>
  </si>
  <si>
    <t>APOYO PSICOSOCIAL FAMILIAR- GRUPO 4</t>
  </si>
  <si>
    <t>DIANA CAROLINA SAIBIS MEJIA</t>
  </si>
  <si>
    <t>POLICIA NACIONAL
POLICIA NACIONAL
ALCALDIA DE CERETE
CENTRO DE DESARROLLO INFANTIL PIMPONES CORDOBA LTDA</t>
  </si>
  <si>
    <t>11/03/2010-01/04/2011
12/04/2011-04/04/2012
01/09/2007-30/11/2007
01/03/2007-31/12/2008</t>
  </si>
  <si>
    <t xml:space="preserve">COORDINADORA -GRUPO 5 </t>
  </si>
  <si>
    <t>BERSEL MARIA DORIA LLORENTE</t>
  </si>
  <si>
    <t xml:space="preserve">LICENCIADO PREESCOLAR </t>
  </si>
  <si>
    <t xml:space="preserve">JARDIN INFANTIL MI BELLO MUNDO
UNION TEMPORAL CONSTRUYENDO FUTURO
FUNDACION PARA EL DESARROLLO CARIBE </t>
  </si>
  <si>
    <t>03703-15/12/2010 ;
 15/08/2011 -24/05/2013
 15/10-31/10/2014</t>
  </si>
  <si>
    <t>COORDINADORA- GRUPO 5</t>
  </si>
  <si>
    <t>1/148</t>
  </si>
  <si>
    <t>BENITA DEL CARMEN GARCIA VILORIA</t>
  </si>
  <si>
    <t>15/01/2013-31/10/2014</t>
  </si>
  <si>
    <t>COORDIANDORA</t>
  </si>
  <si>
    <t>1/312</t>
  </si>
  <si>
    <t>DAVID JOSUE OSORIO SALCEDO</t>
  </si>
  <si>
    <t>LICENCIADO EN EDUCACION INFANTIL CON ENFASIS EN EDUCACION FISICA RECREACION Y DEPORTE</t>
  </si>
  <si>
    <t>29/08/2011-16/12/2011
20/02/2012-29/06/2012
13/07/2012- 15/12/2012
16/05/2013- 28/06/2013</t>
  </si>
  <si>
    <t>KELLY DE JESUS ARIAS ALEMAN</t>
  </si>
  <si>
    <t>APOYO PSICOSOCIAL CDI-GRUPO 5</t>
  </si>
  <si>
    <t>KELIS GIRALDO BARRIOS</t>
  </si>
  <si>
    <t>22/09/2011-15/12/2012</t>
  </si>
  <si>
    <t>EL OFERENTE SUBSANA LO REQUERIDO, MEDIANTE DOCUMENTO ESCRITO RADICADO N° E-2014-341513-2300 DE FECHA 09 DE DICIEMBRE DE 2014. HORA 8:26 AM,ESTA PROFESIONAL REEMPLAZA A MARIA MARGARITA SIERRA PEREZ, PRESENTADA INICIALMENTE</t>
  </si>
  <si>
    <t>APOYO PSICOSOCIAL CDI -GRUPO 5</t>
  </si>
  <si>
    <t>SUGEY ERLINDA BARBOZA VILLALOBOS</t>
  </si>
  <si>
    <t>FUNDACION SERVIR A LA GENTE</t>
  </si>
  <si>
    <t>02/01/2013-30/07/2013</t>
  </si>
  <si>
    <t xml:space="preserve">APOYOPSICOSOCIAL -FAMILIAR GRUPO 5 </t>
  </si>
  <si>
    <t xml:space="preserve">PATRICIA GALINDO MORA </t>
  </si>
  <si>
    <t>160105015-1</t>
  </si>
  <si>
    <t>POLICIA NACIONAL</t>
  </si>
  <si>
    <t xml:space="preserve">APOYO PSICOSOCIAL FAMILIAR  - GRUPO 5 </t>
  </si>
  <si>
    <t>1/162</t>
  </si>
  <si>
    <t>NOEL ANTONIO ANAYA ROMERO</t>
  </si>
  <si>
    <t>INSTITUTO DISTRITAL PARA LA PROTECCION DE LA NIÑEZ Y LA JUVENTUD</t>
  </si>
  <si>
    <t>08/06/2011-20/01/2014</t>
  </si>
  <si>
    <t>EL OFERENTE SUBSANA LO REQUERIDO, MEDIANTE DOCUMENTO ESCRITO RADICADO N° E-2014-341513-2300 DE FECHA 09 DE DICIEMBRE DE 2014. HORA 8:26 AM,ESTA PROFESIONAL REEMPLAZA A JASBLEIDY LOPEZ ALVAREZ, PRESENTADA INICIALMENTE</t>
  </si>
  <si>
    <t>23/04/2012-15/12/2012</t>
  </si>
  <si>
    <t>FUNDACION PARA EL DESARROLLO CARIBE - GRUPO 2</t>
  </si>
  <si>
    <t>23/2013/268</t>
  </si>
  <si>
    <t>868 Y 869</t>
  </si>
  <si>
    <t>LA EXPERIENCIA ACREDITADA CON EL FOLIO 968 Y 869 SE TUVO EN CUENTA PARCIALMENTE TODA VEZ QUE LA EXPERIENCIA ACREDITADA DEL MES DE OCTUBRE A DICIEMBRE DE 2013 SE ENCUENTRA TRASLAPADA CON LA EXPERIENCIA ACREDITADA EN LOS FOLIOS 878 Y 879</t>
  </si>
  <si>
    <t>FUNDACION PARA EL DESARROLLO CARIBE -GRUPO 2</t>
  </si>
  <si>
    <t>FUNDACION PARA EL DESARROLLO CARIBE -GRUPO 4</t>
  </si>
  <si>
    <t>23/2011/175</t>
  </si>
  <si>
    <t>875 Y 876</t>
  </si>
  <si>
    <t>LA EXPERIENCIA ACREDITADA CON EL FOLIO 875 Y 876 NO HA SIDO TENIDA EN CUENTA TODA VEZ QUE SE ENCUENTRA ACREDITADA EN LOS FOLIOS 870 Y 871</t>
  </si>
  <si>
    <t>FUNDACION PARA EL DESARROLLO CARIBE -GRUPO 5</t>
  </si>
  <si>
    <t>23/2013/156</t>
  </si>
  <si>
    <t>878 Y 879</t>
  </si>
  <si>
    <t>23/2010/137</t>
  </si>
  <si>
    <t>11.86</t>
  </si>
  <si>
    <t>880 Y 881</t>
  </si>
  <si>
    <t>LA EXPERIENCIA ACREDITADA CON EL FOLIO 880 Y 881 NO HA SIDO TENIDA EN CUENTA TODA VEZ QUE SE ENCUENTRA ACREDITADA EN LOS FOLIOS 873 Y 874</t>
  </si>
  <si>
    <t>25.85</t>
  </si>
  <si>
    <t>PUNTAJE ADICIONAL GRUPO :2</t>
  </si>
  <si>
    <t>PUNTAJE ADICIONAL GRUPO : 4</t>
  </si>
  <si>
    <t>PUNTAJE ADICIONAL GRUPO :5</t>
  </si>
  <si>
    <t>AUXILIAR FINANCIERO GRUPO 2</t>
  </si>
  <si>
    <t>1/1420</t>
  </si>
  <si>
    <t>NELFY DEL CARMEN MADRIAGA BALLESTEROS</t>
  </si>
  <si>
    <t>189807-T</t>
  </si>
  <si>
    <t>COORDINADORA GENERAL GRUPO 2</t>
  </si>
  <si>
    <t>LILIANA VERGARA VERGARA</t>
  </si>
  <si>
    <t>FUNDACION UNIVERSITARIA LUIS AMIGO
FUNDACION PARA EL DESARROLLO CARIBE</t>
  </si>
  <si>
    <t>01/09/1993 - 31/12/1995
15/01/2013 - 15/12/2014</t>
  </si>
  <si>
    <t>COORDINADORA BIENESTAR
COORDINADORA GENERAL PROCESOS TECNICOS OPERATIVOS DE PRIMERA INFANCIA</t>
  </si>
  <si>
    <t>1/420</t>
  </si>
  <si>
    <t>YAMITH JOHANA SEÑA ACOSTA</t>
  </si>
  <si>
    <t>FUNDACION COMUNITARIO PARA EL DESARROLLO  INTEGRAL Y AMBIENTAL DE CORDOBA</t>
  </si>
  <si>
    <t>15/01/2013 - 31/07/2014</t>
  </si>
  <si>
    <t>APOYO PEDAGOGICO GRUPO 2</t>
  </si>
  <si>
    <t>COOPERATIVA DE TRABAJO ASOCIADO DE DOCENTES</t>
  </si>
  <si>
    <t>01/01/2009 - 30/06/2012</t>
  </si>
  <si>
    <t>NACY REBECA ROMERO MADERA</t>
  </si>
  <si>
    <t>LICENCIADA EN EDUCACION INFANTIL CON ENFASIS EN RECREACION Y DEPORTE</t>
  </si>
  <si>
    <t>UNVERSIDAD DEL SINU</t>
  </si>
  <si>
    <t>FUNDACION COMUNITARIA PARA EL DESARROLLO CARIBE
HOGAR INFANTIL LA PRADERA
UNION TEMPORAL CONSTRUYENDO FUTURO</t>
  </si>
  <si>
    <t>01/08/2014 - 05/11/2014
01/02/2004 - 31/08/2010
01/07/2010 - 15/12/2010</t>
  </si>
  <si>
    <t>COORDINADORA PEDAGOGICA
AGENTE EDUCATIVO
MAESTRA JARDINERA</t>
  </si>
  <si>
    <t>COORDINADORA GENERAL GRUPO 4</t>
  </si>
  <si>
    <t xml:space="preserve">FUNDACION SAN JERONIMO
FUNDACION SAN JERONIMO
FUNDACION SAN JERONIMO 
FUNDACION SAN JERONIMO
FUNDACION SAN JERONIMO
FUNDACION SAN JERONIMO </t>
  </si>
  <si>
    <t>30/04/2008-30/09/2008
05/11/2008-30/06/2009
01/07/2009-31/12/2009
04/01/2010 -04/05/2010
01/07/2010 -31/12/2010
06/05/2011 - 31/12/2011</t>
  </si>
  <si>
    <t xml:space="preserve">COORDINADOR DE PROYECTOS 
COORDINADOR DE PROYECTOS
COORDINADOR DE PROYECTOS
COORDINADOR DE PROYECTOS
COORDINADOR DE PROYECTO
COORDINADOR DE PROYECTOS 
</t>
  </si>
  <si>
    <t>NO SE TUVO EN CUENTA LA EXPERIENCIA APORTADA EN EL FOLIO 1015-1021 TODA VEZ QUE NO APLICA PARA EL PERFIL SOLICITADO</t>
  </si>
  <si>
    <t>COORDINADORA GENERAL GRUPO 5</t>
  </si>
  <si>
    <t>1/660</t>
  </si>
  <si>
    <t xml:space="preserve">TERESA DEL CARMEN OVIEDO DURANGO </t>
  </si>
  <si>
    <t>COORPORACION EDUCATIVA MAYOR DEL DESARROLLO SIMON BOLIVAR</t>
  </si>
  <si>
    <t xml:space="preserve">UNIVERSIDAD PONTIFICIA BOLIVARIANA
UNIVERSIDAD PONTIFICA BOLIVARIANA
FUNDACON PARA EL DESARROLLO CARIBE 
HOGAR INFANTIL MOCARI -ICBF   </t>
  </si>
  <si>
    <t>26/03/2013-31/12/2012
01/07/2011-31/10/2011
15/01/2013-15/04/2014
03/03/1989 -21/12/1989</t>
  </si>
  <si>
    <t xml:space="preserve">COGESTORA SOCIAL 
COGESTORA SOCIAL
COORDINADORA
DIRECTORA  </t>
  </si>
  <si>
    <t xml:space="preserve">APOYO PEDAGOGICO GRUPO 4 </t>
  </si>
  <si>
    <t xml:space="preserve">GLORIA ESTELA GUZMAN PEÑA </t>
  </si>
  <si>
    <t xml:space="preserve">LICENCIADA EN PREESCOLAR </t>
  </si>
  <si>
    <t xml:space="preserve">GIMNASIO VALLE GRANDE
GIMNASIO EL RECREO
GIMNASIO SERRANIA
GIMNASIO SERRANIA 
GIMNASIO SERRANIA
GIMNASIO SERRANIA  
GIMNASIO SERRANIA  </t>
  </si>
  <si>
    <t>1/02-30 NOVIEMBRE /1997,1998,1999,2000,2001,2002 Y 2003
20/01/2005-05/12/2006
01/02/2006-30/11/2006
01/02-30 /11/2007
30/11/2008
01/02/2009 -30/11/2009
01/02/2010-30/2010-2001-2012</t>
  </si>
  <si>
    <t xml:space="preserve">DOCENTE
DOCENTE </t>
  </si>
  <si>
    <t xml:space="preserve">APOYO PEDAGOGICO  GRUPO -5 </t>
  </si>
  <si>
    <t xml:space="preserve">GERMANIA DEL CARMEN JIMENEZ RAMOS </t>
  </si>
  <si>
    <t xml:space="preserve">FUNDACION UNIVERSITARIA LOS LIBERTADORES </t>
  </si>
  <si>
    <t xml:space="preserve"> NO APORTO EXPERIENCIA  LABORAL </t>
  </si>
  <si>
    <t xml:space="preserve">APOYO FINANCIERO -GRUPO 4 </t>
  </si>
  <si>
    <t>LUZ ESTELLA RODRIGUEZ</t>
  </si>
  <si>
    <t xml:space="preserve">APOYO FINANCIERO -GRUPO 5 </t>
  </si>
  <si>
    <t xml:space="preserve">ANTONIO DE JESUS ACUÑA TAPIA </t>
  </si>
  <si>
    <t>TALENTO HUMANO ADICIONAL GRUPO 2</t>
  </si>
  <si>
    <t>TALENTO HUMANO ADICIONAL GRUPO 4</t>
  </si>
  <si>
    <t>TALENTO HUMANO ADICIONAL GRUPO 5</t>
  </si>
  <si>
    <t>24 Y 28</t>
  </si>
  <si>
    <t>RESULTADOS EVALUACION COMPONENTE TECNICO GRUPO 24</t>
  </si>
  <si>
    <t>RESULTADOS EVALUACION COMPONENTE TECNICO GRUPO 28</t>
  </si>
  <si>
    <t>RESULTADOS FACTORES DE PONDERACION GRUPO 24</t>
  </si>
  <si>
    <t>RESULTADOS FACTORES DE PONDERACION GRUPO 27</t>
  </si>
  <si>
    <t/>
  </si>
  <si>
    <t>23/2012/338</t>
  </si>
  <si>
    <t>51,52 y 53</t>
  </si>
  <si>
    <t>La certificaciòn se toma hasta el 30 de septiembre del 2014, acogiendo lo establecido en los pliegos. La certificaciòn da un total de 21 meses y 12 dìas, los cuales se convierten en fracciòn de mes en 21,4.De igual forma se hace la claridad que en calculo del tiempo de experiencia se tomò hasta el 30 de septiembre tal como lo estipulan los pliegos.Asì mismo el valor de ejecuciòn se tomò en relaciòn al tiempo de experiencia validado.</t>
  </si>
  <si>
    <t>UNION TEMPORAL SEMBRANDO FUTURO POR CORDOBA</t>
  </si>
  <si>
    <t>51,54 Y 55</t>
  </si>
  <si>
    <t>La certificacion para la validaciòn de la experiencia no fue tenida en cuenta la certificaciòn relacionada en los folios 54 y 55  y en el formato 6 linea 3, toda vez que el objeto contractual no cumple con lo establecido en los pliegos de condiciones en cuanto a la atencion de primera infancia  relacionada con servicios  que incluyan en su desarrollo el componente de educacion inicial y/o servicios educativos en el nivel preescolar.Adicional a lo anterior se hace la observacion que el formato 6 para el grupo 24 en su fila 3 informa como fecha de inicio el dia 15 de julio de 2009 y fecha de terminaciòn 25 de diciembre del 2009, lo cual no coincide con la certificacion en su folio 55.</t>
  </si>
  <si>
    <t>23/2013/257</t>
  </si>
  <si>
    <t>56,57 Y 58</t>
  </si>
  <si>
    <t xml:space="preserve">La certificaciòn no es tenida en cuenta, toda vez que tiene traslapo con la ejecuciòn de la primera certificaciòn. Lo anterior de acuerdo a lo establecido en el pliego </t>
  </si>
  <si>
    <t>23/2012/098</t>
  </si>
  <si>
    <t>Mediante escrito de fecha 10 de Diciembre de 2012, radicado en ICBF con E-2014-345352-2300 a las 09:34:27 a.m.El proponente solicita sea tenida en cuenta la experiencia del Contrato 2012/098, como experiencia habilitante.</t>
  </si>
  <si>
    <t>1569</t>
  </si>
  <si>
    <t>MODALIDAD FAMILIAR- GRUPO 24</t>
  </si>
  <si>
    <t xml:space="preserve">RESGUARDO INDÍGENA PORREMIA RÍO VERDE </t>
  </si>
  <si>
    <t>EL PROPONENTE SUBSANA LO SOLICITADO EN LA PRIMERA EVALUACION, TODA VEZ QUE DILIGENCIA EL FORMATO 11 PARA LOS GRUPOS 24 Y 28 A LOS CUALES OFERTÓ</t>
  </si>
  <si>
    <t>VEREDA LAS PAILAS</t>
  </si>
  <si>
    <t>VEREDA SAN CLEMENTE</t>
  </si>
  <si>
    <t>VEREDA PALMIRA</t>
  </si>
  <si>
    <t>VEREDA NUEVA UNION</t>
  </si>
  <si>
    <t>VEREDA TUIS TUIS</t>
  </si>
  <si>
    <t>VEREDA VILLA PROVIDENCIA</t>
  </si>
  <si>
    <t>VEREDA CANUTILLAL</t>
  </si>
  <si>
    <t>CARREGIMIENTO SAN FELIPE DE CADILLO</t>
  </si>
  <si>
    <t>VEREDA SALTILLO PALMIRA</t>
  </si>
  <si>
    <t>CDI FAMILIAR - GRUPO 24</t>
  </si>
  <si>
    <t>RESGUARDO INDIGENA COMUNIDAD DE BEGUIDO</t>
  </si>
  <si>
    <t xml:space="preserve">BARRIO SAN JOSE CALLE 17 N° 11-35 </t>
  </si>
  <si>
    <t>BARRIO LA PAZ CALLE PRINCIPAL</t>
  </si>
  <si>
    <t>BARRIO MONTEVIDEO CALLE 4</t>
  </si>
  <si>
    <t>VEREDA SAN RAFAEL PALMIRA</t>
  </si>
  <si>
    <t xml:space="preserve"> ANGELA MARIA LEMA</t>
  </si>
  <si>
    <t>CDI - INSTITUCIONAL SIN ARRIENDO</t>
  </si>
  <si>
    <t>CDI MIS PRIMEROS PASOS</t>
  </si>
  <si>
    <t>CDI MARIA ADELFA URSOLA</t>
  </si>
  <si>
    <t>MI ALEGRE INFANCIA</t>
  </si>
  <si>
    <t xml:space="preserve">CDI MIS SEMILLITAS </t>
  </si>
  <si>
    <t>LOS NAZARENO</t>
  </si>
  <si>
    <t>CDI LA UNION PUEBLO FLECHA</t>
  </si>
  <si>
    <t>FECHAS INICIO Y FINALIZACION</t>
  </si>
  <si>
    <t>COORDINADOR - GRUPO  24</t>
  </si>
  <si>
    <t>DANIA ESTHER SIERRA CALDERIN</t>
  </si>
  <si>
    <t>LICENCIADA CULTURA FISICA, RECREACION Y DEPORTES</t>
  </si>
  <si>
    <t>01/11/2013-31/12/2013       20/01/2014-31/07/2014          01/08/2014-30/11/2014</t>
  </si>
  <si>
    <t>El proponente mediante documento radicado E-2014-345352-2300 en fecha  Diciembre 10 de 2014. subsana lo solicitando presentando nueva hoja de vida para reemplazar al Profesional  Cesar Augusto Bravo Geney</t>
  </si>
  <si>
    <t>COORDINADOR- GRUPO 24</t>
  </si>
  <si>
    <t>GIRLEZA ANGULO GARCIA</t>
  </si>
  <si>
    <t>01/11/2013 AL 31/12/2013 - 20/01/2014 AL 31/10/2014</t>
  </si>
  <si>
    <t>ALEXANDRA LEONOR HERRERA SUAREZ</t>
  </si>
  <si>
    <t>01/11/2013 AL 31/12/2013 - 20/01/2014 AL 31/10/2015</t>
  </si>
  <si>
    <t>La certificaciòn del folio 108 no serà tenida en cuenta toda vez que no se ajusta a lo establecido en los pliegos de condiciones.</t>
  </si>
  <si>
    <t>ORLI TATIANA MENDOZA ALVAREZ</t>
  </si>
  <si>
    <t>ADMINISTRADORA DE EMPRESAS Y ESPECIALISTA EN GERENCIA DE MARKETING</t>
  </si>
  <si>
    <t>UNIVERSIDAD DEL SINU- UNIVERSIDAD PONTIFICA BOLIVARIANA</t>
  </si>
  <si>
    <t>26/05/2005   - 15/12/2009</t>
  </si>
  <si>
    <t>01/11/2013 AL 31/12/2013 - 20/01/2014 AL 31/10/2016 y del 01Nov de 2014 a la fecha</t>
  </si>
  <si>
    <t>PROFESIONAL DE APOYO PSICOSOCIAL - GRUPO 24</t>
  </si>
  <si>
    <t>LINA PATRICIA MUÑOZ HERNANDEZ</t>
  </si>
  <si>
    <t>PSICOLOGA-ESPECIALISTA PSICOLOGIA ORGANIZACIONAL</t>
  </si>
  <si>
    <t>CORPORACION UNIVERSITARIA DEL CARIBE - UNIVERSIDAD SAN BUENAVENTURA</t>
  </si>
  <si>
    <t>16/12/2005- 18/06/2014</t>
  </si>
  <si>
    <t>0143 DEL 05 DE ABRIL DE 2006</t>
  </si>
  <si>
    <t>DEFENSA CIVIL SECCIONAL SUCRE</t>
  </si>
  <si>
    <t xml:space="preserve">Se acredita la experiencia presentada por el proponente sin tener en cuentas las certificaciones que no aplican para el perfil solicitado. </t>
  </si>
  <si>
    <t>COMISARIA DE FAMILIA DEL MUNICIPIO DE LA APARTADA</t>
  </si>
  <si>
    <t>18/02/2009 AL 18/08/2009</t>
  </si>
  <si>
    <t>CONSORCIO ALEGRIA DE VIVIR II</t>
  </si>
  <si>
    <t>01/11/2014 (23 DIAS)</t>
  </si>
  <si>
    <t>MANEXCA IPS-I</t>
  </si>
  <si>
    <t>20/01/2014 AL 31/10/2014</t>
  </si>
  <si>
    <t>FUNDACION ACCION Y DESARROLLO PARA EL CRECIMIENTO HUMANO" FADC"</t>
  </si>
  <si>
    <t>1/06/2013 AL 31/12/2013</t>
  </si>
  <si>
    <t>SAIDA DEL CARMEN  BERNAL DORIA</t>
  </si>
  <si>
    <t>Secretaria de Salud Municipio   de Tierra Alta</t>
  </si>
  <si>
    <t>01/06/2009 al 30/11/2009</t>
  </si>
  <si>
    <t>Fundacion Nacional para el desarrollo tecnico y tecnologico- comunitario de colomnia</t>
  </si>
  <si>
    <t>01/02/2009 AL 30/07/2009</t>
  </si>
  <si>
    <t>Red Almamater - ICBF</t>
  </si>
  <si>
    <t>01/07/2011 al 31/12/2011</t>
  </si>
  <si>
    <t>08/06/2010 al 31/12/2010</t>
  </si>
  <si>
    <t>01/02/2011 al 30/06/2011</t>
  </si>
  <si>
    <t>25/01/2012 AL 24 /07/2012</t>
  </si>
  <si>
    <t>07/09/2012 AL 06 /11/2012</t>
  </si>
  <si>
    <t>Fundacion solidaria para el desarrollo social e institucional de la region Caribe</t>
  </si>
  <si>
    <t>19/09/2012 AL 19 /12/2012</t>
  </si>
  <si>
    <t>MAIDA INES PLAZA OJEDA</t>
  </si>
  <si>
    <t>144145015-1</t>
  </si>
  <si>
    <t xml:space="preserve">10/04/2007-09/06/2007                        02/09/2009-30/11/2009                     27/10/2009 -                                   26/03/2010            </t>
  </si>
  <si>
    <t>El proponente mediante documento radicado E-2014-345352-2300 en fecha  Diciembre 10 de 2014. subsana lo solicitando presentando nueva hoja de vida para reemplazar al Profesional  Saidith del Carmen Torres Alvarez.                   Folios 19-61</t>
  </si>
  <si>
    <t>ANGELICA MARIA ALEMAN CUELLO</t>
  </si>
  <si>
    <t>SAN BUENEVENTURA</t>
  </si>
  <si>
    <t>FUNDACION Caribe Alegre y saludabe</t>
  </si>
  <si>
    <t>28/04/2014 al 28/07/2014</t>
  </si>
  <si>
    <t>FUNDACION COLOMBIA GRANDE</t>
  </si>
  <si>
    <t>27/10/2012 AL 27/12/2012</t>
  </si>
  <si>
    <t>FUNDEICO (FUNDACION PARA EL DESARROLLO INTEGRAL DE COLOMBIA)</t>
  </si>
  <si>
    <t>CONSORCIO TU FUTURO ES AHORA II</t>
  </si>
  <si>
    <t>17/11/2013 al 31/10/2014</t>
  </si>
  <si>
    <t>TERESA DEL CARMEN OVIEDO DURANGO</t>
  </si>
  <si>
    <t>037913414-R</t>
  </si>
  <si>
    <t xml:space="preserve">26/03/2012- 31/12/2012                       01/07/2011-31/1072011              </t>
  </si>
  <si>
    <t>El proponente mediante documento radicado E-2014-345352-2300 en fecha  Diciembre 10 de 2014. subsana lo solicitando presentando nueva hoja de vida                    Folios 62-86</t>
  </si>
  <si>
    <t>CENTRO ZONAL NORTE ICBF REGIONAL CORDOBA</t>
  </si>
  <si>
    <t>03703/1989-21/12/1989</t>
  </si>
  <si>
    <t>PROFESIONAL DE APOYO PSICOSOCIAL- GRUPO 24</t>
  </si>
  <si>
    <t>YORLEDIS YOHANA GUEVARA GUEVARA</t>
  </si>
  <si>
    <t>FUNDACION UNIVERSITARIO LUIS AMIGO</t>
  </si>
  <si>
    <t>FISCALIA GENERAL DE LA NACON</t>
  </si>
  <si>
    <t>01/03/2004  AL 30/06/2006</t>
  </si>
  <si>
    <t>20/01/2014 AL 31/10/2014,  01/11/2014</t>
  </si>
  <si>
    <t>01/09/007 AL 30/04/2008</t>
  </si>
  <si>
    <t>Esta certificacion no ser tenida en cuenta toda vez que no cumple con lo establecido en el pliego FOLIO 257</t>
  </si>
  <si>
    <t>15/07/2012 AL 31/12/2012</t>
  </si>
  <si>
    <t>Esta certificacion no ser tenida en cuenta toda vez que no cumple con lo establecido en el pliego FOLIO 259</t>
  </si>
  <si>
    <t>ROCIO ATENCIO OROZCO</t>
  </si>
  <si>
    <t>MUNICIPIO SAN ANDRES DE SOTAVENTO</t>
  </si>
  <si>
    <t>09/01/2008 AL 9/07/2009</t>
  </si>
  <si>
    <t>23/09/2008 AL 23/12/2009</t>
  </si>
  <si>
    <t>18/01/2010 AL 19/09/2010</t>
  </si>
  <si>
    <t>22/03/2011 AL 22/07/2011</t>
  </si>
  <si>
    <t>21/11/2011 AL 31/12/2011</t>
  </si>
  <si>
    <t>FUNDACION NUEVA ILUSION</t>
  </si>
  <si>
    <t>05/05/2009 AL 5/12/2009</t>
  </si>
  <si>
    <t>30/09/2010 AL 30/11/2010</t>
  </si>
  <si>
    <t>01/08/2011 AL 30/11/2011</t>
  </si>
  <si>
    <t>30/07/2012 AL 30/11/2012</t>
  </si>
  <si>
    <t>INSTITUCION EDUCATIVA ALIANZA SAN ANDRES</t>
  </si>
  <si>
    <t>3/08/2009 AL 30/11/2009</t>
  </si>
  <si>
    <t>12/03/ AL 21/12/2012</t>
  </si>
  <si>
    <t>10/04 AL 06/10/2013</t>
  </si>
  <si>
    <t>CABILDO MAYOR REGIONAL DEL PUEBLO ZENU</t>
  </si>
  <si>
    <t>COORDINADOR -GRUPO 28</t>
  </si>
  <si>
    <t>15/15/2005</t>
  </si>
  <si>
    <t>10/09/2012 AL 28/06/2013</t>
  </si>
  <si>
    <t>01/06  AL 15/12 DE 2003;01/03 AL 30/06 DEL 2004;5/08 AL 20/10 DE 2004;16/03 AL 16/05 DE 2005;15/09 /2005 AL 15/01/2006</t>
  </si>
  <si>
    <t>LISETH JOHANA LOZANO LARA</t>
  </si>
  <si>
    <t>LICENCIADA EN CIENCIAS RELIGIOSAS</t>
  </si>
  <si>
    <t>UNIVERSIDAD PONTIFICIA JAVERIANA</t>
  </si>
  <si>
    <t>COLEGIO SANTO DOMINGO SAVIO</t>
  </si>
  <si>
    <t>7 AÑOS</t>
  </si>
  <si>
    <t>PROFESIONAL DE APOYO PSICOSOCIAL - GRUPO 28</t>
  </si>
  <si>
    <t>MARELVIS ROZO LEMUS</t>
  </si>
  <si>
    <t xml:space="preserve">20/01/2014 31/10/2014 - 01/11/2014 </t>
  </si>
  <si>
    <t>AURA MARIA ACEVEDO CORENA</t>
  </si>
  <si>
    <t>CONCENTRACION EDUCATIVA DEL SUR DE MONTELIBANO</t>
  </si>
  <si>
    <t>01/08/2006 AL 9/05/2007</t>
  </si>
  <si>
    <t>COORDINADOR FAMILIAR - GRUPO 28</t>
  </si>
  <si>
    <t>ERNEY ELINA ARTEAGA ARTEAGA</t>
  </si>
  <si>
    <t>01/11/2013-30/11/2014</t>
  </si>
  <si>
    <t>El proponente mediante documento radicado E-2014-345352-2300 en fecha  Diciembre 10 de 2014. subsana lo solicitando presentando nueva hoja de vida para reemplazar al Profesional DEISY MERARI DOMINGUEZ JARAMILLO</t>
  </si>
  <si>
    <t>01/01/2014-30/10/2014</t>
  </si>
  <si>
    <t>El proponente mediante documento radicado E-2014-345352-2300 en fecha  Diciembre 10 de 2014. subsana lo solicitando presentando nueva hoja de vida para reemplazar al Profesional presentada inicialmente</t>
  </si>
  <si>
    <t>LINETH ROCIO HUMANEZ RAMOS</t>
  </si>
  <si>
    <t>UNIVERSIDAAD PONTIFICA BOLIVARIANA</t>
  </si>
  <si>
    <t>FUNDACION PARA EL DESARROLLO DE LA SALUD DE LA UNIVERSIDAD INDUSTRIAL DE SANTANDER</t>
  </si>
  <si>
    <t>01/09/2008 AL 31/05/2009 Y DEL 15/10/2009 AL 18/12/2009</t>
  </si>
  <si>
    <t>Se debe aclarar  en la propuesta tecnica lo referente al grupo 27 referido en la carta de presentaciòn y lo cuaal està en contraposicion con lo planteado en la propuesta tecnica la cual refiere al grupo 28 san jose de ure</t>
  </si>
  <si>
    <t>FUNDACION DESARROLLO CARIBE-GRUPO 24</t>
  </si>
  <si>
    <t>UNION TEMPORAL RESPLANDOR DE VIDA</t>
  </si>
  <si>
    <t>ICBF-REGIONAL BOLIVAR</t>
  </si>
  <si>
    <t>13-26-10-0634</t>
  </si>
  <si>
    <t>LA EXPERIENCIA ADICIONAL NO SERA TENIDA EN CUENTA ATENDIENDO  QUE NO CUMPLE CON LOS CRITERIOS ESTABLECIDOS  EN LOS PLIEGOS  DE CONDICIONES, TODA VEZ QUE ACREDITAN EXPERIENCIA EN RECUPERACION NUTRICIONAL AMBULATORIA Y ESTA NO ESTA DENTRO DEL CONCEPTO DE ATENCIÒN A LA PRIMERA INFANCIA Y FAMILIA</t>
  </si>
  <si>
    <t>UNION TEMPORAL SEMBRANDO FUTUROS</t>
  </si>
  <si>
    <t>ICBF-REGIONAL CORDOBA</t>
  </si>
  <si>
    <t>23-2009-339</t>
  </si>
  <si>
    <t>432 Y 433</t>
  </si>
  <si>
    <t>COORDINADORCOORDINADOR GENERAL DEL PROYECTO POR CADA MIL CUPOS OFERTADOS O FRACIÓN INFERIOR -GRUPO 24 TIERRALTA</t>
  </si>
  <si>
    <t>ENILDA DEL CARMEN TOVAR PEÑATE</t>
  </si>
  <si>
    <t>LIDENCIADA EN EDUCACION INFANTIL CON ENFASIS EN EDUCACION ETICA Y VALORES</t>
  </si>
  <si>
    <t>LA CERTIFICACION DEL FOLIO 450 NO SERA TENIDA EN CUENTA TODA VEZ QUE NO CUMPLE CON LA EXPERIENCIA ESTABLECIDA EN LOS PLIEGOS.</t>
  </si>
  <si>
    <t>PROFESIONAL DE APOYO PEDAGÓGICO  POR CADA MIL CUPOS OFERTADOS O FRACIÓN INFERIOR - GRUPO 24</t>
  </si>
  <si>
    <t>MARIA INES BERDELLA LOPEZ</t>
  </si>
  <si>
    <t>22/1271999</t>
  </si>
  <si>
    <t>01/02/2011 AL 31/12/2011 - 15/01/2012 AL 31/12/2012 - 05/01/2013 AL 31/12/2013</t>
  </si>
  <si>
    <t>FINANCIERO  POR CADA CINCO MIL CUPOS OFERTADOS O FRACIÓN INFERIOR - GRUPO 24</t>
  </si>
  <si>
    <t>DANIELLE ANDREA LOPEZ BUELVAS</t>
  </si>
  <si>
    <t>TECNICO LABORAL POR COMPETENCIA EN CONTABILIDAD Y FINANZAS</t>
  </si>
  <si>
    <t>TECNOLOGICO SAN AGUSTIN</t>
  </si>
  <si>
    <t>LA CERTIFICACION DEL FOLIO 480 NO SERA TENIDA EN CUENTA TODA VEZ QUE NO CUMPLE CON EL PERFIL ESTABLECIO EN LOS PLIEGOS.</t>
  </si>
  <si>
    <t>COORDINADORCOORDINADOR GENERAL DEL PROYECTO POR CADA MIL CUPOS OFERTADOS O FRACIÓN INFERIOR -GRUPO 27 LA APARTADA - GRUPO 28</t>
  </si>
  <si>
    <t>YOLEIMIS PATERNINA CUJIA</t>
  </si>
  <si>
    <t>LICENCIADA EEN ETNOEDUCACION PARA BASICA CON ENFASIS EN LENGUA CASTELLANA Y BILINGUISMO</t>
  </si>
  <si>
    <t>05/01/2011 AL 31/12/2012 - 05/01/2013 AL 31/12/2013</t>
  </si>
  <si>
    <t>PROFESIONAL DE APOYO PEDAGÓGICO  POR CADA MIL CUPOS OFERTADOS O FRACIÓN INFERIOR - GRUPO 28</t>
  </si>
  <si>
    <t>NESTOR ANTONIO MONTALVO FUENTES</t>
  </si>
  <si>
    <t>LICENCIADO EN EDUCACION BASICA CON ENFASIS EN ARTISTICA Y MUSICA</t>
  </si>
  <si>
    <t>24/01/2011 AL 17/12/2011 - 25/01/22010 AL 3/12/2010</t>
  </si>
  <si>
    <t>FINANCIERO  POR CADA CINCO MIL CUPOS OFERTADOS O FRACIÓN INFERIOR - GRUPO 28</t>
  </si>
  <si>
    <t>NORA CECILIA CALDERON SENCIO</t>
  </si>
  <si>
    <t>COOPROFESIONALES</t>
  </si>
  <si>
    <t xml:space="preserve">01/03/2008 AL 31/12/2010 - </t>
  </si>
  <si>
    <t>GRUPO 24</t>
  </si>
  <si>
    <t>23/2011/117</t>
  </si>
  <si>
    <t>$715146940</t>
  </si>
  <si>
    <t>SE SUBSANA MEDIANTE OFICIIO E2014-347798-2300 DEL 11/12/2014 FOLIO 1 Y EL CONTRANTO SE VERIFICIO EN LOS ARCHIVOS  DE JURIDICA</t>
  </si>
  <si>
    <t>23/2010/153</t>
  </si>
  <si>
    <t>25943</t>
  </si>
  <si>
    <t>SE HABILITAN PARA EL GRUPO 16 Y 17</t>
  </si>
  <si>
    <t>SILVIA ELENA ARANGO COGOLLO</t>
  </si>
  <si>
    <t>FUNDACION ACCION Y DESARROLLO PARA EL CRECIMIETNO HUMANO</t>
  </si>
  <si>
    <t>27/05/2014   31/102014</t>
  </si>
  <si>
    <t xml:space="preserve">SE SUBSANA MEDIANTE OFCIO E 2014-347184-2300 DE FECHA 10/12/2014  DARLYS ANA RUIZ PATERNINA </t>
  </si>
  <si>
    <t>16 Y 42</t>
  </si>
  <si>
    <t>Experiencia habilitante-GRUPO 42</t>
  </si>
  <si>
    <t>FUNDACION NUEVA ERA ECOLOGICA -GRUPO 42</t>
  </si>
  <si>
    <t xml:space="preserve">FUNDACION NUEVA ERA ECOLOGICA - </t>
  </si>
  <si>
    <t>NO SE TIENE EN CUENTA POR CUANTO NO SE APORTA DOCUMENTO QUE PERMITA EVIDENCIAR, LA INFORMACION RELACIONADA EN EL FORMATO 6 Y ADICIONAL A LO ANTERIOR, ESTA EXPERIENCIA YA FUE APORTADA PARA EL GRUPO 16</t>
  </si>
  <si>
    <t>FUNDACION NUEVA ERA ECOLOGICA - GRUPO 42</t>
  </si>
  <si>
    <t>21,20</t>
  </si>
  <si>
    <t>Experiencia habilitante-GRUPO 16</t>
  </si>
  <si>
    <t>FUNACION NUEVA ERA ECOLOGICA -GRUPO 16</t>
  </si>
  <si>
    <t>FPI 230</t>
  </si>
  <si>
    <t>FPI-20-803-2011</t>
  </si>
  <si>
    <t>122-123</t>
  </si>
  <si>
    <t>134-137</t>
  </si>
  <si>
    <t>138-143</t>
  </si>
  <si>
    <t>24,29</t>
  </si>
  <si>
    <t>Infraestructura Formato 11 - Habilitante-GRUPO 42</t>
  </si>
  <si>
    <t>CDI MODALIDAD FAMILIAR -GRUPO 42</t>
  </si>
  <si>
    <t>VEREDA NO LO CREN COLEGIO LASCRUSES /CORREGIMIENTO LOS GOMEZ EN CAS DE LA SEÑORA LEANIS GOMEZ</t>
  </si>
  <si>
    <t>CL 17 B 15 95 BARRIO EL PROGRESO</t>
  </si>
  <si>
    <t>Infraestructura Formato 11 - Habilitante -GRUPO 16</t>
  </si>
  <si>
    <t>VEREDA SANTANA</t>
  </si>
  <si>
    <t>VEREDA EL NARANJAL</t>
  </si>
  <si>
    <t>VEREDA LA ARENA</t>
  </si>
  <si>
    <t>BARRIO LAS AMERICAS</t>
  </si>
  <si>
    <t>BARRIO MIRAFLORES</t>
  </si>
  <si>
    <t>BARRIO PRIMERO PLANETA</t>
  </si>
  <si>
    <t>BARRIO SANTANDER</t>
  </si>
  <si>
    <t>BARRIO LA INMACULADA</t>
  </si>
  <si>
    <t>VEREDA EL ALGODÓN</t>
  </si>
  <si>
    <t>BARRIO PORVENIR</t>
  </si>
  <si>
    <t>VEREDA CHIQUITICA</t>
  </si>
  <si>
    <t>VERDA PUNTA VERDE</t>
  </si>
  <si>
    <t>CORREGIMIENTO PROVIDENCIA</t>
  </si>
  <si>
    <t>VEREDA LA FORTUNA</t>
  </si>
  <si>
    <t>VEREDA CAROLINA</t>
  </si>
  <si>
    <t>BARRIO LAS COLINAS</t>
  </si>
  <si>
    <t>BARRIO 22 DE AGOSTO</t>
  </si>
  <si>
    <t>VEREDA PAMPLONA</t>
  </si>
  <si>
    <t>CORREGIMIENTO ARENOSO</t>
  </si>
  <si>
    <t>VEREDA SAN JOSE</t>
  </si>
  <si>
    <t>31/08/2011-28/06/2013</t>
  </si>
  <si>
    <t>EL PROPONENTE MEDIANTE ESCRITO DE FECHA  9 DE DICIEMBRE DE 2014. RECIBIDO EN EL ICBF A LAS 5:01:17 SUBSANA LO SOLICITADO APORTANDO CERTIFICACION DE EXPERIENCIA</t>
  </si>
  <si>
    <t>EL PROPONENTE MEDIANTE ESCRITO DE FECHA 9 DE DICIEMBRE DE 2014. RECIBIDO EN EL ICBF A LAS 5:01:17 MANIFIESTA QUE ESTE PROFESIONAL FUE INCLUIDO COMO TALENTO HUMANO HABILITANTE COMO COORDINADOR DEL GRUPO 16, SOLICITANDO SEA TRASLADADO AL EQUIPO ADICIONAL DEL GRUPO 42 EN EL CARGO DE APOYO PEDAGOGICO. ESTA SOLICITUD NO ES VIABLE, TODA VEZ QUE LOS FACTORES DE PONDERACION NO SON SUBSANABLES.</t>
  </si>
  <si>
    <t>EL PROPONENTE MEDIANTE ESCRITO DE FECHA  9 DE DICIEMBRE DE 2014. RECIBIDO EN EL ICBF A LAS 5:01:17 SUBSANA LO SOLICITADO APORTANDO COPIA DE TARJETA PROFESIONAL.</t>
  </si>
  <si>
    <t>LINEY MARGARITA ASCENCIO TAFUR</t>
  </si>
  <si>
    <t>RENACER</t>
  </si>
  <si>
    <t>15/03/2012-30/06/2013</t>
  </si>
  <si>
    <t>EL PROPONENTE MEDIANTE ESCRITO DE FECHA  9 DE DICIEMBRE DE 2014. RECIBIDO EN EL ICBF A LAS 5:01:17 SUBSANA LO SOLICITADO PRESENTANDO UNA NUEVA HOJA DE VIDA</t>
  </si>
  <si>
    <t>SE SOLICITA ADJUNTAR TARJETA PROFESIONAL</t>
  </si>
  <si>
    <t>EL PROPONENTE MEDIANTE ESCRITO DE FECHA 9 DE DICIEMBRE DE 2014. RECIBIDO EN EL ICBF A LAS 5:01:17 SOLICITA EL REEMPLAZO DE LA PROFESIONALBEATRIZ ELENA CORREA MARTINEZ</t>
  </si>
  <si>
    <t>ADRIANA CRISTINA LEAL GUERRA</t>
  </si>
  <si>
    <t>RED SOCIAL DE APOYO-DEPARTAMENTO DE CESAR</t>
  </si>
  <si>
    <t>13/02/2008-02/04/2011</t>
  </si>
  <si>
    <t>EL PROPONENTE MEDIANTE ESCRITO DE FECHA 9 DE DICIEMBRE DE 2014. RECIBIDO EN EL ICBF A LAS 5:01:17 SOLICITA EL REEMPLAZO DE LA PROFESIONAL BEATRIZ ELENA CORREA MARTINEZ</t>
  </si>
  <si>
    <t>DEPARTAMENTO ADMINISTRATIVO DISTRITAL DEL MEDIO AMBIENTE</t>
  </si>
  <si>
    <t>NR</t>
  </si>
  <si>
    <t>NO SE TIENE EN CUENTA POR CUANTO NO SE APORTA DOCUMENTO QUE PERMITA EVIDENCIAR, LA INFORMACION RELACIONADA EN EL FORMATO 6. DE IGUAL MODO NO ES POSIBLE SUBSANAR LOS FACTORES DE EPONDERACION, YA QUE ESTOS NO SON SUBSANABLES</t>
  </si>
  <si>
    <t>ALCALDIA MUNICIPAL DE CIENAGA-MAGADALENA</t>
  </si>
  <si>
    <t>JUNTA DE ACCION COMUNAL SECTOR LA CASCADA</t>
  </si>
  <si>
    <t>ESTE PERFIL NO SE REQUIERE COMO TALENTO ADICIONAL</t>
  </si>
  <si>
    <t>48,46</t>
  </si>
  <si>
    <t>3077</t>
  </si>
  <si>
    <t>FECHA DE INICIO Y FECHA DE TERMINACION</t>
  </si>
  <si>
    <t>MARIA VICTORIA HOYOS SOTO</t>
  </si>
  <si>
    <t>LICENCIADA EN EDUCACION INFANTIL CON ENFASIS EN CIENCIAS NATURALES Y EDUCACION AMBIENTAL</t>
  </si>
  <si>
    <t>INSTITUCION  EDUCATIVA LICEO GUILLERMO VALENCIA</t>
  </si>
  <si>
    <t>13/01/2011-30/10/2014</t>
  </si>
  <si>
    <r>
      <t xml:space="preserve">EL PROPONENTE SUBSANA LO REQUERIDO MEDIANTE OFICIO DE FECHA DICIEMBRE 9 DE 2014, RECIBI EN EL ICBF A LAS 16:57:30, RADICADO NUMERO E-2014-344-537-2300. SOLICITANDO REEMPLAZO DE LA HOJA DE VIDA DE LA SEÑORA ELIDA USTA VEÑLLOJIN, POR MARIA VICTORIA HOYOS.
</t>
    </r>
    <r>
      <rPr>
        <sz val="11"/>
        <color rgb="FFFF0000"/>
        <rFont val="Calibri"/>
        <family val="2"/>
        <scheme val="minor"/>
      </rPr>
      <t>SIN EMBARGO EL COMITE EVALUADOR SOLICITA LA COPIA DE LOS CONTRATOS DE TRABAJO, MEDIANTE LOS CUALES SE CERTIFICA LA EXPERIENCIA. LO ANTERIOR PARA TODAS LAS HOJAS DE VIDAS QUE SE SUBSANARON.</t>
    </r>
  </si>
  <si>
    <t>EL PROPONENTE SUBSANA LO REQUERIDO MEDIANTE OFICIO DE FECHA DICIEMBRE 9 DE 2014, RECIBI EN EL ICBF A LAS 16:57:30, RADICADO NUMERO E-2014-344-537-2300. ANEXANDO CARTA DE COMPROMISO. FOLIO 45</t>
  </si>
  <si>
    <t>CRISTINA ISABEL FERNANDEZ MURILLO</t>
  </si>
  <si>
    <t>18/01/2010-30/11/2012</t>
  </si>
  <si>
    <t>EL PROPONENTE SUBSANA LO REQUERIDO MEDIANTE OFICIO DE FECHA DICIEMBRE 9 DE 2014, RECIBI EN EL ICBF A LAS 16:57:30, RADICADO NUMERO E-2014-344-537-2300. SOLICITANDO REEMPLAZO DE LA HOJA DE VIDA DE LA SEÑORA ILDA ROSA VERGARA RIVERO, POR CRISTINA ISABEL FERNANDEZ MURILLO</t>
  </si>
  <si>
    <t>EL PROPONENTE SUBSANA LO REQUERIDO MEDIANTE OFICIO DE FECHA DICIEMBRE 9 DE 2014, RECIBI EN EL ICBF A LAS 16:57:30, RADICADO NUMERO E-2014-344-537-2300. ANEXANDO CARTA DE COMPROMISO. FOLIO 59</t>
  </si>
  <si>
    <t>GLORIA AMPARO CUADRADO HOYOS</t>
  </si>
  <si>
    <t>04/06/2012-30/06/2014</t>
  </si>
  <si>
    <t>EL PROPONENTE SUBSANA LO REQUERIDO MEDIANTE OFICIO DE FECHA DICIEMBRE 9 DE 2014, RECIBI EN EL ICBF A LAS 16:57:30, RADICADO NUMERO E-2014-344-537-2300. SOLICITANDO REEMPLAZO DE LA HOJA DE VIDA DE LA SEÑORA MONICA PAOLA SANCHEZ BEDOYA, POR GLORIA AMPARO CUADRADO HOYOS</t>
  </si>
  <si>
    <t>ERIKA CARMENZA GUERRERO HOYOS</t>
  </si>
  <si>
    <t>LICENCIADA EN PEDAGOGIA REDUCATIVA</t>
  </si>
  <si>
    <t>01/07/2013-05/12/2014</t>
  </si>
  <si>
    <t>EL PROPONENTE SUBSANA LO REQUERIDO MEDIANTE OFICIO DE FECHA DICIEMBRE 9 DE 2014, RECIBI EN EL ICBF A LAS 16:57:30, RADICADO NUMERO E-2014-344-537-2300. SOLICITANDO REEMPLAZO DE LA HOJA DE VIDA DEL SEÑOR OSCAR DAVID SIERRA, POR ERIKA CARMENZA GUERRERO HOYOS</t>
  </si>
  <si>
    <t>03/06/2013-30/10/2014</t>
  </si>
  <si>
    <t>EL PROPONENTE SUBSANA LO REQUERIDO MEDIANTE OFICIO DE FECHA DICIEMBRE 9 DE 2014, RECIBIDO EN EL ICBF A LAS 16:57:30, RADICADO NUMERO E-2014-344-537-2300. ANEXANDO CERTIFICACION DE EXPERIENCIA. FOLIO 96</t>
  </si>
  <si>
    <t>ANA LEONOR MESTRA RUIZ</t>
  </si>
  <si>
    <t>LICENCIADA EN CIENCIAS SOCILAES</t>
  </si>
  <si>
    <t>INSTITUCION EDUCATIVA LICEO GUILLERMO VALENCIA</t>
  </si>
  <si>
    <t>02/02/2012-05/12/2014</t>
  </si>
  <si>
    <t>EL PROPONENTE SUBSANA LO REQUERIDO MEDIANTE OFICIO DE FECHA DICIEMBRE 9 DE 2014, RECIBI EN EL ICBF A LAS 16:57:30, RADICADO NUMERO E-2014-344-537-2300. SOLICITANDO REEMPLAZO DE LA HOJA DE VIDA DE INIRLEY LOZANO JULIO, POR ANA LEONOR MESTRA RUIZ</t>
  </si>
  <si>
    <t>01/08/2013-30/09/2014</t>
  </si>
  <si>
    <t>EL PROPONENTE SUBSANA LO REQUERIDO MEDIANTE OFICIO DE FECHA DICIEMBRE 9 DE 2014, RECIBIDO EN EL ICBF A LAS 16:57:30, RADICADO NUMERO E-2014-344-537-2300. ANEXANDO CERTIFICACION DE EXPERIENCIA. FOLIO 126</t>
  </si>
  <si>
    <t>DEIVIS DANIEL DIAZ AGUILAR</t>
  </si>
  <si>
    <t>LICENCIADO EN EDUCACION BASICA CON ENFASIS EN EDUCACION ARTISTICA Y MUSICA</t>
  </si>
  <si>
    <t>INTITUCION EDUCATIVA LICEO GUILLERMO VALENCIA</t>
  </si>
  <si>
    <t>01/01/2011-31/03/2014</t>
  </si>
  <si>
    <t>EL PROPONENTE SUBSANA LO REQUERIDO MEDIANTE OFICIO DE FECHA DICIEMBRE 9 DE 2014, RECIBI EN EL ICBF A LAS 16:57:30, RADICADO NUMERO E-2014-344-537-2300. SOLICITANDO REEMPLAZO DE LA HOJA DE VIDA DE ROSA GABRIELA HERNANDEZ LOPEZ, POR DEIVIS DANIEL DIAZ AGUILAR</t>
  </si>
  <si>
    <t>YULIETH KATERINE MORA MORA</t>
  </si>
  <si>
    <t>04/03/2013-03/12/2014</t>
  </si>
  <si>
    <t>EL PROPONENTE SUBSANA LO REQUERIDO MEDIANTE OFICIO DE FECHA DICIEMBRE 9 DE 2014, RECIBI EN EL ICBF A LAS 16:57:30, RADICADO NUMERO E-2014-344-537-2300. SOLICITANDO REEMPLAZO DE LA HOJA DE VIDA DELICETH ROCIO RUIZ PADILLA, POR YULIETH KATHERINE MORA MORA</t>
  </si>
  <si>
    <t>EL PROPONENTE SUBSANA LO REQUERIDO MEDIANTE OFICIO DE FECHA DICIEMBRE 9 DE 2014, RECIBI EN EL ICBF A LAS 16:57:30, RADICADO NUMERO E-2014-344-537-2300. SOLICITANDO REEMPLAZO DE LA HOJA DE VIDA DE DIANA CRISTINA RAMOS VILLEGAS, POR LUZMILA NARVAEZ LOPEZ; SIN EMBARGO LA EXPERIENCIA APORTADA A FOLIOS 164,173, 174 Y 175 NO SON TENIDAS EN CUENTA TODA VEZ QUE NO CUMPLE PARA EL PERFIL AL QUE ASPIRA.                           SE SOLICITA SUBSANAR LA CERTIFICACION DE FOLIO 172 YA QUE NO ES POSIBLE IDENTIFICAR FECHA DE INICIO Y FINALIZACION DE LA EXPERIENCIA ACREDITADA</t>
  </si>
  <si>
    <t>NEILA MARGOTH PATERNINA PASTRANA</t>
  </si>
  <si>
    <t>FUNDACION CONCIVICA</t>
  </si>
  <si>
    <t>01/04/2014-30/09/2014</t>
  </si>
  <si>
    <t>EL PROPONENTE SUBSANA LO REQUERIDO MEDIANTE OFICIO DE FECHA DICIEMBRE 9 DE 2014, RECIBI EN EL ICBF A LAS 16:57:30, RADICADO NUMERO E-2014-344-537-2300. SOLICITANDO REEMPLAZO DE LA HOJA DE VIDA DE MARIA RUBY MARQUEZ OSORIO, POR NEILA MARGOT PATERNINA.</t>
  </si>
  <si>
    <t>CORPORACION MANOS DE AMOR Y PAZ</t>
  </si>
  <si>
    <t>01/01/2008-31/12/2008</t>
  </si>
  <si>
    <t>LINA PATRICIA HERNANDEZ GUZMAN</t>
  </si>
  <si>
    <t>BANCO DE TIEMPO-FUNDACION COLOMBIA PRESENTE</t>
  </si>
  <si>
    <t>01/08/2010-19/11/2010</t>
  </si>
  <si>
    <t>EL PROPONENTE SUBSANA LO REQUERIDO MEDIANTE OFICIO DE FECHA DICIEMBRE 9 DE 2014, RECIBI EN EL ICBF A LAS 16:57:30, RADICADO NUMERO E-2014-344-537-2300. SOLICITANDO REEMPLAZO DE LA HOJA DE VIDA DE DIANA MERCEDES CORDERO FLOREZ, POR LINA PATRICIA HERNANDEZ GUZMAN</t>
  </si>
  <si>
    <t>03/02/2010-13/06/2010</t>
  </si>
  <si>
    <t>YANDRIS PAOLA PAEZ CASTAÑO</t>
  </si>
  <si>
    <t>CORPORACION PROYECTO DE EMPUJE PARA LA COLABORACION Y AYUDA SOCIAL PECAS-</t>
  </si>
  <si>
    <t>23/01/2014-29/05/2014</t>
  </si>
  <si>
    <t>EL PROPONENTE SUBSANA LO REQUERIDO MEDIANTE OFICIO DE FECHA DICIEMBRE 9 DE 2014, RECIBI EN EL ICBF A LAS 16:57:30, RADICADO NUMERO E-2014-344-537-2300. SOLICITANDO REEMPLAZO DE LA HOJA DE VIDA DE KEILA PATRICIA OCHOA RUIZ, POR YANIRIS PAOLA PAEZ CASTAÑO</t>
  </si>
  <si>
    <t>09/04/2012-15/12/2012</t>
  </si>
  <si>
    <t>ERIKA MARIA PATRON MARTINEZ</t>
  </si>
  <si>
    <t>LICEO VALDERRAMA</t>
  </si>
  <si>
    <t>25/07/2011-18/11/2011</t>
  </si>
  <si>
    <t>EL PROPONENTE SUBSANA LO REQUERIDO MEDIANTE OFICIO DE FECHA DICIEMBRE 9 DE 2014, RECIBI EN EL ICBF A LAS 16:57:30, RADICADO NUMERO E-2014-344-537-2300. SOLICITANDO REEMPLAZO DE LA HOJA DE VIDA DE ANGELINA ANGELICA CORONADO GARGES, POR ERIKA MARIA PATRON MARTINEZ. SIN EMBARGO NO SON TENIDAS EN CUENTA LAS CERTIFICACIONES DE FOLIOS 258, 256,257,258 POR CUANTO NO APLICAN PARA EL PERFIL SOLICITADO</t>
  </si>
  <si>
    <t>DAMARIS CECILIA PRIOLO FRANCO</t>
  </si>
  <si>
    <t>02/02/2010-05/12/2012</t>
  </si>
  <si>
    <t>EL PROPONENTE SUBSANA LO REQUERIDO MEDIANTE OFICIO DE FECHA DICIEMBRE 9 DE 2014, RECIBI EN EL ICBF A LAS 16:57:30, RADICADO NUMERO E-2014-344-537-2300. SOLICITANDO REEMPLAZO DE LA HOJA DE VIDA DE YANIE YINETH DIAZ, POR DAMARIS CECILIA PRIOLO FRANCO</t>
  </si>
  <si>
    <t>ALTA CONSEJERIA AUXILIAR DEL DAPRE PARA LA REINTEGRACION</t>
  </si>
  <si>
    <t>27/10/2009-26/03/2010       10/04/2007-09/06/2007</t>
  </si>
  <si>
    <t>EL PROPONENTE SUBSANA LO REQUERIDO MEDIANTE OFICIO DE FECHA DICIEMBRE 9 DE 2014, RECIBI EN EL ICBF A LAS 16:57:30, RADICADO NUMERO E-2014-344-537-2300. SOLICITANDO REEMPLAZO DE LA HOJA DE VIDA DE  SARA DE JESUS VILLADIEGO PEREZ POR MAIDA INES PLAZA OJEDA</t>
  </si>
  <si>
    <t>MARTHA OTILIA RUIZ MESTRA</t>
  </si>
  <si>
    <t>22/06/2012-31/12/2012</t>
  </si>
  <si>
    <t>EL PROPONENTE SUBSANA LO REQUERIDO MEDIANTE OFICIO DE FECHA DICIEMBRE 9 DE 2014, RECIBI EN EL ICBF A LAS 16:57:30, RADICADO NUMERO E-2014-344-537-2300. SOLICITANDO REEMPLAZO DE LA HOJA DE VIDA DE  MONICA PATRICIA RUIZ GONZALEZ POR MARTHA OTILIA RUIZ MESTRA</t>
  </si>
  <si>
    <t>MARIA CAMILA UTRIA UPARELA</t>
  </si>
  <si>
    <t>14/05/2012-31/12/2012              01/01/2013-31/12/2013         01/01/2014-31/10/2014</t>
  </si>
  <si>
    <t>LINA GREY MARTINEZ PANTOJA</t>
  </si>
  <si>
    <t>04/07/2013-30/04/2014</t>
  </si>
  <si>
    <t>EL PROPONENTE SUBSANA LO REQUERIDO MEDIANTE OFICIO DE FECHA DICIEMBRE 9 DE 2014, RECIBIDO EN EL ICBF A LAS 16:57:30, RADICADO NUMERO E-2014-344-537-2300. SOLICITANDO INCLUSION DE HOJA DE VIDA DE LA PROFESIONAL LINA GREY MARTINEZ PANTOJA , PARA CUMPLIR CON PROPORCION DE CUPOS</t>
  </si>
  <si>
    <t>87 Y 88</t>
  </si>
  <si>
    <t>SUBSANO EXPERIENCIA HABILITANTE MEDIANTE OFICIO DEL 9 DE DICIEMBRE DE 2014 A LAS 17.01.10  RADICADO E-2014-344564-2300 FOLIOS 87 Y 88. SOLO SE VALIDA EXPERIENCIA A APRTIR DE 24 DE NOVIEMBRE DE 2009.</t>
  </si>
  <si>
    <t>ALCALDIA MUNICIPAL DE MONTELIBANO</t>
  </si>
  <si>
    <t>90 Y 91</t>
  </si>
  <si>
    <t>EL PROPONENTE PRESENTA EXPERIENCIA HABILITANTE MEDIANTE OFICIO DEL 9 DE DICIEMBRE DE 2014 A LAS 17.01.10  RADICADO E-2014-344564-2300 FOLIOS 90 Y 91 , LA CUAL NO ES VALIDADA TODA VEZ QUE EL OBJETO DEL CONTRATO Y ACTIVIDADES NO CUMPLEN.
NO SE APORTA INFORMACIOPN DE CUPOS  DADO QUE QUE ES UN CONVENIO DE COOPERACION .</t>
  </si>
  <si>
    <t>ALCALDIA MUNICIPAL DE BUENAVISTA</t>
  </si>
  <si>
    <t>EL PROPONENTE PRESENTA EXPERIENCIA HABILITANTE MEDIANTE OFICIO DEL 9 DE DICIEMBRE DE 2014 A LAS 17.01.10  RADICADO E-2014-344564-2300 FOLIOS 90 Y 91 , LA CUAL NO ES VALIDADA TODA VEZ QUE EL OBJETO DEL CONTRATO Y ACTIVIDADES NO CUMPLEN.
NO SE APORTA INFORMACION DE NUMERO DE CONTRATO.</t>
  </si>
  <si>
    <t>31,29</t>
  </si>
  <si>
    <t>ASOCIACION DE USUARIOSDE PROGRAMA HCB DEL BARRIO MOGAMBO SECTOR 2</t>
  </si>
  <si>
    <t>05/02/2013 -31/12/2013</t>
  </si>
  <si>
    <t xml:space="preserve">EL PROPONENTE SUBSANA LO RELACIONADO CON LA EXPERIENCIA, MEDIANTE ESCRITO DE FECHA 9 DE DICIMEBRE DE 2014, RADICADO EN GESTION DOCUMENTAL DEL ICBF REGIONAL CORDOBA A LAS 17:01:10. </t>
  </si>
  <si>
    <t>07/03/2012-30/12/2012</t>
  </si>
  <si>
    <t>EL PROPONENTE SUBSANA LO RELACIONADO CON LA EXPERIENCIA, MEDIANTE ESCRITO DE FECHA 9 DE DICIMEBRE DE 2014, RADICADO EN GESTION DOCUEMNTAL DEL ICBF REGIONAL CORDOBA A LAS 17:01:10. , ASI MISMO SE ANEXAN CERTIFICADOS DE CONTRALORIA, PROCURADURIA Y POLICIA.                                                                                                                                           SE SOLICITA PRESENTAR COPIA DE TARJETA PROFESIONAL, MEDIANTE CORREO ELECTRONICO DE FECHA 10 DE DICIEMBRE DE 2014.</t>
  </si>
  <si>
    <t>SE SOLICITA PRESENTAR COPIA DE TARJETA PROFESIONAL, MEDIANTE CORREO ELECTRONICO DE FECHA 10 DE DICIEMBRE DE 2014.</t>
  </si>
  <si>
    <t xml:space="preserve">SE RELACIONA LA EXPERIENCIA APORTADA EN EL L FOLIO 310 PERO NO SE LE TIENE EN CUENTA TODA VEZ QUE NO ES ATENCION DIRECTA DE NIÑOS Y NIÑAS Y FAMILIA .                      SE SOLICITA PRESENTAR COPIA DE TARJETA PROFESIONAL, MEDIANTE CORREO ELECTRONICO DE FECHA 10 DE DICIEMBRE DE 2014.               </t>
  </si>
  <si>
    <t>1/121</t>
  </si>
  <si>
    <t>230569/1-226</t>
  </si>
  <si>
    <t>FUNDACION PARA EL DESARROLLO INTEGRAL,SOCIAL Y SOSTENIBLE</t>
  </si>
  <si>
    <t>04/02/2012 -30/10/2014</t>
  </si>
  <si>
    <t xml:space="preserve">EL PROPONENTE SUBSANA LO RELACIONADO CON LA EXPERIENCIA, MEDIANTE ESCRITO DE FECHA 9 DE DICIMEBRE DE 2014, RADICADO EN GESTION DOCUEMNTAL DEL ICBF REGIONAL CORDOBA A LAS 17:01:10.                                                                 </t>
  </si>
  <si>
    <t>EL TIEMPO DE EXPERIENCIA ACREDITADO NO CUMPLE CON LO SOLICITADO EN LOS PLIEGOS.                                                                       EL PROPONENTE PRESENTA DOCUMENTO PARA SUBSANAR EXPERIENCIA DEL RPOFESIONAL, MEDIANTE OFICIO RADICADO DE FECHA 9 DE DICIEMBRE DE 2014 A LAS 5:01:17, LO CUAL NO ES TENIDO EN CUENTA, TODA VEZ QUE LOS FACTORES DE PONDERACION, NO SON SUBSANABLES.</t>
  </si>
  <si>
    <t>RESULTADOS EVALUACION COMPONENTE TECNICO GRUPO 52</t>
  </si>
  <si>
    <t>ESTA EXPERIENCIA NO E STENIDA EN CUENTA TODA VEZ QUE SE TRASLAPA CON LA EXPERIENCIA DE LA CERTIFICACION DE FOLIO 68-69</t>
  </si>
  <si>
    <t xml:space="preserve">JORGE MARIO VILLALBA ARTEAGA </t>
  </si>
  <si>
    <t>01/11/2013-31/12/2013- 20/01/2014-1/11/2014</t>
  </si>
  <si>
    <t>EL PROPONENTE SUBSANA , MEDIANTE ESCRITO DE FECHA 9 DE DICIEMBRE DE 2014, RADICADO EN GESTION DOCUMENTAL DEL ICBF REGIONAL CORDOBA A LAS 11.08.33.  SOLICITANDO EL REEMPLAZO DE LA PROFESIONAL         LIVIA YORENIS SALAZAR MARTINEZ</t>
  </si>
  <si>
    <t>EL PROPONENTE SUBSANA , MEDIANTE ESCRITO DE FECHA 9 DE DICIEMBRE DE 2014, RADICADO EN GESTION DOCUMENTAL DEL ICBF REGIONAL CORDOBA A LAS 11.08.33.  PRESENTANDO COPIA DE TARJETA PROFESIONAL</t>
  </si>
  <si>
    <t>ANDREA DEL CARMEN HERNANDDEZ ROZO</t>
  </si>
  <si>
    <t>CORPORACION DE LA NIÑEZ</t>
  </si>
  <si>
    <t>19/01/2012-30/07/2012</t>
  </si>
  <si>
    <t xml:space="preserve">EL PROPONENTE SUBSANA , MEDIANTE ESCRITO DE FECHA 9 DE DICIEMBRE DE 2014, RADICADO EN GESTION DOCUMENTAL DEL ICBF REGIONAL CORDOBA A LAS 11.08.33.  SOLICITANDO EL REEMPLAZO DE LA PROFESIONA  YEIMI PAOLA ZUÑIGA LOZADA; SIN EMBARGO ESTA PROFESIONAL  ANDREA DEL CARMEN HERNANDEZ ROZO, NO PUEDE SER VALIDADA TODA VEZ QUE FUE PRESENTADA POR EL PROPONENTE FUCODESA.      </t>
  </si>
  <si>
    <t>01/07/2011-31/07/2013</t>
  </si>
  <si>
    <t>08/10/2013-31/12/2013                   20/01/2014 -1/11/2014</t>
  </si>
  <si>
    <t>EL PROPONENTE SUBSANA , MEDIANTE ESCRITO DE FECHA 9 DE DICIEMBRE DE 2014, RADICADO EN GESTION DOCUMENTAL DEL ICBF REGIONAL CORDOBA A LAS 11.08.33.  PRESENTANDO CERTIFICACION LABORAL</t>
  </si>
  <si>
    <t>CARMEN JULIA VELEZ AGUDELO</t>
  </si>
  <si>
    <t>SE SOLICITA SUBSANAR, TODA VEZ QUE LA CERTIFICACIONES DE EXPERIENCIA APORTADAS NO APLICAN PARA EL PERFIL SOLICITADO. FOLIOS 121-128</t>
  </si>
  <si>
    <t>EL PROPONENTE SUBSANA , MEDIANTE ESCRITO DE FECHA 9 DE DICIEMBRE DE 2014, RADICADO EN GESTION DOCUMENTAL DEL ICBF REGIONAL CORDOBA A LAS 11:08:33.  PRESENTANDO TARJETA PROFESIONAL</t>
  </si>
  <si>
    <t>ZURY TERESA COSTAIN RAMOS</t>
  </si>
  <si>
    <t>CENTRO EDUCATIVA LA LUZ DEL SABER</t>
  </si>
  <si>
    <t>02/02/2014-19/11/2014</t>
  </si>
  <si>
    <t>EL PROPONENTE SUBSANA , MEDIANTE ESCRITO DE FECHA 9 DE DICIEMBRE DE 2014, RADICADO EN GESTION DOCUMENTAL DEL ICBF REGIONAL CORDOBA A LAS 11.08.33.  SOLICITANDO EL REEMPLAZO DE LA PROFESIONAL  NIDIA ESTER IBAÑEZ ORTIZ</t>
  </si>
  <si>
    <t>MARINELLA DEL CARMEN VILLALBA ESPAÑA</t>
  </si>
  <si>
    <t>LICENCIADA EN EDUCACION INFANTIL CON ENFASIS EN CIENCIAS NATURALES Y EDUCACION INFANTIL</t>
  </si>
  <si>
    <t>20/01/2013-30/11/2014</t>
  </si>
  <si>
    <t>EL PROPONENTE SUBSANA , MEDIANTE ESCRITO DE FECHA 9 DE DICIEMBRE DE 2014, RADICADO EN GESTION DOCUMENTAL DEL ICBF REGIONAL CORDOBA A LAS 11.08.33.  SOLICITANDO EL REEMPLAZO DEL PROFESIONAL  HUMBERTO PEÑA URUETA</t>
  </si>
  <si>
    <t>FUNDACION ACCION Y DESARROLLO PARA EL CRECIMIENTO HUMANO</t>
  </si>
  <si>
    <t>01/06/2013-31/12/2013</t>
  </si>
  <si>
    <t>EL PROPONENTE SUBSANA , MEDIANTE ESCRITO DE FECHA 9 DE DICIEMBRE DE 2014, RADICADO EN GESTION DOCUMENTAL DEL ICBF REGIONAL CORDOBA A LAS 11.08.33.  SOLICITANDO EL REEMPLAZO DEL PROFESIONAL  LINA MARIA ZURITA AVILA</t>
  </si>
  <si>
    <t>DORIS DEL CARMEN POSSO SACRAMENTO</t>
  </si>
  <si>
    <t>01/02/2011-31/12/2011</t>
  </si>
  <si>
    <t>EL PROPONENTE SUBSANA , MEDIANTE ESCRITO DE FECHA 9 DE DICIEMBRE DE 2014, RADICADO EN GESTION DOCUMENTAL DEL ICBF REGIONAL CORDOBA A LAS 11.08.33.  SOLICITANDO EL REEMPLAZO DEL PROFESIONAL  TATIANA MILENA LLORENTE ROMERO</t>
  </si>
  <si>
    <t>YEIRLIS DIANIRIAS HERNANDEZ MACEA</t>
  </si>
  <si>
    <t>01/11/2012-30/11/2013</t>
  </si>
  <si>
    <t>EL PROPONENTE SUBSANA , MEDIANTE ESCRITO DE FECHA 9 DE DICIEMBRE DE 2014, RADICADO EN GESTION DOCUMENTAL DEL ICBF REGIONAL CORDOBA A LAS 11.08.33.  SOLICITANDO EL REEMPLAZO DEL PROFESIONAL  JESUS DAVID DIAZ</t>
  </si>
  <si>
    <t>SAMIA PATRICIA ALMANZA MERCADO</t>
  </si>
  <si>
    <t>20/05/2014-01/11/2014</t>
  </si>
  <si>
    <t>EL PROPONENTE SUBSANA , MEDIANTE ESCRITO DE FECHA 9 DE DICIEMBRE DE 2014, RADICADO EN GESTION DOCUMENTAL DEL ICBF REGIONAL CORDOBA A LAS 11.08.33.  SOLICITANDO EL REEMPLAZO DEL PROFESIONAL  ANGELICA  MARIA MARTINEZ</t>
  </si>
  <si>
    <t>KATY CLARET SALGADO ALVAREZ</t>
  </si>
  <si>
    <t>PROFESIONAL EN DESARROLLO FAMILIAR</t>
  </si>
  <si>
    <t>13/04/2014-04/12/2014</t>
  </si>
  <si>
    <t>EL PROPONENTE SUBSANA , MEDIANTE ESCRITO DE FECHA 9 DE DICIEMBRE DE 2014, RADICADO EN GESTION DOCUMENTAL DEL ICBF REGIONAL CORDOBA A LAS 11.08.33.  SOLICITANDO EL REEMPLAZO DEL PROFESIONAL  KERLIS JOHANA LOPEZ RIOS</t>
  </si>
  <si>
    <t>DINA JUDITH GUZMAN PEREIRA</t>
  </si>
  <si>
    <t>02/01/2012-31/12/2012</t>
  </si>
  <si>
    <t>EL PROPONENTE SUBSANA , MEDIANTE ESCRITO DE FECHA 9 DE DICIEMBRE DE 2014, RADICADO EN GESTION DOCUMENTAL DEL ICBF REGIONAL CORDOBA A LAS 11.08.33.  SOLICITANDO EL REEMPLAZO DEL PROFESIONAL  LUZ ESTELA AGUIRRE PEREZ</t>
  </si>
  <si>
    <t>LUZ ANGELICA ALVAREZ SANCHEZ</t>
  </si>
  <si>
    <t>01/03/2014-31/12/2014</t>
  </si>
  <si>
    <t>EL PROPONENTE SUBSANA , MEDIANTE ESCRITO DE FECHA 9 DE DICIEMBRE DE 2014, RADICADO EN GESTION DOCUMENTAL DEL ICBF REGIONAL CORDOBA A LAS 11.08.33.  SOLICITANDO EL REEMPLAZO DEL PROFESIONAL  LISA SILGADO JIMENEZ</t>
  </si>
  <si>
    <t>EL PROPONENTE PRESENTA, MEDIANTE ESCRITO DE FECHA 9 DE DICIEMBRE DE 2014, RADICADO EN GESTION DOCUMENTAL DEL ICBF REGIONAL CORDOBA A LAS 11.08.33.  DOCUMENTO DE CERTIFICACION DE EXPERIENCIA, EL CUAL NO ES VALIDADO TODA VEZ ELLO DA PUNTAJE Y NO ES SUBSANABLE.</t>
  </si>
  <si>
    <t>SUBSANA MEDIANTE OFICO E2014               DE FECHA 9 DE DICIEMBRE DE 2014 FOLIO 1 -4</t>
  </si>
  <si>
    <t>MARIA ELENA PITALUA TAMARA</t>
  </si>
  <si>
    <t>SUBSANAR HOJA DE VIDA TODA VEZ QUE NO SOPORTO EXPERIENCIA  NI FUNCIONES</t>
  </si>
  <si>
    <t>ASOCIACION RED COLOMBIA SOLIDARIA</t>
  </si>
  <si>
    <t>12/04/2011  20 /12/2013</t>
  </si>
  <si>
    <t>SE SUBSANA HOJA DE VIDA MEDIANTE OFICION E2014 -344498-2300 DE 9/12/2014</t>
  </si>
  <si>
    <t>4/03/2010  30/11/2010</t>
  </si>
  <si>
    <t>UNION TEMPORAL EDUCACION PARA TODOS</t>
  </si>
  <si>
    <t xml:space="preserve">10/07/2009  25/12/2009    </t>
  </si>
  <si>
    <t>12/04/2013  12/05/2014</t>
  </si>
  <si>
    <t>28/03/2012  31/06/2013</t>
  </si>
  <si>
    <t>28/0 3/2012  31/12/201212/04/2013  20/12/2013</t>
  </si>
  <si>
    <t>UNION TEMPORAL EDUCACION PARA TODOS Y UNION TEMPORAL SEMILLAS DE AMOR</t>
  </si>
  <si>
    <t>10/07/2007  25/12/2007   4 /03/2010  30/10 /2010</t>
  </si>
  <si>
    <t>CORPORACION PARA EL CRECIMIENTO HUMANO,CULTURAL Y SOCIAL GERMINEMOS</t>
  </si>
  <si>
    <t>SUBSANAR HOJA DE VIDA TODA VEZ QUE LA EXPERIENCIA APORTADA  NO CUMPLE CON LOS REQUISITOS  Y FALTA TARJETA PROFFESIONAL</t>
  </si>
  <si>
    <t>143/23957</t>
  </si>
  <si>
    <t>10/07/207 25/12/2007     14/0472010   30/11/2010</t>
  </si>
  <si>
    <t>5/0 9/2012    15/12/2012  12/04/2013  20/12/2013</t>
  </si>
  <si>
    <t>MARIA DEL ROSARIO PITALUATAMARA</t>
  </si>
  <si>
    <t>LICENCIADA EN PRE ESCOLAR</t>
  </si>
  <si>
    <t xml:space="preserve">28/03/2012  31/12/2012 </t>
  </si>
  <si>
    <t>CASA DE JUSTICIA</t>
  </si>
  <si>
    <t xml:space="preserve">POLICIA NACIONAL </t>
  </si>
  <si>
    <t>SUBSANAR HOJA DE VIDA TODA VEZ QUE LE CERTIFICACION DE  EXPERIENCIA  NO COMTEMPLA ALS FECHAS DE INCIO Y TERMINACION NI FUNCIONES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</si>
</sst>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quot;$&quot;#,##0;\-&quot;$&quot;#,##0"/>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 #,##0_);[Red]\(&quot;$&quot;\ #,##0\)"/>
    <numFmt numFmtId="165" formatCode="[$$-2C0A]\ #,##0"/>
    <numFmt numFmtId="166" formatCode="[$$-240A]\ #,##0.00"/>
    <numFmt numFmtId="167" formatCode="_ [$$-2C0A]\ * #,##0_ ;_ [$$-2C0A]\ * \-#,##0_ ;_ [$$-2C0A]\ * &quot;-&quot;_ ;_ @_ "/>
    <numFmt numFmtId="168" formatCode="[$$-240A]\ #,##0"/>
    <numFmt numFmtId="169" formatCode="0.0"/>
    <numFmt numFmtId="170" formatCode="_-* #,##0\ _€_-;\-* #,##0\ _€_-;_-* &quot;-&quot;??\ _€_-;_-@_-"/>
    <numFmt numFmtId="171" formatCode="dd/mm/yyyy;@"/>
    <numFmt numFmtId="172" formatCode="[$$-2C0A]\ #,##0.00"/>
    <numFmt numFmtId="173" formatCode="#,##0.0"/>
    <numFmt numFmtId="174" formatCode="_-[$$-240A]* #,##0_-;\-[$$-240A]* #,##0_-;_-[$$-240A]* &quot;-&quot;_-;_-@_-"/>
    <numFmt numFmtId="175" formatCode="d/mm/yyyy;@"/>
    <numFmt numFmtId="176" formatCode="0_ ;\-0\ "/>
    <numFmt numFmtId="177" formatCode="0;[Red]0"/>
    <numFmt numFmtId="178" formatCode="#,##0.00_ ;\-#,##0.00\ "/>
    <numFmt numFmtId="179" formatCode="0.000"/>
  </numFmts>
  <fonts count="5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20"/>
      <name val="Calibri"/>
      <family val="2"/>
    </font>
    <font>
      <sz val="16"/>
      <name val="Calibri"/>
      <family val="2"/>
    </font>
    <font>
      <b/>
      <sz val="11"/>
      <name val="Calibri"/>
      <family val="2"/>
    </font>
    <font>
      <sz val="12"/>
      <name val="Calibri"/>
      <family val="2"/>
    </font>
    <font>
      <b/>
      <sz val="12"/>
      <name val="Calibri"/>
      <family val="2"/>
    </font>
    <font>
      <sz val="11"/>
      <name val="Calibri"/>
      <family val="2"/>
    </font>
    <font>
      <b/>
      <sz val="11"/>
      <color theme="1"/>
      <name val="Arial"/>
      <family val="2"/>
    </font>
    <font>
      <sz val="11"/>
      <color theme="1"/>
      <name val="Arial"/>
      <family val="2"/>
    </font>
    <font>
      <i/>
      <sz val="11"/>
      <color rgb="FFFF0000"/>
      <name val="Calibri"/>
      <family val="2"/>
      <scheme val="minor"/>
    </font>
    <font>
      <sz val="11"/>
      <name val="Calibri"/>
      <family val="2"/>
      <scheme val="minor"/>
    </font>
    <font>
      <b/>
      <sz val="11"/>
      <name val="Calibri"/>
      <family val="2"/>
      <scheme val="minor"/>
    </font>
    <font>
      <b/>
      <sz val="14"/>
      <color indexed="9"/>
      <name val="Calibri"/>
      <family val="2"/>
    </font>
    <font>
      <sz val="9"/>
      <color indexed="8"/>
      <name val="Calibri"/>
      <family val="2"/>
    </font>
    <font>
      <sz val="9"/>
      <name val="Calibri"/>
      <family val="2"/>
    </font>
    <font>
      <b/>
      <sz val="10"/>
      <color theme="1"/>
      <name val="Calibri"/>
      <family val="2"/>
      <scheme val="minor"/>
    </font>
    <font>
      <b/>
      <sz val="9"/>
      <color theme="1"/>
      <name val="Calibri"/>
      <family val="2"/>
      <scheme val="minor"/>
    </font>
    <font>
      <sz val="9"/>
      <name val="Calibri"/>
      <family val="2"/>
      <scheme val="minor"/>
    </font>
    <font>
      <b/>
      <sz val="9"/>
      <name val="Calibri"/>
      <family val="2"/>
      <scheme val="minor"/>
    </font>
    <font>
      <sz val="11"/>
      <name val="Arial"/>
      <family val="2"/>
    </font>
    <font>
      <sz val="9"/>
      <name val="Arial"/>
      <family val="2"/>
    </font>
    <font>
      <sz val="7"/>
      <color theme="1"/>
      <name val="Times New Roman"/>
      <family val="1"/>
    </font>
    <font>
      <sz val="12"/>
      <name val="Calibri"/>
      <family val="2"/>
      <scheme val="minor"/>
    </font>
    <font>
      <b/>
      <sz val="12"/>
      <name val="Calibri"/>
      <family val="2"/>
      <scheme val="minor"/>
    </font>
    <font>
      <b/>
      <sz val="11"/>
      <name val="Arial"/>
      <family val="2"/>
    </font>
    <font>
      <sz val="12"/>
      <color theme="1"/>
      <name val="Calibri"/>
      <family val="2"/>
      <scheme val="minor"/>
    </font>
    <font>
      <sz val="14"/>
      <color theme="1"/>
      <name val="Calibri"/>
      <family val="2"/>
      <scheme val="minor"/>
    </font>
    <font>
      <b/>
      <sz val="14"/>
      <color theme="1"/>
      <name val="Calibri"/>
      <family val="2"/>
      <scheme val="minor"/>
    </font>
    <font>
      <b/>
      <sz val="9"/>
      <color indexed="81"/>
      <name val="Tahoma"/>
      <family val="2"/>
    </font>
    <font>
      <sz val="9"/>
      <color indexed="81"/>
      <name val="Tahoma"/>
      <family val="2"/>
    </font>
    <font>
      <b/>
      <sz val="20"/>
      <color theme="1"/>
      <name val="Calibri"/>
      <family val="2"/>
      <scheme val="minor"/>
    </font>
    <font>
      <b/>
      <sz val="12"/>
      <color theme="1"/>
      <name val="Calibri"/>
      <family val="2"/>
      <scheme val="minor"/>
    </font>
    <font>
      <sz val="8"/>
      <color theme="1"/>
      <name val="Calibri"/>
      <family val="2"/>
      <scheme val="minor"/>
    </font>
    <font>
      <sz val="10"/>
      <color theme="1"/>
      <name val="Calibri"/>
      <family val="2"/>
      <scheme val="minor"/>
    </font>
    <font>
      <b/>
      <sz val="10"/>
      <name val="Calibri"/>
      <family val="2"/>
      <scheme val="minor"/>
    </font>
    <font>
      <b/>
      <sz val="14"/>
      <name val="Calibri"/>
      <family val="2"/>
      <scheme val="minor"/>
    </font>
    <font>
      <sz val="10"/>
      <name val="Calibri"/>
      <family val="2"/>
      <scheme val="minor"/>
    </font>
    <font>
      <sz val="10"/>
      <name val="Calibri"/>
      <family val="2"/>
    </font>
    <font>
      <b/>
      <sz val="14"/>
      <color theme="1"/>
      <name val="Arial"/>
      <family val="2"/>
    </font>
    <font>
      <sz val="14"/>
      <name val="Calibri"/>
      <family val="2"/>
      <scheme val="minor"/>
    </font>
    <font>
      <b/>
      <sz val="14"/>
      <name val="Calibri"/>
      <family val="2"/>
    </font>
    <font>
      <b/>
      <sz val="16"/>
      <color theme="1"/>
      <name val="Calibri"/>
      <family val="2"/>
      <scheme val="minor"/>
    </font>
    <font>
      <sz val="12"/>
      <name val="Arial"/>
      <family val="2"/>
    </font>
    <font>
      <b/>
      <sz val="12"/>
      <name val="Arial"/>
      <family val="2"/>
    </font>
    <font>
      <sz val="14"/>
      <name val="Calibri"/>
      <family val="2"/>
    </font>
    <font>
      <sz val="9"/>
      <color rgb="FFFF0000"/>
      <name val="Calibri"/>
      <family val="2"/>
      <scheme val="minor"/>
    </font>
    <font>
      <b/>
      <sz val="11"/>
      <color rgb="FFFF0000"/>
      <name val="Calibri"/>
      <family val="2"/>
      <scheme val="minor"/>
    </font>
  </fonts>
  <fills count="2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7"/>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70">
    <border>
      <left/>
      <right/>
      <top/>
      <bottom/>
      <diagonal/>
    </border>
    <border>
      <left style="medium">
        <color indexed="57"/>
      </left>
      <right/>
      <top/>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57"/>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57"/>
      </left>
      <right style="medium">
        <color indexed="57"/>
      </right>
      <top style="medium">
        <color indexed="57"/>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57"/>
      </top>
      <bottom/>
      <diagonal/>
    </border>
    <border>
      <left style="medium">
        <color indexed="57"/>
      </left>
      <right style="thin">
        <color indexed="64"/>
      </right>
      <top style="medium">
        <color indexed="57"/>
      </top>
      <bottom/>
      <diagonal/>
    </border>
    <border>
      <left style="thin">
        <color indexed="64"/>
      </left>
      <right/>
      <top style="medium">
        <color indexed="57"/>
      </top>
      <bottom style="medium">
        <color indexed="57"/>
      </bottom>
      <diagonal/>
    </border>
    <border>
      <left style="medium">
        <color indexed="57"/>
      </left>
      <right style="thin">
        <color indexed="64"/>
      </right>
      <top/>
      <bottom/>
      <diagonal/>
    </border>
    <border>
      <left style="medium">
        <color indexed="57"/>
      </left>
      <right style="thin">
        <color indexed="64"/>
      </right>
      <top/>
      <bottom style="medium">
        <color indexed="57"/>
      </bottom>
      <diagonal/>
    </border>
    <border>
      <left style="medium">
        <color indexed="57"/>
      </left>
      <right/>
      <top/>
      <bottom style="medium">
        <color indexed="57"/>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57"/>
      </right>
      <top/>
      <bottom style="medium">
        <color indexed="57"/>
      </bottom>
      <diagonal/>
    </border>
    <border>
      <left/>
      <right/>
      <top style="thin">
        <color indexed="64"/>
      </top>
      <bottom/>
      <diagonal/>
    </border>
    <border>
      <left style="medium">
        <color indexed="57"/>
      </left>
      <right/>
      <top style="thin">
        <color indexed="64"/>
      </top>
      <bottom style="medium">
        <color indexed="57"/>
      </bottom>
      <diagonal/>
    </border>
    <border>
      <left/>
      <right/>
      <top style="thin">
        <color indexed="64"/>
      </top>
      <bottom style="medium">
        <color indexed="57"/>
      </bottom>
      <diagonal/>
    </border>
    <border>
      <left/>
      <right style="medium">
        <color indexed="57"/>
      </right>
      <top style="thin">
        <color indexed="64"/>
      </top>
      <bottom style="medium">
        <color indexed="57"/>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57"/>
      </left>
      <right/>
      <top style="medium">
        <color indexed="57"/>
      </top>
      <bottom/>
      <diagonal/>
    </border>
    <border>
      <left/>
      <right style="medium">
        <color indexed="57"/>
      </right>
      <top style="medium">
        <color indexed="57"/>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644">
    <xf numFmtId="0" fontId="0" fillId="0" borderId="0" xfId="0"/>
    <xf numFmtId="0" fontId="0" fillId="0" borderId="0" xfId="0" applyAlignment="1">
      <alignment vertical="center"/>
    </xf>
    <xf numFmtId="49" fontId="0" fillId="0" borderId="0" xfId="0" applyNumberFormat="1" applyAlignment="1">
      <alignment vertical="center"/>
    </xf>
    <xf numFmtId="0" fontId="0" fillId="0" borderId="0" xfId="0" applyAlignment="1">
      <alignment horizontal="center" vertical="center"/>
    </xf>
    <xf numFmtId="0" fontId="5" fillId="0" borderId="2" xfId="0" applyFont="1" applyFill="1" applyBorder="1" applyAlignment="1">
      <alignment vertical="center"/>
    </xf>
    <xf numFmtId="0" fontId="7" fillId="0" borderId="2" xfId="0" applyFont="1" applyFill="1" applyBorder="1" applyAlignment="1">
      <alignment vertical="center"/>
    </xf>
    <xf numFmtId="0" fontId="6" fillId="3" borderId="3" xfId="0" applyFont="1" applyFill="1" applyBorder="1" applyAlignment="1" applyProtection="1">
      <alignment vertical="center"/>
      <protection locked="0"/>
    </xf>
    <xf numFmtId="0" fontId="6" fillId="3" borderId="3" xfId="0" applyFont="1" applyFill="1" applyBorder="1" applyAlignment="1" applyProtection="1">
      <alignment horizontal="center" vertical="center"/>
      <protection locked="0"/>
    </xf>
    <xf numFmtId="0" fontId="6" fillId="3" borderId="4" xfId="0" applyFont="1" applyFill="1" applyBorder="1" applyAlignment="1" applyProtection="1">
      <alignment vertical="center"/>
      <protection locked="0"/>
    </xf>
    <xf numFmtId="0" fontId="7" fillId="0" borderId="5" xfId="0" applyFont="1" applyFill="1" applyBorder="1" applyAlignment="1">
      <alignment vertical="center"/>
    </xf>
    <xf numFmtId="49" fontId="0" fillId="0" borderId="5" xfId="0" applyNumberFormat="1" applyFont="1" applyFill="1" applyBorder="1" applyAlignment="1" applyProtection="1">
      <alignment horizontal="left" vertical="center"/>
      <protection locked="0"/>
    </xf>
    <xf numFmtId="0" fontId="6" fillId="0" borderId="3" xfId="0" applyFont="1" applyFill="1" applyBorder="1" applyAlignment="1" applyProtection="1">
      <alignment horizontal="left" vertical="center"/>
      <protection locked="0"/>
    </xf>
    <xf numFmtId="0" fontId="6" fillId="0" borderId="3" xfId="0" applyFont="1" applyFill="1" applyBorder="1" applyAlignment="1" applyProtection="1">
      <alignment horizontal="center" vertical="center"/>
      <protection locked="0"/>
    </xf>
    <xf numFmtId="0" fontId="6" fillId="0" borderId="4" xfId="0" applyFont="1" applyFill="1" applyBorder="1" applyAlignment="1" applyProtection="1">
      <alignment horizontal="left" vertical="center"/>
      <protection locked="0"/>
    </xf>
    <xf numFmtId="0" fontId="7" fillId="0" borderId="0" xfId="0" applyFont="1" applyFill="1" applyBorder="1" applyAlignment="1">
      <alignment vertical="center"/>
    </xf>
    <xf numFmtId="49" fontId="0" fillId="0" borderId="0" xfId="0" applyNumberFormat="1" applyFill="1" applyBorder="1" applyAlignment="1" applyProtection="1">
      <alignment vertical="center"/>
      <protection locked="0"/>
    </xf>
    <xf numFmtId="0" fontId="8" fillId="0" borderId="0" xfId="0" applyFont="1" applyFill="1" applyBorder="1" applyAlignment="1" applyProtection="1">
      <alignment horizontal="left" vertical="center"/>
      <protection locked="0"/>
    </xf>
    <xf numFmtId="0" fontId="3" fillId="0" borderId="0" xfId="0" applyFont="1" applyAlignment="1">
      <alignment horizontal="center" vertical="center"/>
    </xf>
    <xf numFmtId="0" fontId="6" fillId="2" borderId="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Border="1" applyAlignment="1">
      <alignment horizontal="center" vertical="center" wrapText="1"/>
    </xf>
    <xf numFmtId="41" fontId="0" fillId="3" borderId="6" xfId="0" applyNumberFormat="1" applyFill="1" applyBorder="1" applyAlignment="1">
      <alignment horizontal="right" vertical="center"/>
    </xf>
    <xf numFmtId="3" fontId="0" fillId="3" borderId="6" xfId="0" applyNumberFormat="1" applyFill="1" applyBorder="1" applyAlignment="1">
      <alignment horizontal="center" vertical="center"/>
    </xf>
    <xf numFmtId="165" fontId="0" fillId="3" borderId="0" xfId="0" applyNumberFormat="1" applyFill="1" applyBorder="1" applyAlignment="1">
      <alignment horizontal="right" vertical="center"/>
    </xf>
    <xf numFmtId="166" fontId="0" fillId="0" borderId="0" xfId="0" applyNumberFormat="1" applyFill="1" applyBorder="1" applyAlignment="1">
      <alignment vertical="center"/>
    </xf>
    <xf numFmtId="166" fontId="0" fillId="0" borderId="0" xfId="0" applyNumberFormat="1" applyFill="1" applyBorder="1" applyAlignment="1">
      <alignment horizontal="center" vertical="center"/>
    </xf>
    <xf numFmtId="41" fontId="0" fillId="3" borderId="6" xfId="0" applyNumberFormat="1" applyFill="1" applyBorder="1" applyAlignment="1">
      <alignment vertical="center"/>
    </xf>
    <xf numFmtId="165" fontId="0" fillId="0" borderId="0" xfId="0" applyNumberFormat="1" applyFill="1" applyBorder="1" applyAlignment="1">
      <alignment horizontal="center" vertical="center"/>
    </xf>
    <xf numFmtId="164" fontId="0" fillId="0" borderId="0" xfId="0" applyNumberFormat="1" applyAlignment="1">
      <alignment horizontal="center" vertical="center"/>
    </xf>
    <xf numFmtId="0" fontId="0" fillId="3" borderId="6" xfId="0" applyFill="1" applyBorder="1" applyAlignment="1">
      <alignment vertical="center"/>
    </xf>
    <xf numFmtId="165" fontId="0" fillId="3" borderId="6" xfId="0" applyNumberFormat="1" applyFill="1" applyBorder="1" applyAlignment="1">
      <alignment horizontal="center" vertical="center"/>
    </xf>
    <xf numFmtId="0" fontId="0" fillId="0" borderId="5" xfId="0" applyBorder="1" applyAlignment="1">
      <alignment vertical="center"/>
    </xf>
    <xf numFmtId="0" fontId="0" fillId="2" borderId="6" xfId="0" applyFill="1" applyBorder="1" applyAlignment="1">
      <alignment vertical="center" wrapText="1"/>
    </xf>
    <xf numFmtId="49" fontId="0" fillId="2" borderId="6" xfId="0" applyNumberFormat="1" applyFill="1" applyBorder="1" applyAlignment="1">
      <alignment vertical="center" wrapText="1"/>
    </xf>
    <xf numFmtId="0" fontId="0" fillId="0" borderId="0" xfId="0" applyBorder="1" applyAlignment="1">
      <alignment vertical="center"/>
    </xf>
    <xf numFmtId="0" fontId="0" fillId="0" borderId="0" xfId="0" applyBorder="1" applyAlignment="1">
      <alignment horizontal="center" vertical="center"/>
    </xf>
    <xf numFmtId="0" fontId="0" fillId="0" borderId="5" xfId="0" applyBorder="1" applyAlignment="1">
      <alignment horizontal="center" vertical="center" wrapText="1"/>
    </xf>
    <xf numFmtId="49" fontId="9" fillId="4" borderId="6" xfId="0" applyNumberFormat="1" applyFont="1" applyFill="1" applyBorder="1" applyAlignment="1">
      <alignment horizontal="right" vertical="center" wrapText="1"/>
    </xf>
    <xf numFmtId="166" fontId="0" fillId="0" borderId="0" xfId="0" applyNumberFormat="1" applyBorder="1" applyAlignment="1">
      <alignment vertical="center"/>
    </xf>
    <xf numFmtId="167" fontId="0" fillId="4" borderId="6" xfId="0" applyNumberFormat="1" applyFill="1" applyBorder="1" applyAlignment="1" applyProtection="1">
      <alignment vertical="center"/>
      <protection locked="0"/>
    </xf>
    <xf numFmtId="0" fontId="3" fillId="0" borderId="0" xfId="0" applyFont="1" applyFill="1" applyBorder="1" applyAlignment="1">
      <alignment vertical="center" wrapText="1"/>
    </xf>
    <xf numFmtId="168" fontId="0" fillId="0" borderId="0" xfId="0" applyNumberFormat="1" applyBorder="1" applyAlignment="1">
      <alignment vertical="center"/>
    </xf>
    <xf numFmtId="168" fontId="0" fillId="0" borderId="0" xfId="0" applyNumberFormat="1" applyBorder="1" applyAlignment="1">
      <alignment horizontal="center" vertical="center"/>
    </xf>
    <xf numFmtId="0" fontId="0" fillId="0" borderId="0" xfId="0" applyBorder="1" applyAlignment="1">
      <alignment horizontal="center" vertical="center" wrapText="1"/>
    </xf>
    <xf numFmtId="49" fontId="9" fillId="0" borderId="0" xfId="0" applyNumberFormat="1" applyFont="1" applyFill="1" applyBorder="1" applyAlignment="1">
      <alignment horizontal="right" vertical="center" wrapText="1"/>
    </xf>
    <xf numFmtId="165" fontId="0" fillId="0" borderId="0" xfId="0" applyNumberFormat="1" applyFill="1" applyBorder="1" applyAlignment="1" applyProtection="1">
      <alignment vertical="center"/>
      <protection locked="0"/>
    </xf>
    <xf numFmtId="0" fontId="3" fillId="0" borderId="0" xfId="0" applyFont="1" applyAlignment="1">
      <alignment vertical="center"/>
    </xf>
    <xf numFmtId="49" fontId="0" fillId="0" borderId="0" xfId="0" applyNumberFormat="1"/>
    <xf numFmtId="0" fontId="10" fillId="2" borderId="6" xfId="0" applyFont="1" applyFill="1" applyBorder="1" applyAlignment="1">
      <alignment horizontal="center" vertical="center" wrapText="1"/>
    </xf>
    <xf numFmtId="49" fontId="10" fillId="2" borderId="6" xfId="0" applyNumberFormat="1" applyFont="1" applyFill="1" applyBorder="1" applyAlignment="1">
      <alignment horizontal="center" vertical="center" wrapText="1"/>
    </xf>
    <xf numFmtId="0" fontId="0" fillId="0" borderId="6" xfId="0" applyBorder="1" applyAlignment="1">
      <alignment vertical="center"/>
    </xf>
    <xf numFmtId="49" fontId="0" fillId="0" borderId="6" xfId="0" applyNumberFormat="1" applyBorder="1" applyAlignment="1">
      <alignment horizontal="center" vertical="center"/>
    </xf>
    <xf numFmtId="0" fontId="0" fillId="0" borderId="6" xfId="0" applyBorder="1" applyAlignment="1">
      <alignment horizontal="center" vertical="center"/>
    </xf>
    <xf numFmtId="49" fontId="0" fillId="0" borderId="0" xfId="0" applyNumberFormat="1" applyBorder="1" applyAlignment="1">
      <alignment horizontal="center" vertical="center"/>
    </xf>
    <xf numFmtId="0" fontId="3" fillId="2" borderId="6" xfId="0" applyFont="1" applyFill="1" applyBorder="1" applyAlignment="1">
      <alignment horizontal="center" vertical="center"/>
    </xf>
    <xf numFmtId="0" fontId="11" fillId="0" borderId="6" xfId="0" applyFont="1" applyBorder="1" applyAlignment="1">
      <alignment horizontal="justify" vertical="center" wrapText="1"/>
    </xf>
    <xf numFmtId="49" fontId="11" fillId="0" borderId="6" xfId="0" applyNumberFormat="1" applyFont="1" applyBorder="1" applyAlignment="1">
      <alignment horizontal="center" vertical="center" wrapText="1"/>
    </xf>
    <xf numFmtId="0" fontId="12" fillId="0" borderId="0" xfId="0" applyFont="1" applyBorder="1" applyAlignment="1">
      <alignment horizontal="center" vertical="center"/>
    </xf>
    <xf numFmtId="0" fontId="3" fillId="2" borderId="6" xfId="0"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2" fontId="3" fillId="2" borderId="6" xfId="0" applyNumberFormat="1" applyFont="1" applyFill="1" applyBorder="1" applyAlignment="1">
      <alignment horizontal="center" vertical="center" wrapText="1"/>
    </xf>
    <xf numFmtId="0" fontId="13" fillId="0" borderId="6" xfId="0" applyFont="1" applyFill="1" applyBorder="1" applyAlignment="1">
      <alignment horizontal="center" vertical="center" wrapText="1"/>
    </xf>
    <xf numFmtId="49" fontId="13" fillId="0" borderId="10" xfId="0" applyNumberFormat="1" applyFont="1" applyFill="1" applyBorder="1" applyAlignment="1" applyProtection="1">
      <alignment horizontal="left" vertical="center" wrapText="1"/>
      <protection locked="0"/>
    </xf>
    <xf numFmtId="49" fontId="13" fillId="0" borderId="10" xfId="0" applyNumberFormat="1" applyFont="1" applyFill="1" applyBorder="1" applyAlignment="1" applyProtection="1">
      <alignment horizontal="center" vertical="center" wrapText="1"/>
      <protection locked="0"/>
    </xf>
    <xf numFmtId="9" fontId="13" fillId="0" borderId="10" xfId="0" applyNumberFormat="1"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9" fontId="13" fillId="0" borderId="10" xfId="2" applyFont="1" applyFill="1" applyBorder="1" applyAlignment="1" applyProtection="1">
      <alignment horizontal="center" vertical="center" wrapText="1"/>
      <protection locked="0"/>
    </xf>
    <xf numFmtId="14" fontId="13" fillId="0" borderId="10" xfId="0" applyNumberFormat="1" applyFont="1" applyFill="1" applyBorder="1" applyAlignment="1" applyProtection="1">
      <alignment horizontal="center" vertical="center" wrapText="1"/>
      <protection locked="0"/>
    </xf>
    <xf numFmtId="15" fontId="13" fillId="0" borderId="10" xfId="0" applyNumberFormat="1" applyFont="1" applyFill="1" applyBorder="1" applyAlignment="1" applyProtection="1">
      <alignment horizontal="center" vertical="center" wrapText="1"/>
      <protection locked="0"/>
    </xf>
    <xf numFmtId="169" fontId="13" fillId="0" borderId="10" xfId="0" applyNumberFormat="1" applyFont="1" applyFill="1" applyBorder="1" applyAlignment="1" applyProtection="1">
      <alignment horizontal="center" vertical="center" wrapText="1"/>
      <protection locked="0"/>
    </xf>
    <xf numFmtId="1" fontId="13" fillId="0" borderId="10" xfId="0" applyNumberFormat="1" applyFont="1" applyFill="1" applyBorder="1" applyAlignment="1" applyProtection="1">
      <alignment horizontal="center" vertical="center" wrapText="1"/>
      <protection locked="0"/>
    </xf>
    <xf numFmtId="170" fontId="13" fillId="0" borderId="10" xfId="1" applyNumberFormat="1" applyFont="1" applyFill="1" applyBorder="1" applyAlignment="1">
      <alignment horizontal="right" vertical="center" wrapText="1"/>
    </xf>
    <xf numFmtId="170" fontId="13" fillId="0" borderId="10" xfId="1" applyNumberFormat="1"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3" fillId="0" borderId="0" xfId="0" applyFont="1" applyFill="1" applyAlignment="1">
      <alignment horizontal="left" vertical="center" wrapText="1"/>
    </xf>
    <xf numFmtId="49" fontId="13" fillId="0" borderId="6" xfId="0" applyNumberFormat="1" applyFont="1" applyFill="1" applyBorder="1" applyAlignment="1" applyProtection="1">
      <alignment horizontal="center" vertical="center" wrapText="1"/>
      <protection locked="0"/>
    </xf>
    <xf numFmtId="9" fontId="13" fillId="0" borderId="6" xfId="0" applyNumberFormat="1"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14" fontId="13" fillId="0" borderId="6" xfId="0" applyNumberFormat="1" applyFont="1" applyFill="1" applyBorder="1" applyAlignment="1" applyProtection="1">
      <alignment horizontal="center" vertical="center" wrapText="1"/>
      <protection locked="0"/>
    </xf>
    <xf numFmtId="171" fontId="13" fillId="0" borderId="6" xfId="0" applyNumberFormat="1" applyFont="1" applyFill="1" applyBorder="1" applyAlignment="1" applyProtection="1">
      <alignment horizontal="center" vertical="center" wrapText="1"/>
      <protection locked="0"/>
    </xf>
    <xf numFmtId="15" fontId="13" fillId="0" borderId="6" xfId="0" applyNumberFormat="1" applyFont="1" applyFill="1" applyBorder="1" applyAlignment="1" applyProtection="1">
      <alignment horizontal="center" vertical="center" wrapText="1"/>
      <protection locked="0"/>
    </xf>
    <xf numFmtId="169" fontId="13" fillId="0" borderId="6" xfId="0" applyNumberFormat="1" applyFont="1" applyFill="1" applyBorder="1" applyAlignment="1" applyProtection="1">
      <alignment horizontal="center" vertical="center" wrapText="1"/>
      <protection locked="0"/>
    </xf>
    <xf numFmtId="1" fontId="13" fillId="0" borderId="6" xfId="0" applyNumberFormat="1" applyFont="1" applyFill="1" applyBorder="1" applyAlignment="1" applyProtection="1">
      <alignment horizontal="center" vertical="center" wrapText="1"/>
      <protection locked="0"/>
    </xf>
    <xf numFmtId="170" fontId="13" fillId="0" borderId="6" xfId="1" applyNumberFormat="1" applyFont="1" applyFill="1" applyBorder="1" applyAlignment="1">
      <alignment horizontal="right" vertical="center" wrapText="1"/>
    </xf>
    <xf numFmtId="170" fontId="13" fillId="0" borderId="6" xfId="1" applyNumberFormat="1" applyFont="1" applyFill="1" applyBorder="1" applyAlignment="1">
      <alignment vertical="center" wrapText="1"/>
    </xf>
    <xf numFmtId="170" fontId="13" fillId="0" borderId="6" xfId="1" applyNumberFormat="1" applyFont="1" applyFill="1" applyBorder="1" applyAlignment="1">
      <alignment horizontal="center" vertical="center" wrapText="1"/>
    </xf>
    <xf numFmtId="0" fontId="13" fillId="0" borderId="6" xfId="0" applyFont="1" applyFill="1" applyBorder="1" applyAlignment="1">
      <alignment horizontal="left" vertical="center" wrapText="1"/>
    </xf>
    <xf numFmtId="169" fontId="14" fillId="0" borderId="6" xfId="0" applyNumberFormat="1" applyFont="1" applyFill="1" applyBorder="1" applyAlignment="1" applyProtection="1">
      <alignment horizontal="center" vertical="center" wrapText="1"/>
      <protection locked="0"/>
    </xf>
    <xf numFmtId="0" fontId="14" fillId="0" borderId="6" xfId="0" applyFont="1" applyFill="1" applyBorder="1" applyAlignment="1">
      <alignment horizontal="center" vertical="center" wrapText="1"/>
    </xf>
    <xf numFmtId="49" fontId="14" fillId="0" borderId="10" xfId="0" applyNumberFormat="1" applyFont="1" applyFill="1" applyBorder="1" applyAlignment="1" applyProtection="1">
      <alignment horizontal="left" vertical="center" wrapText="1"/>
      <protection locked="0"/>
    </xf>
    <xf numFmtId="49" fontId="14" fillId="0" borderId="6" xfId="0" applyNumberFormat="1" applyFont="1" applyFill="1" applyBorder="1" applyAlignment="1" applyProtection="1">
      <alignment horizontal="center" vertical="center" wrapText="1"/>
      <protection locked="0"/>
    </xf>
    <xf numFmtId="9" fontId="14" fillId="0" borderId="6" xfId="0" applyNumberFormat="1"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wrapText="1"/>
      <protection locked="0"/>
    </xf>
    <xf numFmtId="15" fontId="14" fillId="0" borderId="6" xfId="0" applyNumberFormat="1" applyFont="1" applyFill="1" applyBorder="1" applyAlignment="1" applyProtection="1">
      <alignment horizontal="center" vertical="center" wrapText="1"/>
      <protection locked="0"/>
    </xf>
    <xf numFmtId="1" fontId="14" fillId="0" borderId="6" xfId="0" applyNumberFormat="1" applyFont="1" applyFill="1" applyBorder="1" applyAlignment="1" applyProtection="1">
      <alignment horizontal="center" vertical="center" wrapText="1"/>
      <protection locked="0"/>
    </xf>
    <xf numFmtId="170" fontId="14" fillId="0" borderId="6" xfId="1" applyNumberFormat="1" applyFont="1" applyFill="1" applyBorder="1" applyAlignment="1">
      <alignment horizontal="right" vertical="center" wrapText="1"/>
    </xf>
    <xf numFmtId="0" fontId="14" fillId="0" borderId="6"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49" fontId="0" fillId="0" borderId="0" xfId="0" applyNumberFormat="1" applyFill="1" applyAlignment="1">
      <alignment vertical="center"/>
    </xf>
    <xf numFmtId="166" fontId="0" fillId="0" borderId="0" xfId="0" applyNumberFormat="1" applyFill="1" applyAlignment="1">
      <alignment vertical="center"/>
    </xf>
    <xf numFmtId="0" fontId="0" fillId="0" borderId="0" xfId="0" applyFill="1" applyAlignment="1">
      <alignment horizontal="center" vertical="center"/>
    </xf>
    <xf numFmtId="0" fontId="3" fillId="0" borderId="6" xfId="0" applyFont="1" applyFill="1" applyBorder="1" applyAlignment="1">
      <alignment horizontal="center" vertical="center"/>
    </xf>
    <xf numFmtId="172" fontId="3" fillId="0" borderId="6" xfId="0" applyNumberFormat="1" applyFont="1" applyFill="1" applyBorder="1" applyAlignment="1">
      <alignment horizontal="center" vertical="center"/>
    </xf>
    <xf numFmtId="0" fontId="3" fillId="0" borderId="6" xfId="0" applyFont="1" applyFill="1" applyBorder="1" applyAlignment="1">
      <alignment vertical="center"/>
    </xf>
    <xf numFmtId="49" fontId="0" fillId="0" borderId="6" xfId="0" applyNumberFormat="1" applyFill="1" applyBorder="1" applyAlignment="1">
      <alignment horizontal="center" vertical="center"/>
    </xf>
    <xf numFmtId="0" fontId="0" fillId="0" borderId="6" xfId="0" applyFill="1" applyBorder="1" applyAlignment="1">
      <alignment horizontal="center" vertical="center"/>
    </xf>
    <xf numFmtId="0" fontId="0" fillId="0" borderId="6" xfId="0" applyFill="1" applyBorder="1" applyAlignment="1">
      <alignment vertical="center"/>
    </xf>
    <xf numFmtId="0" fontId="15" fillId="0" borderId="0" xfId="0" applyFont="1" applyFill="1" applyBorder="1" applyAlignment="1">
      <alignment horizontal="left" vertical="center"/>
    </xf>
    <xf numFmtId="0" fontId="15"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49" fontId="3" fillId="2" borderId="6" xfId="0" applyNumberFormat="1" applyFont="1" applyFill="1" applyBorder="1" applyAlignment="1">
      <alignment horizontal="center" wrapText="1"/>
    </xf>
    <xf numFmtId="0" fontId="3" fillId="2" borderId="6" xfId="0" applyFont="1" applyFill="1" applyBorder="1" applyAlignment="1">
      <alignment horizontal="center" wrapText="1"/>
    </xf>
    <xf numFmtId="0" fontId="3" fillId="2" borderId="7" xfId="0" applyFont="1" applyFill="1" applyBorder="1" applyAlignment="1">
      <alignment horizontal="center" wrapText="1"/>
    </xf>
    <xf numFmtId="0" fontId="0" fillId="5" borderId="0" xfId="0" applyFont="1" applyFill="1" applyAlignment="1">
      <alignment vertical="center"/>
    </xf>
    <xf numFmtId="0" fontId="0" fillId="5" borderId="6" xfId="0" applyFont="1" applyFill="1" applyBorder="1" applyAlignment="1">
      <alignment vertical="center" wrapText="1"/>
    </xf>
    <xf numFmtId="49" fontId="0" fillId="5" borderId="6" xfId="0" applyNumberFormat="1" applyFont="1" applyFill="1" applyBorder="1" applyAlignment="1">
      <alignment horizontal="center" wrapText="1"/>
    </xf>
    <xf numFmtId="0" fontId="0" fillId="5" borderId="6" xfId="0" applyFont="1" applyFill="1" applyBorder="1" applyAlignment="1">
      <alignment horizontal="center" wrapText="1"/>
    </xf>
    <xf numFmtId="0" fontId="0" fillId="5" borderId="7" xfId="0" applyFont="1" applyFill="1" applyBorder="1" applyAlignment="1">
      <alignment horizontal="center" wrapText="1"/>
    </xf>
    <xf numFmtId="0" fontId="0" fillId="5" borderId="0" xfId="0" applyFont="1" applyFill="1" applyAlignment="1">
      <alignment horizontal="center" vertical="center"/>
    </xf>
    <xf numFmtId="0" fontId="0" fillId="5" borderId="6" xfId="0" applyFont="1" applyFill="1" applyBorder="1" applyAlignment="1"/>
    <xf numFmtId="49" fontId="0" fillId="5" borderId="6" xfId="0" applyNumberFormat="1" applyFont="1" applyFill="1" applyBorder="1" applyAlignment="1">
      <alignment horizontal="center"/>
    </xf>
    <xf numFmtId="0" fontId="0" fillId="0" borderId="6" xfId="0" applyFont="1" applyBorder="1" applyAlignment="1">
      <alignment horizontal="center" vertical="center" wrapText="1"/>
    </xf>
    <xf numFmtId="0" fontId="0" fillId="0" borderId="6" xfId="0" applyFont="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0" fillId="2" borderId="6" xfId="0" applyFill="1" applyBorder="1" applyAlignment="1">
      <alignment horizontal="center" vertical="center" wrapText="1"/>
    </xf>
    <xf numFmtId="0" fontId="0" fillId="0" borderId="6" xfId="0" applyBorder="1" applyAlignment="1">
      <alignment horizontal="center" vertical="center" wrapText="1"/>
    </xf>
    <xf numFmtId="0" fontId="0" fillId="0" borderId="6" xfId="0" applyFill="1" applyBorder="1" applyAlignment="1">
      <alignment horizontal="center" vertical="center" wrapText="1"/>
    </xf>
    <xf numFmtId="0" fontId="0" fillId="5" borderId="9" xfId="0" applyFill="1" applyBorder="1" applyAlignment="1">
      <alignment horizontal="left" vertical="center" wrapText="1"/>
    </xf>
    <xf numFmtId="49" fontId="0" fillId="5" borderId="9" xfId="0" applyNumberFormat="1" applyFill="1" applyBorder="1" applyAlignment="1">
      <alignment horizontal="center" vertical="center" wrapText="1"/>
    </xf>
    <xf numFmtId="0" fontId="0" fillId="5" borderId="9" xfId="0" applyFill="1" applyBorder="1" applyAlignment="1">
      <alignment horizontal="center" vertical="center" wrapText="1"/>
    </xf>
    <xf numFmtId="3" fontId="0" fillId="5" borderId="9" xfId="0" applyNumberFormat="1" applyFill="1" applyBorder="1" applyAlignment="1">
      <alignment horizontal="center" vertical="center" wrapText="1"/>
    </xf>
    <xf numFmtId="14" fontId="0" fillId="5" borderId="9" xfId="0" applyNumberFormat="1" applyFill="1" applyBorder="1" applyAlignment="1">
      <alignment horizontal="center" vertical="center" wrapText="1"/>
    </xf>
    <xf numFmtId="0" fontId="0" fillId="5" borderId="6" xfId="0" applyFill="1" applyBorder="1" applyAlignment="1">
      <alignment horizontal="center" vertical="center" wrapText="1"/>
    </xf>
    <xf numFmtId="0" fontId="0" fillId="5" borderId="0" xfId="0" applyFill="1" applyAlignment="1">
      <alignment vertical="center"/>
    </xf>
    <xf numFmtId="0" fontId="0" fillId="0" borderId="9" xfId="0" applyBorder="1" applyAlignment="1">
      <alignment horizontal="left" vertical="center" wrapText="1"/>
    </xf>
    <xf numFmtId="49" fontId="0" fillId="0" borderId="9" xfId="0" applyNumberFormat="1" applyBorder="1" applyAlignment="1">
      <alignment horizontal="center" vertical="center" wrapText="1"/>
    </xf>
    <xf numFmtId="0" fontId="0" fillId="0" borderId="9" xfId="0" applyBorder="1" applyAlignment="1">
      <alignment horizontal="center" vertical="center" wrapText="1"/>
    </xf>
    <xf numFmtId="3" fontId="0" fillId="0" borderId="9" xfId="0" applyNumberFormat="1" applyBorder="1" applyAlignment="1">
      <alignment horizontal="center" vertical="center" wrapText="1"/>
    </xf>
    <xf numFmtId="0" fontId="0" fillId="0" borderId="9" xfId="0" applyFill="1" applyBorder="1" applyAlignment="1">
      <alignment horizontal="center" vertical="center" wrapText="1"/>
    </xf>
    <xf numFmtId="0" fontId="0" fillId="0" borderId="6" xfId="0" applyBorder="1" applyAlignment="1">
      <alignment horizontal="left" vertical="center" wrapText="1"/>
    </xf>
    <xf numFmtId="49" fontId="0" fillId="0" borderId="6" xfId="0" applyNumberFormat="1" applyBorder="1" applyAlignment="1">
      <alignment horizontal="center" vertical="center" wrapText="1"/>
    </xf>
    <xf numFmtId="3" fontId="0" fillId="0" borderId="6" xfId="0" applyNumberFormat="1" applyBorder="1" applyAlignment="1">
      <alignment horizontal="center" vertical="center" wrapText="1"/>
    </xf>
    <xf numFmtId="14" fontId="0" fillId="0" borderId="6" xfId="0" applyNumberFormat="1" applyBorder="1" applyAlignment="1">
      <alignment horizontal="center" vertical="center" wrapText="1"/>
    </xf>
    <xf numFmtId="0" fontId="0" fillId="0" borderId="10" xfId="0" applyBorder="1" applyAlignment="1">
      <alignment horizontal="left" vertical="center" wrapText="1"/>
    </xf>
    <xf numFmtId="49" fontId="0" fillId="0" borderId="10" xfId="0" applyNumberFormat="1" applyBorder="1" applyAlignment="1">
      <alignment horizontal="center" vertical="center" wrapText="1"/>
    </xf>
    <xf numFmtId="0" fontId="0" fillId="0" borderId="10" xfId="0" applyBorder="1" applyAlignment="1">
      <alignment horizontal="center" vertical="center" wrapText="1"/>
    </xf>
    <xf numFmtId="3" fontId="0" fillId="0" borderId="10"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10" xfId="0" applyFill="1" applyBorder="1" applyAlignment="1">
      <alignment horizontal="center" vertical="center" wrapText="1"/>
    </xf>
    <xf numFmtId="0" fontId="0" fillId="0" borderId="6" xfId="0" applyBorder="1" applyAlignment="1">
      <alignment vertical="center" wrapText="1"/>
    </xf>
    <xf numFmtId="0" fontId="0" fillId="0" borderId="6" xfId="0" applyBorder="1" applyAlignment="1">
      <alignment horizontal="center" vertical="center"/>
    </xf>
    <xf numFmtId="0" fontId="3" fillId="2" borderId="17" xfId="0" applyFont="1" applyFill="1" applyBorder="1" applyAlignment="1">
      <alignment horizontal="center" vertical="center" wrapText="1"/>
    </xf>
    <xf numFmtId="49" fontId="3" fillId="2" borderId="17" xfId="0" applyNumberFormat="1" applyFont="1" applyFill="1" applyBorder="1" applyAlignment="1">
      <alignment horizontal="center" vertical="center" wrapText="1"/>
    </xf>
    <xf numFmtId="2" fontId="3" fillId="2" borderId="17"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9" fontId="13" fillId="0" borderId="6" xfId="2" applyFont="1" applyFill="1" applyBorder="1" applyAlignment="1" applyProtection="1">
      <alignment horizontal="center" vertical="center" wrapText="1"/>
      <protection locked="0"/>
    </xf>
    <xf numFmtId="2" fontId="13" fillId="0" borderId="6" xfId="0" applyNumberFormat="1" applyFont="1" applyFill="1" applyBorder="1" applyAlignment="1" applyProtection="1">
      <alignment horizontal="center" vertical="center" wrapText="1"/>
      <protection locked="0"/>
    </xf>
    <xf numFmtId="3" fontId="13" fillId="0" borderId="6" xfId="0" applyNumberFormat="1" applyFont="1" applyFill="1" applyBorder="1" applyAlignment="1" applyProtection="1">
      <alignment horizontal="center" vertical="center" wrapText="1"/>
      <protection locked="0"/>
    </xf>
    <xf numFmtId="49" fontId="13" fillId="0" borderId="6" xfId="0" applyNumberFormat="1" applyFont="1" applyFill="1" applyBorder="1" applyAlignment="1" applyProtection="1">
      <alignment horizontal="left" vertical="center" wrapText="1"/>
      <protection locked="0"/>
    </xf>
    <xf numFmtId="9" fontId="20" fillId="0" borderId="6" xfId="0" applyNumberFormat="1" applyFont="1" applyFill="1" applyBorder="1" applyAlignment="1" applyProtection="1">
      <alignment horizontal="center" vertical="center" wrapText="1"/>
      <protection locked="0"/>
    </xf>
    <xf numFmtId="0" fontId="20" fillId="0" borderId="6" xfId="0" applyFont="1" applyFill="1" applyBorder="1" applyAlignment="1" applyProtection="1">
      <alignment horizontal="center" vertical="center" wrapText="1"/>
      <protection locked="0"/>
    </xf>
    <xf numFmtId="171" fontId="20" fillId="0" borderId="6" xfId="0" applyNumberFormat="1" applyFont="1" applyFill="1" applyBorder="1" applyAlignment="1" applyProtection="1">
      <alignment horizontal="center" vertical="center" wrapText="1"/>
      <protection locked="0"/>
    </xf>
    <xf numFmtId="15" fontId="20" fillId="0" borderId="6" xfId="0" applyNumberFormat="1" applyFont="1" applyFill="1" applyBorder="1" applyAlignment="1" applyProtection="1">
      <alignment horizontal="center" vertical="center" wrapText="1"/>
      <protection locked="0"/>
    </xf>
    <xf numFmtId="2" fontId="21" fillId="0" borderId="6" xfId="0" applyNumberFormat="1" applyFont="1" applyFill="1" applyBorder="1" applyAlignment="1" applyProtection="1">
      <alignment horizontal="center" vertical="center" wrapText="1"/>
      <protection locked="0"/>
    </xf>
    <xf numFmtId="49" fontId="21" fillId="0" borderId="6" xfId="0" applyNumberFormat="1" applyFont="1" applyFill="1" applyBorder="1" applyAlignment="1" applyProtection="1">
      <alignment horizontal="center" vertical="center" wrapText="1"/>
      <protection locked="0"/>
    </xf>
    <xf numFmtId="3" fontId="21" fillId="0" borderId="6" xfId="0" applyNumberFormat="1" applyFont="1" applyFill="1" applyBorder="1" applyAlignment="1" applyProtection="1">
      <alignment horizontal="center" vertical="center" wrapText="1"/>
      <protection locked="0"/>
    </xf>
    <xf numFmtId="170" fontId="20" fillId="0" borderId="6" xfId="1" applyNumberFormat="1" applyFont="1" applyFill="1" applyBorder="1" applyAlignment="1">
      <alignment horizontal="right" vertical="center" wrapText="1"/>
    </xf>
    <xf numFmtId="49" fontId="0" fillId="2" borderId="6" xfId="0" applyNumberFormat="1" applyFill="1" applyBorder="1" applyAlignment="1">
      <alignment horizontal="center" vertical="center"/>
    </xf>
    <xf numFmtId="0" fontId="22" fillId="5" borderId="0" xfId="0" applyFont="1" applyFill="1" applyBorder="1" applyAlignment="1">
      <alignment horizontal="center" vertical="center" wrapText="1"/>
    </xf>
    <xf numFmtId="49"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5" borderId="0" xfId="0" applyFill="1" applyAlignment="1">
      <alignment horizontal="center" vertical="center"/>
    </xf>
    <xf numFmtId="0" fontId="0" fillId="2" borderId="6" xfId="0" applyFill="1" applyBorder="1" applyAlignment="1">
      <alignment horizontal="center"/>
    </xf>
    <xf numFmtId="0" fontId="0" fillId="2" borderId="6" xfId="0" applyFill="1" applyBorder="1" applyAlignment="1">
      <alignment horizont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0" xfId="0" applyAlignment="1">
      <alignment vertical="center" wrapText="1"/>
    </xf>
    <xf numFmtId="0" fontId="0" fillId="0" borderId="6" xfId="0" applyBorder="1" applyAlignment="1">
      <alignment wrapText="1"/>
    </xf>
    <xf numFmtId="49" fontId="0" fillId="0" borderId="6" xfId="0" applyNumberFormat="1" applyBorder="1" applyAlignment="1">
      <alignment horizontal="center" wrapText="1"/>
    </xf>
    <xf numFmtId="0" fontId="0" fillId="0" borderId="6" xfId="0" applyBorder="1" applyAlignment="1">
      <alignment horizontal="center" wrapText="1"/>
    </xf>
    <xf numFmtId="3" fontId="0" fillId="0" borderId="6" xfId="0" applyNumberFormat="1" applyBorder="1" applyAlignment="1">
      <alignment horizontal="center"/>
    </xf>
    <xf numFmtId="0" fontId="0" fillId="0" borderId="6" xfId="0" applyBorder="1" applyAlignment="1">
      <alignment horizontal="center" vertical="top" wrapText="1"/>
    </xf>
    <xf numFmtId="3" fontId="0" fillId="0" borderId="6" xfId="0" applyNumberFormat="1" applyBorder="1" applyAlignment="1">
      <alignment horizontal="center" vertical="center"/>
    </xf>
    <xf numFmtId="14" fontId="0" fillId="0" borderId="6" xfId="0" applyNumberFormat="1" applyBorder="1" applyAlignment="1">
      <alignment horizontal="center"/>
    </xf>
    <xf numFmtId="0" fontId="0" fillId="0" borderId="6" xfId="0" applyFill="1" applyBorder="1" applyAlignment="1">
      <alignment horizontal="center"/>
    </xf>
    <xf numFmtId="0" fontId="0" fillId="0" borderId="6" xfId="0" applyFill="1" applyBorder="1" applyAlignment="1">
      <alignment horizontal="center" wrapText="1"/>
    </xf>
    <xf numFmtId="0" fontId="0" fillId="0" borderId="6" xfId="0" applyBorder="1" applyAlignment="1">
      <alignment horizontal="center"/>
    </xf>
    <xf numFmtId="0" fontId="0" fillId="0" borderId="6" xfId="0" applyBorder="1" applyAlignment="1">
      <alignment horizontal="center" vertical="center" wrapText="1"/>
    </xf>
    <xf numFmtId="0" fontId="0" fillId="0" borderId="0" xfId="0" applyBorder="1" applyAlignment="1">
      <alignment wrapText="1"/>
    </xf>
    <xf numFmtId="49" fontId="0" fillId="0" borderId="0" xfId="0" applyNumberFormat="1" applyBorder="1" applyAlignment="1">
      <alignment wrapText="1"/>
    </xf>
    <xf numFmtId="0" fontId="0" fillId="0" borderId="0" xfId="0" applyBorder="1" applyAlignment="1"/>
    <xf numFmtId="0" fontId="0" fillId="0" borderId="0" xfId="0" applyFill="1" applyBorder="1"/>
    <xf numFmtId="0" fontId="0" fillId="0" borderId="0" xfId="0" applyBorder="1"/>
    <xf numFmtId="0" fontId="0" fillId="0" borderId="0" xfId="0" applyFill="1" applyBorder="1" applyAlignment="1">
      <alignment horizontal="center"/>
    </xf>
    <xf numFmtId="0" fontId="0" fillId="0" borderId="0" xfId="0" applyFill="1" applyBorder="1" applyAlignment="1"/>
    <xf numFmtId="0" fontId="3" fillId="2" borderId="18"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3" fillId="0" borderId="6" xfId="0" applyFont="1" applyBorder="1" applyAlignment="1">
      <alignment horizontal="center" wrapText="1"/>
    </xf>
    <xf numFmtId="0" fontId="3" fillId="0" borderId="0" xfId="0" applyFont="1" applyBorder="1" applyAlignment="1">
      <alignment horizontal="center" vertical="center"/>
    </xf>
    <xf numFmtId="0" fontId="22" fillId="0" borderId="0" xfId="0" applyFont="1" applyBorder="1" applyAlignment="1">
      <alignment horizontal="center" vertical="center" wrapText="1"/>
    </xf>
    <xf numFmtId="0" fontId="23" fillId="0" borderId="0" xfId="0" applyFont="1" applyBorder="1" applyAlignment="1">
      <alignment horizontal="center" wrapText="1"/>
    </xf>
    <xf numFmtId="49" fontId="0" fillId="0" borderId="0" xfId="0" applyNumberFormat="1" applyAlignment="1">
      <alignment horizontal="center"/>
    </xf>
    <xf numFmtId="0" fontId="0" fillId="0" borderId="0" xfId="0" applyAlignment="1">
      <alignment horizontal="center"/>
    </xf>
    <xf numFmtId="0" fontId="11" fillId="0" borderId="0" xfId="0" applyFont="1" applyBorder="1" applyAlignment="1">
      <alignment horizontal="justify" vertical="center" wrapText="1"/>
    </xf>
    <xf numFmtId="49" fontId="11" fillId="0" borderId="0" xfId="0" applyNumberFormat="1" applyFont="1" applyBorder="1" applyAlignment="1">
      <alignment horizontal="center" vertical="center" wrapText="1"/>
    </xf>
    <xf numFmtId="0" fontId="0" fillId="5" borderId="6" xfId="0" applyFont="1" applyFill="1" applyBorder="1" applyAlignment="1">
      <alignment horizontal="center" vertical="center"/>
    </xf>
    <xf numFmtId="0" fontId="0" fillId="5" borderId="6" xfId="0" applyFont="1" applyFill="1" applyBorder="1" applyAlignment="1">
      <alignment horizontal="center" vertical="center" wrapText="1"/>
    </xf>
    <xf numFmtId="0" fontId="0" fillId="5" borderId="8" xfId="0" applyFont="1" applyFill="1" applyBorder="1" applyAlignment="1">
      <alignment vertical="center" wrapText="1"/>
    </xf>
    <xf numFmtId="0" fontId="0" fillId="5" borderId="8" xfId="0" applyFont="1" applyFill="1" applyBorder="1" applyAlignment="1">
      <alignment horizontal="center" vertical="center" wrapText="1"/>
    </xf>
    <xf numFmtId="0" fontId="0" fillId="0" borderId="6" xfId="0" applyFont="1" applyFill="1" applyBorder="1" applyAlignment="1">
      <alignment horizontal="center" wrapText="1"/>
    </xf>
    <xf numFmtId="0" fontId="0" fillId="0" borderId="6" xfId="0" applyFont="1" applyFill="1" applyBorder="1" applyAlignment="1">
      <alignment horizontal="center"/>
    </xf>
    <xf numFmtId="14" fontId="0" fillId="0" borderId="6" xfId="0" applyNumberFormat="1" applyFill="1" applyBorder="1" applyAlignment="1">
      <alignment horizontal="center" vertical="center" wrapText="1"/>
    </xf>
    <xf numFmtId="14" fontId="0" fillId="0" borderId="9" xfId="0" applyNumberFormat="1" applyBorder="1" applyAlignment="1">
      <alignment horizontal="center" vertical="center" wrapText="1"/>
    </xf>
    <xf numFmtId="171" fontId="13" fillId="5" borderId="6" xfId="0" applyNumberFormat="1" applyFont="1" applyFill="1" applyBorder="1" applyAlignment="1" applyProtection="1">
      <alignment horizontal="center" vertical="center" wrapText="1"/>
      <protection locked="0"/>
    </xf>
    <xf numFmtId="4" fontId="13" fillId="0" borderId="6" xfId="0" applyNumberFormat="1" applyFont="1" applyFill="1" applyBorder="1" applyAlignment="1" applyProtection="1">
      <alignment horizontal="center" vertical="center" wrapText="1"/>
      <protection locked="0"/>
    </xf>
    <xf numFmtId="0" fontId="25" fillId="0" borderId="6" xfId="0" applyFont="1" applyFill="1" applyBorder="1" applyAlignment="1">
      <alignment horizontal="center" vertical="center" wrapText="1"/>
    </xf>
    <xf numFmtId="49" fontId="25" fillId="0" borderId="6" xfId="0" applyNumberFormat="1" applyFont="1" applyFill="1" applyBorder="1" applyAlignment="1" applyProtection="1">
      <alignment horizontal="left" vertical="center" wrapText="1"/>
      <protection locked="0"/>
    </xf>
    <xf numFmtId="49" fontId="25" fillId="0" borderId="6" xfId="0" applyNumberFormat="1" applyFont="1" applyFill="1" applyBorder="1" applyAlignment="1" applyProtection="1">
      <alignment horizontal="center" vertical="center" wrapText="1"/>
      <protection locked="0"/>
    </xf>
    <xf numFmtId="9" fontId="25" fillId="0" borderId="6" xfId="0" applyNumberFormat="1" applyFont="1" applyFill="1" applyBorder="1" applyAlignment="1" applyProtection="1">
      <alignment horizontal="center" vertical="center" wrapText="1"/>
      <protection locked="0"/>
    </xf>
    <xf numFmtId="0" fontId="25" fillId="0" borderId="6" xfId="0" applyFont="1" applyFill="1" applyBorder="1" applyAlignment="1" applyProtection="1">
      <alignment horizontal="center" vertical="center" wrapText="1"/>
      <protection locked="0"/>
    </xf>
    <xf numFmtId="171" fontId="25" fillId="0" borderId="6" xfId="0" applyNumberFormat="1" applyFont="1" applyFill="1" applyBorder="1" applyAlignment="1" applyProtection="1">
      <alignment horizontal="center" vertical="center" wrapText="1"/>
      <protection locked="0"/>
    </xf>
    <xf numFmtId="15" fontId="25" fillId="0" borderId="6" xfId="0" applyNumberFormat="1" applyFont="1" applyFill="1" applyBorder="1" applyAlignment="1" applyProtection="1">
      <alignment horizontal="center" vertical="center" wrapText="1"/>
      <protection locked="0"/>
    </xf>
    <xf numFmtId="2" fontId="26" fillId="0" borderId="6" xfId="0" applyNumberFormat="1" applyFont="1" applyFill="1" applyBorder="1" applyAlignment="1" applyProtection="1">
      <alignment horizontal="center" vertical="center" wrapText="1"/>
      <protection locked="0"/>
    </xf>
    <xf numFmtId="4" fontId="26" fillId="0" borderId="6" xfId="0" applyNumberFormat="1" applyFont="1" applyFill="1" applyBorder="1" applyAlignment="1" applyProtection="1">
      <alignment horizontal="center" vertical="center" wrapText="1"/>
      <protection locked="0"/>
    </xf>
    <xf numFmtId="3" fontId="26" fillId="0" borderId="6" xfId="0" applyNumberFormat="1" applyFont="1" applyFill="1" applyBorder="1" applyAlignment="1" applyProtection="1">
      <alignment horizontal="center" vertical="center" wrapText="1"/>
      <protection locked="0"/>
    </xf>
    <xf numFmtId="49" fontId="26" fillId="0" borderId="6" xfId="0" applyNumberFormat="1" applyFont="1" applyFill="1" applyBorder="1" applyAlignment="1" applyProtection="1">
      <alignment horizontal="center" vertical="center" wrapText="1"/>
      <protection locked="0"/>
    </xf>
    <xf numFmtId="170" fontId="25" fillId="0" borderId="6" xfId="1" applyNumberFormat="1" applyFont="1" applyFill="1" applyBorder="1" applyAlignment="1">
      <alignment horizontal="right" vertical="center" wrapText="1"/>
    </xf>
    <xf numFmtId="0" fontId="25" fillId="0" borderId="6" xfId="0" applyFont="1" applyFill="1" applyBorder="1" applyAlignment="1">
      <alignment horizontal="left" vertical="center" wrapText="1"/>
    </xf>
    <xf numFmtId="0" fontId="25" fillId="0" borderId="0" xfId="0" applyFont="1" applyFill="1" applyAlignment="1">
      <alignment horizontal="left" vertical="center" wrapText="1"/>
    </xf>
    <xf numFmtId="0" fontId="3" fillId="2" borderId="18" xfId="0" applyFont="1" applyFill="1" applyBorder="1" applyAlignment="1">
      <alignment horizontal="center" vertical="center"/>
    </xf>
    <xf numFmtId="49" fontId="3" fillId="2" borderId="18" xfId="0" applyNumberFormat="1" applyFont="1" applyFill="1" applyBorder="1" applyAlignment="1">
      <alignment horizontal="center" vertical="center" wrapText="1"/>
    </xf>
    <xf numFmtId="0" fontId="22" fillId="2" borderId="6" xfId="0" applyFont="1" applyFill="1" applyBorder="1" applyAlignment="1">
      <alignment horizontal="center" vertical="center" wrapText="1"/>
    </xf>
    <xf numFmtId="49" fontId="0" fillId="0" borderId="22" xfId="0" applyNumberFormat="1" applyBorder="1" applyAlignment="1">
      <alignment horizontal="center" vertical="center"/>
    </xf>
    <xf numFmtId="0" fontId="0" fillId="0" borderId="22" xfId="0" applyBorder="1" applyAlignment="1">
      <alignment horizontal="center" vertical="center"/>
    </xf>
    <xf numFmtId="49" fontId="0" fillId="0" borderId="23" xfId="0" applyNumberFormat="1" applyBorder="1" applyAlignment="1">
      <alignment horizontal="center" vertical="center"/>
    </xf>
    <xf numFmtId="0" fontId="0" fillId="0" borderId="23" xfId="0" applyBorder="1" applyAlignment="1">
      <alignment horizontal="center" vertical="center"/>
    </xf>
    <xf numFmtId="0" fontId="27" fillId="5" borderId="0" xfId="0" applyFont="1" applyFill="1" applyBorder="1" applyAlignment="1">
      <alignment horizontal="left" vertical="center" wrapText="1"/>
    </xf>
    <xf numFmtId="0" fontId="0" fillId="0" borderId="10" xfId="0" applyBorder="1" applyAlignment="1">
      <alignment horizontal="center" vertical="center"/>
    </xf>
    <xf numFmtId="0" fontId="27" fillId="0" borderId="0" xfId="0" applyFont="1" applyBorder="1" applyAlignment="1">
      <alignment horizontal="left" vertical="center" wrapText="1"/>
    </xf>
    <xf numFmtId="15" fontId="0" fillId="0" borderId="5" xfId="0" applyNumberForma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165" fontId="0" fillId="3" borderId="6" xfId="0" applyNumberFormat="1" applyFill="1" applyBorder="1" applyAlignment="1">
      <alignment horizontal="right" vertical="center"/>
    </xf>
    <xf numFmtId="1" fontId="0" fillId="3" borderId="6" xfId="0" applyNumberFormat="1" applyFill="1" applyBorder="1" applyAlignment="1">
      <alignment horizontal="right" vertical="center"/>
    </xf>
    <xf numFmtId="0" fontId="0" fillId="0" borderId="0" xfId="0" applyFill="1" applyBorder="1" applyAlignment="1">
      <alignment horizontal="center" vertical="center"/>
    </xf>
    <xf numFmtId="3" fontId="9" fillId="4" borderId="6" xfId="0" applyNumberFormat="1" applyFont="1" applyFill="1" applyBorder="1" applyAlignment="1">
      <alignment horizontal="right" vertical="center" wrapText="1"/>
    </xf>
    <xf numFmtId="1" fontId="0" fillId="4" borderId="6" xfId="0" applyNumberFormat="1" applyFill="1" applyBorder="1" applyAlignment="1" applyProtection="1">
      <alignment vertical="center"/>
      <protection locked="0"/>
    </xf>
    <xf numFmtId="3" fontId="9" fillId="0" borderId="0" xfId="0" applyNumberFormat="1" applyFont="1" applyFill="1" applyBorder="1" applyAlignment="1">
      <alignment horizontal="right" vertical="center" wrapText="1"/>
    </xf>
    <xf numFmtId="0" fontId="0" fillId="0" borderId="0" xfId="0" applyFill="1"/>
    <xf numFmtId="0" fontId="11" fillId="0" borderId="6" xfId="0" applyFont="1" applyBorder="1" applyAlignment="1">
      <alignment horizontal="center" vertical="center" wrapText="1"/>
    </xf>
    <xf numFmtId="0" fontId="11" fillId="0" borderId="0" xfId="0" applyFont="1" applyBorder="1" applyAlignment="1">
      <alignment horizontal="center" vertical="center" wrapText="1"/>
    </xf>
    <xf numFmtId="0" fontId="22" fillId="0" borderId="6" xfId="0" applyFont="1" applyFill="1" applyBorder="1" applyAlignment="1">
      <alignment horizontal="center" vertical="center" wrapText="1"/>
    </xf>
    <xf numFmtId="49" fontId="22" fillId="0" borderId="6" xfId="0" applyNumberFormat="1" applyFont="1" applyFill="1" applyBorder="1" applyAlignment="1" applyProtection="1">
      <alignment horizontal="left" vertical="center" wrapText="1"/>
      <protection locked="0"/>
    </xf>
    <xf numFmtId="0" fontId="22" fillId="0" borderId="6" xfId="0" applyFont="1" applyFill="1" applyBorder="1" applyAlignment="1">
      <alignment horizontal="left" vertical="center" wrapText="1"/>
    </xf>
    <xf numFmtId="0" fontId="22" fillId="0" borderId="6" xfId="0" applyFont="1" applyFill="1" applyBorder="1" applyAlignment="1" applyProtection="1">
      <alignment horizontal="center" vertical="center" wrapText="1"/>
      <protection locked="0"/>
    </xf>
    <xf numFmtId="1" fontId="22" fillId="0" borderId="6" xfId="0" applyNumberFormat="1" applyFont="1" applyFill="1" applyBorder="1" applyAlignment="1" applyProtection="1">
      <alignment horizontal="center" vertical="center" wrapText="1"/>
      <protection locked="0"/>
    </xf>
    <xf numFmtId="9" fontId="22" fillId="0" borderId="6" xfId="2" applyFont="1" applyFill="1" applyBorder="1" applyAlignment="1" applyProtection="1">
      <alignment horizontal="center" vertical="center" wrapText="1"/>
      <protection locked="0"/>
    </xf>
    <xf numFmtId="14" fontId="22" fillId="0" borderId="6" xfId="0" applyNumberFormat="1" applyFont="1" applyFill="1" applyBorder="1" applyAlignment="1" applyProtection="1">
      <alignment horizontal="center" vertical="center" wrapText="1"/>
      <protection locked="0"/>
    </xf>
    <xf numFmtId="15" fontId="22" fillId="0" borderId="6" xfId="0" applyNumberFormat="1" applyFont="1" applyFill="1" applyBorder="1" applyAlignment="1" applyProtection="1">
      <alignment horizontal="center" vertical="center" wrapText="1"/>
      <protection locked="0"/>
    </xf>
    <xf numFmtId="170" fontId="22" fillId="0" borderId="6" xfId="1" applyNumberFormat="1" applyFont="1" applyFill="1" applyBorder="1" applyAlignment="1">
      <alignment horizontal="right" vertical="center" wrapText="1"/>
    </xf>
    <xf numFmtId="0" fontId="22" fillId="0" borderId="0" xfId="0" applyFont="1" applyFill="1" applyBorder="1" applyAlignment="1">
      <alignment horizontal="left" vertical="center" wrapText="1"/>
    </xf>
    <xf numFmtId="0" fontId="22" fillId="0" borderId="0" xfId="0" applyFont="1" applyFill="1" applyAlignment="1">
      <alignment horizontal="left" vertical="center" wrapText="1"/>
    </xf>
    <xf numFmtId="49" fontId="22" fillId="0" borderId="6" xfId="0" applyNumberFormat="1" applyFont="1" applyFill="1" applyBorder="1" applyAlignment="1" applyProtection="1">
      <alignment horizontal="center" vertical="center" wrapText="1"/>
      <protection locked="0"/>
    </xf>
    <xf numFmtId="9" fontId="22" fillId="0" borderId="6" xfId="0" applyNumberFormat="1" applyFont="1" applyFill="1" applyBorder="1" applyAlignment="1" applyProtection="1">
      <alignment horizontal="center" vertical="center" wrapText="1"/>
      <protection locked="0"/>
    </xf>
    <xf numFmtId="0" fontId="13" fillId="0" borderId="0" xfId="0" applyFont="1" applyFill="1" applyAlignment="1">
      <alignment horizontal="center" vertical="center" wrapText="1"/>
    </xf>
    <xf numFmtId="2" fontId="22" fillId="0" borderId="6" xfId="0" applyNumberFormat="1" applyFont="1" applyFill="1" applyBorder="1" applyAlignment="1" applyProtection="1">
      <alignment horizontal="center" vertical="center" wrapText="1"/>
      <protection locked="0"/>
    </xf>
    <xf numFmtId="14" fontId="25" fillId="0" borderId="6" xfId="0" applyNumberFormat="1" applyFont="1" applyFill="1" applyBorder="1" applyAlignment="1" applyProtection="1">
      <alignment horizontal="center" vertical="center" wrapText="1"/>
      <protection locked="0"/>
    </xf>
    <xf numFmtId="1" fontId="25" fillId="0" borderId="6" xfId="0" applyNumberFormat="1" applyFont="1" applyFill="1" applyBorder="1" applyAlignment="1" applyProtection="1">
      <alignment horizontal="center" vertical="center" wrapText="1"/>
      <protection locked="0"/>
    </xf>
    <xf numFmtId="170" fontId="22" fillId="0" borderId="6" xfId="1" applyNumberFormat="1" applyFont="1" applyFill="1" applyBorder="1" applyAlignment="1">
      <alignment horizontal="left" vertical="center" wrapText="1"/>
    </xf>
    <xf numFmtId="170" fontId="22" fillId="0" borderId="6" xfId="1" applyNumberFormat="1" applyFont="1" applyFill="1" applyBorder="1" applyAlignment="1">
      <alignment horizontal="center" vertical="center" wrapText="1"/>
    </xf>
    <xf numFmtId="2" fontId="25" fillId="0" borderId="6" xfId="0" applyNumberFormat="1" applyFont="1" applyFill="1" applyBorder="1" applyAlignment="1" applyProtection="1">
      <alignment horizontal="center" vertical="center" wrapText="1"/>
      <protection locked="0"/>
    </xf>
    <xf numFmtId="1" fontId="26" fillId="0" borderId="6" xfId="0" applyNumberFormat="1" applyFont="1" applyFill="1" applyBorder="1" applyAlignment="1" applyProtection="1">
      <alignment horizontal="center" vertical="center" wrapText="1"/>
      <protection locked="0"/>
    </xf>
    <xf numFmtId="0" fontId="11" fillId="0" borderId="6" xfId="0" applyFont="1" applyBorder="1" applyAlignment="1"/>
    <xf numFmtId="0" fontId="0" fillId="0" borderId="6" xfId="0" applyBorder="1" applyAlignment="1"/>
    <xf numFmtId="0" fontId="0" fillId="0" borderId="6" xfId="0" applyFill="1" applyBorder="1"/>
    <xf numFmtId="0" fontId="0" fillId="0" borderId="6" xfId="0" applyFill="1" applyBorder="1" applyAlignment="1"/>
    <xf numFmtId="0" fontId="0" fillId="0" borderId="6" xfId="0" applyFill="1" applyBorder="1" applyAlignment="1">
      <alignment wrapText="1"/>
    </xf>
    <xf numFmtId="0" fontId="3" fillId="2"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14" fontId="3" fillId="0" borderId="10" xfId="0" applyNumberFormat="1" applyFont="1" applyFill="1" applyBorder="1" applyAlignment="1">
      <alignment horizontal="center" vertical="center" wrapText="1"/>
    </xf>
    <xf numFmtId="0" fontId="3" fillId="0" borderId="6" xfId="0" applyFont="1" applyFill="1" applyBorder="1" applyAlignment="1">
      <alignment horizontal="left" vertical="center" wrapText="1"/>
    </xf>
    <xf numFmtId="14" fontId="3" fillId="0" borderId="6"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left" vertical="top" wrapText="1"/>
    </xf>
    <xf numFmtId="0" fontId="3" fillId="0" borderId="6" xfId="0" applyFont="1" applyFill="1" applyBorder="1" applyAlignment="1">
      <alignment horizontal="center" vertical="top" wrapText="1"/>
    </xf>
    <xf numFmtId="14" fontId="3" fillId="0" borderId="6" xfId="0" applyNumberFormat="1" applyFont="1" applyFill="1" applyBorder="1" applyAlignment="1">
      <alignment horizontal="center" vertical="top" wrapText="1"/>
    </xf>
    <xf numFmtId="14" fontId="0" fillId="0" borderId="6" xfId="0" applyNumberFormat="1" applyFill="1" applyBorder="1" applyAlignment="1">
      <alignment horizontal="center" vertical="center"/>
    </xf>
    <xf numFmtId="0" fontId="0" fillId="0" borderId="6" xfId="0" applyFill="1" applyBorder="1" applyAlignment="1">
      <alignment horizontal="center" vertical="top" wrapText="1"/>
    </xf>
    <xf numFmtId="0" fontId="0" fillId="0" borderId="6" xfId="0" applyFill="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center" wrapText="1"/>
    </xf>
    <xf numFmtId="0" fontId="0" fillId="0" borderId="6" xfId="0" applyBorder="1" applyAlignment="1">
      <alignment horizontal="left" vertical="top" wrapText="1"/>
    </xf>
    <xf numFmtId="0" fontId="3" fillId="0" borderId="6" xfId="0" applyFont="1" applyBorder="1" applyAlignment="1">
      <alignment wrapText="1"/>
    </xf>
    <xf numFmtId="0" fontId="3" fillId="0" borderId="6" xfId="0" applyFont="1" applyBorder="1" applyAlignment="1">
      <alignment vertical="center"/>
    </xf>
    <xf numFmtId="0" fontId="3" fillId="0" borderId="6" xfId="0" applyFont="1" applyBorder="1" applyAlignment="1">
      <alignment vertical="center" wrapText="1"/>
    </xf>
    <xf numFmtId="14" fontId="0" fillId="0" borderId="6" xfId="0" applyNumberFormat="1" applyBorder="1" applyAlignment="1">
      <alignment horizontal="center" vertical="center"/>
    </xf>
    <xf numFmtId="0" fontId="0" fillId="0" borderId="6" xfId="0" applyBorder="1" applyAlignment="1">
      <alignment vertical="top" wrapText="1"/>
    </xf>
    <xf numFmtId="14" fontId="0" fillId="0" borderId="6" xfId="0" applyNumberFormat="1" applyBorder="1" applyAlignment="1">
      <alignment vertical="center"/>
    </xf>
    <xf numFmtId="1" fontId="20" fillId="0" borderId="6" xfId="0" applyNumberFormat="1" applyFont="1" applyFill="1" applyBorder="1" applyAlignment="1" applyProtection="1">
      <alignment horizontal="center" vertical="center" wrapText="1"/>
      <protection locked="0"/>
    </xf>
    <xf numFmtId="9" fontId="20" fillId="0" borderId="6" xfId="2" applyFont="1" applyFill="1" applyBorder="1" applyAlignment="1" applyProtection="1">
      <alignment horizontal="center" vertical="center" wrapText="1"/>
      <protection locked="0"/>
    </xf>
    <xf numFmtId="14" fontId="20" fillId="0" borderId="6" xfId="0" applyNumberFormat="1" applyFont="1" applyFill="1" applyBorder="1" applyAlignment="1" applyProtection="1">
      <alignment horizontal="center" vertical="center" wrapText="1"/>
      <protection locked="0"/>
    </xf>
    <xf numFmtId="2" fontId="20" fillId="0" borderId="6" xfId="0" applyNumberFormat="1" applyFont="1" applyFill="1" applyBorder="1" applyAlignment="1" applyProtection="1">
      <alignment horizontal="center" vertical="center" wrapText="1"/>
      <protection locked="0"/>
    </xf>
    <xf numFmtId="0" fontId="3" fillId="2" borderId="6" xfId="0" applyFont="1" applyFill="1" applyBorder="1" applyAlignment="1">
      <alignment vertical="center" wrapText="1"/>
    </xf>
    <xf numFmtId="14" fontId="0" fillId="0" borderId="6" xfId="0" applyNumberFormat="1" applyBorder="1" applyAlignment="1"/>
    <xf numFmtId="0" fontId="0" fillId="0" borderId="6" xfId="0" applyFill="1" applyBorder="1" applyAlignment="1">
      <alignment vertical="top" wrapText="1"/>
    </xf>
    <xf numFmtId="0" fontId="0" fillId="0" borderId="8" xfId="0" applyBorder="1" applyAlignment="1">
      <alignment horizontal="center" vertical="center" wrapText="1"/>
    </xf>
    <xf numFmtId="14" fontId="0" fillId="0" borderId="6" xfId="0" applyNumberFormat="1" applyFill="1" applyBorder="1" applyAlignment="1">
      <alignment vertical="top" wrapText="1"/>
    </xf>
    <xf numFmtId="0" fontId="0" fillId="0" borderId="6" xfId="0" applyBorder="1" applyAlignment="1">
      <alignment vertical="top"/>
    </xf>
    <xf numFmtId="14" fontId="0" fillId="0" borderId="6" xfId="0" applyNumberFormat="1" applyFill="1" applyBorder="1" applyAlignment="1"/>
    <xf numFmtId="0" fontId="2" fillId="0" borderId="0" xfId="0" applyFont="1" applyAlignment="1">
      <alignment vertical="center"/>
    </xf>
    <xf numFmtId="15" fontId="0" fillId="0" borderId="5" xfId="0" applyNumberFormat="1" applyFont="1" applyFill="1" applyBorder="1" applyAlignment="1" applyProtection="1">
      <alignment horizontal="left" vertical="center"/>
      <protection locked="0"/>
    </xf>
    <xf numFmtId="3" fontId="0" fillId="3" borderId="6" xfId="0" applyNumberFormat="1" applyFill="1" applyBorder="1" applyAlignment="1">
      <alignment horizontal="right" vertical="center"/>
    </xf>
    <xf numFmtId="165" fontId="0" fillId="4" borderId="6" xfId="0" applyNumberFormat="1" applyFill="1" applyBorder="1" applyAlignment="1" applyProtection="1">
      <alignment vertical="center"/>
      <protection locked="0"/>
    </xf>
    <xf numFmtId="0" fontId="10" fillId="2" borderId="21" xfId="0" applyFont="1" applyFill="1" applyBorder="1" applyAlignment="1">
      <alignment horizontal="center" vertical="center" wrapText="1"/>
    </xf>
    <xf numFmtId="169" fontId="20" fillId="0" borderId="6" xfId="0" applyNumberFormat="1" applyFont="1" applyFill="1" applyBorder="1" applyAlignment="1" applyProtection="1">
      <alignment horizontal="center" vertical="center" wrapText="1"/>
      <protection locked="0"/>
    </xf>
    <xf numFmtId="0" fontId="20" fillId="0" borderId="6" xfId="0" applyNumberFormat="1" applyFont="1" applyFill="1" applyBorder="1" applyAlignment="1" applyProtection="1">
      <alignment horizontal="center" vertical="center" wrapText="1"/>
      <protection locked="0"/>
    </xf>
    <xf numFmtId="173" fontId="20" fillId="0" borderId="6" xfId="0" applyNumberFormat="1" applyFont="1" applyFill="1" applyBorder="1" applyAlignment="1" applyProtection="1">
      <alignment horizontal="center" vertical="center" wrapText="1"/>
      <protection locked="0"/>
    </xf>
    <xf numFmtId="0" fontId="0" fillId="0" borderId="6" xfId="0" applyBorder="1"/>
    <xf numFmtId="0" fontId="29" fillId="0" borderId="6" xfId="0" applyFont="1" applyBorder="1" applyAlignment="1">
      <alignment wrapText="1"/>
    </xf>
    <xf numFmtId="14" fontId="29" fillId="0" borderId="6" xfId="0" applyNumberFormat="1" applyFont="1" applyFill="1" applyBorder="1" applyAlignment="1">
      <alignment wrapText="1"/>
    </xf>
    <xf numFmtId="0" fontId="29" fillId="0" borderId="6" xfId="0" applyFont="1" applyBorder="1" applyAlignment="1">
      <alignment vertical="center" wrapText="1"/>
    </xf>
    <xf numFmtId="0" fontId="29" fillId="0" borderId="9" xfId="0" applyFont="1" applyBorder="1" applyAlignment="1">
      <alignment wrapText="1"/>
    </xf>
    <xf numFmtId="14" fontId="29" fillId="0" borderId="9" xfId="0" applyNumberFormat="1" applyFont="1" applyFill="1" applyBorder="1" applyAlignment="1">
      <alignment wrapText="1"/>
    </xf>
    <xf numFmtId="14" fontId="29" fillId="0" borderId="9" xfId="0" applyNumberFormat="1" applyFont="1" applyFill="1" applyBorder="1" applyAlignment="1">
      <alignment vertical="center" wrapText="1"/>
    </xf>
    <xf numFmtId="174" fontId="20" fillId="0" borderId="6" xfId="1" applyNumberFormat="1" applyFont="1" applyFill="1" applyBorder="1" applyAlignment="1">
      <alignment horizontal="right" vertical="center" wrapText="1"/>
    </xf>
    <xf numFmtId="0" fontId="0" fillId="4" borderId="0" xfId="0" applyFill="1" applyAlignment="1">
      <alignment vertical="center"/>
    </xf>
    <xf numFmtId="0" fontId="0" fillId="0" borderId="6" xfId="0" applyBorder="1" applyAlignment="1">
      <alignment horizontal="left" wrapText="1"/>
    </xf>
    <xf numFmtId="0" fontId="0" fillId="0" borderId="6" xfId="0" applyBorder="1" applyAlignment="1">
      <alignment horizontal="left" vertical="center"/>
    </xf>
    <xf numFmtId="0" fontId="22" fillId="0" borderId="6" xfId="0" applyFont="1" applyFill="1" applyBorder="1" applyAlignment="1" applyProtection="1">
      <alignment horizontal="left" vertical="center" wrapText="1"/>
      <protection locked="0"/>
    </xf>
    <xf numFmtId="42" fontId="0" fillId="3" borderId="6" xfId="0" applyNumberFormat="1" applyFill="1" applyBorder="1" applyAlignment="1">
      <alignment horizontal="right" vertical="center"/>
    </xf>
    <xf numFmtId="42" fontId="0" fillId="3" borderId="6" xfId="0" applyNumberFormat="1" applyFill="1" applyBorder="1" applyAlignment="1">
      <alignment vertical="center"/>
    </xf>
    <xf numFmtId="42" fontId="0" fillId="3" borderId="6" xfId="0" applyNumberFormat="1" applyFill="1" applyBorder="1" applyAlignment="1">
      <alignment horizontal="center" vertical="center"/>
    </xf>
    <xf numFmtId="0" fontId="3" fillId="0" borderId="0" xfId="0" applyFont="1"/>
    <xf numFmtId="0" fontId="9" fillId="5" borderId="6" xfId="0" applyFont="1" applyFill="1" applyBorder="1" applyAlignment="1" applyProtection="1">
      <alignment vertical="center"/>
      <protection locked="0"/>
    </xf>
    <xf numFmtId="0" fontId="9" fillId="5" borderId="6" xfId="0" applyFont="1" applyFill="1" applyBorder="1" applyAlignment="1" applyProtection="1">
      <alignment vertical="center" wrapText="1"/>
      <protection locked="0"/>
    </xf>
    <xf numFmtId="0" fontId="9" fillId="5" borderId="6" xfId="0" applyFont="1" applyFill="1" applyBorder="1" applyAlignment="1" applyProtection="1">
      <alignment horizontal="center" vertical="center"/>
      <protection locked="0"/>
    </xf>
    <xf numFmtId="9" fontId="9" fillId="5" borderId="6" xfId="0" applyNumberFormat="1" applyFont="1" applyFill="1" applyBorder="1" applyAlignment="1" applyProtection="1">
      <alignment horizontal="center" vertical="center"/>
      <protection locked="0"/>
    </xf>
    <xf numFmtId="171" fontId="9" fillId="5" borderId="6" xfId="0" applyNumberFormat="1" applyFont="1" applyFill="1" applyBorder="1" applyAlignment="1" applyProtection="1">
      <alignment horizontal="center" vertical="center"/>
      <protection locked="0"/>
    </xf>
    <xf numFmtId="4" fontId="9" fillId="5" borderId="6" xfId="0" applyNumberFormat="1" applyFont="1" applyFill="1" applyBorder="1" applyAlignment="1" applyProtection="1">
      <alignment horizontal="center" vertical="center"/>
      <protection locked="0"/>
    </xf>
    <xf numFmtId="1" fontId="9" fillId="5" borderId="6" xfId="0" applyNumberFormat="1" applyFont="1" applyFill="1" applyBorder="1" applyAlignment="1" applyProtection="1">
      <alignment horizontal="center" vertical="center"/>
      <protection locked="0"/>
    </xf>
    <xf numFmtId="170" fontId="2" fillId="0" borderId="6" xfId="1"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171" fontId="13" fillId="0" borderId="10" xfId="0" applyNumberFormat="1" applyFont="1" applyFill="1" applyBorder="1" applyAlignment="1" applyProtection="1">
      <alignment horizontal="center" vertical="center" wrapText="1"/>
      <protection locked="0"/>
    </xf>
    <xf numFmtId="4" fontId="13" fillId="0" borderId="10" xfId="0" applyNumberFormat="1" applyFont="1" applyFill="1" applyBorder="1" applyAlignment="1" applyProtection="1">
      <alignment horizontal="center" vertical="center" wrapText="1"/>
      <protection locked="0"/>
    </xf>
    <xf numFmtId="2" fontId="14" fillId="0" borderId="6" xfId="0" applyNumberFormat="1" applyFont="1" applyFill="1" applyBorder="1" applyAlignment="1" applyProtection="1">
      <alignment horizontal="center" vertical="center" wrapText="1"/>
      <protection locked="0"/>
    </xf>
    <xf numFmtId="0" fontId="3" fillId="5" borderId="6" xfId="0" applyFont="1" applyFill="1" applyBorder="1" applyAlignment="1">
      <alignment horizontal="center" vertical="center" wrapText="1"/>
    </xf>
    <xf numFmtId="0" fontId="0" fillId="0" borderId="0" xfId="0" applyAlignment="1">
      <alignment horizontal="left" vertical="center" wrapText="1"/>
    </xf>
    <xf numFmtId="0" fontId="0" fillId="0" borderId="6" xfId="0" applyFill="1" applyBorder="1" applyAlignment="1">
      <alignment horizontal="left" vertical="center" wrapText="1"/>
    </xf>
    <xf numFmtId="0" fontId="0" fillId="0" borderId="7" xfId="0" applyBorder="1" applyAlignment="1">
      <alignment horizontal="left" vertical="center" wrapText="1"/>
    </xf>
    <xf numFmtId="0" fontId="19" fillId="2" borderId="6" xfId="0" applyFont="1" applyFill="1" applyBorder="1" applyAlignment="1">
      <alignment horizontal="center" vertical="center"/>
    </xf>
    <xf numFmtId="0" fontId="19" fillId="2" borderId="6" xfId="0" applyFont="1" applyFill="1" applyBorder="1" applyAlignment="1">
      <alignment horizontal="center" vertical="center" wrapText="1"/>
    </xf>
    <xf numFmtId="0" fontId="0" fillId="5" borderId="6" xfId="0" applyFont="1" applyFill="1" applyBorder="1" applyAlignment="1">
      <alignment horizontal="left" vertical="center" wrapText="1"/>
    </xf>
    <xf numFmtId="14" fontId="0" fillId="5" borderId="6" xfId="0" applyNumberFormat="1" applyFont="1" applyFill="1" applyBorder="1" applyAlignment="1">
      <alignment horizontal="center" vertical="center" wrapText="1"/>
    </xf>
    <xf numFmtId="175" fontId="0" fillId="5" borderId="6" xfId="0" applyNumberFormat="1" applyFont="1" applyFill="1" applyBorder="1" applyAlignment="1">
      <alignment horizontal="center" vertical="center" wrapText="1"/>
    </xf>
    <xf numFmtId="16" fontId="0" fillId="5" borderId="6" xfId="0" applyNumberFormat="1" applyFont="1" applyFill="1" applyBorder="1" applyAlignment="1">
      <alignment horizontal="left" vertical="center" wrapText="1"/>
    </xf>
    <xf numFmtId="0" fontId="0"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0" fillId="0" borderId="6" xfId="0" applyFont="1" applyBorder="1" applyAlignment="1">
      <alignment vertical="center"/>
    </xf>
    <xf numFmtId="0" fontId="0" fillId="0" borderId="6" xfId="0" applyFont="1" applyFill="1" applyBorder="1" applyAlignment="1">
      <alignment vertical="center" wrapText="1"/>
    </xf>
    <xf numFmtId="0" fontId="0" fillId="5" borderId="10" xfId="0" applyFont="1" applyFill="1" applyBorder="1" applyAlignment="1">
      <alignment horizontal="center" vertical="center" wrapText="1"/>
    </xf>
    <xf numFmtId="14" fontId="0" fillId="5" borderId="10" xfId="0" applyNumberFormat="1" applyFont="1" applyFill="1" applyBorder="1" applyAlignment="1">
      <alignment horizontal="center" vertical="center" wrapText="1"/>
    </xf>
    <xf numFmtId="0" fontId="0" fillId="0" borderId="6" xfId="0" applyFont="1" applyFill="1" applyBorder="1" applyAlignment="1">
      <alignment horizontal="center" vertical="center" wrapText="1"/>
    </xf>
    <xf numFmtId="14" fontId="0" fillId="0" borderId="6" xfId="0" applyNumberFormat="1" applyFont="1" applyFill="1" applyBorder="1" applyAlignment="1">
      <alignment horizontal="center" vertical="center" wrapText="1"/>
    </xf>
    <xf numFmtId="0" fontId="0" fillId="0" borderId="6" xfId="0" applyFont="1" applyBorder="1" applyAlignment="1">
      <alignment vertical="center" wrapText="1"/>
    </xf>
    <xf numFmtId="0" fontId="2" fillId="5" borderId="19" xfId="0" applyFont="1" applyFill="1" applyBorder="1" applyAlignment="1">
      <alignment vertical="center" wrapText="1"/>
    </xf>
    <xf numFmtId="1" fontId="0" fillId="0" borderId="6" xfId="0" applyNumberFormat="1" applyBorder="1" applyAlignment="1">
      <alignment horizontal="center" vertical="center" wrapText="1"/>
    </xf>
    <xf numFmtId="13" fontId="13" fillId="0" borderId="6" xfId="0" applyNumberFormat="1" applyFont="1" applyFill="1" applyBorder="1" applyAlignment="1" applyProtection="1">
      <alignment horizontal="center" vertical="center" wrapText="1"/>
      <protection locked="0"/>
    </xf>
    <xf numFmtId="9" fontId="13" fillId="0" borderId="6" xfId="2" applyNumberFormat="1" applyFont="1" applyFill="1" applyBorder="1" applyAlignment="1" applyProtection="1">
      <alignment horizontal="center" vertical="center" wrapText="1"/>
      <protection locked="0"/>
    </xf>
    <xf numFmtId="169" fontId="0" fillId="0" borderId="0" xfId="0" applyNumberFormat="1" applyAlignment="1">
      <alignment vertical="center"/>
    </xf>
    <xf numFmtId="0" fontId="0" fillId="0" borderId="19" xfId="0" applyBorder="1" applyAlignment="1">
      <alignment horizontal="center" vertical="center" wrapText="1"/>
    </xf>
    <xf numFmtId="14" fontId="0" fillId="0" borderId="19" xfId="0" applyNumberFormat="1" applyBorder="1" applyAlignment="1">
      <alignment horizontal="center" vertical="center" wrapText="1"/>
    </xf>
    <xf numFmtId="0" fontId="0" fillId="0" borderId="19" xfId="0" applyFill="1" applyBorder="1" applyAlignment="1">
      <alignment horizontal="center" vertical="center" wrapText="1"/>
    </xf>
    <xf numFmtId="14" fontId="0" fillId="0" borderId="0" xfId="0" applyNumberFormat="1" applyBorder="1" applyAlignment="1">
      <alignment horizontal="center" vertical="center" wrapText="1"/>
    </xf>
    <xf numFmtId="0" fontId="3" fillId="0" borderId="12" xfId="0" applyFont="1" applyFill="1" applyBorder="1" applyAlignment="1">
      <alignment horizontal="center" vertical="center" wrapText="1"/>
    </xf>
    <xf numFmtId="0" fontId="3" fillId="0" borderId="6" xfId="0" applyFont="1" applyFill="1" applyBorder="1" applyAlignment="1" applyProtection="1">
      <alignment horizontal="center" vertical="center" wrapText="1"/>
      <protection locked="0"/>
    </xf>
    <xf numFmtId="0" fontId="0" fillId="0" borderId="0" xfId="0" applyAlignment="1">
      <alignment horizontal="left" vertical="center"/>
    </xf>
    <xf numFmtId="0" fontId="0" fillId="0" borderId="0" xfId="0"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wrapText="1"/>
    </xf>
    <xf numFmtId="0" fontId="0" fillId="0" borderId="6" xfId="0" applyFill="1" applyBorder="1" applyAlignment="1">
      <alignment vertical="center" wrapText="1"/>
    </xf>
    <xf numFmtId="17" fontId="20" fillId="0" borderId="6" xfId="0" applyNumberFormat="1" applyFont="1" applyFill="1" applyBorder="1" applyAlignment="1" applyProtection="1">
      <alignment horizontal="center" vertical="center" wrapText="1"/>
      <protection locked="0"/>
    </xf>
    <xf numFmtId="0" fontId="0" fillId="0" borderId="6" xfId="0" applyNumberFormat="1" applyFill="1" applyBorder="1" applyAlignment="1">
      <alignment horizontal="center" vertical="center"/>
    </xf>
    <xf numFmtId="1" fontId="0" fillId="0" borderId="6" xfId="0" applyNumberFormat="1" applyFill="1" applyBorder="1" applyAlignment="1">
      <alignment horizontal="center" vertical="center"/>
    </xf>
    <xf numFmtId="14" fontId="0" fillId="0" borderId="6" xfId="0" applyNumberFormat="1" applyBorder="1" applyAlignment="1">
      <alignment wrapText="1"/>
    </xf>
    <xf numFmtId="0" fontId="0" fillId="0" borderId="0" xfId="0" applyBorder="1" applyAlignment="1">
      <alignment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6" xfId="0" applyBorder="1" applyAlignment="1">
      <alignment horizontal="center" vertical="center"/>
    </xf>
    <xf numFmtId="0" fontId="3" fillId="0"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6" xfId="0" applyBorder="1" applyAlignment="1">
      <alignment horizontal="center" vertical="center" wrapText="1"/>
    </xf>
    <xf numFmtId="0" fontId="3" fillId="2" borderId="6" xfId="0" applyFont="1" applyFill="1" applyBorder="1" applyAlignment="1">
      <alignment horizontal="center" vertical="center" wrapText="1"/>
    </xf>
    <xf numFmtId="0" fontId="0" fillId="0" borderId="6" xfId="0" applyFill="1" applyBorder="1" applyAlignment="1">
      <alignment horizontal="center" vertical="center"/>
    </xf>
    <xf numFmtId="14" fontId="0" fillId="0" borderId="6" xfId="0" applyNumberFormat="1" applyFill="1" applyBorder="1" applyAlignment="1">
      <alignment wrapText="1"/>
    </xf>
    <xf numFmtId="165" fontId="0" fillId="3" borderId="0" xfId="0" applyNumberFormat="1" applyFill="1" applyBorder="1" applyAlignment="1">
      <alignment horizontal="left" vertical="center" wrapText="1"/>
    </xf>
    <xf numFmtId="0" fontId="28" fillId="3" borderId="6" xfId="0" applyFont="1" applyFill="1" applyBorder="1" applyAlignment="1">
      <alignment vertical="center"/>
    </xf>
    <xf numFmtId="0" fontId="8" fillId="3" borderId="3" xfId="0" applyFont="1" applyFill="1" applyBorder="1" applyAlignment="1" applyProtection="1">
      <alignment vertical="center"/>
      <protection locked="0"/>
    </xf>
    <xf numFmtId="0" fontId="8" fillId="3" borderId="3" xfId="0" applyFont="1" applyFill="1" applyBorder="1" applyAlignment="1" applyProtection="1">
      <alignment horizontal="center" vertical="center"/>
      <protection locked="0"/>
    </xf>
    <xf numFmtId="0" fontId="8" fillId="3" borderId="4" xfId="0" applyFont="1" applyFill="1" applyBorder="1" applyAlignment="1" applyProtection="1">
      <alignment vertical="center"/>
      <protection locked="0"/>
    </xf>
    <xf numFmtId="0" fontId="28" fillId="0" borderId="0" xfId="0" applyFont="1" applyAlignment="1">
      <alignment vertical="center"/>
    </xf>
    <xf numFmtId="0" fontId="28" fillId="3" borderId="6" xfId="0" applyFont="1" applyFill="1" applyBorder="1" applyAlignment="1">
      <alignment horizontal="left" vertical="center"/>
    </xf>
    <xf numFmtId="0" fontId="28" fillId="3" borderId="27" xfId="0" applyFont="1" applyFill="1" applyBorder="1" applyAlignment="1">
      <alignment vertical="center"/>
    </xf>
    <xf numFmtId="0" fontId="28" fillId="3" borderId="3" xfId="0" applyFont="1" applyFill="1" applyBorder="1" applyAlignment="1">
      <alignment horizontal="center" vertical="center"/>
    </xf>
    <xf numFmtId="171" fontId="0" fillId="0" borderId="30" xfId="0" applyNumberFormat="1" applyFont="1" applyFill="1" applyBorder="1" applyAlignment="1" applyProtection="1">
      <alignment horizontal="left" vertical="center"/>
      <protection locked="0"/>
    </xf>
    <xf numFmtId="0" fontId="8" fillId="0" borderId="0" xfId="0" applyFont="1" applyFill="1" applyBorder="1" applyAlignment="1" applyProtection="1">
      <alignment horizontal="center" vertical="center"/>
      <protection locked="0"/>
    </xf>
    <xf numFmtId="166" fontId="0" fillId="0" borderId="0" xfId="0" applyNumberFormat="1" applyBorder="1" applyAlignment="1">
      <alignment horizontal="center" vertical="center"/>
    </xf>
    <xf numFmtId="42" fontId="0" fillId="4" borderId="6" xfId="0" applyNumberFormat="1" applyFill="1" applyBorder="1" applyAlignment="1">
      <alignment horizontal="center" vertical="center"/>
    </xf>
    <xf numFmtId="165" fontId="0" fillId="0" borderId="0" xfId="0" applyNumberFormat="1" applyFill="1" applyBorder="1" applyAlignment="1" applyProtection="1">
      <alignment horizontal="center" vertical="center"/>
      <protection locked="0"/>
    </xf>
    <xf numFmtId="175" fontId="13" fillId="0" borderId="6" xfId="0" applyNumberFormat="1" applyFont="1" applyFill="1" applyBorder="1" applyAlignment="1" applyProtection="1">
      <alignment horizontal="center" vertical="center" wrapText="1"/>
      <protection locked="0"/>
    </xf>
    <xf numFmtId="6" fontId="13" fillId="0" borderId="6" xfId="1" applyNumberFormat="1" applyFont="1" applyFill="1" applyBorder="1" applyAlignment="1">
      <alignment horizontal="right" vertical="center" wrapText="1"/>
    </xf>
    <xf numFmtId="176" fontId="13" fillId="0" borderId="6" xfId="1" applyNumberFormat="1" applyFont="1" applyFill="1" applyBorder="1" applyAlignment="1">
      <alignment horizontal="right" vertical="center" wrapText="1"/>
    </xf>
    <xf numFmtId="0" fontId="13" fillId="0" borderId="6" xfId="0" applyNumberFormat="1" applyFont="1" applyFill="1" applyBorder="1" applyAlignment="1" applyProtection="1">
      <alignment horizontal="center" vertical="center" wrapText="1"/>
      <protection locked="0"/>
    </xf>
    <xf numFmtId="0" fontId="9" fillId="0" borderId="10" xfId="0" applyFont="1" applyFill="1" applyBorder="1" applyAlignment="1">
      <alignment vertical="center" wrapText="1"/>
    </xf>
    <xf numFmtId="4" fontId="14" fillId="0" borderId="6" xfId="0" applyNumberFormat="1" applyFont="1" applyFill="1" applyBorder="1" applyAlignment="1" applyProtection="1">
      <alignment horizontal="center" vertical="center" wrapText="1"/>
      <protection locked="0"/>
    </xf>
    <xf numFmtId="166" fontId="0" fillId="0" borderId="0" xfId="0" applyNumberFormat="1" applyFill="1" applyAlignment="1">
      <alignment horizontal="center" vertical="center"/>
    </xf>
    <xf numFmtId="0" fontId="3" fillId="0" borderId="0" xfId="0" applyFont="1" applyFill="1" applyBorder="1" applyAlignment="1">
      <alignment vertical="center"/>
    </xf>
    <xf numFmtId="49" fontId="0" fillId="0" borderId="0" xfId="0" applyNumberFormat="1" applyFill="1" applyBorder="1" applyAlignment="1">
      <alignment horizontal="center" vertical="center"/>
    </xf>
    <xf numFmtId="176" fontId="13" fillId="0" borderId="6" xfId="1" applyNumberFormat="1" applyFont="1" applyFill="1" applyBorder="1" applyAlignment="1">
      <alignment horizontal="center" vertical="center" wrapText="1"/>
    </xf>
    <xf numFmtId="0" fontId="17" fillId="0" borderId="0" xfId="0" applyFont="1" applyFill="1" applyAlignment="1">
      <alignment horizontal="center" vertical="center" wrapText="1"/>
    </xf>
    <xf numFmtId="0" fontId="0" fillId="0" borderId="6" xfId="0" applyFont="1" applyBorder="1" applyAlignment="1"/>
    <xf numFmtId="0" fontId="0" fillId="0" borderId="6" xfId="0" applyFont="1" applyBorder="1" applyAlignment="1">
      <alignment vertical="top" wrapText="1"/>
    </xf>
    <xf numFmtId="0" fontId="0" fillId="0" borderId="6" xfId="0" applyFont="1" applyFill="1" applyBorder="1" applyAlignment="1">
      <alignment vertical="top" wrapText="1"/>
    </xf>
    <xf numFmtId="0" fontId="0" fillId="0" borderId="0" xfId="0" applyFont="1" applyBorder="1" applyAlignment="1">
      <alignment vertical="center"/>
    </xf>
    <xf numFmtId="0" fontId="0" fillId="0" borderId="6" xfId="0" applyFont="1" applyBorder="1" applyAlignment="1">
      <alignment horizontal="left" vertical="center" wrapText="1"/>
    </xf>
    <xf numFmtId="0" fontId="0" fillId="5" borderId="6" xfId="0" applyNumberFormat="1" applyFont="1" applyFill="1" applyBorder="1" applyAlignment="1">
      <alignment horizontal="center" vertical="center" wrapText="1"/>
    </xf>
    <xf numFmtId="0" fontId="0" fillId="5" borderId="6" xfId="0" applyFont="1" applyFill="1" applyBorder="1" applyAlignment="1">
      <alignment horizontal="center" vertical="top" wrapText="1"/>
    </xf>
    <xf numFmtId="14" fontId="0" fillId="5" borderId="6" xfId="0" applyNumberFormat="1" applyFont="1" applyFill="1" applyBorder="1" applyAlignment="1">
      <alignment horizontal="center" vertical="center"/>
    </xf>
    <xf numFmtId="1" fontId="0" fillId="5" borderId="6" xfId="0" applyNumberFormat="1" applyFont="1" applyFill="1" applyBorder="1" applyAlignment="1">
      <alignment horizontal="center" vertical="center" wrapText="1"/>
    </xf>
    <xf numFmtId="0" fontId="0" fillId="0" borderId="0" xfId="0" applyBorder="1" applyAlignment="1">
      <alignment horizontal="left" vertical="center" wrapText="1"/>
    </xf>
    <xf numFmtId="14" fontId="0" fillId="0" borderId="0" xfId="0" applyNumberFormat="1" applyFill="1" applyBorder="1" applyAlignment="1">
      <alignment horizontal="center" vertical="center" wrapText="1"/>
    </xf>
    <xf numFmtId="0" fontId="0" fillId="5" borderId="0" xfId="0" applyFont="1" applyFill="1" applyBorder="1" applyAlignment="1">
      <alignment horizontal="center" vertical="center" wrapText="1"/>
    </xf>
    <xf numFmtId="0" fontId="0" fillId="5" borderId="6" xfId="0" applyFont="1" applyFill="1" applyBorder="1" applyAlignment="1">
      <alignment vertical="top" wrapText="1"/>
    </xf>
    <xf numFmtId="14" fontId="0" fillId="5" borderId="6" xfId="0" applyNumberFormat="1" applyFont="1" applyFill="1" applyBorder="1" applyAlignment="1">
      <alignment vertical="center" wrapText="1"/>
    </xf>
    <xf numFmtId="17" fontId="13" fillId="5" borderId="9" xfId="0" applyNumberFormat="1" applyFont="1" applyFill="1" applyBorder="1" applyAlignment="1">
      <alignment horizontal="center" vertical="center" wrapText="1"/>
    </xf>
    <xf numFmtId="0" fontId="13" fillId="5" borderId="9" xfId="0" applyFont="1" applyFill="1" applyBorder="1" applyAlignment="1">
      <alignment horizontal="center" vertical="center" wrapText="1"/>
    </xf>
    <xf numFmtId="17" fontId="13" fillId="5" borderId="6" xfId="0" applyNumberFormat="1" applyFont="1" applyFill="1" applyBorder="1" applyAlignment="1">
      <alignment horizontal="center" vertical="center" wrapText="1"/>
    </xf>
    <xf numFmtId="0" fontId="0" fillId="5" borderId="9" xfId="0" applyFont="1" applyFill="1" applyBorder="1" applyAlignment="1">
      <alignment horizontal="center" vertical="center"/>
    </xf>
    <xf numFmtId="0" fontId="0" fillId="0" borderId="9" xfId="0" applyBorder="1" applyAlignment="1">
      <alignment vertical="top" wrapText="1"/>
    </xf>
    <xf numFmtId="0" fontId="0" fillId="5" borderId="8" xfId="0" applyFont="1" applyFill="1" applyBorder="1" applyAlignment="1">
      <alignment vertical="top" wrapText="1"/>
    </xf>
    <xf numFmtId="14" fontId="0" fillId="5" borderId="9" xfId="0" applyNumberFormat="1" applyFont="1" applyFill="1" applyBorder="1" applyAlignment="1">
      <alignment horizontal="center" vertical="center"/>
    </xf>
    <xf numFmtId="0" fontId="0" fillId="5" borderId="0" xfId="0" applyFont="1" applyFill="1" applyBorder="1" applyAlignment="1">
      <alignment vertical="center"/>
    </xf>
    <xf numFmtId="0" fontId="4" fillId="5" borderId="0" xfId="0" applyFont="1" applyFill="1" applyBorder="1" applyAlignment="1">
      <alignment horizontal="center" vertical="center"/>
    </xf>
    <xf numFmtId="0" fontId="9" fillId="5" borderId="6" xfId="0" applyFont="1" applyFill="1" applyBorder="1" applyAlignment="1" applyProtection="1">
      <alignment horizontal="center" vertical="center" wrapText="1"/>
      <protection locked="0"/>
    </xf>
    <xf numFmtId="14" fontId="9" fillId="5" borderId="6" xfId="0" applyNumberFormat="1" applyFont="1" applyFill="1" applyBorder="1" applyAlignment="1" applyProtection="1">
      <alignment horizontal="center" vertical="center"/>
      <protection locked="0"/>
    </xf>
    <xf numFmtId="0" fontId="9" fillId="0" borderId="0" xfId="0" applyFont="1" applyFill="1" applyBorder="1" applyAlignment="1">
      <alignment horizontal="center" vertical="center" wrapText="1"/>
    </xf>
    <xf numFmtId="9" fontId="13" fillId="0" borderId="10" xfId="2" applyNumberFormat="1" applyFont="1" applyFill="1" applyBorder="1" applyAlignment="1" applyProtection="1">
      <alignment horizontal="center" vertical="center" wrapText="1"/>
      <protection locked="0"/>
    </xf>
    <xf numFmtId="3" fontId="13" fillId="0" borderId="10" xfId="0" applyNumberFormat="1" applyFont="1" applyFill="1" applyBorder="1" applyAlignment="1" applyProtection="1">
      <alignment horizontal="center" vertical="center" wrapText="1"/>
      <protection locked="0"/>
    </xf>
    <xf numFmtId="0" fontId="9" fillId="0" borderId="10" xfId="0" applyFont="1" applyFill="1" applyBorder="1" applyAlignment="1">
      <alignment horizontal="left" vertical="center" wrapText="1"/>
    </xf>
    <xf numFmtId="0" fontId="13" fillId="0" borderId="0" xfId="0" applyFont="1" applyFill="1" applyBorder="1" applyAlignment="1">
      <alignment horizontal="center" vertical="center" wrapText="1"/>
    </xf>
    <xf numFmtId="177" fontId="13" fillId="0" borderId="6" xfId="0" applyNumberFormat="1" applyFont="1" applyFill="1" applyBorder="1" applyAlignment="1" applyProtection="1">
      <alignment horizontal="center" vertical="center" wrapText="1"/>
      <protection locked="0"/>
    </xf>
    <xf numFmtId="0" fontId="9" fillId="5" borderId="6" xfId="0" applyFont="1" applyFill="1" applyBorder="1" applyAlignment="1" applyProtection="1">
      <alignment horizontal="left" vertical="center"/>
      <protection locked="0"/>
    </xf>
    <xf numFmtId="2" fontId="9" fillId="5" borderId="6" xfId="0" applyNumberFormat="1" applyFont="1" applyFill="1" applyBorder="1" applyAlignment="1" applyProtection="1">
      <alignment horizontal="left" vertical="center" wrapText="1"/>
      <protection locked="0"/>
    </xf>
    <xf numFmtId="166" fontId="0" fillId="0" borderId="6" xfId="0" applyNumberFormat="1" applyFill="1" applyBorder="1" applyAlignment="1">
      <alignment horizontal="center" vertical="center"/>
    </xf>
    <xf numFmtId="4" fontId="0" fillId="0" borderId="6" xfId="0" applyNumberFormat="1" applyFill="1" applyBorder="1" applyAlignment="1">
      <alignment horizontal="center" vertical="center"/>
    </xf>
    <xf numFmtId="49" fontId="0" fillId="2" borderId="10" xfId="0" applyNumberFormat="1" applyFill="1" applyBorder="1" applyAlignment="1">
      <alignment horizontal="center" vertical="center"/>
    </xf>
    <xf numFmtId="0" fontId="4" fillId="5" borderId="30" xfId="0" applyFont="1" applyFill="1" applyBorder="1" applyAlignment="1">
      <alignment horizontal="center" vertical="center"/>
    </xf>
    <xf numFmtId="0" fontId="4" fillId="4" borderId="4" xfId="0" applyFont="1" applyFill="1" applyBorder="1" applyAlignment="1">
      <alignment horizontal="center" vertical="center"/>
    </xf>
    <xf numFmtId="0" fontId="4" fillId="5" borderId="5" xfId="0" applyFont="1" applyFill="1" applyBorder="1" applyAlignment="1">
      <alignment horizontal="center" vertical="center"/>
    </xf>
    <xf numFmtId="0" fontId="3" fillId="5" borderId="0" xfId="0" applyFont="1" applyFill="1" applyBorder="1" applyAlignment="1">
      <alignment horizontal="center" vertical="center" wrapText="1"/>
    </xf>
    <xf numFmtId="0" fontId="0" fillId="0" borderId="9" xfId="0" applyFill="1" applyBorder="1" applyAlignment="1">
      <alignment vertical="top" wrapText="1"/>
    </xf>
    <xf numFmtId="0" fontId="0" fillId="0" borderId="0" xfId="0" applyAlignment="1">
      <alignment vertical="top" wrapText="1"/>
    </xf>
    <xf numFmtId="0" fontId="23" fillId="0" borderId="6" xfId="0" applyFont="1" applyBorder="1" applyAlignment="1">
      <alignment horizontal="center" vertical="top" wrapText="1"/>
    </xf>
    <xf numFmtId="3" fontId="0" fillId="5" borderId="6" xfId="0" applyNumberFormat="1" applyFont="1" applyFill="1" applyBorder="1" applyAlignment="1">
      <alignment horizontal="center" vertical="center" wrapText="1"/>
    </xf>
    <xf numFmtId="14" fontId="0" fillId="0" borderId="9" xfId="0" applyNumberFormat="1" applyFill="1" applyBorder="1" applyAlignment="1">
      <alignment horizontal="center" vertical="center" wrapText="1"/>
    </xf>
    <xf numFmtId="3" fontId="3" fillId="5" borderId="10" xfId="0" applyNumberFormat="1" applyFont="1" applyFill="1" applyBorder="1" applyAlignment="1">
      <alignment horizontal="center" vertical="center" wrapText="1"/>
    </xf>
    <xf numFmtId="0" fontId="13" fillId="5" borderId="19"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10" xfId="0" applyFont="1" applyFill="1" applyBorder="1" applyAlignment="1">
      <alignment horizontal="left" vertical="center" wrapText="1"/>
    </xf>
    <xf numFmtId="0" fontId="3" fillId="5" borderId="0" xfId="0" applyFont="1" applyFill="1" applyBorder="1" applyAlignment="1">
      <alignment vertical="center" wrapText="1"/>
    </xf>
    <xf numFmtId="0" fontId="13" fillId="5" borderId="9" xfId="0" applyFont="1" applyFill="1" applyBorder="1" applyAlignment="1">
      <alignment vertical="center" wrapText="1"/>
    </xf>
    <xf numFmtId="0" fontId="14" fillId="5" borderId="0" xfId="0" applyFont="1" applyFill="1" applyBorder="1" applyAlignment="1">
      <alignment vertical="center" wrapText="1"/>
    </xf>
    <xf numFmtId="0" fontId="14" fillId="5" borderId="0" xfId="0" applyFont="1" applyFill="1" applyBorder="1" applyAlignment="1">
      <alignment horizontal="center" vertical="center" wrapText="1"/>
    </xf>
    <xf numFmtId="0" fontId="13" fillId="5" borderId="0" xfId="0" applyFont="1" applyFill="1" applyAlignment="1">
      <alignment vertical="center"/>
    </xf>
    <xf numFmtId="0" fontId="3" fillId="5" borderId="6" xfId="0" applyFont="1" applyFill="1" applyBorder="1" applyAlignment="1">
      <alignment vertical="center" wrapText="1"/>
    </xf>
    <xf numFmtId="0" fontId="0" fillId="5" borderId="0" xfId="0" applyFill="1" applyBorder="1" applyAlignment="1">
      <alignment vertical="center"/>
    </xf>
    <xf numFmtId="0" fontId="0" fillId="0" borderId="8" xfId="0" applyBorder="1" applyAlignment="1">
      <alignment vertical="center"/>
    </xf>
    <xf numFmtId="0" fontId="0" fillId="4" borderId="6" xfId="0" applyFill="1" applyBorder="1" applyAlignment="1">
      <alignment vertical="center" wrapText="1"/>
    </xf>
    <xf numFmtId="0" fontId="0" fillId="4" borderId="6" xfId="0" applyFill="1" applyBorder="1" applyAlignment="1">
      <alignment vertical="center"/>
    </xf>
    <xf numFmtId="49" fontId="20" fillId="0" borderId="6" xfId="0" applyNumberFormat="1" applyFont="1" applyFill="1" applyBorder="1" applyAlignment="1" applyProtection="1">
      <alignment horizontal="center" vertical="center" wrapText="1"/>
      <protection locked="0"/>
    </xf>
    <xf numFmtId="0" fontId="0" fillId="0" borderId="6" xfId="0" applyBorder="1" applyAlignment="1">
      <alignment horizontal="center" vertical="center"/>
    </xf>
    <xf numFmtId="0" fontId="3" fillId="0"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0" fontId="0" fillId="0" borderId="6" xfId="0"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3" fillId="2" borderId="9"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0" borderId="1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6" xfId="0" applyFill="1" applyBorder="1" applyAlignment="1">
      <alignment horizontal="center" vertical="center"/>
    </xf>
    <xf numFmtId="0" fontId="3" fillId="2" borderId="6" xfId="0" applyFont="1" applyFill="1" applyBorder="1" applyAlignment="1">
      <alignment horizontal="center" vertical="center" wrapText="1"/>
    </xf>
    <xf numFmtId="14" fontId="0" fillId="0" borderId="10" xfId="0" applyNumberFormat="1" applyBorder="1" applyAlignment="1">
      <alignment horizontal="center"/>
    </xf>
    <xf numFmtId="0" fontId="0" fillId="0" borderId="10" xfId="0" applyBorder="1" applyAlignment="1">
      <alignment horizontal="center" wrapText="1"/>
    </xf>
    <xf numFmtId="0" fontId="0" fillId="0" borderId="10" xfId="0" applyBorder="1" applyAlignment="1">
      <alignment horizontal="center"/>
    </xf>
    <xf numFmtId="0" fontId="0" fillId="0" borderId="7" xfId="0" applyBorder="1" applyAlignment="1">
      <alignment vertical="center" wrapText="1"/>
    </xf>
    <xf numFmtId="0" fontId="0" fillId="0" borderId="8" xfId="0" applyBorder="1" applyAlignment="1">
      <alignment vertical="center" wrapText="1"/>
    </xf>
    <xf numFmtId="0" fontId="0" fillId="5" borderId="6" xfId="0" applyFont="1" applyFill="1"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3" fillId="0"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9" xfId="0" applyFill="1" applyBorder="1" applyAlignment="1">
      <alignment horizontal="center" vertical="center" wrapText="1"/>
    </xf>
    <xf numFmtId="0" fontId="0" fillId="0" borderId="6" xfId="0" applyBorder="1" applyAlignment="1">
      <alignment horizontal="center" vertical="center" wrapText="1"/>
    </xf>
    <xf numFmtId="0" fontId="0" fillId="0" borderId="6"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xf>
    <xf numFmtId="0" fontId="0" fillId="0" borderId="15" xfId="0" applyBorder="1" applyAlignment="1">
      <alignment horizontal="center" vertical="center"/>
    </xf>
    <xf numFmtId="0" fontId="10" fillId="0" borderId="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7" xfId="0" applyBorder="1" applyAlignment="1">
      <alignment vertical="center" wrapText="1"/>
    </xf>
    <xf numFmtId="0" fontId="0" fillId="0" borderId="8" xfId="0" applyBorder="1" applyAlignment="1">
      <alignment vertical="center" wrapText="1"/>
    </xf>
    <xf numFmtId="14" fontId="0" fillId="0" borderId="10" xfId="0" applyNumberFormat="1" applyBorder="1" applyAlignment="1">
      <alignment horizontal="center"/>
    </xf>
    <xf numFmtId="0" fontId="0" fillId="0" borderId="10" xfId="0" applyBorder="1" applyAlignment="1">
      <alignment horizontal="center" wrapText="1"/>
    </xf>
    <xf numFmtId="0" fontId="0" fillId="0" borderId="10" xfId="0" applyBorder="1" applyAlignment="1">
      <alignment horizontal="center"/>
    </xf>
    <xf numFmtId="0" fontId="0" fillId="5" borderId="6" xfId="0" applyFont="1" applyFill="1" applyBorder="1" applyAlignment="1">
      <alignment horizontal="center" vertical="center" wrapText="1"/>
    </xf>
    <xf numFmtId="0" fontId="0" fillId="0" borderId="0" xfId="0" applyBorder="1" applyAlignment="1">
      <alignment horizontal="center" vertical="center"/>
    </xf>
    <xf numFmtId="178" fontId="20" fillId="0" borderId="6" xfId="1" applyNumberFormat="1" applyFont="1" applyFill="1" applyBorder="1" applyAlignment="1">
      <alignment horizontal="right" vertical="center" wrapText="1"/>
    </xf>
    <xf numFmtId="4" fontId="20" fillId="0" borderId="6" xfId="0" applyNumberFormat="1" applyFont="1" applyFill="1" applyBorder="1" applyAlignment="1" applyProtection="1">
      <alignment horizontal="center" vertical="center" wrapText="1"/>
      <protection locked="0"/>
    </xf>
    <xf numFmtId="0" fontId="0" fillId="0" borderId="7" xfId="0" applyBorder="1" applyAlignment="1">
      <alignment vertical="center"/>
    </xf>
    <xf numFmtId="0" fontId="3" fillId="5" borderId="6" xfId="0" applyFont="1" applyFill="1" applyBorder="1" applyAlignment="1">
      <alignment horizontal="center" wrapText="1"/>
    </xf>
    <xf numFmtId="0" fontId="3" fillId="5" borderId="7" xfId="0" applyFont="1" applyFill="1" applyBorder="1" applyAlignment="1">
      <alignment horizontal="center" wrapText="1"/>
    </xf>
    <xf numFmtId="0" fontId="3" fillId="5" borderId="7" xfId="0" applyFont="1" applyFill="1" applyBorder="1" applyAlignment="1">
      <alignment horizontal="center" vertical="center" wrapText="1"/>
    </xf>
    <xf numFmtId="0" fontId="0" fillId="0" borderId="10" xfId="0" applyBorder="1" applyAlignment="1">
      <alignment vertical="center"/>
    </xf>
    <xf numFmtId="14" fontId="3" fillId="5" borderId="6" xfId="0" applyNumberFormat="1" applyFont="1" applyFill="1" applyBorder="1" applyAlignment="1">
      <alignment horizontal="center" vertical="center" wrapText="1"/>
    </xf>
    <xf numFmtId="0" fontId="3" fillId="5" borderId="12" xfId="0" applyFont="1" applyFill="1" applyBorder="1" applyAlignment="1">
      <alignment horizontal="center" vertical="center" wrapText="1"/>
    </xf>
    <xf numFmtId="0" fontId="0" fillId="0" borderId="15" xfId="0" applyBorder="1" applyAlignment="1">
      <alignment vertical="center"/>
    </xf>
    <xf numFmtId="14" fontId="0" fillId="0" borderId="10" xfId="0" applyNumberFormat="1" applyBorder="1" applyAlignment="1">
      <alignment vertical="center"/>
    </xf>
    <xf numFmtId="0" fontId="0" fillId="0" borderId="16" xfId="0" applyBorder="1" applyAlignment="1">
      <alignment vertical="center"/>
    </xf>
    <xf numFmtId="0" fontId="0" fillId="0" borderId="31" xfId="0" applyBorder="1" applyAlignment="1">
      <alignment vertical="center"/>
    </xf>
    <xf numFmtId="0" fontId="0" fillId="0" borderId="15" xfId="0" applyBorder="1" applyAlignment="1">
      <alignment vertical="center" wrapText="1"/>
    </xf>
    <xf numFmtId="174" fontId="13" fillId="0" borderId="6" xfId="1" applyNumberFormat="1" applyFont="1" applyFill="1" applyBorder="1" applyAlignment="1">
      <alignment horizontal="right" vertical="center" wrapText="1"/>
    </xf>
    <xf numFmtId="14" fontId="0" fillId="0" borderId="0" xfId="0" applyNumberFormat="1" applyBorder="1" applyAlignment="1">
      <alignment horizontal="center"/>
    </xf>
    <xf numFmtId="17" fontId="0" fillId="0" borderId="10" xfId="0" applyNumberFormat="1" applyBorder="1" applyAlignment="1">
      <alignment horizontal="center" wrapText="1"/>
    </xf>
    <xf numFmtId="1" fontId="13" fillId="0" borderId="8" xfId="0" applyNumberFormat="1" applyFont="1" applyFill="1" applyBorder="1" applyAlignment="1" applyProtection="1">
      <alignment horizontal="center" vertical="center" wrapText="1"/>
      <protection locked="0"/>
    </xf>
    <xf numFmtId="0" fontId="0" fillId="0" borderId="6" xfId="0" applyFill="1" applyBorder="1" applyAlignment="1">
      <alignment horizontal="center" vertical="center" wrapText="1"/>
    </xf>
    <xf numFmtId="0" fontId="0" fillId="0" borderId="6" xfId="0" applyFill="1" applyBorder="1" applyAlignment="1">
      <alignment horizontal="center" vertical="center"/>
    </xf>
    <xf numFmtId="0" fontId="0" fillId="3" borderId="6" xfId="0" applyFill="1" applyBorder="1" applyAlignment="1">
      <alignment horizontal="center" vertical="center"/>
    </xf>
    <xf numFmtId="0" fontId="3" fillId="7" borderId="0" xfId="0" applyFont="1" applyFill="1" applyAlignment="1">
      <alignment vertical="center"/>
    </xf>
    <xf numFmtId="0" fontId="10" fillId="2" borderId="6" xfId="0" applyFont="1" applyFill="1" applyBorder="1" applyAlignment="1">
      <alignment horizontal="center" wrapText="1"/>
    </xf>
    <xf numFmtId="0" fontId="0" fillId="0" borderId="0" xfId="0" applyBorder="1" applyAlignment="1">
      <alignment horizontal="center"/>
    </xf>
    <xf numFmtId="0" fontId="29" fillId="3" borderId="6" xfId="0" applyFont="1" applyFill="1" applyBorder="1" applyAlignment="1">
      <alignment horizontal="center"/>
    </xf>
    <xf numFmtId="0" fontId="30" fillId="3" borderId="6" xfId="0" applyFont="1" applyFill="1" applyBorder="1" applyAlignment="1">
      <alignment horizontal="center"/>
    </xf>
    <xf numFmtId="0" fontId="29" fillId="0" borderId="0" xfId="0" applyFont="1" applyAlignment="1">
      <alignment horizontal="center"/>
    </xf>
    <xf numFmtId="0" fontId="3" fillId="0" borderId="0" xfId="0" applyFont="1" applyFill="1" applyBorder="1" applyAlignment="1">
      <alignment horizontal="center" vertical="center"/>
    </xf>
    <xf numFmtId="172" fontId="3" fillId="0" borderId="0" xfId="0" applyNumberFormat="1" applyFont="1" applyFill="1" applyBorder="1" applyAlignment="1">
      <alignment horizontal="center" vertical="center"/>
    </xf>
    <xf numFmtId="49" fontId="13" fillId="9" borderId="6" xfId="0" applyNumberFormat="1" applyFont="1" applyFill="1" applyBorder="1" applyAlignment="1" applyProtection="1">
      <alignment horizontal="center" vertical="center" wrapText="1"/>
      <protection locked="0"/>
    </xf>
    <xf numFmtId="172" fontId="0" fillId="3" borderId="6" xfId="0" applyNumberFormat="1" applyFill="1" applyBorder="1" applyAlignment="1">
      <alignment horizontal="right" vertical="center"/>
    </xf>
    <xf numFmtId="172" fontId="0" fillId="3" borderId="0" xfId="0" applyNumberFormat="1" applyFill="1" applyBorder="1" applyAlignment="1">
      <alignment horizontal="right" vertical="center"/>
    </xf>
    <xf numFmtId="172" fontId="0" fillId="0" borderId="0" xfId="0" applyNumberFormat="1" applyFill="1" applyBorder="1" applyAlignment="1">
      <alignment vertical="center"/>
    </xf>
    <xf numFmtId="172" fontId="0" fillId="0" borderId="0" xfId="0" applyNumberFormat="1" applyFill="1" applyBorder="1" applyAlignment="1">
      <alignment horizontal="center" vertical="center"/>
    </xf>
    <xf numFmtId="172" fontId="0" fillId="0" borderId="0" xfId="0" applyNumberFormat="1" applyBorder="1" applyAlignment="1">
      <alignment vertical="center"/>
    </xf>
    <xf numFmtId="172" fontId="0" fillId="0" borderId="0" xfId="0" applyNumberFormat="1" applyFill="1" applyBorder="1" applyAlignment="1" applyProtection="1">
      <alignment vertical="center"/>
      <protection locked="0"/>
    </xf>
    <xf numFmtId="172" fontId="0" fillId="0" borderId="0" xfId="0" applyNumberFormat="1" applyFill="1" applyAlignment="1">
      <alignment vertical="center"/>
    </xf>
    <xf numFmtId="0" fontId="0" fillId="0" borderId="9" xfId="0" applyBorder="1" applyAlignment="1">
      <alignment vertical="center"/>
    </xf>
    <xf numFmtId="0" fontId="13" fillId="0" borderId="0" xfId="0" applyFont="1" applyFill="1" applyBorder="1" applyAlignment="1">
      <alignment horizontal="left" vertical="center" wrapText="1"/>
    </xf>
    <xf numFmtId="0" fontId="17" fillId="0" borderId="6" xfId="0" applyFont="1" applyFill="1" applyBorder="1" applyAlignment="1">
      <alignment horizontal="left" vertical="center" wrapText="1"/>
    </xf>
    <xf numFmtId="1" fontId="20" fillId="0" borderId="0" xfId="0" applyNumberFormat="1" applyFont="1" applyFill="1" applyBorder="1" applyAlignment="1" applyProtection="1">
      <alignment horizontal="center" vertical="center" wrapText="1"/>
      <protection locked="0"/>
    </xf>
    <xf numFmtId="0" fontId="0" fillId="5" borderId="6" xfId="0" applyFill="1" applyBorder="1" applyAlignment="1">
      <alignment wrapText="1"/>
    </xf>
    <xf numFmtId="0" fontId="0" fillId="5" borderId="6" xfId="0" applyFill="1" applyBorder="1" applyAlignment="1">
      <alignment vertical="center"/>
    </xf>
    <xf numFmtId="0" fontId="0" fillId="5" borderId="6" xfId="0" applyFill="1" applyBorder="1" applyAlignment="1">
      <alignment vertical="center" wrapText="1"/>
    </xf>
    <xf numFmtId="14" fontId="0" fillId="5" borderId="6" xfId="0" applyNumberFormat="1" applyFill="1" applyBorder="1" applyAlignment="1">
      <alignment vertical="center"/>
    </xf>
    <xf numFmtId="0" fontId="0" fillId="0" borderId="9" xfId="0" applyBorder="1" applyAlignment="1">
      <alignment wrapText="1"/>
    </xf>
    <xf numFmtId="0" fontId="0" fillId="0" borderId="10" xfId="0" applyBorder="1" applyAlignment="1">
      <alignment wrapText="1"/>
    </xf>
    <xf numFmtId="0" fontId="0" fillId="0" borderId="10" xfId="0" applyBorder="1" applyAlignment="1"/>
    <xf numFmtId="0" fontId="0" fillId="0" borderId="10" xfId="0" applyFill="1" applyBorder="1"/>
    <xf numFmtId="165" fontId="0" fillId="3" borderId="6" xfId="0" applyNumberFormat="1" applyFill="1" applyBorder="1" applyAlignment="1">
      <alignment vertical="center"/>
    </xf>
    <xf numFmtId="0" fontId="0" fillId="0" borderId="0" xfId="0" applyFill="1" applyAlignment="1">
      <alignment vertical="center" wrapText="1"/>
    </xf>
    <xf numFmtId="0" fontId="0" fillId="0" borderId="14" xfId="0" applyBorder="1" applyAlignment="1">
      <alignment vertical="center"/>
    </xf>
    <xf numFmtId="0" fontId="0" fillId="0" borderId="6" xfId="0" applyFill="1" applyBorder="1" applyAlignment="1">
      <alignment vertical="center" wrapText="1"/>
    </xf>
    <xf numFmtId="2" fontId="0" fillId="0" borderId="0" xfId="0" applyNumberFormat="1" applyAlignment="1">
      <alignment vertical="center"/>
    </xf>
    <xf numFmtId="176" fontId="20" fillId="0" borderId="6" xfId="1" applyNumberFormat="1" applyFont="1" applyFill="1" applyBorder="1" applyAlignment="1">
      <alignment horizontal="right" vertical="center" wrapText="1"/>
    </xf>
    <xf numFmtId="6" fontId="0" fillId="3" borderId="6" xfId="0" applyNumberFormat="1" applyFill="1" applyBorder="1" applyAlignment="1">
      <alignment horizontal="right" vertical="center"/>
    </xf>
    <xf numFmtId="14" fontId="20" fillId="10" borderId="6" xfId="0" applyNumberFormat="1" applyFont="1" applyFill="1" applyBorder="1" applyAlignment="1" applyProtection="1">
      <alignment horizontal="center" vertical="center" wrapText="1"/>
      <protection locked="0"/>
    </xf>
    <xf numFmtId="2" fontId="0" fillId="0" borderId="6" xfId="0" applyNumberFormat="1" applyFill="1" applyBorder="1" applyAlignment="1">
      <alignment horizontal="center" vertical="center"/>
    </xf>
    <xf numFmtId="0" fontId="33" fillId="0" borderId="6" xfId="0" applyFont="1" applyBorder="1" applyAlignment="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0"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7" fillId="0" borderId="0" xfId="0" applyFont="1" applyFill="1" applyAlignment="1">
      <alignment horizontal="left" vertical="center" wrapText="1"/>
    </xf>
    <xf numFmtId="14" fontId="0" fillId="5" borderId="9" xfId="0" applyNumberFormat="1"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5" borderId="19"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9" xfId="0" applyBorder="1" applyAlignment="1">
      <alignment horizontal="center" vertical="center" wrapText="1"/>
    </xf>
    <xf numFmtId="0" fontId="0" fillId="0" borderId="10" xfId="0" applyBorder="1" applyAlignment="1">
      <alignment horizontal="center" vertical="center" wrapText="1"/>
    </xf>
    <xf numFmtId="14" fontId="0" fillId="0" borderId="9" xfId="0" applyNumberFormat="1" applyBorder="1" applyAlignment="1">
      <alignment horizontal="center" vertical="center" wrapText="1"/>
    </xf>
    <xf numFmtId="14" fontId="0" fillId="0" borderId="19"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6" xfId="0" applyBorder="1" applyAlignment="1">
      <alignment horizontal="center" vertical="center"/>
    </xf>
    <xf numFmtId="0" fontId="0" fillId="0" borderId="6" xfId="0" applyFill="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0" fontId="3" fillId="0" borderId="0" xfId="0" applyFont="1"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5" borderId="10" xfId="0" applyFont="1" applyFill="1" applyBorder="1" applyAlignment="1">
      <alignment horizontal="center" vertical="center" wrapText="1"/>
    </xf>
    <xf numFmtId="0" fontId="3" fillId="5" borderId="6" xfId="0" applyFont="1" applyFill="1" applyBorder="1" applyAlignment="1">
      <alignment horizontal="center" vertical="center" wrapText="1"/>
    </xf>
    <xf numFmtId="14" fontId="3" fillId="5" borderId="10" xfId="0" applyNumberFormat="1" applyFont="1" applyFill="1" applyBorder="1" applyAlignment="1">
      <alignment horizontal="center" vertical="center" wrapText="1"/>
    </xf>
    <xf numFmtId="14" fontId="0" fillId="0" borderId="10" xfId="0" applyNumberFormat="1" applyBorder="1" applyAlignment="1">
      <alignment horizontal="center" vertical="center"/>
    </xf>
    <xf numFmtId="0" fontId="28" fillId="0" borderId="9" xfId="0" applyFont="1" applyBorder="1" applyAlignment="1">
      <alignment horizontal="left" wrapText="1"/>
    </xf>
    <xf numFmtId="0" fontId="0" fillId="0" borderId="9" xfId="0" applyFont="1" applyBorder="1" applyAlignment="1">
      <alignment horizontal="left" vertical="center" wrapText="1"/>
    </xf>
    <xf numFmtId="0" fontId="28" fillId="0" borderId="9" xfId="0" applyFont="1" applyBorder="1" applyAlignment="1">
      <alignment horizontal="center" vertical="center"/>
    </xf>
    <xf numFmtId="14" fontId="28" fillId="0" borderId="9" xfId="0" applyNumberFormat="1" applyFont="1" applyBorder="1" applyAlignment="1">
      <alignment horizontal="center" vertical="center"/>
    </xf>
    <xf numFmtId="0" fontId="0" fillId="0" borderId="9" xfId="0" applyBorder="1" applyAlignment="1">
      <alignment horizontal="left" vertical="center" wrapText="1"/>
    </xf>
    <xf numFmtId="0" fontId="0" fillId="0" borderId="19" xfId="0" applyBorder="1" applyAlignment="1">
      <alignment horizontal="left" vertical="center" wrapText="1"/>
    </xf>
    <xf numFmtId="0" fontId="0" fillId="0" borderId="10" xfId="0" applyBorder="1" applyAlignment="1">
      <alignment horizontal="left" vertical="center" wrapText="1"/>
    </xf>
    <xf numFmtId="0" fontId="28" fillId="0" borderId="9" xfId="0" applyFont="1" applyFill="1" applyBorder="1" applyAlignment="1">
      <alignment horizontal="center" vertical="center"/>
    </xf>
    <xf numFmtId="0" fontId="28" fillId="0" borderId="9" xfId="0" applyFont="1" applyBorder="1" applyAlignment="1">
      <alignment horizontal="center" wrapText="1"/>
    </xf>
    <xf numFmtId="14" fontId="28" fillId="0" borderId="9" xfId="0" applyNumberFormat="1" applyFont="1" applyFill="1" applyBorder="1" applyAlignment="1">
      <alignment horizontal="center" wrapText="1"/>
    </xf>
    <xf numFmtId="0" fontId="28" fillId="0" borderId="9" xfId="0" applyFont="1" applyBorder="1" applyAlignment="1">
      <alignment horizontal="left"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xf>
    <xf numFmtId="0" fontId="0" fillId="5" borderId="8" xfId="0" applyFont="1" applyFill="1" applyBorder="1" applyAlignment="1">
      <alignment horizontal="center" vertical="center" wrapText="1"/>
    </xf>
    <xf numFmtId="3" fontId="0" fillId="0" borderId="19" xfId="0" applyNumberFormat="1" applyBorder="1" applyAlignment="1">
      <alignment horizontal="center" vertical="center" wrapText="1"/>
    </xf>
    <xf numFmtId="3" fontId="0" fillId="0" borderId="10" xfId="0" applyNumberFormat="1" applyBorder="1" applyAlignment="1">
      <alignment horizontal="center" vertical="center" wrapText="1"/>
    </xf>
    <xf numFmtId="0" fontId="0" fillId="5" borderId="9"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0" xfId="0" applyFill="1" applyBorder="1" applyAlignment="1">
      <alignment horizontal="center" vertical="center" wrapText="1"/>
    </xf>
    <xf numFmtId="0" fontId="0" fillId="0" borderId="6" xfId="0" applyBorder="1" applyAlignment="1">
      <alignment horizontal="left" vertical="center" wrapText="1"/>
    </xf>
    <xf numFmtId="3" fontId="0" fillId="0" borderId="6" xfId="0" applyNumberFormat="1" applyBorder="1" applyAlignment="1">
      <alignment horizontal="center" vertical="center" wrapText="1"/>
    </xf>
    <xf numFmtId="0" fontId="0" fillId="0" borderId="0" xfId="0" applyAlignment="1">
      <alignment horizontal="center" vertical="center"/>
    </xf>
    <xf numFmtId="0" fontId="0" fillId="0" borderId="6" xfId="0" applyBorder="1" applyAlignment="1">
      <alignment vertical="center" wrapText="1"/>
    </xf>
    <xf numFmtId="0" fontId="0" fillId="0" borderId="0" xfId="0"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6" xfId="0" applyFill="1" applyBorder="1" applyAlignment="1">
      <alignment horizontal="center"/>
    </xf>
    <xf numFmtId="0" fontId="0" fillId="0" borderId="6" xfId="0" applyBorder="1" applyAlignment="1">
      <alignment horizontal="center" wrapText="1"/>
    </xf>
    <xf numFmtId="170" fontId="13" fillId="0" borderId="10" xfId="1" applyNumberFormat="1" applyFont="1" applyFill="1" applyBorder="1" applyAlignment="1">
      <alignment horizontal="center" vertical="center" wrapText="1"/>
    </xf>
    <xf numFmtId="14" fontId="13" fillId="0" borderId="10" xfId="0" applyNumberFormat="1" applyFont="1" applyFill="1" applyBorder="1" applyAlignment="1" applyProtection="1">
      <alignment horizontal="center" vertical="center" wrapText="1"/>
      <protection locked="0"/>
    </xf>
    <xf numFmtId="15" fontId="13" fillId="0" borderId="10" xfId="0" applyNumberFormat="1" applyFont="1" applyFill="1" applyBorder="1" applyAlignment="1" applyProtection="1">
      <alignment horizontal="center" vertical="center" wrapText="1"/>
      <protection locked="0"/>
    </xf>
    <xf numFmtId="1" fontId="13" fillId="0" borderId="10" xfId="0" applyNumberFormat="1"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0" fillId="0" borderId="9" xfId="0" applyBorder="1" applyAlignment="1">
      <alignment vertical="center" wrapText="1"/>
    </xf>
    <xf numFmtId="0" fontId="0" fillId="5" borderId="9" xfId="0" applyFont="1" applyFill="1"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5"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0" fillId="0" borderId="0" xfId="0" applyBorder="1" applyAlignment="1">
      <alignment horizontal="center" vertical="center"/>
    </xf>
    <xf numFmtId="0" fontId="0" fillId="0" borderId="6" xfId="0" applyFill="1" applyBorder="1" applyAlignment="1">
      <alignment horizontal="center" vertical="center"/>
    </xf>
    <xf numFmtId="9" fontId="20" fillId="4" borderId="6" xfId="0" applyNumberFormat="1" applyFont="1" applyFill="1" applyBorder="1" applyAlignment="1" applyProtection="1">
      <alignment horizontal="center" vertical="center" wrapText="1"/>
      <protection locked="0"/>
    </xf>
    <xf numFmtId="9" fontId="20" fillId="12" borderId="6" xfId="0" applyNumberFormat="1" applyFont="1" applyFill="1" applyBorder="1" applyAlignment="1" applyProtection="1">
      <alignment horizontal="center" vertical="center" wrapText="1"/>
      <protection locked="0"/>
    </xf>
    <xf numFmtId="9" fontId="20" fillId="13" borderId="6" xfId="0" applyNumberFormat="1" applyFont="1" applyFill="1" applyBorder="1" applyAlignment="1" applyProtection="1">
      <alignment horizontal="center" vertical="center" wrapText="1"/>
      <protection locked="0"/>
    </xf>
    <xf numFmtId="9" fontId="20" fillId="14" borderId="6" xfId="0" applyNumberFormat="1" applyFont="1" applyFill="1" applyBorder="1" applyAlignment="1" applyProtection="1">
      <alignment horizontal="center" vertical="center" wrapText="1"/>
      <protection locked="0"/>
    </xf>
    <xf numFmtId="9" fontId="20" fillId="11" borderId="6" xfId="0" applyNumberFormat="1" applyFont="1" applyFill="1" applyBorder="1" applyAlignment="1" applyProtection="1">
      <alignment horizontal="center" vertical="center" wrapText="1"/>
      <protection locked="0"/>
    </xf>
    <xf numFmtId="0" fontId="9" fillId="0" borderId="9" xfId="0" applyFont="1" applyFill="1" applyBorder="1" applyAlignment="1">
      <alignment vertical="center" wrapText="1"/>
    </xf>
    <xf numFmtId="2" fontId="20" fillId="10" borderId="6"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lignment horizontal="right" vertical="center" wrapText="1"/>
    </xf>
    <xf numFmtId="2" fontId="20" fillId="9" borderId="6" xfId="0" applyNumberFormat="1" applyFont="1" applyFill="1" applyBorder="1" applyAlignment="1" applyProtection="1">
      <alignment horizontal="center" vertical="center" wrapText="1"/>
      <protection locked="0"/>
    </xf>
    <xf numFmtId="1" fontId="0" fillId="0" borderId="0" xfId="0" applyNumberFormat="1" applyAlignment="1">
      <alignment horizontal="center" vertical="center"/>
    </xf>
    <xf numFmtId="14" fontId="20" fillId="9" borderId="6" xfId="0" applyNumberFormat="1" applyFont="1" applyFill="1" applyBorder="1" applyAlignment="1" applyProtection="1">
      <alignment horizontal="center" vertical="center" wrapText="1"/>
      <protection locked="0"/>
    </xf>
    <xf numFmtId="14" fontId="0" fillId="0" borderId="5" xfId="0" applyNumberFormat="1" applyFont="1" applyFill="1" applyBorder="1" applyAlignment="1" applyProtection="1">
      <alignment horizontal="left" vertical="center"/>
      <protection locked="0"/>
    </xf>
    <xf numFmtId="165" fontId="0" fillId="3" borderId="0" xfId="0" applyNumberFormat="1" applyFill="1" applyBorder="1" applyAlignment="1">
      <alignment horizontal="center" vertical="center"/>
    </xf>
    <xf numFmtId="0" fontId="3" fillId="0" borderId="0" xfId="0" applyFont="1" applyFill="1" applyBorder="1" applyAlignment="1">
      <alignment horizontal="center" vertical="center" wrapText="1"/>
    </xf>
    <xf numFmtId="2" fontId="20" fillId="4" borderId="6"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center" vertical="center" wrapText="1"/>
      <protection locked="0"/>
    </xf>
    <xf numFmtId="9" fontId="20" fillId="0" borderId="0" xfId="0" applyNumberFormat="1" applyFont="1" applyFill="1" applyBorder="1" applyAlignment="1" applyProtection="1">
      <alignment horizontal="center" vertical="center" wrapText="1"/>
      <protection locked="0"/>
    </xf>
    <xf numFmtId="14" fontId="20" fillId="0" borderId="0" xfId="0" applyNumberFormat="1" applyFont="1" applyFill="1" applyBorder="1" applyAlignment="1" applyProtection="1">
      <alignment horizontal="center" vertical="center" wrapText="1"/>
      <protection locked="0"/>
    </xf>
    <xf numFmtId="15" fontId="20" fillId="0" borderId="0" xfId="0" applyNumberFormat="1" applyFont="1" applyFill="1" applyBorder="1" applyAlignment="1" applyProtection="1">
      <alignment horizontal="center" vertical="center" wrapText="1"/>
      <protection locked="0"/>
    </xf>
    <xf numFmtId="2" fontId="20" fillId="0" borderId="0" xfId="0" applyNumberFormat="1" applyFont="1" applyFill="1" applyBorder="1" applyAlignment="1" applyProtection="1">
      <alignment horizontal="center" vertical="center" wrapText="1"/>
      <protection locked="0"/>
    </xf>
    <xf numFmtId="170" fontId="20" fillId="0" borderId="0" xfId="1" applyNumberFormat="1" applyFont="1" applyFill="1" applyBorder="1" applyAlignment="1">
      <alignment horizontal="right" vertical="center" wrapText="1"/>
    </xf>
    <xf numFmtId="49" fontId="0" fillId="0" borderId="6" xfId="0" applyNumberFormat="1" applyFill="1" applyBorder="1" applyAlignment="1">
      <alignment horizontal="center" vertical="center" wrapText="1"/>
    </xf>
    <xf numFmtId="3" fontId="13" fillId="0" borderId="6" xfId="0" applyNumberFormat="1" applyFont="1" applyFill="1" applyBorder="1" applyAlignment="1">
      <alignment horizontal="center" vertical="center" wrapText="1"/>
    </xf>
    <xf numFmtId="3" fontId="0" fillId="0" borderId="6" xfId="0" applyNumberFormat="1" applyFill="1" applyBorder="1" applyAlignment="1">
      <alignment horizontal="center" vertical="center"/>
    </xf>
    <xf numFmtId="3" fontId="0" fillId="5" borderId="6" xfId="0" applyNumberFormat="1" applyFill="1" applyBorder="1" applyAlignment="1">
      <alignment horizontal="center" vertical="center"/>
    </xf>
    <xf numFmtId="49" fontId="2"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3" fontId="34" fillId="0" borderId="6" xfId="0" applyNumberFormat="1" applyFont="1" applyFill="1" applyBorder="1" applyAlignment="1">
      <alignment horizontal="center" vertical="center" wrapText="1"/>
    </xf>
    <xf numFmtId="49" fontId="3" fillId="0" borderId="6" xfId="0" applyNumberFormat="1" applyFont="1" applyFill="1" applyBorder="1" applyAlignment="1">
      <alignment horizontal="left" vertical="center" wrapText="1"/>
    </xf>
    <xf numFmtId="49" fontId="13" fillId="0" borderId="6" xfId="0" applyNumberFormat="1" applyFont="1" applyFill="1" applyBorder="1" applyAlignment="1">
      <alignment wrapText="1"/>
    </xf>
    <xf numFmtId="0" fontId="13" fillId="0" borderId="6" xfId="0" applyFont="1" applyFill="1" applyBorder="1" applyAlignment="1">
      <alignment horizontal="center" vertical="center"/>
    </xf>
    <xf numFmtId="49" fontId="13" fillId="0" borderId="6" xfId="0" applyNumberFormat="1" applyFont="1" applyFill="1" applyBorder="1" applyAlignment="1">
      <alignment horizontal="left" wrapText="1"/>
    </xf>
    <xf numFmtId="0" fontId="34" fillId="0" borderId="6" xfId="0" applyFont="1" applyFill="1" applyBorder="1" applyAlignment="1">
      <alignment horizontal="center" vertical="center" wrapText="1"/>
    </xf>
    <xf numFmtId="0" fontId="13" fillId="0" borderId="6" xfId="0" applyFont="1" applyFill="1" applyBorder="1" applyAlignment="1">
      <alignment wrapText="1"/>
    </xf>
    <xf numFmtId="0" fontId="34" fillId="0" borderId="6" xfId="0" applyFont="1" applyFill="1" applyBorder="1" applyAlignment="1">
      <alignment horizontal="center"/>
    </xf>
    <xf numFmtId="0" fontId="0" fillId="0" borderId="6" xfId="0" applyBorder="1" applyAlignment="1" applyProtection="1">
      <alignment horizontal="center"/>
      <protection locked="0"/>
    </xf>
    <xf numFmtId="0" fontId="0" fillId="0" borderId="6" xfId="0" applyBorder="1" applyAlignment="1" applyProtection="1">
      <alignment horizontal="center" wrapText="1"/>
      <protection locked="0"/>
    </xf>
    <xf numFmtId="0" fontId="0" fillId="4" borderId="0" xfId="0" applyFont="1" applyFill="1" applyAlignment="1">
      <alignment vertical="center"/>
    </xf>
    <xf numFmtId="0" fontId="0" fillId="0" borderId="6" xfId="0" applyNumberFormat="1" applyBorder="1" applyAlignment="1">
      <alignment horizontal="center" wrapText="1"/>
    </xf>
    <xf numFmtId="14" fontId="0" fillId="0" borderId="9" xfId="0" applyNumberFormat="1" applyBorder="1" applyAlignment="1">
      <alignment vertical="top" wrapText="1"/>
    </xf>
    <xf numFmtId="49" fontId="0" fillId="0" borderId="9" xfId="0" applyNumberFormat="1" applyBorder="1" applyAlignment="1">
      <alignment horizontal="center" vertical="center"/>
    </xf>
    <xf numFmtId="0" fontId="0" fillId="0" borderId="16" xfId="0" applyNumberFormat="1" applyFill="1" applyBorder="1" applyAlignment="1">
      <alignment horizontal="center" wrapText="1"/>
    </xf>
    <xf numFmtId="0" fontId="0" fillId="0" borderId="6" xfId="0" applyFill="1" applyBorder="1" applyAlignment="1" applyProtection="1">
      <alignment horizontal="center" vertical="center"/>
      <protection locked="0"/>
    </xf>
    <xf numFmtId="0" fontId="0" fillId="0" borderId="6" xfId="0" applyFill="1" applyBorder="1" applyAlignment="1" applyProtection="1">
      <alignment horizontal="center" vertical="center" wrapText="1"/>
      <protection locked="0"/>
    </xf>
    <xf numFmtId="14" fontId="0" fillId="0" borderId="10" xfId="0" applyNumberFormat="1" applyFill="1" applyBorder="1" applyAlignment="1">
      <alignment horizontal="center" vertical="center" wrapText="1"/>
    </xf>
    <xf numFmtId="17" fontId="0" fillId="0" borderId="16" xfId="0" applyNumberFormat="1" applyFill="1" applyBorder="1" applyAlignment="1">
      <alignment horizontal="center" wrapText="1"/>
    </xf>
    <xf numFmtId="14" fontId="0" fillId="0" borderId="0" xfId="0" applyNumberFormat="1" applyFill="1" applyBorder="1" applyAlignment="1">
      <alignment horizontal="center"/>
    </xf>
    <xf numFmtId="0" fontId="0" fillId="0" borderId="6" xfId="0" applyBorder="1" applyAlignment="1">
      <alignment horizontal="center" vertical="center"/>
    </xf>
    <xf numFmtId="0" fontId="0" fillId="0" borderId="6" xfId="0" applyBorder="1" applyAlignment="1">
      <alignment vertical="center" wrapText="1"/>
    </xf>
    <xf numFmtId="0" fontId="0" fillId="0" borderId="6" xfId="0" applyFill="1" applyBorder="1" applyAlignment="1">
      <alignment vertical="center" wrapText="1"/>
    </xf>
    <xf numFmtId="0" fontId="0" fillId="0" borderId="0" xfId="0" applyAlignment="1">
      <alignment horizontal="center" vertical="center"/>
    </xf>
    <xf numFmtId="0" fontId="0" fillId="0" borderId="6" xfId="0" applyFill="1" applyBorder="1" applyAlignment="1">
      <alignment horizontal="center" wrapText="1"/>
    </xf>
    <xf numFmtId="0" fontId="0" fillId="0" borderId="0" xfId="0" applyBorder="1" applyAlignment="1">
      <alignment horizontal="center" vertical="center"/>
    </xf>
    <xf numFmtId="175" fontId="0" fillId="5" borderId="6" xfId="0" applyNumberFormat="1" applyFont="1" applyFill="1" applyBorder="1" applyAlignment="1">
      <alignment horizontal="center" vertical="center"/>
    </xf>
    <xf numFmtId="2" fontId="0" fillId="0" borderId="6" xfId="0" applyNumberFormat="1" applyBorder="1" applyAlignment="1">
      <alignment horizontal="center" vertical="center" wrapText="1"/>
    </xf>
    <xf numFmtId="0" fontId="0" fillId="5" borderId="6" xfId="0" applyFont="1" applyFill="1" applyBorder="1" applyAlignment="1">
      <alignment horizontal="center" vertical="top"/>
    </xf>
    <xf numFmtId="0" fontId="0" fillId="3" borderId="6" xfId="0" applyNumberFormat="1" applyFill="1" applyBorder="1" applyAlignment="1">
      <alignment horizontal="right" vertical="center"/>
    </xf>
    <xf numFmtId="0" fontId="0" fillId="3" borderId="6" xfId="0" applyFill="1" applyBorder="1" applyAlignment="1">
      <alignment horizontal="right" vertical="center"/>
    </xf>
    <xf numFmtId="0" fontId="3" fillId="0" borderId="0" xfId="0" applyFont="1" applyBorder="1" applyAlignment="1">
      <alignment vertical="center"/>
    </xf>
    <xf numFmtId="0" fontId="10" fillId="2" borderId="10" xfId="0" applyFont="1" applyFill="1" applyBorder="1" applyAlignment="1">
      <alignment horizontal="center" vertical="center" wrapText="1"/>
    </xf>
    <xf numFmtId="0" fontId="3" fillId="2" borderId="10" xfId="0" applyFont="1" applyFill="1" applyBorder="1" applyAlignment="1">
      <alignment horizontal="center" vertical="center"/>
    </xf>
    <xf numFmtId="0" fontId="28" fillId="0" borderId="9" xfId="0" applyFont="1" applyBorder="1" applyAlignment="1">
      <alignment horizontal="right" vertical="center"/>
    </xf>
    <xf numFmtId="0" fontId="28" fillId="0" borderId="0" xfId="0" applyFont="1" applyFill="1" applyBorder="1" applyAlignment="1">
      <alignment horizontal="center" vertical="center"/>
    </xf>
    <xf numFmtId="0" fontId="29" fillId="0" borderId="0" xfId="0" applyFont="1" applyFill="1" applyBorder="1" applyAlignment="1">
      <alignment vertical="center"/>
    </xf>
    <xf numFmtId="17" fontId="0" fillId="0" borderId="6" xfId="0" applyNumberFormat="1" applyBorder="1" applyAlignment="1">
      <alignment wrapText="1"/>
    </xf>
    <xf numFmtId="0" fontId="3" fillId="0" borderId="6" xfId="0" applyFont="1" applyBorder="1" applyAlignment="1">
      <alignment horizontal="left" vertical="center"/>
    </xf>
    <xf numFmtId="0" fontId="0" fillId="0" borderId="6" xfId="0" applyBorder="1" applyAlignment="1" applyProtection="1">
      <alignment horizontal="center" vertical="center" wrapText="1"/>
      <protection locked="0"/>
    </xf>
    <xf numFmtId="0" fontId="0" fillId="0" borderId="6" xfId="0" applyBorder="1" applyAlignment="1" applyProtection="1">
      <alignment horizontal="center" vertical="center"/>
      <protection locked="0"/>
    </xf>
    <xf numFmtId="0" fontId="3" fillId="5" borderId="6" xfId="0" applyFont="1" applyFill="1" applyBorder="1" applyAlignment="1">
      <alignment horizontal="left" vertical="center"/>
    </xf>
    <xf numFmtId="0" fontId="0" fillId="5" borderId="6" xfId="0" applyFill="1" applyBorder="1" applyAlignment="1"/>
    <xf numFmtId="14" fontId="0" fillId="5" borderId="6" xfId="0" applyNumberFormat="1" applyFill="1" applyBorder="1" applyAlignment="1"/>
    <xf numFmtId="0" fontId="0" fillId="5" borderId="6" xfId="0" applyFill="1" applyBorder="1"/>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5" borderId="6" xfId="0" applyFont="1" applyFill="1" applyBorder="1" applyAlignment="1">
      <alignment horizontal="left" vertical="center"/>
    </xf>
    <xf numFmtId="0" fontId="0" fillId="0" borderId="0" xfId="0" applyBorder="1" applyAlignment="1">
      <alignment horizontal="left" vertical="center"/>
    </xf>
    <xf numFmtId="14" fontId="0" fillId="0" borderId="0" xfId="0" applyNumberFormat="1" applyBorder="1" applyAlignment="1"/>
    <xf numFmtId="14" fontId="0" fillId="0" borderId="6" xfId="0" applyNumberFormat="1" applyBorder="1" applyAlignment="1">
      <alignment vertical="center" wrapText="1"/>
    </xf>
    <xf numFmtId="17" fontId="0" fillId="0" borderId="6" xfId="0" applyNumberFormat="1" applyBorder="1" applyAlignment="1">
      <alignment vertical="center"/>
    </xf>
    <xf numFmtId="0" fontId="0" fillId="0" borderId="10" xfId="0" applyBorder="1" applyAlignment="1">
      <alignment horizontal="center" vertical="center"/>
    </xf>
    <xf numFmtId="0" fontId="3" fillId="0" borderId="6" xfId="0" applyFont="1" applyFill="1" applyBorder="1" applyAlignment="1">
      <alignment horizontal="center" vertical="center"/>
    </xf>
    <xf numFmtId="0" fontId="0" fillId="3" borderId="2" xfId="0" applyFont="1" applyFill="1" applyBorder="1" applyAlignment="1">
      <alignment horizontal="left" vertical="center"/>
    </xf>
    <xf numFmtId="0" fontId="6"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14" fontId="0" fillId="0" borderId="9" xfId="0" applyNumberFormat="1" applyBorder="1" applyAlignment="1">
      <alignment horizontal="center" vertical="center" wrapText="1"/>
    </xf>
    <xf numFmtId="14" fontId="0" fillId="0" borderId="19"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6" xfId="0" applyBorder="1" applyAlignment="1">
      <alignment horizontal="center" vertical="center"/>
    </xf>
    <xf numFmtId="0" fontId="0" fillId="0" borderId="6" xfId="0" applyFill="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3" fillId="5" borderId="9" xfId="0" applyFont="1" applyFill="1" applyBorder="1" applyAlignment="1">
      <alignment horizontal="center" vertical="center" wrapText="1"/>
    </xf>
    <xf numFmtId="0" fontId="3" fillId="5" borderId="6" xfId="0" applyFont="1" applyFill="1" applyBorder="1" applyAlignment="1">
      <alignment horizontal="center" vertical="center" wrapText="1"/>
    </xf>
    <xf numFmtId="14" fontId="3" fillId="5" borderId="9" xfId="0" applyNumberFormat="1" applyFont="1" applyFill="1" applyBorder="1" applyAlignment="1">
      <alignment horizontal="center" vertical="center" wrapText="1"/>
    </xf>
    <xf numFmtId="0" fontId="0" fillId="0" borderId="16" xfId="0" applyBorder="1" applyAlignment="1">
      <alignment horizontal="center" vertical="center"/>
    </xf>
    <xf numFmtId="0" fontId="3"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14" fontId="0" fillId="0" borderId="10" xfId="0" applyNumberFormat="1" applyBorder="1" applyAlignment="1">
      <alignment horizontal="center" vertical="center"/>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0" fillId="0" borderId="10" xfId="0" applyBorder="1" applyAlignment="1">
      <alignment horizontal="center" wrapText="1"/>
    </xf>
    <xf numFmtId="0" fontId="0" fillId="0" borderId="10" xfId="0" applyFill="1" applyBorder="1" applyAlignment="1">
      <alignment horizontal="center" wrapText="1"/>
    </xf>
    <xf numFmtId="0" fontId="0" fillId="0" borderId="10" xfId="0" applyFill="1" applyBorder="1" applyAlignment="1">
      <alignment horizontal="center"/>
    </xf>
    <xf numFmtId="0" fontId="0" fillId="0" borderId="9" xfId="0" applyBorder="1" applyAlignment="1">
      <alignment horizontal="left" vertical="center" wrapText="1"/>
    </xf>
    <xf numFmtId="14" fontId="0" fillId="0" borderId="10" xfId="0" applyNumberFormat="1" applyBorder="1" applyAlignment="1">
      <alignment horizontal="center"/>
    </xf>
    <xf numFmtId="0" fontId="0" fillId="0" borderId="10" xfId="0" applyBorder="1" applyAlignment="1">
      <alignment horizontal="center"/>
    </xf>
    <xf numFmtId="0" fontId="0" fillId="5" borderId="7" xfId="0" applyFont="1" applyFill="1" applyBorder="1" applyAlignment="1">
      <alignment horizontal="center" vertical="center" wrapText="1"/>
    </xf>
    <xf numFmtId="0" fontId="0" fillId="5" borderId="8" xfId="0" applyFont="1" applyFill="1" applyBorder="1" applyAlignment="1">
      <alignment horizontal="center" vertical="center" wrapText="1"/>
    </xf>
    <xf numFmtId="49" fontId="0" fillId="0" borderId="9" xfId="0" applyNumberFormat="1" applyBorder="1" applyAlignment="1">
      <alignment horizontal="center" vertical="center" wrapText="1"/>
    </xf>
    <xf numFmtId="49" fontId="0" fillId="0" borderId="19" xfId="0" applyNumberFormat="1" applyBorder="1" applyAlignment="1">
      <alignment horizontal="center" vertical="center" wrapText="1"/>
    </xf>
    <xf numFmtId="49" fontId="3" fillId="2" borderId="9" xfId="0" applyNumberFormat="1" applyFont="1" applyFill="1" applyBorder="1" applyAlignment="1">
      <alignment horizontal="center" vertical="center" wrapText="1"/>
    </xf>
    <xf numFmtId="0" fontId="0" fillId="5" borderId="9" xfId="0" applyFill="1" applyBorder="1" applyAlignment="1">
      <alignment horizontal="center" vertical="center" wrapText="1"/>
    </xf>
    <xf numFmtId="0" fontId="0" fillId="0" borderId="6" xfId="0" applyBorder="1" applyAlignment="1">
      <alignment horizontal="left" vertical="center" wrapText="1"/>
    </xf>
    <xf numFmtId="49" fontId="0" fillId="5" borderId="6" xfId="0" applyNumberFormat="1" applyFill="1" applyBorder="1" applyAlignment="1">
      <alignment horizontal="center" vertical="center" wrapText="1"/>
    </xf>
    <xf numFmtId="3" fontId="0" fillId="0" borderId="6" xfId="0" applyNumberFormat="1" applyBorder="1" applyAlignment="1">
      <alignment horizontal="center" vertical="center" wrapText="1"/>
    </xf>
    <xf numFmtId="0" fontId="3" fillId="2" borderId="6" xfId="0" applyFont="1" applyFill="1" applyBorder="1" applyAlignment="1">
      <alignment horizontal="center" vertical="center" wrapText="1"/>
    </xf>
    <xf numFmtId="0" fontId="0" fillId="0" borderId="0" xfId="0" applyAlignment="1">
      <alignment horizontal="center" vertical="center"/>
    </xf>
    <xf numFmtId="0" fontId="10"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4" borderId="10" xfId="0" applyFill="1" applyBorder="1" applyAlignment="1">
      <alignment horizontal="center" vertical="center"/>
    </xf>
    <xf numFmtId="0" fontId="0" fillId="0" borderId="24" xfId="0" applyFill="1" applyBorder="1" applyAlignment="1">
      <alignment horizontal="center" vertical="center"/>
    </xf>
    <xf numFmtId="0" fontId="0" fillId="0" borderId="6" xfId="0" applyBorder="1" applyAlignment="1">
      <alignment vertical="center" wrapText="1"/>
    </xf>
    <xf numFmtId="14" fontId="0" fillId="0" borderId="6" xfId="0" applyNumberFormat="1" applyBorder="1" applyAlignment="1">
      <alignment horizontal="center"/>
    </xf>
    <xf numFmtId="0" fontId="0" fillId="0" borderId="6" xfId="0" applyFill="1" applyBorder="1" applyAlignment="1">
      <alignment horizontal="center"/>
    </xf>
    <xf numFmtId="0" fontId="0" fillId="0" borderId="6" xfId="0" applyBorder="1" applyAlignment="1">
      <alignment horizontal="center" wrapText="1"/>
    </xf>
    <xf numFmtId="0" fontId="0" fillId="0" borderId="6" xfId="0" applyFill="1" applyBorder="1" applyAlignment="1">
      <alignment horizontal="center" wrapText="1"/>
    </xf>
    <xf numFmtId="14" fontId="13" fillId="0" borderId="10" xfId="0" applyNumberFormat="1" applyFont="1" applyFill="1" applyBorder="1" applyAlignment="1" applyProtection="1">
      <alignment horizontal="center" vertical="center" wrapText="1"/>
      <protection locked="0"/>
    </xf>
    <xf numFmtId="15" fontId="13" fillId="0" borderId="10" xfId="0" applyNumberFormat="1" applyFont="1" applyFill="1" applyBorder="1" applyAlignment="1" applyProtection="1">
      <alignment horizontal="center" vertical="center" wrapText="1"/>
      <protection locked="0"/>
    </xf>
    <xf numFmtId="1" fontId="13" fillId="0" borderId="10" xfId="0" applyNumberFormat="1" applyFont="1" applyFill="1" applyBorder="1" applyAlignment="1" applyProtection="1">
      <alignment horizontal="center" vertical="center" wrapText="1"/>
      <protection locked="0"/>
    </xf>
    <xf numFmtId="49" fontId="13" fillId="0" borderId="10"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9" fontId="13" fillId="0" borderId="10" xfId="2" applyFont="1" applyFill="1" applyBorder="1" applyAlignment="1" applyProtection="1">
      <alignment horizontal="center" vertical="center" wrapText="1"/>
      <protection locked="0"/>
    </xf>
    <xf numFmtId="170" fontId="13" fillId="0" borderId="10" xfId="1" applyNumberFormat="1"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3" fillId="5" borderId="7" xfId="0" applyFont="1" applyFill="1" applyBorder="1" applyAlignment="1">
      <alignment horizontal="center" vertical="top" wrapText="1"/>
    </xf>
    <xf numFmtId="0" fontId="13" fillId="5" borderId="8" xfId="0" applyFont="1" applyFill="1" applyBorder="1" applyAlignment="1">
      <alignment horizontal="center" vertical="top" wrapText="1"/>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0" fillId="0" borderId="10" xfId="0" applyBorder="1" applyAlignment="1">
      <alignment vertical="center" wrapText="1"/>
    </xf>
    <xf numFmtId="0" fontId="13" fillId="0" borderId="9" xfId="0" applyFont="1" applyBorder="1" applyAlignment="1">
      <alignment horizontal="center" vertical="center" wrapText="1"/>
    </xf>
    <xf numFmtId="0" fontId="0" fillId="5" borderId="9" xfId="0" applyFill="1" applyBorder="1" applyAlignment="1">
      <alignment horizontal="left" vertical="center" wrapText="1"/>
    </xf>
    <xf numFmtId="0" fontId="0" fillId="5" borderId="6" xfId="0" applyFont="1" applyFill="1" applyBorder="1" applyAlignment="1">
      <alignment horizontal="center" vertical="center" wrapText="1"/>
    </xf>
    <xf numFmtId="14" fontId="0" fillId="0" borderId="6" xfId="0" applyNumberFormat="1" applyBorder="1" applyAlignment="1">
      <alignment horizontal="center" vertical="center"/>
    </xf>
    <xf numFmtId="0" fontId="13"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10" xfId="0" applyBorder="1" applyAlignment="1" applyProtection="1">
      <alignment horizontal="center"/>
      <protection locked="0"/>
    </xf>
    <xf numFmtId="0" fontId="0" fillId="0" borderId="6" xfId="0" applyFill="1" applyBorder="1" applyAlignment="1">
      <alignment horizontal="center" vertical="center"/>
    </xf>
    <xf numFmtId="0" fontId="0" fillId="0" borderId="0" xfId="0" applyAlignment="1">
      <alignment vertical="top"/>
    </xf>
    <xf numFmtId="0" fontId="0" fillId="0" borderId="0" xfId="0" applyNumberFormat="1" applyAlignment="1">
      <alignment vertical="center"/>
    </xf>
    <xf numFmtId="0" fontId="6" fillId="0" borderId="3" xfId="0" applyFont="1" applyFill="1" applyBorder="1" applyAlignment="1" applyProtection="1">
      <alignment horizontal="left" vertical="top"/>
      <protection locked="0"/>
    </xf>
    <xf numFmtId="0" fontId="6" fillId="0" borderId="3" xfId="0" applyNumberFormat="1"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protection locked="0"/>
    </xf>
    <xf numFmtId="0" fontId="8" fillId="0" borderId="0" xfId="0" applyNumberFormat="1" applyFont="1" applyFill="1" applyBorder="1" applyAlignment="1" applyProtection="1">
      <alignment horizontal="left" vertical="center"/>
      <protection locked="0"/>
    </xf>
    <xf numFmtId="0" fontId="6" fillId="2" borderId="6" xfId="0" applyFont="1" applyFill="1" applyBorder="1" applyAlignment="1">
      <alignment horizontal="center" vertical="top" wrapText="1"/>
    </xf>
    <xf numFmtId="0" fontId="6" fillId="2" borderId="6" xfId="0" applyNumberFormat="1" applyFont="1" applyFill="1" applyBorder="1" applyAlignment="1">
      <alignment horizontal="center" vertical="center" wrapText="1"/>
    </xf>
    <xf numFmtId="0" fontId="0" fillId="0" borderId="0" xfId="0" applyNumberFormat="1" applyFill="1" applyBorder="1" applyAlignment="1">
      <alignment vertical="center" wrapText="1"/>
    </xf>
    <xf numFmtId="172" fontId="0" fillId="0" borderId="0" xfId="0" applyNumberFormat="1" applyBorder="1" applyAlignment="1">
      <alignment vertical="top"/>
    </xf>
    <xf numFmtId="0" fontId="9" fillId="4" borderId="6" xfId="0" applyNumberFormat="1" applyFont="1" applyFill="1" applyBorder="1" applyAlignment="1">
      <alignment horizontal="right" vertical="center" wrapText="1"/>
    </xf>
    <xf numFmtId="172" fontId="0" fillId="0" borderId="0" xfId="0" applyNumberFormat="1" applyFill="1" applyBorder="1" applyAlignment="1">
      <alignment vertical="top"/>
    </xf>
    <xf numFmtId="0" fontId="0" fillId="0" borderId="0" xfId="0" applyNumberFormat="1" applyFill="1" applyBorder="1" applyAlignment="1" applyProtection="1">
      <alignment vertical="center"/>
      <protection locked="0"/>
    </xf>
    <xf numFmtId="0" fontId="0" fillId="0" borderId="0" xfId="0" applyNumberFormat="1"/>
    <xf numFmtId="0" fontId="0" fillId="0" borderId="0" xfId="0" applyNumberFormat="1" applyFill="1"/>
    <xf numFmtId="0" fontId="10" fillId="2" borderId="6" xfId="0" applyFont="1" applyFill="1" applyBorder="1" applyAlignment="1">
      <alignment horizontal="center" vertical="top" wrapText="1"/>
    </xf>
    <xf numFmtId="0" fontId="0" fillId="0" borderId="6" xfId="0" applyBorder="1" applyAlignment="1">
      <alignment horizontal="center" vertical="top"/>
    </xf>
    <xf numFmtId="0" fontId="0" fillId="0" borderId="0" xfId="0" applyNumberFormat="1" applyFill="1" applyBorder="1" applyAlignment="1">
      <alignment horizontal="center" vertical="center" wrapText="1"/>
    </xf>
    <xf numFmtId="0" fontId="0" fillId="0" borderId="0" xfId="0" applyNumberFormat="1" applyFill="1" applyBorder="1"/>
    <xf numFmtId="0" fontId="10" fillId="0" borderId="0" xfId="0" applyNumberFormat="1" applyFont="1" applyFill="1" applyBorder="1" applyAlignment="1">
      <alignment horizontal="center" vertical="center" wrapText="1"/>
    </xf>
    <xf numFmtId="0" fontId="0" fillId="0" borderId="0" xfId="0" applyBorder="1" applyAlignment="1">
      <alignment horizontal="center" vertical="top"/>
    </xf>
    <xf numFmtId="0" fontId="0" fillId="0" borderId="0" xfId="0" applyNumberFormat="1" applyBorder="1" applyAlignment="1">
      <alignment horizontal="center" vertical="center" wrapText="1"/>
    </xf>
    <xf numFmtId="0" fontId="3" fillId="2" borderId="6" xfId="0" applyFont="1" applyFill="1" applyBorder="1" applyAlignment="1">
      <alignment horizontal="center" vertical="top"/>
    </xf>
    <xf numFmtId="0" fontId="3" fillId="2" borderId="6" xfId="0" applyNumberFormat="1" applyFont="1" applyFill="1" applyBorder="1" applyAlignment="1">
      <alignment horizontal="center" vertical="center"/>
    </xf>
    <xf numFmtId="0" fontId="11" fillId="0" borderId="6" xfId="0" applyNumberFormat="1" applyFont="1" applyBorder="1" applyAlignment="1">
      <alignment horizontal="center" vertical="center" wrapText="1"/>
    </xf>
    <xf numFmtId="0" fontId="0" fillId="0" borderId="6" xfId="0" applyNumberFormat="1" applyBorder="1" applyAlignment="1">
      <alignment horizontal="center" vertical="top"/>
    </xf>
    <xf numFmtId="0" fontId="0" fillId="0" borderId="0" xfId="0" applyNumberFormat="1" applyBorder="1" applyAlignment="1">
      <alignment horizontal="center" vertical="top"/>
    </xf>
    <xf numFmtId="0" fontId="0" fillId="0" borderId="0" xfId="0" applyNumberFormat="1" applyBorder="1" applyAlignment="1">
      <alignment horizontal="center" vertical="center"/>
    </xf>
    <xf numFmtId="0" fontId="0" fillId="0" borderId="0" xfId="0" applyNumberFormat="1" applyFill="1" applyBorder="1" applyAlignment="1">
      <alignment horizontal="center" vertical="center"/>
    </xf>
    <xf numFmtId="0" fontId="3" fillId="2" borderId="17" xfId="0" applyFont="1" applyFill="1" applyBorder="1" applyAlignment="1">
      <alignment horizontal="center" vertical="top" wrapText="1"/>
    </xf>
    <xf numFmtId="0" fontId="3" fillId="2" borderId="17" xfId="0" applyNumberFormat="1" applyFont="1" applyFill="1" applyBorder="1" applyAlignment="1">
      <alignment horizontal="center" vertical="center" wrapText="1"/>
    </xf>
    <xf numFmtId="0" fontId="22" fillId="0" borderId="6" xfId="0" applyFont="1" applyFill="1" applyBorder="1" applyAlignment="1" applyProtection="1">
      <alignment horizontal="center" vertical="top" wrapText="1"/>
      <protection locked="0"/>
    </xf>
    <xf numFmtId="0" fontId="22" fillId="0" borderId="6" xfId="0" applyNumberFormat="1" applyFont="1" applyFill="1" applyBorder="1" applyAlignment="1" applyProtection="1">
      <alignment horizontal="center" vertical="center" wrapText="1"/>
      <protection locked="0"/>
    </xf>
    <xf numFmtId="44" fontId="22" fillId="0" borderId="6" xfId="3" applyFont="1" applyFill="1" applyBorder="1" applyAlignment="1">
      <alignment horizontal="right" vertical="center" wrapText="1"/>
    </xf>
    <xf numFmtId="0" fontId="23" fillId="0" borderId="6" xfId="0" applyFont="1" applyFill="1" applyBorder="1" applyAlignment="1">
      <alignment horizontal="left" vertical="center" wrapText="1"/>
    </xf>
    <xf numFmtId="0" fontId="22" fillId="5" borderId="0" xfId="0" applyFont="1" applyFill="1" applyBorder="1" applyAlignment="1">
      <alignment horizontal="left" vertical="center" wrapText="1"/>
    </xf>
    <xf numFmtId="0" fontId="22" fillId="5" borderId="0" xfId="0" applyFont="1" applyFill="1" applyAlignment="1">
      <alignment horizontal="left" vertical="center" wrapText="1"/>
    </xf>
    <xf numFmtId="49" fontId="22" fillId="0" borderId="6" xfId="0" applyNumberFormat="1" applyFont="1" applyFill="1" applyBorder="1" applyAlignment="1" applyProtection="1">
      <alignment horizontal="center" vertical="top" wrapText="1"/>
      <protection locked="0"/>
    </xf>
    <xf numFmtId="2" fontId="13" fillId="0" borderId="0" xfId="0" applyNumberFormat="1" applyFont="1" applyFill="1" applyAlignment="1">
      <alignment horizontal="center" vertical="center" wrapText="1"/>
    </xf>
    <xf numFmtId="0" fontId="23" fillId="4" borderId="6" xfId="0" applyFont="1" applyFill="1" applyBorder="1" applyAlignment="1">
      <alignment horizontal="left" vertical="center" wrapText="1"/>
    </xf>
    <xf numFmtId="0" fontId="9" fillId="5" borderId="0" xfId="0" applyFont="1" applyFill="1" applyBorder="1" applyAlignment="1">
      <alignment horizontal="left" vertical="center" wrapText="1"/>
    </xf>
    <xf numFmtId="0" fontId="13" fillId="5" borderId="0" xfId="0" applyFont="1" applyFill="1" applyAlignment="1">
      <alignment horizontal="left" vertical="center" wrapText="1"/>
    </xf>
    <xf numFmtId="14" fontId="22" fillId="5" borderId="6" xfId="0" applyNumberFormat="1" applyFont="1" applyFill="1" applyBorder="1" applyAlignment="1" applyProtection="1">
      <alignment horizontal="center" vertical="center" wrapText="1"/>
      <protection locked="0"/>
    </xf>
    <xf numFmtId="49" fontId="25" fillId="0" borderId="6" xfId="0" applyNumberFormat="1" applyFont="1" applyFill="1" applyBorder="1" applyAlignment="1" applyProtection="1">
      <alignment horizontal="center" vertical="top" wrapText="1"/>
      <protection locked="0"/>
    </xf>
    <xf numFmtId="2" fontId="27" fillId="0" borderId="6" xfId="0" applyNumberFormat="1" applyFont="1" applyFill="1" applyBorder="1" applyAlignment="1" applyProtection="1">
      <alignment horizontal="center" vertical="center" wrapText="1"/>
      <protection locked="0"/>
    </xf>
    <xf numFmtId="44" fontId="21" fillId="0" borderId="6" xfId="3" applyFont="1" applyFill="1" applyBorder="1" applyAlignment="1">
      <alignment horizontal="right" vertical="center" wrapText="1"/>
    </xf>
    <xf numFmtId="0" fontId="0" fillId="0" borderId="0" xfId="0" applyFill="1" applyAlignment="1">
      <alignment vertical="top"/>
    </xf>
    <xf numFmtId="0" fontId="0" fillId="0" borderId="0" xfId="0" applyNumberFormat="1" applyFill="1" applyAlignment="1">
      <alignment vertical="center"/>
    </xf>
    <xf numFmtId="0" fontId="3" fillId="0" borderId="6" xfId="0" applyFont="1" applyFill="1" applyBorder="1" applyAlignment="1">
      <alignment horizontal="center" vertical="top"/>
    </xf>
    <xf numFmtId="0" fontId="3" fillId="0" borderId="6" xfId="0" applyNumberFormat="1" applyFont="1" applyFill="1" applyBorder="1" applyAlignment="1">
      <alignment horizontal="center" vertical="center"/>
    </xf>
    <xf numFmtId="0" fontId="0" fillId="0" borderId="6" xfId="0" applyNumberFormat="1" applyFill="1" applyBorder="1" applyAlignment="1">
      <alignment vertical="center"/>
    </xf>
    <xf numFmtId="0" fontId="3" fillId="2" borderId="6" xfId="0" applyNumberFormat="1" applyFont="1" applyFill="1" applyBorder="1" applyAlignment="1">
      <alignment horizontal="center" wrapText="1"/>
    </xf>
    <xf numFmtId="0" fontId="0" fillId="0" borderId="6" xfId="0" applyFill="1" applyBorder="1" applyAlignment="1">
      <alignment vertical="top"/>
    </xf>
    <xf numFmtId="0" fontId="0" fillId="0" borderId="6" xfId="0" applyNumberFormat="1" applyFill="1" applyBorder="1"/>
    <xf numFmtId="0" fontId="0" fillId="0" borderId="6" xfId="0" applyNumberFormat="1" applyFill="1" applyBorder="1" applyAlignment="1">
      <alignment wrapText="1"/>
    </xf>
    <xf numFmtId="0" fontId="11" fillId="0" borderId="9" xfId="0" applyFont="1" applyBorder="1" applyAlignment="1"/>
    <xf numFmtId="0" fontId="0" fillId="0" borderId="8" xfId="0" applyBorder="1" applyAlignment="1"/>
    <xf numFmtId="0" fontId="11" fillId="0" borderId="0" xfId="0" applyFont="1" applyBorder="1" applyAlignment="1"/>
    <xf numFmtId="0" fontId="0" fillId="0" borderId="0" xfId="0" applyFill="1" applyBorder="1" applyAlignment="1">
      <alignment vertical="top" wrapText="1"/>
    </xf>
    <xf numFmtId="0" fontId="0" fillId="0" borderId="10" xfId="0" applyFont="1" applyFill="1" applyBorder="1" applyAlignment="1">
      <alignment horizontal="center" vertical="center" wrapText="1"/>
    </xf>
    <xf numFmtId="0" fontId="0" fillId="0" borderId="10" xfId="0" applyNumberFormat="1" applyFont="1" applyFill="1" applyBorder="1" applyAlignment="1">
      <alignment horizontal="center" vertical="center" wrapText="1"/>
    </xf>
    <xf numFmtId="14" fontId="0" fillId="0" borderId="10" xfId="0" applyNumberFormat="1" applyFont="1" applyFill="1" applyBorder="1" applyAlignment="1">
      <alignment horizontal="center" vertical="center" wrapText="1"/>
    </xf>
    <xf numFmtId="0" fontId="0" fillId="0" borderId="6" xfId="0" applyNumberFormat="1" applyFont="1" applyFill="1" applyBorder="1" applyAlignment="1">
      <alignment horizontal="left" vertical="center" wrapText="1"/>
    </xf>
    <xf numFmtId="0" fontId="0" fillId="0" borderId="6" xfId="0" applyNumberFormat="1" applyFont="1" applyFill="1" applyBorder="1" applyAlignment="1">
      <alignment horizontal="center" vertical="center" wrapText="1"/>
    </xf>
    <xf numFmtId="0" fontId="0" fillId="0" borderId="6" xfId="0" applyFont="1" applyFill="1" applyBorder="1" applyAlignment="1">
      <alignment horizontal="left" vertical="top" wrapText="1"/>
    </xf>
    <xf numFmtId="0" fontId="0" fillId="0" borderId="6" xfId="0" applyFont="1" applyFill="1" applyBorder="1" applyAlignment="1">
      <alignment horizontal="center" vertical="top" wrapText="1"/>
    </xf>
    <xf numFmtId="0" fontId="0" fillId="0" borderId="6" xfId="0" applyNumberFormat="1" applyFont="1" applyFill="1" applyBorder="1" applyAlignment="1">
      <alignment horizontal="center" vertical="top" wrapText="1"/>
    </xf>
    <xf numFmtId="14" fontId="0" fillId="0" borderId="6" xfId="0" applyNumberFormat="1" applyFont="1" applyFill="1" applyBorder="1" applyAlignment="1">
      <alignment horizontal="center" vertical="top" wrapText="1"/>
    </xf>
    <xf numFmtId="0" fontId="0" fillId="0" borderId="6" xfId="0" applyNumberFormat="1" applyFont="1" applyFill="1" applyBorder="1" applyAlignment="1">
      <alignment horizontal="left" vertical="top" wrapText="1"/>
    </xf>
    <xf numFmtId="17" fontId="0" fillId="0" borderId="6"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xf>
    <xf numFmtId="14" fontId="0" fillId="0" borderId="6" xfId="0" applyNumberFormat="1" applyFont="1" applyFill="1" applyBorder="1" applyAlignment="1">
      <alignment horizontal="center" vertical="center"/>
    </xf>
    <xf numFmtId="0" fontId="0" fillId="0" borderId="6" xfId="0" applyNumberFormat="1" applyFont="1" applyBorder="1" applyAlignment="1">
      <alignment horizontal="center" vertical="center"/>
    </xf>
    <xf numFmtId="0" fontId="0" fillId="0" borderId="6" xfId="0" applyFont="1" applyBorder="1" applyAlignment="1">
      <alignment horizontal="center" wrapText="1"/>
    </xf>
    <xf numFmtId="14" fontId="0" fillId="0" borderId="6" xfId="0" applyNumberFormat="1" applyFont="1" applyBorder="1" applyAlignment="1">
      <alignment horizontal="center" vertical="center"/>
    </xf>
    <xf numFmtId="0" fontId="0" fillId="0" borderId="6" xfId="0" applyFont="1" applyBorder="1" applyAlignment="1">
      <alignment horizontal="left" vertical="top" wrapText="1"/>
    </xf>
    <xf numFmtId="17" fontId="0" fillId="0" borderId="6" xfId="0" applyNumberFormat="1" applyFont="1" applyBorder="1" applyAlignment="1">
      <alignment horizontal="center" wrapText="1"/>
    </xf>
    <xf numFmtId="0" fontId="0" fillId="0" borderId="6" xfId="0" applyNumberFormat="1" applyFont="1" applyBorder="1" applyAlignment="1">
      <alignment horizontal="center" vertical="center" wrapText="1"/>
    </xf>
    <xf numFmtId="0" fontId="0" fillId="0" borderId="6" xfId="0" applyFont="1" applyBorder="1" applyAlignment="1">
      <alignment wrapText="1"/>
    </xf>
    <xf numFmtId="14" fontId="0" fillId="0" borderId="6" xfId="0" applyNumberFormat="1" applyFont="1" applyBorder="1" applyAlignment="1">
      <alignment horizontal="center"/>
    </xf>
    <xf numFmtId="17" fontId="0" fillId="0" borderId="6" xfId="0" applyNumberFormat="1" applyFont="1" applyBorder="1" applyAlignment="1">
      <alignment horizontal="center" vertical="center"/>
    </xf>
    <xf numFmtId="0" fontId="0" fillId="0" borderId="6" xfId="0" applyFont="1" applyBorder="1" applyAlignment="1">
      <alignment horizontal="center" vertical="top" wrapText="1"/>
    </xf>
    <xf numFmtId="0" fontId="0" fillId="0" borderId="6" xfId="0" applyFont="1" applyBorder="1" applyAlignment="1">
      <alignment vertical="top"/>
    </xf>
    <xf numFmtId="0" fontId="0" fillId="0" borderId="6" xfId="0" applyFont="1" applyBorder="1" applyAlignment="1">
      <alignment horizontal="center" vertical="top"/>
    </xf>
    <xf numFmtId="0" fontId="0" fillId="0" borderId="9" xfId="0" applyNumberFormat="1" applyFont="1" applyBorder="1" applyAlignment="1">
      <alignment horizontal="center" vertical="center"/>
    </xf>
    <xf numFmtId="0" fontId="0" fillId="0" borderId="9" xfId="0" applyFont="1" applyBorder="1" applyAlignment="1">
      <alignment vertical="center" wrapText="1"/>
    </xf>
    <xf numFmtId="14" fontId="0" fillId="0" borderId="0" xfId="0" applyNumberFormat="1" applyFont="1" applyAlignment="1">
      <alignment horizontal="center" vertical="center"/>
    </xf>
    <xf numFmtId="14" fontId="0" fillId="0" borderId="9" xfId="0" applyNumberFormat="1" applyFont="1" applyBorder="1" applyAlignment="1">
      <alignment horizontal="center" vertical="center" wrapText="1"/>
    </xf>
    <xf numFmtId="0" fontId="0" fillId="0" borderId="9" xfId="0" applyFont="1" applyBorder="1" applyAlignment="1">
      <alignment vertical="center"/>
    </xf>
    <xf numFmtId="14" fontId="0" fillId="0" borderId="6" xfId="0" applyNumberFormat="1" applyFont="1" applyBorder="1" applyAlignment="1">
      <alignment horizontal="center" vertical="top"/>
    </xf>
    <xf numFmtId="0" fontId="0" fillId="5" borderId="6" xfId="0" applyFont="1" applyFill="1" applyBorder="1" applyAlignment="1">
      <alignment vertical="center"/>
    </xf>
    <xf numFmtId="0" fontId="0" fillId="0" borderId="6" xfId="0" applyFont="1" applyBorder="1" applyAlignment="1">
      <alignment horizontal="center" vertical="center"/>
    </xf>
    <xf numFmtId="0" fontId="0" fillId="0" borderId="6" xfId="0" applyNumberFormat="1" applyBorder="1" applyAlignment="1">
      <alignment vertical="center"/>
    </xf>
    <xf numFmtId="0" fontId="13" fillId="15" borderId="6" xfId="0" applyFont="1" applyFill="1" applyBorder="1" applyAlignment="1">
      <alignment horizontal="center" vertical="center" wrapText="1"/>
    </xf>
    <xf numFmtId="49" fontId="13" fillId="15" borderId="6" xfId="0" applyNumberFormat="1" applyFont="1" applyFill="1" applyBorder="1" applyAlignment="1" applyProtection="1">
      <alignment horizontal="center" vertical="center" wrapText="1"/>
      <protection locked="0"/>
    </xf>
    <xf numFmtId="49" fontId="13" fillId="15" borderId="6" xfId="0" applyNumberFormat="1" applyFont="1" applyFill="1" applyBorder="1" applyAlignment="1" applyProtection="1">
      <alignment horizontal="center" vertical="top" wrapText="1"/>
      <protection locked="0"/>
    </xf>
    <xf numFmtId="0" fontId="13" fillId="15" borderId="6" xfId="0" applyNumberFormat="1" applyFont="1" applyFill="1" applyBorder="1" applyAlignment="1" applyProtection="1">
      <alignment horizontal="center" vertical="center" wrapText="1"/>
      <protection locked="0"/>
    </xf>
    <xf numFmtId="0" fontId="13" fillId="15" borderId="6" xfId="0" applyFont="1" applyFill="1" applyBorder="1" applyAlignment="1" applyProtection="1">
      <alignment horizontal="center" vertical="center" wrapText="1"/>
      <protection locked="0"/>
    </xf>
    <xf numFmtId="9" fontId="13" fillId="15" borderId="6" xfId="2" applyFont="1" applyFill="1" applyBorder="1" applyAlignment="1" applyProtection="1">
      <alignment horizontal="center" vertical="center" wrapText="1"/>
      <protection locked="0"/>
    </xf>
    <xf numFmtId="14" fontId="13" fillId="15" borderId="6" xfId="0" applyNumberFormat="1" applyFont="1" applyFill="1" applyBorder="1" applyAlignment="1" applyProtection="1">
      <alignment horizontal="center" vertical="center" wrapText="1"/>
      <protection locked="0"/>
    </xf>
    <xf numFmtId="15" fontId="20" fillId="15" borderId="6" xfId="0" applyNumberFormat="1" applyFont="1" applyFill="1" applyBorder="1" applyAlignment="1" applyProtection="1">
      <alignment horizontal="center" vertical="center" wrapText="1"/>
      <protection locked="0"/>
    </xf>
    <xf numFmtId="2" fontId="13" fillId="15" borderId="6" xfId="0" applyNumberFormat="1" applyFont="1" applyFill="1" applyBorder="1" applyAlignment="1" applyProtection="1">
      <alignment horizontal="center" vertical="center" wrapText="1"/>
      <protection locked="0"/>
    </xf>
    <xf numFmtId="0" fontId="13" fillId="15" borderId="6" xfId="0" applyFont="1" applyFill="1" applyBorder="1" applyAlignment="1">
      <alignment horizontal="left" vertical="center" wrapText="1"/>
    </xf>
    <xf numFmtId="1" fontId="13" fillId="15" borderId="6" xfId="0" applyNumberFormat="1" applyFont="1" applyFill="1" applyBorder="1" applyAlignment="1" applyProtection="1">
      <alignment horizontal="center" vertical="center" wrapText="1"/>
      <protection locked="0"/>
    </xf>
    <xf numFmtId="44" fontId="13" fillId="15" borderId="6" xfId="3" applyFont="1" applyFill="1" applyBorder="1" applyAlignment="1">
      <alignment horizontal="right" vertical="center" wrapText="1"/>
    </xf>
    <xf numFmtId="170" fontId="13" fillId="15" borderId="6" xfId="1" applyNumberFormat="1" applyFont="1" applyFill="1" applyBorder="1" applyAlignment="1">
      <alignment horizontal="right" vertical="center" wrapText="1"/>
    </xf>
    <xf numFmtId="0" fontId="9" fillId="15" borderId="6" xfId="0" applyFont="1" applyFill="1" applyBorder="1" applyAlignment="1">
      <alignment horizontal="left" vertical="center" wrapText="1"/>
    </xf>
    <xf numFmtId="0" fontId="9" fillId="15" borderId="0" xfId="0" applyFont="1" applyFill="1" applyBorder="1" applyAlignment="1">
      <alignment horizontal="left" vertical="center" wrapText="1"/>
    </xf>
    <xf numFmtId="0" fontId="13" fillId="15" borderId="0" xfId="0" applyFont="1" applyFill="1" applyBorder="1" applyAlignment="1">
      <alignment horizontal="left" vertical="center" wrapText="1"/>
    </xf>
    <xf numFmtId="0" fontId="13" fillId="15" borderId="0" xfId="0" applyFont="1" applyFill="1" applyAlignment="1">
      <alignment horizontal="left" vertical="center" wrapText="1"/>
    </xf>
    <xf numFmtId="15" fontId="13" fillId="15" borderId="6" xfId="0" applyNumberFormat="1" applyFont="1" applyFill="1" applyBorder="1" applyAlignment="1" applyProtection="1">
      <alignment horizontal="center" vertical="center" wrapText="1"/>
      <protection locked="0"/>
    </xf>
    <xf numFmtId="0" fontId="13" fillId="16" borderId="6" xfId="0" applyFont="1" applyFill="1" applyBorder="1" applyAlignment="1">
      <alignment horizontal="center" vertical="center" wrapText="1"/>
    </xf>
    <xf numFmtId="49" fontId="13" fillId="16" borderId="6" xfId="0" applyNumberFormat="1" applyFont="1" applyFill="1" applyBorder="1" applyAlignment="1" applyProtection="1">
      <alignment horizontal="center" vertical="center" wrapText="1"/>
      <protection locked="0"/>
    </xf>
    <xf numFmtId="49" fontId="13" fillId="16" borderId="6" xfId="0" applyNumberFormat="1" applyFont="1" applyFill="1" applyBorder="1" applyAlignment="1" applyProtection="1">
      <alignment horizontal="center" vertical="top" wrapText="1"/>
      <protection locked="0"/>
    </xf>
    <xf numFmtId="0" fontId="13" fillId="16" borderId="6" xfId="0" applyNumberFormat="1" applyFont="1" applyFill="1" applyBorder="1" applyAlignment="1" applyProtection="1">
      <alignment horizontal="center" vertical="center" wrapText="1"/>
      <protection locked="0"/>
    </xf>
    <xf numFmtId="0" fontId="13" fillId="16" borderId="6" xfId="0" applyFont="1" applyFill="1" applyBorder="1" applyAlignment="1" applyProtection="1">
      <alignment horizontal="center" vertical="center" wrapText="1"/>
      <protection locked="0"/>
    </xf>
    <xf numFmtId="9" fontId="13" fillId="16" borderId="6" xfId="2" applyFont="1" applyFill="1" applyBorder="1" applyAlignment="1" applyProtection="1">
      <alignment horizontal="center" vertical="center" wrapText="1"/>
      <protection locked="0"/>
    </xf>
    <xf numFmtId="14" fontId="13" fillId="16" borderId="6" xfId="0" applyNumberFormat="1" applyFont="1" applyFill="1" applyBorder="1" applyAlignment="1" applyProtection="1">
      <alignment horizontal="center" vertical="center" wrapText="1"/>
      <protection locked="0"/>
    </xf>
    <xf numFmtId="15" fontId="13" fillId="16" borderId="6" xfId="0" applyNumberFormat="1" applyFont="1" applyFill="1" applyBorder="1" applyAlignment="1" applyProtection="1">
      <alignment horizontal="center" vertical="center" wrapText="1"/>
      <protection locked="0"/>
    </xf>
    <xf numFmtId="2" fontId="13" fillId="16" borderId="6" xfId="0" applyNumberFormat="1" applyFont="1" applyFill="1" applyBorder="1" applyAlignment="1" applyProtection="1">
      <alignment horizontal="center" vertical="center" wrapText="1"/>
      <protection locked="0"/>
    </xf>
    <xf numFmtId="0" fontId="13" fillId="16" borderId="6" xfId="0" applyFont="1" applyFill="1" applyBorder="1" applyAlignment="1">
      <alignment horizontal="left" vertical="center" wrapText="1"/>
    </xf>
    <xf numFmtId="1" fontId="13" fillId="16" borderId="6" xfId="0" applyNumberFormat="1" applyFont="1" applyFill="1" applyBorder="1" applyAlignment="1" applyProtection="1">
      <alignment horizontal="center" vertical="center" wrapText="1"/>
      <protection locked="0"/>
    </xf>
    <xf numFmtId="170" fontId="13" fillId="16" borderId="6" xfId="1" applyNumberFormat="1" applyFont="1" applyFill="1" applyBorder="1" applyAlignment="1">
      <alignment horizontal="right" vertical="center" wrapText="1"/>
    </xf>
    <xf numFmtId="0" fontId="9" fillId="16" borderId="6" xfId="0" applyFont="1" applyFill="1" applyBorder="1" applyAlignment="1">
      <alignment horizontal="left" vertical="center" wrapText="1"/>
    </xf>
    <xf numFmtId="0" fontId="9" fillId="16" borderId="0" xfId="0" applyFont="1" applyFill="1" applyBorder="1" applyAlignment="1">
      <alignment horizontal="left" vertical="center" wrapText="1"/>
    </xf>
    <xf numFmtId="0" fontId="13" fillId="16" borderId="0" xfId="0" applyFont="1" applyFill="1" applyAlignment="1">
      <alignment horizontal="left" vertical="center" wrapText="1"/>
    </xf>
    <xf numFmtId="0" fontId="13" fillId="17" borderId="6" xfId="0" applyFont="1" applyFill="1" applyBorder="1" applyAlignment="1">
      <alignment horizontal="center" vertical="center" wrapText="1"/>
    </xf>
    <xf numFmtId="49" fontId="13" fillId="17" borderId="6" xfId="0" applyNumberFormat="1" applyFont="1" applyFill="1" applyBorder="1" applyAlignment="1" applyProtection="1">
      <alignment horizontal="center" vertical="center" wrapText="1"/>
      <protection locked="0"/>
    </xf>
    <xf numFmtId="49" fontId="13" fillId="17" borderId="6" xfId="0" applyNumberFormat="1" applyFont="1" applyFill="1" applyBorder="1" applyAlignment="1" applyProtection="1">
      <alignment horizontal="center" vertical="top" wrapText="1"/>
      <protection locked="0"/>
    </xf>
    <xf numFmtId="0" fontId="13" fillId="17" borderId="6" xfId="0" applyNumberFormat="1" applyFont="1" applyFill="1" applyBorder="1" applyAlignment="1" applyProtection="1">
      <alignment horizontal="center" vertical="center" wrapText="1"/>
      <protection locked="0"/>
    </xf>
    <xf numFmtId="0" fontId="13" fillId="17" borderId="6" xfId="0" applyFont="1" applyFill="1" applyBorder="1" applyAlignment="1" applyProtection="1">
      <alignment horizontal="center" vertical="center" wrapText="1"/>
      <protection locked="0"/>
    </xf>
    <xf numFmtId="9" fontId="13" fillId="17" borderId="6" xfId="2" applyFont="1" applyFill="1" applyBorder="1" applyAlignment="1" applyProtection="1">
      <alignment horizontal="center" vertical="center" wrapText="1"/>
      <protection locked="0"/>
    </xf>
    <xf numFmtId="14" fontId="13" fillId="17" borderId="6" xfId="0" applyNumberFormat="1" applyFont="1" applyFill="1" applyBorder="1" applyAlignment="1" applyProtection="1">
      <alignment horizontal="center" vertical="center" wrapText="1"/>
      <protection locked="0"/>
    </xf>
    <xf numFmtId="15" fontId="13" fillId="17" borderId="6" xfId="0" applyNumberFormat="1" applyFont="1" applyFill="1" applyBorder="1" applyAlignment="1" applyProtection="1">
      <alignment horizontal="center" vertical="center" wrapText="1"/>
      <protection locked="0"/>
    </xf>
    <xf numFmtId="2" fontId="13" fillId="17" borderId="6" xfId="0" applyNumberFormat="1" applyFont="1" applyFill="1" applyBorder="1" applyAlignment="1" applyProtection="1">
      <alignment horizontal="center" vertical="center" wrapText="1"/>
      <protection locked="0"/>
    </xf>
    <xf numFmtId="0" fontId="13" fillId="17" borderId="0" xfId="0" applyFont="1" applyFill="1" applyAlignment="1">
      <alignment horizontal="left" vertical="center" wrapText="1"/>
    </xf>
    <xf numFmtId="1" fontId="13" fillId="17" borderId="6" xfId="0" applyNumberFormat="1" applyFont="1" applyFill="1" applyBorder="1" applyAlignment="1" applyProtection="1">
      <alignment horizontal="center" vertical="center" wrapText="1"/>
      <protection locked="0"/>
    </xf>
    <xf numFmtId="170" fontId="13" fillId="17" borderId="6" xfId="1" applyNumberFormat="1" applyFont="1" applyFill="1" applyBorder="1" applyAlignment="1">
      <alignment horizontal="right" vertical="center" wrapText="1"/>
    </xf>
    <xf numFmtId="0" fontId="9" fillId="17" borderId="6" xfId="0" applyFont="1" applyFill="1" applyBorder="1" applyAlignment="1">
      <alignment horizontal="left" vertical="center" wrapText="1"/>
    </xf>
    <xf numFmtId="0" fontId="9" fillId="17" borderId="0" xfId="0" applyFont="1" applyFill="1" applyBorder="1" applyAlignment="1">
      <alignment horizontal="left" vertical="center" wrapText="1"/>
    </xf>
    <xf numFmtId="0" fontId="13" fillId="9" borderId="6" xfId="0" applyFont="1" applyFill="1" applyBorder="1" applyAlignment="1">
      <alignment horizontal="center" vertical="center" wrapText="1"/>
    </xf>
    <xf numFmtId="49" fontId="13" fillId="9" borderId="6" xfId="0" applyNumberFormat="1" applyFont="1" applyFill="1" applyBorder="1" applyAlignment="1" applyProtection="1">
      <alignment horizontal="center" vertical="top" wrapText="1"/>
      <protection locked="0"/>
    </xf>
    <xf numFmtId="0" fontId="13" fillId="9" borderId="6" xfId="0" applyNumberFormat="1" applyFont="1" applyFill="1" applyBorder="1" applyAlignment="1" applyProtection="1">
      <alignment horizontal="center" vertical="center" wrapText="1"/>
      <protection locked="0"/>
    </xf>
    <xf numFmtId="0" fontId="13" fillId="9" borderId="6" xfId="0" applyFont="1" applyFill="1" applyBorder="1" applyAlignment="1" applyProtection="1">
      <alignment horizontal="center" vertical="center" wrapText="1"/>
      <protection locked="0"/>
    </xf>
    <xf numFmtId="9" fontId="13" fillId="9" borderId="6" xfId="0" applyNumberFormat="1" applyFont="1" applyFill="1" applyBorder="1" applyAlignment="1" applyProtection="1">
      <alignment horizontal="center" vertical="center" wrapText="1"/>
      <protection locked="0"/>
    </xf>
    <xf numFmtId="14" fontId="13" fillId="9" borderId="6" xfId="0" applyNumberFormat="1" applyFont="1" applyFill="1" applyBorder="1" applyAlignment="1" applyProtection="1">
      <alignment horizontal="center" vertical="center" wrapText="1"/>
      <protection locked="0"/>
    </xf>
    <xf numFmtId="15" fontId="13" fillId="9" borderId="6" xfId="0" applyNumberFormat="1" applyFont="1" applyFill="1" applyBorder="1" applyAlignment="1" applyProtection="1">
      <alignment horizontal="center" vertical="center" wrapText="1"/>
      <protection locked="0"/>
    </xf>
    <xf numFmtId="0" fontId="13" fillId="9" borderId="6" xfId="0" applyFont="1" applyFill="1" applyBorder="1" applyAlignment="1">
      <alignment horizontal="left" vertical="center" wrapText="1"/>
    </xf>
    <xf numFmtId="1" fontId="13" fillId="9" borderId="6" xfId="0" applyNumberFormat="1" applyFont="1" applyFill="1" applyBorder="1" applyAlignment="1" applyProtection="1">
      <alignment horizontal="center" vertical="center" wrapText="1"/>
      <protection locked="0"/>
    </xf>
    <xf numFmtId="9" fontId="13" fillId="9" borderId="6" xfId="2" applyFont="1" applyFill="1" applyBorder="1" applyAlignment="1" applyProtection="1">
      <alignment horizontal="center" vertical="center" wrapText="1"/>
      <protection locked="0"/>
    </xf>
    <xf numFmtId="170" fontId="13" fillId="9" borderId="6" xfId="1" applyNumberFormat="1" applyFont="1" applyFill="1" applyBorder="1" applyAlignment="1">
      <alignment horizontal="right" vertical="center" wrapText="1"/>
    </xf>
    <xf numFmtId="0" fontId="9" fillId="9" borderId="6" xfId="0" applyFont="1" applyFill="1" applyBorder="1" applyAlignment="1">
      <alignment horizontal="left" vertical="center" wrapText="1"/>
    </xf>
    <xf numFmtId="0" fontId="9" fillId="9" borderId="0" xfId="0" applyFont="1" applyFill="1" applyBorder="1" applyAlignment="1">
      <alignment horizontal="left" vertical="center" wrapText="1"/>
    </xf>
    <xf numFmtId="0" fontId="13" fillId="9" borderId="0" xfId="0" applyFont="1" applyFill="1" applyAlignment="1">
      <alignment horizontal="left" vertical="center" wrapText="1"/>
    </xf>
    <xf numFmtId="0" fontId="13" fillId="18" borderId="6" xfId="0" applyFont="1" applyFill="1" applyBorder="1" applyAlignment="1">
      <alignment horizontal="center" vertical="center" wrapText="1"/>
    </xf>
    <xf numFmtId="49" fontId="13" fillId="18" borderId="6" xfId="0" applyNumberFormat="1" applyFont="1" applyFill="1" applyBorder="1" applyAlignment="1" applyProtection="1">
      <alignment horizontal="center" vertical="center" wrapText="1"/>
      <protection locked="0"/>
    </xf>
    <xf numFmtId="49" fontId="13" fillId="18" borderId="6" xfId="0" applyNumberFormat="1" applyFont="1" applyFill="1" applyBorder="1" applyAlignment="1" applyProtection="1">
      <alignment horizontal="center" vertical="top" wrapText="1"/>
      <protection locked="0"/>
    </xf>
    <xf numFmtId="0" fontId="13" fillId="18" borderId="6" xfId="0" applyNumberFormat="1" applyFont="1" applyFill="1" applyBorder="1" applyAlignment="1" applyProtection="1">
      <alignment horizontal="center" vertical="center" wrapText="1"/>
      <protection locked="0"/>
    </xf>
    <xf numFmtId="0" fontId="13" fillId="18" borderId="6" xfId="0" applyFont="1" applyFill="1" applyBorder="1" applyAlignment="1" applyProtection="1">
      <alignment horizontal="center" vertical="center" wrapText="1"/>
      <protection locked="0"/>
    </xf>
    <xf numFmtId="9" fontId="13" fillId="18" borderId="6" xfId="0" applyNumberFormat="1" applyFont="1" applyFill="1" applyBorder="1" applyAlignment="1" applyProtection="1">
      <alignment horizontal="center" vertical="center" wrapText="1"/>
      <protection locked="0"/>
    </xf>
    <xf numFmtId="14" fontId="13" fillId="18" borderId="6" xfId="0" applyNumberFormat="1" applyFont="1" applyFill="1" applyBorder="1" applyAlignment="1" applyProtection="1">
      <alignment horizontal="center" vertical="center" wrapText="1"/>
      <protection locked="0"/>
    </xf>
    <xf numFmtId="15" fontId="13" fillId="18" borderId="6" xfId="0" applyNumberFormat="1" applyFont="1" applyFill="1" applyBorder="1" applyAlignment="1" applyProtection="1">
      <alignment horizontal="center" vertical="center" wrapText="1"/>
      <protection locked="0"/>
    </xf>
    <xf numFmtId="2" fontId="13" fillId="18" borderId="6" xfId="0" applyNumberFormat="1" applyFont="1" applyFill="1" applyBorder="1" applyAlignment="1" applyProtection="1">
      <alignment horizontal="center" vertical="center" wrapText="1"/>
      <protection locked="0"/>
    </xf>
    <xf numFmtId="0" fontId="13" fillId="18" borderId="6" xfId="0" applyFont="1" applyFill="1" applyBorder="1" applyAlignment="1">
      <alignment horizontal="left" vertical="center" wrapText="1"/>
    </xf>
    <xf numFmtId="1" fontId="13" fillId="18" borderId="6" xfId="0" applyNumberFormat="1" applyFont="1" applyFill="1" applyBorder="1" applyAlignment="1" applyProtection="1">
      <alignment horizontal="center" vertical="center" wrapText="1"/>
      <protection locked="0"/>
    </xf>
    <xf numFmtId="9" fontId="13" fillId="18" borderId="6" xfId="2" applyFont="1" applyFill="1" applyBorder="1" applyAlignment="1" applyProtection="1">
      <alignment horizontal="center" vertical="center" wrapText="1"/>
      <protection locked="0"/>
    </xf>
    <xf numFmtId="170" fontId="13" fillId="18" borderId="6" xfId="1" applyNumberFormat="1" applyFont="1" applyFill="1" applyBorder="1" applyAlignment="1">
      <alignment horizontal="right" vertical="center" wrapText="1"/>
    </xf>
    <xf numFmtId="0" fontId="9" fillId="18" borderId="6" xfId="0" applyFont="1" applyFill="1" applyBorder="1" applyAlignment="1">
      <alignment horizontal="left" vertical="center" wrapText="1"/>
    </xf>
    <xf numFmtId="0" fontId="9" fillId="18" borderId="0" xfId="0" applyFont="1" applyFill="1" applyBorder="1" applyAlignment="1">
      <alignment horizontal="left" vertical="center" wrapText="1"/>
    </xf>
    <xf numFmtId="0" fontId="13" fillId="18" borderId="0" xfId="0" applyFont="1" applyFill="1" applyAlignment="1">
      <alignment horizontal="left" vertical="center" wrapText="1"/>
    </xf>
    <xf numFmtId="0" fontId="13" fillId="6" borderId="6" xfId="0" applyFont="1" applyFill="1" applyBorder="1" applyAlignment="1">
      <alignment horizontal="center" vertical="center" wrapText="1"/>
    </xf>
    <xf numFmtId="49" fontId="13" fillId="6" borderId="6" xfId="0" applyNumberFormat="1" applyFont="1" applyFill="1" applyBorder="1" applyAlignment="1" applyProtection="1">
      <alignment horizontal="center" vertical="center" wrapText="1"/>
      <protection locked="0"/>
    </xf>
    <xf numFmtId="0" fontId="13" fillId="6" borderId="6" xfId="0" applyFont="1" applyFill="1" applyBorder="1" applyAlignment="1" applyProtection="1">
      <alignment horizontal="center" vertical="center" wrapText="1"/>
      <protection locked="0"/>
    </xf>
    <xf numFmtId="49" fontId="13" fillId="6" borderId="6" xfId="0" applyNumberFormat="1" applyFont="1" applyFill="1" applyBorder="1" applyAlignment="1" applyProtection="1">
      <alignment horizontal="center" vertical="top" wrapText="1"/>
      <protection locked="0"/>
    </xf>
    <xf numFmtId="0" fontId="13" fillId="6" borderId="6" xfId="0" applyNumberFormat="1" applyFont="1" applyFill="1" applyBorder="1" applyAlignment="1" applyProtection="1">
      <alignment horizontal="center" vertical="center" wrapText="1"/>
      <protection locked="0"/>
    </xf>
    <xf numFmtId="9" fontId="13" fillId="6" borderId="6" xfId="0" applyNumberFormat="1" applyFont="1" applyFill="1" applyBorder="1" applyAlignment="1" applyProtection="1">
      <alignment horizontal="center" vertical="center" wrapText="1"/>
      <protection locked="0"/>
    </xf>
    <xf numFmtId="14" fontId="13" fillId="6" borderId="6" xfId="0" applyNumberFormat="1" applyFont="1" applyFill="1" applyBorder="1" applyAlignment="1" applyProtection="1">
      <alignment horizontal="center" vertical="center" wrapText="1"/>
      <protection locked="0"/>
    </xf>
    <xf numFmtId="15" fontId="13" fillId="6" borderId="6" xfId="0" applyNumberFormat="1" applyFont="1" applyFill="1" applyBorder="1" applyAlignment="1" applyProtection="1">
      <alignment horizontal="center" vertical="center" wrapText="1"/>
      <protection locked="0"/>
    </xf>
    <xf numFmtId="2" fontId="13" fillId="6" borderId="6" xfId="0" applyNumberFormat="1" applyFont="1" applyFill="1" applyBorder="1" applyAlignment="1" applyProtection="1">
      <alignment horizontal="center" vertical="center" wrapText="1"/>
      <protection locked="0"/>
    </xf>
    <xf numFmtId="0" fontId="13" fillId="6" borderId="0" xfId="0" applyFont="1" applyFill="1" applyAlignment="1">
      <alignment horizontal="left" vertical="center" wrapText="1"/>
    </xf>
    <xf numFmtId="1" fontId="13" fillId="6" borderId="6" xfId="0" applyNumberFormat="1" applyFont="1" applyFill="1" applyBorder="1" applyAlignment="1" applyProtection="1">
      <alignment horizontal="center" vertical="center" wrapText="1"/>
      <protection locked="0"/>
    </xf>
    <xf numFmtId="9" fontId="13" fillId="6" borderId="6" xfId="2" applyFont="1" applyFill="1" applyBorder="1" applyAlignment="1" applyProtection="1">
      <alignment horizontal="center" vertical="center" wrapText="1"/>
      <protection locked="0"/>
    </xf>
    <xf numFmtId="170" fontId="13" fillId="6" borderId="6" xfId="1" applyNumberFormat="1" applyFont="1" applyFill="1" applyBorder="1" applyAlignment="1">
      <alignment horizontal="right" vertical="center" wrapText="1"/>
    </xf>
    <xf numFmtId="0" fontId="9" fillId="6" borderId="6" xfId="0" applyFont="1" applyFill="1" applyBorder="1" applyAlignment="1">
      <alignment horizontal="left" vertical="center" wrapText="1"/>
    </xf>
    <xf numFmtId="0" fontId="9" fillId="6" borderId="0" xfId="0" applyFont="1" applyFill="1" applyBorder="1" applyAlignment="1">
      <alignment horizontal="left" vertical="center" wrapText="1"/>
    </xf>
    <xf numFmtId="49" fontId="13" fillId="0" borderId="6" xfId="0" applyNumberFormat="1" applyFont="1" applyFill="1" applyBorder="1" applyAlignment="1" applyProtection="1">
      <alignment horizontal="center" vertical="top" wrapText="1"/>
      <protection locked="0"/>
    </xf>
    <xf numFmtId="0" fontId="3" fillId="2" borderId="18" xfId="0" applyFont="1" applyFill="1" applyBorder="1" applyAlignment="1">
      <alignment horizontal="center" vertical="top"/>
    </xf>
    <xf numFmtId="0" fontId="3" fillId="2" borderId="18" xfId="0" applyNumberFormat="1" applyFont="1" applyFill="1" applyBorder="1" applyAlignment="1">
      <alignment horizontal="center" vertical="center" wrapText="1"/>
    </xf>
    <xf numFmtId="0" fontId="0" fillId="0" borderId="22" xfId="0" applyNumberFormat="1" applyBorder="1" applyAlignment="1">
      <alignment horizontal="center" vertical="center"/>
    </xf>
    <xf numFmtId="0" fontId="0" fillId="0" borderId="22" xfId="0" applyNumberFormat="1" applyBorder="1" applyAlignment="1">
      <alignment horizontal="center" vertical="top"/>
    </xf>
    <xf numFmtId="0" fontId="0" fillId="0" borderId="23" xfId="0" applyNumberFormat="1" applyBorder="1" applyAlignment="1">
      <alignment horizontal="center" vertical="center"/>
    </xf>
    <xf numFmtId="0" fontId="0" fillId="0" borderId="23" xfId="0" applyNumberFormat="1" applyBorder="1" applyAlignment="1">
      <alignment horizontal="center" vertical="top"/>
    </xf>
    <xf numFmtId="0" fontId="36" fillId="2" borderId="6" xfId="0" applyFont="1" applyFill="1" applyBorder="1" applyAlignment="1">
      <alignment vertical="center" wrapText="1"/>
    </xf>
    <xf numFmtId="0" fontId="0" fillId="5" borderId="10" xfId="0" applyNumberFormat="1" applyFont="1" applyFill="1" applyBorder="1" applyAlignment="1">
      <alignment horizontal="center" vertical="center" wrapText="1"/>
    </xf>
    <xf numFmtId="0" fontId="36" fillId="5" borderId="10"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0" fillId="5" borderId="6" xfId="0" applyNumberFormat="1" applyFill="1" applyBorder="1" applyAlignment="1">
      <alignment horizontal="center" vertical="center"/>
    </xf>
    <xf numFmtId="14" fontId="0" fillId="5" borderId="6" xfId="0" applyNumberFormat="1" applyFill="1" applyBorder="1" applyAlignment="1">
      <alignment horizontal="center" vertical="center"/>
    </xf>
    <xf numFmtId="0" fontId="0" fillId="5" borderId="6" xfId="0" applyFont="1" applyFill="1" applyBorder="1" applyAlignment="1">
      <alignment horizontal="left" vertical="top" wrapText="1"/>
    </xf>
    <xf numFmtId="0" fontId="0" fillId="5" borderId="10" xfId="0" applyFont="1" applyFill="1" applyBorder="1" applyAlignment="1">
      <alignment horizontal="center" vertical="center"/>
    </xf>
    <xf numFmtId="17" fontId="0" fillId="5" borderId="6" xfId="0" applyNumberFormat="1" applyFill="1" applyBorder="1" applyAlignment="1">
      <alignment horizontal="center" vertical="center" wrapText="1"/>
    </xf>
    <xf numFmtId="0" fontId="0" fillId="5" borderId="10" xfId="0" applyFont="1" applyFill="1" applyBorder="1" applyAlignment="1">
      <alignment horizontal="left" vertical="center" wrapText="1"/>
    </xf>
    <xf numFmtId="0" fontId="0" fillId="5" borderId="6" xfId="0" applyNumberFormat="1" applyFont="1" applyFill="1" applyBorder="1" applyAlignment="1">
      <alignment horizontal="center" vertical="top" wrapText="1"/>
    </xf>
    <xf numFmtId="0" fontId="0" fillId="5" borderId="6" xfId="0" applyFill="1" applyBorder="1" applyAlignment="1">
      <alignment vertical="top"/>
    </xf>
    <xf numFmtId="0" fontId="0" fillId="5" borderId="6" xfId="0" applyFill="1" applyBorder="1" applyAlignment="1">
      <alignment vertical="top" wrapText="1"/>
    </xf>
    <xf numFmtId="0" fontId="0" fillId="5" borderId="10" xfId="0" applyFont="1" applyFill="1" applyBorder="1" applyAlignment="1">
      <alignment vertical="center" wrapText="1"/>
    </xf>
    <xf numFmtId="17" fontId="0" fillId="5" borderId="10" xfId="0" applyNumberFormat="1" applyFill="1" applyBorder="1" applyAlignment="1">
      <alignment horizontal="center" vertical="center" wrapText="1"/>
    </xf>
    <xf numFmtId="14" fontId="0" fillId="5" borderId="10" xfId="0" applyNumberFormat="1" applyFill="1" applyBorder="1" applyAlignment="1">
      <alignment horizontal="center" vertical="center"/>
    </xf>
    <xf numFmtId="0" fontId="0" fillId="5" borderId="10" xfId="0" applyNumberFormat="1" applyFont="1" applyFill="1" applyBorder="1" applyAlignment="1">
      <alignment horizontal="center" vertical="top" wrapText="1"/>
    </xf>
    <xf numFmtId="0" fontId="0" fillId="5" borderId="0" xfId="0" applyFill="1" applyAlignment="1">
      <alignment vertical="top" wrapText="1"/>
    </xf>
    <xf numFmtId="0" fontId="0" fillId="5" borderId="6" xfId="0" applyNumberFormat="1" applyFill="1" applyBorder="1" applyAlignment="1">
      <alignment horizontal="center"/>
    </xf>
    <xf numFmtId="14" fontId="0" fillId="5" borderId="6" xfId="0" applyNumberFormat="1" applyFill="1" applyBorder="1" applyAlignment="1">
      <alignment horizontal="center" vertical="center" wrapText="1"/>
    </xf>
    <xf numFmtId="0" fontId="0" fillId="5" borderId="9" xfId="0" applyFill="1" applyBorder="1" applyAlignment="1">
      <alignment wrapText="1"/>
    </xf>
    <xf numFmtId="172" fontId="0" fillId="5" borderId="9" xfId="0" applyNumberFormat="1" applyFill="1" applyBorder="1" applyAlignment="1">
      <alignment horizontal="center" vertical="center" wrapText="1"/>
    </xf>
    <xf numFmtId="0" fontId="0" fillId="5" borderId="9" xfId="0" applyFill="1" applyBorder="1" applyAlignment="1">
      <alignment vertical="top"/>
    </xf>
    <xf numFmtId="0" fontId="0" fillId="5" borderId="9" xfId="0" applyNumberFormat="1" applyFill="1" applyBorder="1" applyAlignment="1">
      <alignment horizontal="center" vertical="center"/>
    </xf>
    <xf numFmtId="14" fontId="0" fillId="5" borderId="9" xfId="0" applyNumberFormat="1" applyFill="1" applyBorder="1" applyAlignment="1">
      <alignment horizontal="center" vertical="center"/>
    </xf>
    <xf numFmtId="0" fontId="0" fillId="5" borderId="9" xfId="0" applyFill="1" applyBorder="1"/>
    <xf numFmtId="0" fontId="0" fillId="5" borderId="9" xfId="0" applyFill="1" applyBorder="1" applyAlignment="1">
      <alignment vertical="top" wrapText="1"/>
    </xf>
    <xf numFmtId="0" fontId="0" fillId="5" borderId="9" xfId="0" applyFill="1" applyBorder="1" applyAlignment="1">
      <alignment horizontal="center" vertical="center"/>
    </xf>
    <xf numFmtId="0" fontId="0" fillId="5" borderId="9" xfId="0" applyFill="1" applyBorder="1" applyAlignment="1">
      <alignment vertical="center"/>
    </xf>
    <xf numFmtId="172" fontId="0" fillId="5" borderId="6" xfId="0" applyNumberFormat="1" applyFill="1" applyBorder="1" applyAlignment="1">
      <alignment horizontal="center" vertical="center" wrapText="1"/>
    </xf>
    <xf numFmtId="0" fontId="0" fillId="5" borderId="6" xfId="0" applyFill="1" applyBorder="1" applyAlignment="1">
      <alignment horizontal="center" vertical="center" wrapText="1"/>
    </xf>
    <xf numFmtId="0" fontId="0" fillId="5" borderId="8" xfId="0" applyFill="1" applyBorder="1" applyAlignment="1">
      <alignment vertical="center"/>
    </xf>
    <xf numFmtId="0" fontId="0" fillId="0" borderId="6" xfId="0" applyNumberFormat="1" applyBorder="1" applyAlignment="1">
      <alignment horizontal="center" vertical="center"/>
    </xf>
    <xf numFmtId="1" fontId="0" fillId="0" borderId="6" xfId="0" applyNumberFormat="1" applyBorder="1" applyAlignment="1">
      <alignment horizontal="center" vertical="top"/>
    </xf>
    <xf numFmtId="0" fontId="0" fillId="0" borderId="6" xfId="0" applyNumberFormat="1" applyBorder="1" applyAlignment="1">
      <alignment horizontal="center" vertical="center" wrapText="1"/>
    </xf>
    <xf numFmtId="0" fontId="0" fillId="0" borderId="6" xfId="0" applyNumberFormat="1" applyBorder="1" applyAlignment="1">
      <alignment horizontal="center" vertical="top" wrapText="1"/>
    </xf>
    <xf numFmtId="0" fontId="23" fillId="0" borderId="0" xfId="0" applyFont="1" applyBorder="1" applyAlignment="1">
      <alignment horizontal="center" vertical="center" wrapText="1"/>
    </xf>
    <xf numFmtId="0" fontId="3" fillId="0" borderId="0" xfId="0" applyNumberFormat="1" applyFont="1" applyBorder="1" applyAlignment="1">
      <alignment horizontal="center" vertical="center"/>
    </xf>
    <xf numFmtId="0" fontId="0" fillId="3" borderId="2" xfId="0" applyFont="1" applyFill="1" applyBorder="1" applyAlignment="1">
      <alignment vertical="center"/>
    </xf>
    <xf numFmtId="0" fontId="0" fillId="3" borderId="5" xfId="0" applyFont="1" applyFill="1" applyBorder="1" applyAlignment="1">
      <alignment vertical="center"/>
    </xf>
    <xf numFmtId="171" fontId="14" fillId="0" borderId="6" xfId="0" applyNumberFormat="1" applyFont="1" applyFill="1" applyBorder="1" applyAlignment="1" applyProtection="1">
      <alignment horizontal="center" vertical="center" wrapText="1"/>
      <protection locked="0"/>
    </xf>
    <xf numFmtId="0" fontId="6" fillId="5" borderId="0" xfId="0" applyFont="1" applyFill="1" applyBorder="1" applyAlignment="1">
      <alignment horizontal="center" vertical="center" wrapText="1"/>
    </xf>
    <xf numFmtId="165" fontId="0" fillId="5" borderId="0" xfId="0" applyNumberFormat="1" applyFill="1" applyBorder="1" applyAlignment="1">
      <alignment horizontal="right" vertical="center"/>
    </xf>
    <xf numFmtId="172" fontId="0" fillId="3" borderId="6" xfId="0" applyNumberFormat="1" applyFill="1" applyBorder="1" applyAlignment="1">
      <alignment horizontal="center" vertical="center"/>
    </xf>
    <xf numFmtId="2" fontId="10" fillId="2" borderId="6" xfId="0" applyNumberFormat="1" applyFont="1" applyFill="1" applyBorder="1" applyAlignment="1">
      <alignment horizontal="center" vertical="center" wrapText="1"/>
    </xf>
    <xf numFmtId="2" fontId="3" fillId="2" borderId="6" xfId="0" applyNumberFormat="1" applyFont="1" applyFill="1" applyBorder="1" applyAlignment="1">
      <alignment horizontal="center" vertical="center"/>
    </xf>
    <xf numFmtId="0" fontId="22" fillId="4" borderId="6" xfId="0" applyFont="1" applyFill="1" applyBorder="1" applyAlignment="1">
      <alignment horizontal="left" vertical="center" wrapText="1"/>
    </xf>
    <xf numFmtId="170" fontId="37" fillId="0" borderId="6" xfId="1" applyNumberFormat="1" applyFont="1" applyFill="1" applyBorder="1" applyAlignment="1">
      <alignment horizontal="right" vertical="center" wrapText="1"/>
    </xf>
    <xf numFmtId="49" fontId="13" fillId="0" borderId="0" xfId="0" applyNumberFormat="1" applyFont="1" applyFill="1" applyBorder="1" applyAlignment="1" applyProtection="1">
      <alignment horizontal="left" vertical="center" wrapText="1"/>
      <protection locked="0"/>
    </xf>
    <xf numFmtId="0" fontId="25" fillId="0" borderId="0" xfId="0" applyFont="1" applyFill="1" applyBorder="1" applyAlignment="1" applyProtection="1">
      <alignment horizontal="center" vertical="center" wrapText="1"/>
      <protection locked="0"/>
    </xf>
    <xf numFmtId="49" fontId="25" fillId="0" borderId="0" xfId="0" applyNumberFormat="1" applyFont="1" applyFill="1" applyBorder="1" applyAlignment="1" applyProtection="1">
      <alignment horizontal="center" vertical="center" wrapText="1"/>
      <protection locked="0"/>
    </xf>
    <xf numFmtId="1" fontId="22" fillId="0" borderId="0" xfId="0" applyNumberFormat="1" applyFont="1" applyFill="1" applyBorder="1" applyAlignment="1" applyProtection="1">
      <alignment horizontal="center" vertical="center" wrapText="1"/>
      <protection locked="0"/>
    </xf>
    <xf numFmtId="15" fontId="25" fillId="0" borderId="0" xfId="0" applyNumberFormat="1" applyFont="1" applyFill="1" applyBorder="1" applyAlignment="1" applyProtection="1">
      <alignment horizontal="center" vertical="center" wrapText="1"/>
      <protection locked="0"/>
    </xf>
    <xf numFmtId="49" fontId="26" fillId="0" borderId="0" xfId="0" applyNumberFormat="1" applyFont="1" applyFill="1" applyBorder="1" applyAlignment="1" applyProtection="1">
      <alignment horizontal="center" vertical="center" wrapText="1"/>
      <protection locked="0"/>
    </xf>
    <xf numFmtId="2" fontId="26" fillId="0" borderId="0" xfId="0" applyNumberFormat="1" applyFont="1" applyFill="1" applyBorder="1" applyAlignment="1" applyProtection="1">
      <alignment horizontal="center" vertical="center" wrapText="1"/>
      <protection locked="0"/>
    </xf>
    <xf numFmtId="0" fontId="11" fillId="0" borderId="6" xfId="0" applyFont="1" applyBorder="1" applyAlignment="1">
      <alignment wrapText="1"/>
    </xf>
    <xf numFmtId="0" fontId="3" fillId="0" borderId="10" xfId="0" applyNumberFormat="1" applyFont="1" applyFill="1" applyBorder="1" applyAlignment="1">
      <alignment horizontal="center" vertical="center" wrapText="1"/>
    </xf>
    <xf numFmtId="44" fontId="13" fillId="0" borderId="6" xfId="3" applyFont="1" applyFill="1" applyBorder="1" applyAlignment="1">
      <alignment horizontal="right" vertical="center" wrapText="1"/>
    </xf>
    <xf numFmtId="0" fontId="9" fillId="5" borderId="6" xfId="0" applyFont="1" applyFill="1" applyBorder="1" applyAlignment="1">
      <alignment horizontal="left" vertical="center" wrapText="1"/>
    </xf>
    <xf numFmtId="0" fontId="13" fillId="0" borderId="0" xfId="0" applyFont="1" applyFill="1" applyBorder="1" applyAlignment="1" applyProtection="1">
      <alignment horizontal="center" vertical="center" wrapText="1"/>
      <protection locked="0"/>
    </xf>
    <xf numFmtId="49" fontId="13" fillId="0" borderId="0" xfId="0" applyNumberFormat="1" applyFont="1" applyFill="1" applyBorder="1" applyAlignment="1" applyProtection="1">
      <alignment horizontal="center" vertical="center" wrapText="1"/>
      <protection locked="0"/>
    </xf>
    <xf numFmtId="49" fontId="21" fillId="0" borderId="0" xfId="0" applyNumberFormat="1" applyFont="1" applyFill="1" applyBorder="1" applyAlignment="1" applyProtection="1">
      <alignment horizontal="center" vertical="center" wrapText="1"/>
      <protection locked="0"/>
    </xf>
    <xf numFmtId="2" fontId="21" fillId="0" borderId="0" xfId="0" applyNumberFormat="1" applyFont="1" applyFill="1" applyBorder="1" applyAlignment="1" applyProtection="1">
      <alignment horizontal="center" vertical="center" wrapText="1"/>
      <protection locked="0"/>
    </xf>
    <xf numFmtId="0" fontId="10" fillId="2" borderId="6" xfId="0" applyNumberFormat="1" applyFont="1" applyFill="1" applyBorder="1" applyAlignment="1">
      <alignment horizontal="center" vertical="center" wrapText="1"/>
    </xf>
    <xf numFmtId="49" fontId="13" fillId="4" borderId="6" xfId="0" applyNumberFormat="1" applyFont="1" applyFill="1" applyBorder="1" applyAlignment="1" applyProtection="1">
      <alignment horizontal="center" vertical="center" wrapText="1"/>
      <protection locked="0"/>
    </xf>
    <xf numFmtId="0" fontId="13" fillId="4" borderId="6" xfId="0" applyFont="1" applyFill="1" applyBorder="1" applyAlignment="1" applyProtection="1">
      <alignment horizontal="center" vertical="center" wrapText="1"/>
      <protection locked="0"/>
    </xf>
    <xf numFmtId="0" fontId="13" fillId="4" borderId="0" xfId="0" applyFont="1" applyFill="1" applyAlignment="1">
      <alignment horizontal="left" vertical="center" wrapText="1"/>
    </xf>
    <xf numFmtId="2" fontId="20" fillId="5" borderId="6" xfId="0" applyNumberFormat="1" applyFont="1" applyFill="1" applyBorder="1" applyAlignment="1" applyProtection="1">
      <alignment horizontal="center" vertical="center" wrapText="1"/>
      <protection locked="0"/>
    </xf>
    <xf numFmtId="14" fontId="0" fillId="0" borderId="0" xfId="0" applyNumberFormat="1" applyFill="1" applyAlignment="1">
      <alignment vertical="center"/>
    </xf>
    <xf numFmtId="2" fontId="0" fillId="0" borderId="6" xfId="0" applyNumberFormat="1" applyFill="1" applyBorder="1" applyAlignment="1">
      <alignment vertical="center"/>
    </xf>
    <xf numFmtId="0" fontId="0" fillId="5" borderId="6" xfId="0" applyFill="1" applyBorder="1" applyAlignment="1" applyProtection="1">
      <alignment horizontal="center" vertical="center" wrapText="1"/>
      <protection locked="0"/>
    </xf>
    <xf numFmtId="0" fontId="0" fillId="5" borderId="0" xfId="0" applyFill="1" applyAlignment="1">
      <alignment vertical="center" wrapText="1"/>
    </xf>
    <xf numFmtId="0" fontId="0" fillId="0" borderId="16" xfId="0" applyNumberFormat="1" applyBorder="1" applyAlignment="1">
      <alignment horizontal="center" wrapText="1"/>
    </xf>
    <xf numFmtId="0" fontId="6" fillId="3" borderId="4"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49" fontId="25" fillId="0" borderId="0" xfId="0" applyNumberFormat="1" applyFont="1" applyFill="1" applyBorder="1" applyAlignment="1" applyProtection="1">
      <alignment horizontal="left" vertical="center" wrapText="1"/>
      <protection locked="0"/>
    </xf>
    <xf numFmtId="13" fontId="13" fillId="0" borderId="0" xfId="0" applyNumberFormat="1" applyFont="1" applyFill="1" applyBorder="1" applyAlignment="1" applyProtection="1">
      <alignment horizontal="center" vertical="center" wrapText="1"/>
      <protection locked="0"/>
    </xf>
    <xf numFmtId="4" fontId="20" fillId="0" borderId="0" xfId="0" applyNumberFormat="1" applyFont="1" applyFill="1" applyBorder="1" applyAlignment="1" applyProtection="1">
      <alignment horizontal="center" vertical="center" wrapText="1"/>
      <protection locked="0"/>
    </xf>
    <xf numFmtId="0" fontId="20" fillId="0" borderId="0" xfId="0" applyNumberFormat="1" applyFont="1" applyFill="1" applyBorder="1" applyAlignment="1" applyProtection="1">
      <alignment horizontal="center" vertical="center" wrapText="1"/>
      <protection locked="0"/>
    </xf>
    <xf numFmtId="2" fontId="20" fillId="4" borderId="0" xfId="0" applyNumberFormat="1" applyFont="1" applyFill="1" applyBorder="1" applyAlignment="1" applyProtection="1">
      <alignment horizontal="center" vertical="center" wrapText="1"/>
      <protection locked="0"/>
    </xf>
    <xf numFmtId="49" fontId="0" fillId="0" borderId="6" xfId="0" applyNumberFormat="1" applyFill="1" applyBorder="1" applyAlignment="1">
      <alignment horizontal="left" vertical="center" wrapText="1"/>
    </xf>
    <xf numFmtId="49" fontId="0" fillId="5" borderId="6" xfId="0" applyNumberFormat="1" applyFill="1" applyBorder="1" applyAlignment="1">
      <alignment horizontal="left" vertical="center" wrapText="1"/>
    </xf>
    <xf numFmtId="0" fontId="3" fillId="2" borderId="6" xfId="0" applyFont="1" applyFill="1" applyBorder="1" applyAlignment="1">
      <alignment horizontal="left" vertical="center" wrapText="1"/>
    </xf>
    <xf numFmtId="49" fontId="2" fillId="0" borderId="6" xfId="0" applyNumberFormat="1" applyFont="1" applyFill="1" applyBorder="1" applyAlignment="1">
      <alignment horizontal="left" vertical="center" wrapText="1"/>
    </xf>
    <xf numFmtId="49"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9" xfId="0" applyFill="1" applyBorder="1" applyAlignment="1"/>
    <xf numFmtId="0" fontId="0" fillId="0" borderId="14" xfId="0" applyBorder="1" applyAlignment="1">
      <alignment vertical="center" wrapText="1"/>
    </xf>
    <xf numFmtId="49" fontId="38" fillId="0" borderId="0" xfId="0" applyNumberFormat="1" applyFont="1" applyFill="1" applyBorder="1" applyAlignment="1">
      <alignment horizontal="left" vertical="center" wrapText="1"/>
    </xf>
    <xf numFmtId="0" fontId="28" fillId="5" borderId="9" xfId="0" applyFont="1" applyFill="1" applyBorder="1" applyAlignment="1">
      <alignment horizontal="center" vertical="center" wrapText="1"/>
    </xf>
    <xf numFmtId="0" fontId="0" fillId="0" borderId="6" xfId="0" applyFont="1" applyBorder="1" applyAlignment="1" applyProtection="1">
      <alignment horizontal="center"/>
      <protection locked="0"/>
    </xf>
    <xf numFmtId="0" fontId="0" fillId="0" borderId="6" xfId="0" applyFont="1" applyBorder="1" applyAlignment="1" applyProtection="1">
      <alignment horizontal="center" wrapText="1"/>
      <protection locked="0"/>
    </xf>
    <xf numFmtId="0" fontId="0" fillId="5" borderId="0" xfId="0" applyFont="1" applyFill="1" applyAlignment="1">
      <alignment horizontal="center" vertical="center" wrapText="1"/>
    </xf>
    <xf numFmtId="16" fontId="0" fillId="5" borderId="6" xfId="0" applyNumberFormat="1" applyFont="1" applyFill="1" applyBorder="1" applyAlignment="1">
      <alignment horizontal="center" vertical="center" wrapText="1"/>
    </xf>
    <xf numFmtId="14" fontId="0" fillId="0" borderId="6" xfId="0" applyNumberFormat="1" applyFont="1" applyBorder="1" applyAlignment="1">
      <alignment vertical="center"/>
    </xf>
    <xf numFmtId="0" fontId="0" fillId="0" borderId="0" xfId="0" applyFont="1" applyBorder="1" applyAlignment="1" applyProtection="1">
      <alignment horizontal="center"/>
      <protection locked="0"/>
    </xf>
    <xf numFmtId="14" fontId="0" fillId="5" borderId="0" xfId="0" applyNumberFormat="1" applyFont="1" applyFill="1" applyBorder="1" applyAlignment="1">
      <alignment horizontal="center" vertical="center" wrapText="1"/>
    </xf>
    <xf numFmtId="0" fontId="0" fillId="0" borderId="6" xfId="0" applyFont="1" applyBorder="1" applyAlignment="1">
      <alignment horizontal="left" vertical="center"/>
    </xf>
    <xf numFmtId="0" fontId="0" fillId="0" borderId="6" xfId="0" applyNumberFormat="1" applyFont="1" applyBorder="1" applyAlignment="1">
      <alignment horizontal="left" wrapText="1"/>
    </xf>
    <xf numFmtId="14" fontId="0" fillId="0" borderId="6" xfId="0" applyNumberFormat="1" applyFont="1" applyBorder="1" applyAlignment="1">
      <alignment horizontal="center" vertical="center" wrapText="1"/>
    </xf>
    <xf numFmtId="0" fontId="0" fillId="0" borderId="6" xfId="0" applyFont="1" applyBorder="1" applyAlignment="1">
      <alignment horizontal="center"/>
    </xf>
    <xf numFmtId="0" fontId="0" fillId="0" borderId="0" xfId="0" applyNumberFormat="1" applyFont="1" applyBorder="1" applyAlignment="1">
      <alignment horizontal="left" wrapText="1"/>
    </xf>
    <xf numFmtId="0" fontId="0" fillId="0" borderId="0" xfId="0" applyFont="1" applyBorder="1" applyAlignment="1">
      <alignment horizontal="center" vertical="center"/>
    </xf>
    <xf numFmtId="0" fontId="0" fillId="0" borderId="0" xfId="0" applyFont="1" applyBorder="1" applyAlignment="1">
      <alignment horizontal="center"/>
    </xf>
    <xf numFmtId="0" fontId="0" fillId="0" borderId="0" xfId="0" applyFont="1" applyBorder="1" applyAlignment="1">
      <alignment horizontal="center" vertical="center" wrapText="1"/>
    </xf>
    <xf numFmtId="14" fontId="0" fillId="0" borderId="0" xfId="0" applyNumberFormat="1" applyFont="1" applyBorder="1" applyAlignment="1">
      <alignment horizontal="center" vertical="center"/>
    </xf>
    <xf numFmtId="0" fontId="0" fillId="0" borderId="9" xfId="0" applyFont="1" applyBorder="1" applyAlignment="1">
      <alignment horizontal="center"/>
    </xf>
    <xf numFmtId="0" fontId="0" fillId="0" borderId="9" xfId="0" applyFont="1" applyBorder="1" applyAlignment="1">
      <alignment vertical="top" wrapText="1"/>
    </xf>
    <xf numFmtId="0" fontId="0" fillId="0" borderId="6" xfId="0" applyNumberFormat="1" applyFont="1" applyBorder="1" applyAlignment="1">
      <alignment horizontal="center" wrapText="1"/>
    </xf>
    <xf numFmtId="49" fontId="0" fillId="0" borderId="6" xfId="0" applyNumberFormat="1" applyFont="1" applyFill="1" applyBorder="1" applyAlignment="1">
      <alignment horizontal="center" vertical="center"/>
    </xf>
    <xf numFmtId="0" fontId="0" fillId="0" borderId="6" xfId="0" applyNumberFormat="1" applyBorder="1" applyAlignment="1">
      <alignment horizontal="left" wrapText="1"/>
    </xf>
    <xf numFmtId="0" fontId="30" fillId="0" borderId="0" xfId="0" applyFont="1" applyAlignment="1">
      <alignment vertical="center"/>
    </xf>
    <xf numFmtId="0" fontId="0" fillId="0" borderId="51" xfId="0" applyFill="1" applyBorder="1" applyAlignment="1">
      <alignment horizontal="left" vertical="center" wrapText="1"/>
    </xf>
    <xf numFmtId="0" fontId="0" fillId="0" borderId="49" xfId="0" applyFill="1" applyBorder="1" applyAlignment="1">
      <alignment horizontal="left" wrapText="1"/>
    </xf>
    <xf numFmtId="0" fontId="0" fillId="0" borderId="55" xfId="0" applyFill="1" applyBorder="1" applyAlignment="1">
      <alignment horizontal="left" wrapText="1"/>
    </xf>
    <xf numFmtId="17" fontId="0" fillId="0" borderId="56" xfId="0" applyNumberFormat="1" applyFill="1" applyBorder="1" applyAlignment="1">
      <alignment horizontal="center" wrapText="1"/>
    </xf>
    <xf numFmtId="0" fontId="0" fillId="0" borderId="23" xfId="0" applyFill="1" applyBorder="1" applyAlignment="1" applyProtection="1">
      <alignment horizontal="center" vertical="center"/>
      <protection locked="0"/>
    </xf>
    <xf numFmtId="0" fontId="0" fillId="0" borderId="24" xfId="0" applyFill="1" applyBorder="1" applyAlignment="1">
      <alignment horizontal="center" wrapText="1"/>
    </xf>
    <xf numFmtId="14" fontId="0" fillId="0" borderId="23" xfId="0" applyNumberFormat="1" applyFill="1" applyBorder="1" applyAlignment="1">
      <alignment horizontal="center"/>
    </xf>
    <xf numFmtId="0" fontId="0" fillId="0" borderId="24" xfId="0" applyFill="1" applyBorder="1" applyAlignment="1">
      <alignment horizontal="center"/>
    </xf>
    <xf numFmtId="0" fontId="0" fillId="0" borderId="23" xfId="0" applyFill="1" applyBorder="1" applyAlignment="1">
      <alignment horizontal="center" vertical="center"/>
    </xf>
    <xf numFmtId="0" fontId="0" fillId="0" borderId="19" xfId="0" applyFill="1" applyBorder="1" applyAlignment="1" applyProtection="1">
      <alignment horizontal="center" vertical="center"/>
      <protection locked="0"/>
    </xf>
    <xf numFmtId="0" fontId="28" fillId="0" borderId="6" xfId="0" applyFont="1" applyFill="1" applyBorder="1" applyAlignment="1">
      <alignment horizontal="left" wrapText="1"/>
    </xf>
    <xf numFmtId="0" fontId="0" fillId="0" borderId="0" xfId="0" applyFill="1" applyBorder="1" applyAlignment="1">
      <alignment horizontal="left" vertical="center"/>
    </xf>
    <xf numFmtId="14" fontId="0" fillId="0" borderId="0" xfId="0" applyNumberFormat="1" applyFill="1" applyBorder="1" applyAlignment="1">
      <alignment horizontal="center" vertical="center"/>
    </xf>
    <xf numFmtId="0" fontId="28" fillId="0" borderId="6" xfId="0" applyFont="1" applyFill="1" applyBorder="1" applyAlignment="1">
      <alignment horizontal="left" vertical="center"/>
    </xf>
    <xf numFmtId="0" fontId="0" fillId="0" borderId="6" xfId="0" applyFont="1" applyFill="1" applyBorder="1" applyAlignment="1">
      <alignment horizontal="left" vertical="center"/>
    </xf>
    <xf numFmtId="0" fontId="29" fillId="0" borderId="0" xfId="0" applyFont="1" applyAlignment="1">
      <alignment vertical="center"/>
    </xf>
    <xf numFmtId="0" fontId="29" fillId="0" borderId="0" xfId="0" applyFont="1" applyAlignment="1">
      <alignment horizontal="center" vertical="center"/>
    </xf>
    <xf numFmtId="14" fontId="6" fillId="0" borderId="3" xfId="0" applyNumberFormat="1" applyFont="1" applyFill="1" applyBorder="1" applyAlignment="1" applyProtection="1">
      <alignment horizontal="left" vertical="center"/>
      <protection locked="0"/>
    </xf>
    <xf numFmtId="165" fontId="0" fillId="0" borderId="0" xfId="0" applyNumberFormat="1" applyAlignment="1">
      <alignment vertical="center"/>
    </xf>
    <xf numFmtId="2" fontId="3" fillId="2" borderId="9" xfId="0" applyNumberFormat="1" applyFont="1" applyFill="1" applyBorder="1" applyAlignment="1">
      <alignment horizontal="center" vertical="center" wrapText="1"/>
    </xf>
    <xf numFmtId="0" fontId="9" fillId="5" borderId="6" xfId="0" applyFont="1" applyFill="1" applyBorder="1" applyAlignment="1" applyProtection="1">
      <alignment horizontal="left" vertical="center" wrapText="1"/>
      <protection locked="0"/>
    </xf>
    <xf numFmtId="9" fontId="9" fillId="5" borderId="6" xfId="0" applyNumberFormat="1" applyFont="1" applyFill="1" applyBorder="1" applyAlignment="1" applyProtection="1">
      <alignment horizontal="center" vertical="center" wrapText="1"/>
      <protection locked="0"/>
    </xf>
    <xf numFmtId="14" fontId="9" fillId="5" borderId="6" xfId="0" applyNumberFormat="1" applyFont="1" applyFill="1" applyBorder="1" applyAlignment="1" applyProtection="1">
      <alignment horizontal="center" vertical="center" wrapText="1"/>
      <protection locked="0"/>
    </xf>
    <xf numFmtId="1" fontId="13" fillId="5" borderId="6" xfId="0" applyNumberFormat="1" applyFont="1" applyFill="1" applyBorder="1" applyAlignment="1" applyProtection="1">
      <alignment horizontal="center" vertical="center" wrapText="1"/>
      <protection locked="0"/>
    </xf>
    <xf numFmtId="170" fontId="13" fillId="5" borderId="6" xfId="1" applyNumberFormat="1"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9" xfId="0" applyFont="1" applyFill="1" applyBorder="1" applyAlignment="1" applyProtection="1">
      <alignment horizontal="left" vertical="center" wrapText="1"/>
      <protection locked="0"/>
    </xf>
    <xf numFmtId="0" fontId="9" fillId="5" borderId="9" xfId="0" applyFont="1" applyFill="1" applyBorder="1" applyAlignment="1" applyProtection="1">
      <alignment horizontal="center" vertical="center" wrapText="1"/>
      <protection locked="0"/>
    </xf>
    <xf numFmtId="49" fontId="13" fillId="0" borderId="19" xfId="0" applyNumberFormat="1" applyFont="1" applyFill="1" applyBorder="1" applyAlignment="1" applyProtection="1">
      <alignment horizontal="center" vertical="center" wrapText="1"/>
      <protection locked="0"/>
    </xf>
    <xf numFmtId="9" fontId="13" fillId="0" borderId="19" xfId="0" applyNumberFormat="1" applyFont="1" applyFill="1" applyBorder="1" applyAlignment="1" applyProtection="1">
      <alignment horizontal="center" vertical="center" wrapText="1"/>
      <protection locked="0"/>
    </xf>
    <xf numFmtId="0" fontId="13" fillId="0" borderId="19" xfId="0" applyFont="1" applyFill="1" applyBorder="1" applyAlignment="1" applyProtection="1">
      <alignment horizontal="center" vertical="center" wrapText="1"/>
      <protection locked="0"/>
    </xf>
    <xf numFmtId="14" fontId="13" fillId="0" borderId="19" xfId="0" applyNumberFormat="1" applyFont="1" applyFill="1" applyBorder="1" applyAlignment="1" applyProtection="1">
      <alignment horizontal="center" vertical="center" wrapText="1"/>
      <protection locked="0"/>
    </xf>
    <xf numFmtId="15" fontId="13" fillId="0" borderId="19" xfId="0" applyNumberFormat="1" applyFont="1" applyFill="1" applyBorder="1" applyAlignment="1" applyProtection="1">
      <alignment horizontal="center" vertical="center" wrapText="1"/>
      <protection locked="0"/>
    </xf>
    <xf numFmtId="169" fontId="13" fillId="0" borderId="19" xfId="0" applyNumberFormat="1" applyFont="1" applyFill="1" applyBorder="1" applyAlignment="1" applyProtection="1">
      <alignment horizontal="center" vertical="center" wrapText="1"/>
      <protection locked="0"/>
    </xf>
    <xf numFmtId="1" fontId="13" fillId="0" borderId="19" xfId="0" applyNumberFormat="1" applyFont="1" applyFill="1" applyBorder="1" applyAlignment="1" applyProtection="1">
      <alignment horizontal="center" vertical="center" wrapText="1"/>
      <protection locked="0"/>
    </xf>
    <xf numFmtId="170" fontId="13" fillId="0" borderId="19" xfId="1" applyNumberFormat="1" applyFont="1" applyFill="1" applyBorder="1" applyAlignment="1">
      <alignment horizontal="center" vertical="center" wrapText="1"/>
    </xf>
    <xf numFmtId="171" fontId="13" fillId="0" borderId="19" xfId="0" applyNumberFormat="1" applyFont="1" applyFill="1" applyBorder="1" applyAlignment="1" applyProtection="1">
      <alignment horizontal="center" vertical="center" wrapText="1"/>
      <protection locked="0"/>
    </xf>
    <xf numFmtId="2" fontId="9" fillId="5" borderId="6" xfId="0" applyNumberFormat="1" applyFont="1" applyFill="1" applyBorder="1" applyAlignment="1" applyProtection="1">
      <alignment horizontal="center" vertical="center" wrapText="1"/>
      <protection locked="0"/>
    </xf>
    <xf numFmtId="0" fontId="14" fillId="0" borderId="0" xfId="0" applyFont="1" applyFill="1" applyBorder="1" applyAlignment="1">
      <alignment horizontal="center" vertical="center" wrapText="1"/>
    </xf>
    <xf numFmtId="49" fontId="14" fillId="0" borderId="0" xfId="0" applyNumberFormat="1" applyFont="1" applyFill="1" applyBorder="1" applyAlignment="1" applyProtection="1">
      <alignment horizontal="left" vertical="center" wrapText="1"/>
      <protection locked="0"/>
    </xf>
    <xf numFmtId="49" fontId="14" fillId="0" borderId="0" xfId="0" applyNumberFormat="1" applyFont="1" applyFill="1" applyBorder="1" applyAlignment="1" applyProtection="1">
      <alignment horizontal="center" vertical="center" wrapText="1"/>
      <protection locked="0"/>
    </xf>
    <xf numFmtId="9" fontId="14" fillId="0" borderId="0" xfId="0" applyNumberFormat="1"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wrapText="1"/>
      <protection locked="0"/>
    </xf>
    <xf numFmtId="171" fontId="14" fillId="0" borderId="0" xfId="0" applyNumberFormat="1" applyFont="1" applyFill="1" applyBorder="1" applyAlignment="1" applyProtection="1">
      <alignment horizontal="center" vertical="center" wrapText="1"/>
      <protection locked="0"/>
    </xf>
    <xf numFmtId="15" fontId="14" fillId="0" borderId="0" xfId="0" applyNumberFormat="1" applyFont="1" applyFill="1" applyBorder="1" applyAlignment="1" applyProtection="1">
      <alignment horizontal="center" vertical="center" wrapText="1"/>
      <protection locked="0"/>
    </xf>
    <xf numFmtId="169" fontId="14" fillId="0" borderId="0" xfId="0" applyNumberFormat="1" applyFont="1" applyFill="1" applyBorder="1" applyAlignment="1" applyProtection="1">
      <alignment horizontal="center" vertical="center" wrapText="1"/>
      <protection locked="0"/>
    </xf>
    <xf numFmtId="1" fontId="14" fillId="0" borderId="0" xfId="0" applyNumberFormat="1" applyFont="1" applyFill="1" applyBorder="1" applyAlignment="1" applyProtection="1">
      <alignment horizontal="center" vertical="center" wrapText="1"/>
      <protection locked="0"/>
    </xf>
    <xf numFmtId="170" fontId="14" fillId="0" borderId="0" xfId="1" applyNumberFormat="1" applyFont="1" applyFill="1" applyBorder="1" applyAlignment="1">
      <alignment horizontal="right" vertical="center" wrapText="1"/>
    </xf>
    <xf numFmtId="0" fontId="14" fillId="0" borderId="0" xfId="0" applyFont="1" applyFill="1" applyBorder="1" applyAlignment="1">
      <alignment horizontal="left" vertical="center" wrapText="1"/>
    </xf>
    <xf numFmtId="172" fontId="3" fillId="0" borderId="54" xfId="0" applyNumberFormat="1" applyFont="1" applyFill="1" applyBorder="1" applyAlignment="1">
      <alignment horizontal="center" vertical="center"/>
    </xf>
    <xf numFmtId="0" fontId="3" fillId="0" borderId="51" xfId="0" applyFont="1" applyFill="1" applyBorder="1" applyAlignment="1">
      <alignment vertical="center"/>
    </xf>
    <xf numFmtId="0" fontId="0" fillId="0" borderId="54" xfId="0" applyFill="1" applyBorder="1" applyAlignment="1">
      <alignment vertical="center"/>
    </xf>
    <xf numFmtId="0" fontId="3" fillId="0" borderId="55" xfId="0" applyFont="1" applyFill="1" applyBorder="1" applyAlignment="1">
      <alignment vertical="center"/>
    </xf>
    <xf numFmtId="49" fontId="0" fillId="0" borderId="23" xfId="0" applyNumberFormat="1" applyFill="1" applyBorder="1" applyAlignment="1">
      <alignment horizontal="center" vertical="center"/>
    </xf>
    <xf numFmtId="0" fontId="0" fillId="0" borderId="60" xfId="0" applyFill="1" applyBorder="1" applyAlignment="1">
      <alignment horizontal="center" vertical="center"/>
    </xf>
    <xf numFmtId="49" fontId="0" fillId="5" borderId="6" xfId="0" applyNumberFormat="1" applyFont="1" applyFill="1" applyBorder="1" applyAlignment="1">
      <alignment horizontal="center" vertical="center" wrapText="1"/>
    </xf>
    <xf numFmtId="13" fontId="20" fillId="0" borderId="6" xfId="0" applyNumberFormat="1" applyFont="1" applyFill="1" applyBorder="1" applyAlignment="1" applyProtection="1">
      <alignment horizontal="center" vertical="center" wrapText="1"/>
      <protection locked="0"/>
    </xf>
    <xf numFmtId="166" fontId="0" fillId="0" borderId="0" xfId="0" applyNumberFormat="1" applyAlignment="1">
      <alignment vertical="center"/>
    </xf>
    <xf numFmtId="0" fontId="0" fillId="3" borderId="6" xfId="0" applyFont="1" applyFill="1" applyBorder="1" applyAlignment="1">
      <alignment vertical="center"/>
    </xf>
    <xf numFmtId="0" fontId="0" fillId="3" borderId="4" xfId="0" applyFont="1" applyFill="1" applyBorder="1" applyAlignment="1">
      <alignment vertical="center"/>
    </xf>
    <xf numFmtId="0" fontId="0" fillId="3" borderId="3" xfId="0" applyFont="1" applyFill="1" applyBorder="1" applyAlignment="1">
      <alignment vertical="center"/>
    </xf>
    <xf numFmtId="0" fontId="0" fillId="3" borderId="6" xfId="0" applyFont="1" applyFill="1" applyBorder="1" applyAlignment="1">
      <alignment horizontal="left" vertical="center"/>
    </xf>
    <xf numFmtId="0" fontId="0" fillId="3" borderId="3" xfId="0" applyFont="1" applyFill="1" applyBorder="1" applyAlignment="1">
      <alignment horizontal="left" vertical="center"/>
    </xf>
    <xf numFmtId="49" fontId="0" fillId="0" borderId="30" xfId="0" applyNumberFormat="1" applyFont="1" applyFill="1" applyBorder="1" applyAlignment="1" applyProtection="1">
      <alignment horizontal="left" vertical="center"/>
      <protection locked="0"/>
    </xf>
    <xf numFmtId="3" fontId="0" fillId="3" borderId="6" xfId="0" applyNumberFormat="1" applyFill="1" applyBorder="1" applyAlignment="1">
      <alignment vertical="center"/>
    </xf>
    <xf numFmtId="49" fontId="0" fillId="5" borderId="6" xfId="0" applyNumberFormat="1" applyFont="1" applyFill="1" applyBorder="1" applyAlignment="1">
      <alignment horizontal="center" vertical="center"/>
    </xf>
    <xf numFmtId="49" fontId="13" fillId="0" borderId="6" xfId="0" applyNumberFormat="1" applyFont="1" applyFill="1" applyBorder="1" applyAlignment="1">
      <alignment vertical="center" wrapText="1"/>
    </xf>
    <xf numFmtId="49" fontId="13" fillId="0" borderId="6" xfId="0" applyNumberFormat="1" applyFont="1" applyFill="1" applyBorder="1" applyAlignment="1">
      <alignment vertical="top" wrapText="1"/>
    </xf>
    <xf numFmtId="0" fontId="13" fillId="0" borderId="6" xfId="0" applyFont="1" applyBorder="1" applyAlignment="1">
      <alignment horizontal="center" vertical="center" wrapText="1"/>
    </xf>
    <xf numFmtId="0" fontId="0" fillId="5" borderId="6" xfId="0" applyFill="1" applyBorder="1" applyAlignment="1">
      <alignment horizontal="left" vertical="center" wrapText="1"/>
    </xf>
    <xf numFmtId="0" fontId="0" fillId="5" borderId="0" xfId="0" applyFill="1" applyBorder="1" applyAlignment="1">
      <alignment horizontal="left" vertical="center" wrapText="1"/>
    </xf>
    <xf numFmtId="49" fontId="0" fillId="0" borderId="0" xfId="0" applyNumberFormat="1" applyBorder="1" applyAlignment="1">
      <alignment horizontal="center" vertical="center" wrapText="1"/>
    </xf>
    <xf numFmtId="3" fontId="0" fillId="0" borderId="0" xfId="0" applyNumberFormat="1" applyBorder="1" applyAlignment="1">
      <alignment horizontal="center" vertical="center" wrapText="1"/>
    </xf>
    <xf numFmtId="0" fontId="13" fillId="0" borderId="9" xfId="0" applyFont="1" applyBorder="1" applyAlignment="1">
      <alignment horizontal="left" vertical="center"/>
    </xf>
    <xf numFmtId="49" fontId="13" fillId="0" borderId="9" xfId="0" applyNumberFormat="1" applyFont="1" applyBorder="1" applyAlignment="1">
      <alignment horizontal="center" vertical="center" wrapText="1"/>
    </xf>
    <xf numFmtId="14" fontId="13" fillId="0" borderId="9" xfId="0" applyNumberFormat="1" applyFont="1" applyBorder="1" applyAlignment="1">
      <alignment horizontal="center" vertical="center" wrapText="1"/>
    </xf>
    <xf numFmtId="14" fontId="13" fillId="0" borderId="6" xfId="0" applyNumberFormat="1" applyFont="1" applyFill="1" applyBorder="1" applyAlignment="1">
      <alignment horizontal="center" vertical="center" wrapText="1"/>
    </xf>
    <xf numFmtId="0" fontId="13" fillId="0" borderId="6" xfId="0" applyFont="1" applyBorder="1" applyAlignment="1">
      <alignment horizontal="left" vertical="center"/>
    </xf>
    <xf numFmtId="49" fontId="13" fillId="0" borderId="6" xfId="0" applyNumberFormat="1" applyFont="1" applyBorder="1" applyAlignment="1">
      <alignment horizontal="center" vertical="center" wrapText="1"/>
    </xf>
    <xf numFmtId="14" fontId="13" fillId="0" borderId="19" xfId="0" applyNumberFormat="1" applyFont="1" applyBorder="1" applyAlignment="1">
      <alignment horizontal="center" vertical="center" wrapText="1"/>
    </xf>
    <xf numFmtId="0" fontId="13" fillId="5" borderId="19" xfId="0" applyFont="1" applyFill="1" applyBorder="1" applyAlignment="1">
      <alignment horizontal="center" vertical="center" wrapText="1"/>
    </xf>
    <xf numFmtId="14" fontId="13" fillId="0" borderId="6" xfId="0" applyNumberFormat="1" applyFont="1" applyBorder="1" applyAlignment="1">
      <alignment horizontal="center" vertical="center" wrapText="1"/>
    </xf>
    <xf numFmtId="0" fontId="13" fillId="5" borderId="6" xfId="0" applyFont="1" applyFill="1" applyBorder="1" applyAlignment="1">
      <alignment horizontal="center" vertical="center" wrapText="1"/>
    </xf>
    <xf numFmtId="1" fontId="0" fillId="0" borderId="9" xfId="0" applyNumberFormat="1" applyBorder="1" applyAlignment="1">
      <alignment horizontal="center" vertical="center" wrapText="1"/>
    </xf>
    <xf numFmtId="0" fontId="13" fillId="0" borderId="19" xfId="0" applyFont="1" applyBorder="1" applyAlignment="1">
      <alignment horizontal="left" vertical="center"/>
    </xf>
    <xf numFmtId="49" fontId="13" fillId="0" borderId="19" xfId="0" applyNumberFormat="1" applyFont="1" applyBorder="1" applyAlignment="1">
      <alignment horizontal="center" vertical="center" wrapText="1"/>
    </xf>
    <xf numFmtId="0" fontId="34" fillId="0" borderId="0" xfId="0" applyFont="1" applyAlignment="1">
      <alignment vertical="center"/>
    </xf>
    <xf numFmtId="0" fontId="0" fillId="0" borderId="0" xfId="0" applyBorder="1" applyAlignment="1">
      <alignment horizontal="center" vertical="top" wrapText="1"/>
    </xf>
    <xf numFmtId="0" fontId="22" fillId="0" borderId="6" xfId="0" applyFont="1" applyFill="1" applyBorder="1" applyAlignment="1">
      <alignment horizontal="center" wrapText="1"/>
    </xf>
    <xf numFmtId="0" fontId="13" fillId="0" borderId="6" xfId="0" applyFont="1" applyFill="1" applyBorder="1" applyAlignment="1">
      <alignment horizontal="center" wrapText="1"/>
    </xf>
    <xf numFmtId="0" fontId="0" fillId="0" borderId="6" xfId="0" applyFill="1" applyBorder="1" applyAlignment="1" applyProtection="1">
      <alignment horizontal="center" wrapText="1"/>
      <protection locked="0"/>
    </xf>
    <xf numFmtId="14" fontId="9" fillId="5" borderId="10" xfId="0" applyNumberFormat="1" applyFont="1" applyFill="1" applyBorder="1" applyAlignment="1" applyProtection="1">
      <alignment horizontal="center" vertical="center" wrapText="1"/>
      <protection locked="0"/>
    </xf>
    <xf numFmtId="0" fontId="9" fillId="5" borderId="10" xfId="0" applyFont="1" applyFill="1" applyBorder="1" applyAlignment="1" applyProtection="1">
      <alignment horizontal="center" vertical="center" wrapText="1"/>
      <protection locked="0"/>
    </xf>
    <xf numFmtId="2" fontId="9" fillId="5" borderId="10" xfId="0" applyNumberFormat="1" applyFont="1" applyFill="1" applyBorder="1" applyAlignment="1" applyProtection="1">
      <alignment horizontal="center" vertical="center" wrapText="1"/>
      <protection locked="0"/>
    </xf>
    <xf numFmtId="0" fontId="0" fillId="0" borderId="0" xfId="0" applyFill="1" applyBorder="1" applyAlignment="1">
      <alignment horizontal="center" wrapText="1"/>
    </xf>
    <xf numFmtId="0" fontId="0" fillId="0" borderId="0" xfId="0" applyBorder="1" applyAlignment="1">
      <alignment horizontal="center" wrapText="1"/>
    </xf>
    <xf numFmtId="0" fontId="3" fillId="2" borderId="19" xfId="0" applyFont="1" applyFill="1" applyBorder="1" applyAlignment="1">
      <alignment horizontal="center" vertical="center" wrapText="1"/>
    </xf>
    <xf numFmtId="49" fontId="14" fillId="0" borderId="10" xfId="0" applyNumberFormat="1" applyFont="1" applyFill="1" applyBorder="1" applyAlignment="1" applyProtection="1">
      <alignment horizontal="center" vertical="center" wrapText="1"/>
      <protection locked="0"/>
    </xf>
    <xf numFmtId="170" fontId="14" fillId="0" borderId="6" xfId="1" applyNumberFormat="1" applyFont="1" applyFill="1" applyBorder="1" applyAlignment="1">
      <alignment horizontal="center" vertical="center" wrapText="1"/>
    </xf>
    <xf numFmtId="0" fontId="13" fillId="5" borderId="7" xfId="0" applyFont="1" applyFill="1" applyBorder="1" applyAlignment="1">
      <alignment vertical="top" wrapText="1"/>
    </xf>
    <xf numFmtId="0" fontId="13" fillId="5" borderId="8" xfId="0" applyFont="1" applyFill="1" applyBorder="1" applyAlignment="1">
      <alignment vertical="top" wrapText="1"/>
    </xf>
    <xf numFmtId="0" fontId="0" fillId="0" borderId="6" xfId="0" applyFill="1" applyBorder="1" applyAlignment="1">
      <alignment horizontal="left"/>
    </xf>
    <xf numFmtId="0" fontId="11" fillId="0" borderId="0" xfId="0" applyNumberFormat="1" applyFont="1" applyBorder="1" applyAlignment="1">
      <alignment horizontal="center" vertical="center" wrapText="1"/>
    </xf>
    <xf numFmtId="0" fontId="0" fillId="0" borderId="0" xfId="0" applyNumberFormat="1" applyAlignment="1">
      <alignment vertical="top"/>
    </xf>
    <xf numFmtId="0" fontId="3" fillId="2" borderId="6" xfId="0" applyNumberFormat="1" applyFont="1" applyFill="1" applyBorder="1" applyAlignment="1">
      <alignment horizontal="center" vertical="top"/>
    </xf>
    <xf numFmtId="1" fontId="0" fillId="4" borderId="6" xfId="0" applyNumberFormat="1" applyFill="1" applyBorder="1" applyAlignment="1" applyProtection="1">
      <alignment horizontal="center" vertical="center"/>
      <protection locked="0"/>
    </xf>
    <xf numFmtId="172" fontId="0" fillId="0" borderId="0" xfId="0" applyNumberFormat="1" applyFill="1" applyBorder="1" applyAlignment="1" applyProtection="1">
      <alignment horizontal="center" vertical="center"/>
      <protection locked="0"/>
    </xf>
    <xf numFmtId="0" fontId="0" fillId="0" borderId="0" xfId="0" applyFill="1" applyAlignment="1">
      <alignment horizontal="center"/>
    </xf>
    <xf numFmtId="4" fontId="22" fillId="0" borderId="6" xfId="0" applyNumberFormat="1" applyFont="1" applyFill="1" applyBorder="1" applyAlignment="1" applyProtection="1">
      <alignment horizontal="center" vertical="center" wrapText="1"/>
      <protection locked="0"/>
    </xf>
    <xf numFmtId="0" fontId="22" fillId="5" borderId="6" xfId="0" applyFont="1" applyFill="1" applyBorder="1" applyAlignment="1">
      <alignment horizontal="left" vertical="center" wrapText="1"/>
    </xf>
    <xf numFmtId="0" fontId="9" fillId="4" borderId="6" xfId="0" applyFont="1" applyFill="1" applyBorder="1" applyAlignment="1">
      <alignment horizontal="left" vertical="center" wrapText="1"/>
    </xf>
    <xf numFmtId="4" fontId="13" fillId="0" borderId="0" xfId="0" applyNumberFormat="1" applyFont="1" applyFill="1" applyAlignment="1">
      <alignment horizontal="left" vertical="center" wrapText="1"/>
    </xf>
    <xf numFmtId="172" fontId="0" fillId="0" borderId="0" xfId="0" applyNumberFormat="1" applyFill="1" applyAlignment="1">
      <alignment horizontal="center" vertical="center"/>
    </xf>
    <xf numFmtId="0" fontId="3" fillId="2" borderId="9" xfId="0" applyFont="1" applyFill="1" applyBorder="1" applyAlignment="1">
      <alignment horizontal="center" wrapText="1"/>
    </xf>
    <xf numFmtId="0" fontId="3" fillId="5" borderId="6" xfId="0" applyFont="1" applyFill="1" applyBorder="1" applyAlignment="1">
      <alignment horizontal="left" vertical="center" wrapText="1"/>
    </xf>
    <xf numFmtId="0" fontId="3" fillId="5" borderId="6" xfId="0" applyNumberFormat="1" applyFont="1" applyFill="1" applyBorder="1" applyAlignment="1">
      <alignment horizontal="center" wrapText="1"/>
    </xf>
    <xf numFmtId="0" fontId="0" fillId="0" borderId="10" xfId="0" applyFill="1" applyBorder="1" applyAlignment="1"/>
    <xf numFmtId="0" fontId="3" fillId="0" borderId="6" xfId="0" applyNumberFormat="1" applyFont="1" applyBorder="1" applyAlignment="1">
      <alignment horizontal="center" vertical="center"/>
    </xf>
    <xf numFmtId="0" fontId="11" fillId="0" borderId="10" xfId="0" applyFont="1" applyBorder="1" applyAlignment="1"/>
    <xf numFmtId="0" fontId="0" fillId="0" borderId="10" xfId="0" applyNumberFormat="1" applyFill="1" applyBorder="1" applyAlignment="1">
      <alignment horizontal="center"/>
    </xf>
    <xf numFmtId="0" fontId="0" fillId="0" borderId="6" xfId="0" applyNumberFormat="1" applyFill="1" applyBorder="1" applyAlignment="1">
      <alignment horizontal="center"/>
    </xf>
    <xf numFmtId="14" fontId="0" fillId="0" borderId="9" xfId="0" applyNumberFormat="1" applyBorder="1" applyAlignment="1">
      <alignment horizontal="center" vertical="top" wrapText="1"/>
    </xf>
    <xf numFmtId="0" fontId="0" fillId="0" borderId="13" xfId="0" applyBorder="1" applyAlignment="1">
      <alignment vertical="center" wrapText="1"/>
    </xf>
    <xf numFmtId="0" fontId="3" fillId="5" borderId="6" xfId="0" applyNumberFormat="1" applyFont="1" applyFill="1" applyBorder="1" applyAlignment="1">
      <alignment horizontal="center" vertical="center" wrapText="1"/>
    </xf>
    <xf numFmtId="0" fontId="3" fillId="15" borderId="9" xfId="0" applyFont="1" applyFill="1" applyBorder="1" applyAlignment="1">
      <alignment horizontal="center" vertical="center" wrapText="1"/>
    </xf>
    <xf numFmtId="0" fontId="3" fillId="15" borderId="6" xfId="0" applyNumberFormat="1" applyFont="1" applyFill="1" applyBorder="1" applyAlignment="1">
      <alignment horizontal="center" vertical="center" wrapText="1"/>
    </xf>
    <xf numFmtId="14" fontId="3" fillId="15" borderId="9" xfId="0" applyNumberFormat="1" applyFont="1" applyFill="1" applyBorder="1" applyAlignment="1">
      <alignment horizontal="center" vertical="center" wrapText="1"/>
    </xf>
    <xf numFmtId="0" fontId="3" fillId="15" borderId="9" xfId="0" applyFont="1" applyFill="1" applyBorder="1" applyAlignment="1">
      <alignment horizontal="center" vertical="top" wrapText="1"/>
    </xf>
    <xf numFmtId="0" fontId="3" fillId="15" borderId="6" xfId="0" applyFont="1" applyFill="1" applyBorder="1" applyAlignment="1">
      <alignment horizontal="center" vertical="center" wrapText="1"/>
    </xf>
    <xf numFmtId="0" fontId="3" fillId="5" borderId="9" xfId="0" applyFont="1" applyFill="1" applyBorder="1" applyAlignment="1">
      <alignment horizontal="left" vertical="top" wrapText="1"/>
    </xf>
    <xf numFmtId="0" fontId="3" fillId="5" borderId="9" xfId="0" applyFont="1" applyFill="1" applyBorder="1" applyAlignment="1">
      <alignment horizontal="center" vertical="top" wrapText="1"/>
    </xf>
    <xf numFmtId="14" fontId="3" fillId="15" borderId="6" xfId="0" applyNumberFormat="1" applyFont="1" applyFill="1" applyBorder="1" applyAlignment="1">
      <alignment horizontal="center" vertical="center" wrapText="1"/>
    </xf>
    <xf numFmtId="0" fontId="3" fillId="15" borderId="6" xfId="0" applyFont="1" applyFill="1" applyBorder="1" applyAlignment="1">
      <alignment horizontal="left" vertical="top" wrapText="1"/>
    </xf>
    <xf numFmtId="0" fontId="3" fillId="15" borderId="6" xfId="0" applyFont="1" applyFill="1" applyBorder="1" applyAlignment="1">
      <alignment horizontal="center" vertical="top" wrapText="1"/>
    </xf>
    <xf numFmtId="0" fontId="3" fillId="5" borderId="10" xfId="0" applyNumberFormat="1" applyFont="1" applyFill="1" applyBorder="1" applyAlignment="1">
      <alignment horizontal="center" vertical="center" wrapText="1"/>
    </xf>
    <xf numFmtId="0" fontId="3" fillId="5" borderId="10" xfId="0" applyFont="1" applyFill="1" applyBorder="1" applyAlignment="1">
      <alignment horizontal="left" vertical="top" wrapText="1"/>
    </xf>
    <xf numFmtId="0" fontId="3" fillId="5" borderId="10" xfId="0" applyFont="1" applyFill="1" applyBorder="1" applyAlignment="1">
      <alignment horizontal="center" vertical="top" wrapText="1"/>
    </xf>
    <xf numFmtId="0" fontId="3" fillId="0" borderId="6" xfId="0" applyFont="1" applyBorder="1" applyAlignment="1">
      <alignment vertical="top"/>
    </xf>
    <xf numFmtId="0" fontId="3" fillId="0" borderId="10" xfId="0" applyFont="1" applyFill="1" applyBorder="1" applyAlignment="1">
      <alignment horizontal="left" vertical="top" wrapText="1"/>
    </xf>
    <xf numFmtId="0" fontId="3" fillId="0" borderId="10" xfId="0" applyFont="1" applyFill="1" applyBorder="1" applyAlignment="1">
      <alignment horizontal="center" vertical="top" wrapText="1"/>
    </xf>
    <xf numFmtId="0" fontId="3" fillId="0" borderId="6" xfId="0" applyFont="1" applyBorder="1" applyAlignment="1">
      <alignment vertical="top" wrapText="1"/>
    </xf>
    <xf numFmtId="0" fontId="0" fillId="15" borderId="6" xfId="0" applyFill="1" applyBorder="1" applyAlignment="1">
      <alignment vertical="center"/>
    </xf>
    <xf numFmtId="0" fontId="0" fillId="15" borderId="6" xfId="0" applyFill="1" applyBorder="1" applyAlignment="1">
      <alignment horizontal="center" vertical="center"/>
    </xf>
    <xf numFmtId="0" fontId="13" fillId="0" borderId="6" xfId="2" applyNumberFormat="1" applyFont="1" applyFill="1" applyBorder="1" applyAlignment="1" applyProtection="1">
      <alignment horizontal="center" vertical="center" wrapText="1"/>
      <protection locked="0"/>
    </xf>
    <xf numFmtId="49" fontId="3" fillId="2" borderId="6" xfId="0" applyNumberFormat="1" applyFont="1" applyFill="1" applyBorder="1" applyAlignment="1">
      <alignment horizontal="center" vertical="center"/>
    </xf>
    <xf numFmtId="0" fontId="0" fillId="0" borderId="6" xfId="0" applyNumberFormat="1" applyBorder="1" applyAlignment="1">
      <alignment horizontal="center"/>
    </xf>
    <xf numFmtId="0" fontId="0" fillId="0" borderId="0" xfId="0" applyNumberFormat="1" applyAlignment="1">
      <alignment horizontal="center" vertical="center"/>
    </xf>
    <xf numFmtId="0" fontId="0" fillId="15" borderId="6" xfId="0" applyFill="1" applyBorder="1" applyAlignment="1">
      <alignment wrapText="1"/>
    </xf>
    <xf numFmtId="0" fontId="0" fillId="15" borderId="6" xfId="0" applyNumberFormat="1" applyFill="1" applyBorder="1" applyAlignment="1">
      <alignment horizontal="center"/>
    </xf>
    <xf numFmtId="0" fontId="0" fillId="15" borderId="6" xfId="0" applyFill="1" applyBorder="1" applyAlignment="1"/>
    <xf numFmtId="0" fontId="0" fillId="15" borderId="6" xfId="0" applyFill="1" applyBorder="1" applyAlignment="1">
      <alignment vertical="center" wrapText="1"/>
    </xf>
    <xf numFmtId="14" fontId="0" fillId="15" borderId="6" xfId="0" applyNumberFormat="1" applyFill="1" applyBorder="1" applyAlignment="1"/>
    <xf numFmtId="0" fontId="0" fillId="15" borderId="6" xfId="0" applyFill="1" applyBorder="1"/>
    <xf numFmtId="0" fontId="0" fillId="15" borderId="6" xfId="0" applyFill="1" applyBorder="1" applyAlignment="1">
      <alignment vertical="top" wrapText="1"/>
    </xf>
    <xf numFmtId="14" fontId="22" fillId="9" borderId="6" xfId="0" applyNumberFormat="1" applyFont="1" applyFill="1" applyBorder="1" applyAlignment="1" applyProtection="1">
      <alignment horizontal="center" vertical="center" wrapText="1"/>
      <protection locked="0"/>
    </xf>
    <xf numFmtId="14" fontId="22" fillId="10" borderId="6" xfId="0" applyNumberFormat="1" applyFont="1" applyFill="1" applyBorder="1" applyAlignment="1" applyProtection="1">
      <alignment horizontal="center" vertical="center" wrapText="1"/>
      <protection locked="0"/>
    </xf>
    <xf numFmtId="14" fontId="25" fillId="8" borderId="6" xfId="0" applyNumberFormat="1" applyFont="1" applyFill="1" applyBorder="1" applyAlignment="1" applyProtection="1">
      <alignment horizontal="center" vertical="center" wrapText="1"/>
      <protection locked="0"/>
    </xf>
    <xf numFmtId="14" fontId="22" fillId="8" borderId="6" xfId="0" applyNumberFormat="1" applyFont="1" applyFill="1" applyBorder="1" applyAlignment="1" applyProtection="1">
      <alignment horizontal="center" vertical="center" wrapText="1"/>
      <protection locked="0"/>
    </xf>
    <xf numFmtId="1" fontId="39" fillId="0" borderId="6" xfId="0" applyNumberFormat="1" applyFont="1" applyFill="1" applyBorder="1" applyAlignment="1" applyProtection="1">
      <alignment horizontal="center" vertical="center" wrapText="1"/>
      <protection locked="0"/>
    </xf>
    <xf numFmtId="15" fontId="39" fillId="0" borderId="6" xfId="0" applyNumberFormat="1" applyFont="1" applyFill="1" applyBorder="1" applyAlignment="1" applyProtection="1">
      <alignment horizontal="center" vertical="center" wrapText="1"/>
      <protection locked="0"/>
    </xf>
    <xf numFmtId="9" fontId="39" fillId="0" borderId="6" xfId="2" applyFont="1" applyFill="1" applyBorder="1" applyAlignment="1" applyProtection="1">
      <alignment horizontal="center" vertical="center" wrapText="1"/>
      <protection locked="0"/>
    </xf>
    <xf numFmtId="170" fontId="39" fillId="0" borderId="6" xfId="1" applyNumberFormat="1" applyFont="1" applyFill="1" applyBorder="1" applyAlignment="1">
      <alignment horizontal="right" vertical="center" wrapText="1"/>
    </xf>
    <xf numFmtId="0" fontId="40" fillId="0" borderId="6" xfId="0" applyFont="1" applyFill="1" applyBorder="1" applyAlignment="1">
      <alignment horizontal="left" vertical="center" wrapText="1"/>
    </xf>
    <xf numFmtId="2" fontId="39" fillId="0" borderId="6" xfId="0" applyNumberFormat="1" applyFont="1" applyFill="1" applyBorder="1" applyAlignment="1" applyProtection="1">
      <alignment horizontal="center" vertical="center" wrapText="1"/>
      <protection locked="0"/>
    </xf>
    <xf numFmtId="49" fontId="37" fillId="0" borderId="6" xfId="0" applyNumberFormat="1" applyFont="1" applyFill="1" applyBorder="1" applyAlignment="1" applyProtection="1">
      <alignment horizontal="center" vertical="center" wrapText="1"/>
      <protection locked="0"/>
    </xf>
    <xf numFmtId="2" fontId="37" fillId="0" borderId="6" xfId="0" applyNumberFormat="1" applyFont="1" applyFill="1" applyBorder="1" applyAlignment="1" applyProtection="1">
      <alignment horizontal="center" vertical="center" wrapText="1"/>
      <protection locked="0"/>
    </xf>
    <xf numFmtId="0" fontId="39" fillId="0" borderId="6" xfId="0" applyFont="1" applyFill="1" applyBorder="1" applyAlignment="1">
      <alignment horizontal="left" vertical="center" wrapText="1"/>
    </xf>
    <xf numFmtId="2" fontId="0" fillId="0" borderId="6" xfId="0" applyNumberFormat="1" applyBorder="1" applyAlignment="1">
      <alignment horizontal="center" vertical="center"/>
    </xf>
    <xf numFmtId="3" fontId="0" fillId="0" borderId="6" xfId="0" applyNumberFormat="1" applyFill="1" applyBorder="1" applyAlignment="1"/>
    <xf numFmtId="0" fontId="0" fillId="19" borderId="6" xfId="0" applyFill="1" applyBorder="1" applyAlignment="1">
      <alignment wrapText="1"/>
    </xf>
    <xf numFmtId="14" fontId="9" fillId="4" borderId="6" xfId="0" applyNumberFormat="1" applyFont="1" applyFill="1" applyBorder="1" applyAlignment="1" applyProtection="1">
      <alignment horizontal="center" vertical="center" wrapText="1"/>
      <protection locked="0"/>
    </xf>
    <xf numFmtId="0" fontId="9" fillId="4" borderId="6" xfId="0" applyFont="1" applyFill="1" applyBorder="1" applyAlignment="1" applyProtection="1">
      <alignment horizontal="center" vertical="center" wrapText="1"/>
      <protection locked="0"/>
    </xf>
    <xf numFmtId="1" fontId="13" fillId="4" borderId="16" xfId="0" applyNumberFormat="1" applyFont="1" applyFill="1" applyBorder="1" applyAlignment="1" applyProtection="1">
      <alignment horizontal="center" vertical="center" wrapText="1"/>
      <protection locked="0"/>
    </xf>
    <xf numFmtId="14" fontId="13" fillId="4" borderId="10" xfId="0" applyNumberFormat="1" applyFont="1" applyFill="1" applyBorder="1" applyAlignment="1" applyProtection="1">
      <alignment horizontal="center" vertical="center" wrapText="1"/>
      <protection locked="0"/>
    </xf>
    <xf numFmtId="171" fontId="13" fillId="4" borderId="10" xfId="0" applyNumberFormat="1" applyFont="1" applyFill="1" applyBorder="1" applyAlignment="1" applyProtection="1">
      <alignment horizontal="center" vertical="center" wrapText="1"/>
      <protection locked="0"/>
    </xf>
    <xf numFmtId="15" fontId="13" fillId="4" borderId="10" xfId="0" applyNumberFormat="1" applyFont="1" applyFill="1" applyBorder="1" applyAlignment="1" applyProtection="1">
      <alignment horizontal="center" vertical="center" wrapText="1"/>
      <protection locked="0"/>
    </xf>
    <xf numFmtId="1" fontId="13" fillId="4" borderId="10" xfId="0" applyNumberFormat="1" applyFont="1" applyFill="1" applyBorder="1" applyAlignment="1" applyProtection="1">
      <alignment horizontal="center" vertical="center" wrapText="1"/>
      <protection locked="0"/>
    </xf>
    <xf numFmtId="1" fontId="13" fillId="4" borderId="6" xfId="0" applyNumberFormat="1" applyFont="1" applyFill="1" applyBorder="1" applyAlignment="1" applyProtection="1">
      <alignment horizontal="center" vertical="center" wrapText="1"/>
      <protection locked="0"/>
    </xf>
    <xf numFmtId="14" fontId="13" fillId="4" borderId="6" xfId="0" applyNumberFormat="1" applyFont="1" applyFill="1" applyBorder="1" applyAlignment="1" applyProtection="1">
      <alignment horizontal="center" vertical="center" wrapText="1"/>
      <protection locked="0"/>
    </xf>
    <xf numFmtId="171" fontId="13" fillId="4" borderId="6" xfId="0" applyNumberFormat="1" applyFont="1" applyFill="1" applyBorder="1" applyAlignment="1" applyProtection="1">
      <alignment horizontal="center" vertical="center" wrapText="1"/>
      <protection locked="0"/>
    </xf>
    <xf numFmtId="15" fontId="13" fillId="4" borderId="6" xfId="0" applyNumberFormat="1" applyFont="1" applyFill="1" applyBorder="1" applyAlignment="1" applyProtection="1">
      <alignment horizontal="center" vertical="center" wrapText="1"/>
      <protection locked="0"/>
    </xf>
    <xf numFmtId="1" fontId="0" fillId="0" borderId="0" xfId="0" applyNumberFormat="1" applyFill="1" applyAlignment="1">
      <alignment vertical="center"/>
    </xf>
    <xf numFmtId="2" fontId="13" fillId="4" borderId="10" xfId="0" applyNumberFormat="1" applyFont="1" applyFill="1" applyBorder="1" applyAlignment="1" applyProtection="1">
      <alignment horizontal="center" vertical="center" wrapText="1"/>
      <protection locked="0"/>
    </xf>
    <xf numFmtId="2" fontId="9" fillId="4" borderId="6" xfId="0" applyNumberFormat="1" applyFont="1" applyFill="1" applyBorder="1" applyAlignment="1" applyProtection="1">
      <alignment horizontal="center" vertical="center" wrapText="1"/>
      <protection locked="0"/>
    </xf>
    <xf numFmtId="2" fontId="0" fillId="0" borderId="0" xfId="0" applyNumberFormat="1" applyAlignment="1">
      <alignment horizontal="center" vertical="center"/>
    </xf>
    <xf numFmtId="14" fontId="13" fillId="19" borderId="6" xfId="0" applyNumberFormat="1" applyFont="1" applyFill="1" applyBorder="1" applyAlignment="1" applyProtection="1">
      <alignment horizontal="center" vertical="center" wrapText="1"/>
      <protection locked="0"/>
    </xf>
    <xf numFmtId="2" fontId="13" fillId="4" borderId="6" xfId="0" applyNumberFormat="1" applyFont="1" applyFill="1" applyBorder="1" applyAlignment="1" applyProtection="1">
      <alignment horizontal="center" vertical="center" wrapText="1"/>
      <protection locked="0"/>
    </xf>
    <xf numFmtId="2" fontId="0" fillId="0" borderId="0" xfId="0" applyNumberFormat="1" applyFill="1" applyAlignment="1">
      <alignment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6" xfId="0" applyBorder="1" applyAlignment="1">
      <alignment horizontal="center" vertical="center"/>
    </xf>
    <xf numFmtId="0" fontId="0" fillId="0" borderId="6" xfId="0" applyFill="1" applyBorder="1" applyAlignment="1">
      <alignment horizontal="center" vertical="center" wrapText="1"/>
    </xf>
    <xf numFmtId="0" fontId="0" fillId="0" borderId="6" xfId="0" applyBorder="1" applyAlignment="1">
      <alignment horizontal="center" vertical="center" wrapText="1"/>
    </xf>
    <xf numFmtId="14" fontId="0" fillId="0" borderId="10" xfId="0" applyNumberFormat="1" applyBorder="1" applyAlignment="1">
      <alignment horizontal="center" vertical="center"/>
    </xf>
    <xf numFmtId="0" fontId="0" fillId="0" borderId="6" xfId="0" applyFill="1" applyBorder="1" applyAlignment="1">
      <alignment vertical="center" wrapText="1"/>
    </xf>
    <xf numFmtId="0" fontId="0" fillId="0" borderId="6" xfId="0" applyBorder="1" applyAlignment="1">
      <alignment vertical="center" wrapText="1"/>
    </xf>
    <xf numFmtId="0" fontId="0" fillId="0" borderId="6" xfId="0" applyFill="1" applyBorder="1" applyAlignment="1">
      <alignment horizontal="center"/>
    </xf>
    <xf numFmtId="0" fontId="0" fillId="0" borderId="10" xfId="0" applyBorder="1" applyAlignment="1">
      <alignment vertical="center" wrapText="1"/>
    </xf>
    <xf numFmtId="14" fontId="0" fillId="0" borderId="6" xfId="0" applyNumberFormat="1" applyBorder="1" applyAlignment="1">
      <alignment horizontal="center" vertical="center"/>
    </xf>
    <xf numFmtId="0" fontId="0" fillId="0" borderId="10" xfId="0" applyFill="1" applyBorder="1" applyAlignment="1">
      <alignment horizontal="center" vertical="center"/>
    </xf>
    <xf numFmtId="0" fontId="0" fillId="0" borderId="6" xfId="0" applyFill="1" applyBorder="1" applyAlignment="1">
      <alignment horizontal="center"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14" fontId="0" fillId="0" borderId="9"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6" xfId="0" applyFill="1"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5" borderId="7" xfId="0" applyFont="1" applyFill="1" applyBorder="1" applyAlignment="1">
      <alignment horizontal="center" vertical="center" wrapText="1"/>
    </xf>
    <xf numFmtId="0" fontId="0" fillId="5" borderId="8" xfId="0" applyFont="1" applyFill="1" applyBorder="1" applyAlignment="1">
      <alignment horizontal="center" vertical="center" wrapText="1"/>
    </xf>
    <xf numFmtId="49" fontId="0" fillId="0" borderId="9" xfId="0" applyNumberFormat="1" applyBorder="1" applyAlignment="1">
      <alignment horizontal="center" vertical="center" wrapText="1"/>
    </xf>
    <xf numFmtId="49" fontId="0" fillId="0" borderId="10" xfId="0" applyNumberFormat="1" applyBorder="1" applyAlignment="1">
      <alignment horizontal="center" vertical="center" wrapText="1"/>
    </xf>
    <xf numFmtId="0" fontId="0" fillId="0" borderId="6" xfId="0" applyBorder="1" applyAlignment="1">
      <alignment horizontal="left" vertical="center" wrapText="1"/>
    </xf>
    <xf numFmtId="0" fontId="3" fillId="2" borderId="6"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6" xfId="0" applyFill="1" applyBorder="1" applyAlignment="1">
      <alignment horizontal="center" vertical="center" wrapText="1"/>
    </xf>
    <xf numFmtId="0" fontId="0" fillId="0" borderId="6" xfId="0" applyFont="1" applyBorder="1" applyAlignment="1">
      <alignment vertical="center" wrapText="1"/>
    </xf>
    <xf numFmtId="0" fontId="0" fillId="5" borderId="15" xfId="0" applyFont="1" applyFill="1" applyBorder="1" applyAlignment="1">
      <alignment horizontal="center" vertical="center" wrapText="1"/>
    </xf>
    <xf numFmtId="0" fontId="0" fillId="5" borderId="16"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6" xfId="0" applyBorder="1" applyAlignment="1">
      <alignment horizontal="center" vertical="center" wrapText="1"/>
    </xf>
    <xf numFmtId="0" fontId="0" fillId="5" borderId="10" xfId="0" applyFont="1" applyFill="1" applyBorder="1" applyAlignment="1">
      <alignment horizontal="center" vertical="center" wrapText="1"/>
    </xf>
    <xf numFmtId="0" fontId="0" fillId="0" borderId="6" xfId="0" applyBorder="1" applyAlignment="1">
      <alignment horizontal="center" vertical="center"/>
    </xf>
    <xf numFmtId="0" fontId="3" fillId="5" borderId="9"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0" fillId="5" borderId="9" xfId="0" applyFill="1" applyBorder="1" applyAlignment="1">
      <alignment horizontal="center" vertical="center" wrapText="1"/>
    </xf>
    <xf numFmtId="0" fontId="0" fillId="0" borderId="6" xfId="0" applyBorder="1" applyAlignment="1">
      <alignment vertical="center" wrapText="1"/>
    </xf>
    <xf numFmtId="0" fontId="0" fillId="0" borderId="6" xfId="0" applyFill="1" applyBorder="1" applyAlignment="1">
      <alignment horizontal="center" wrapText="1"/>
    </xf>
    <xf numFmtId="0" fontId="0" fillId="0" borderId="6" xfId="0" applyFill="1" applyBorder="1" applyAlignment="1">
      <alignment horizontal="center"/>
    </xf>
    <xf numFmtId="14" fontId="0" fillId="0" borderId="6" xfId="0" applyNumberFormat="1" applyBorder="1" applyAlignment="1">
      <alignment horizontal="center"/>
    </xf>
    <xf numFmtId="0" fontId="0" fillId="0" borderId="6" xfId="0" applyBorder="1" applyAlignment="1">
      <alignment horizontal="center" wrapText="1"/>
    </xf>
    <xf numFmtId="0" fontId="0" fillId="5" borderId="6" xfId="0" applyFont="1" applyFill="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0" fillId="0" borderId="6" xfId="0" applyBorder="1" applyAlignment="1">
      <alignment horizontal="center"/>
    </xf>
    <xf numFmtId="49" fontId="0" fillId="0" borderId="6" xfId="0" applyNumberFormat="1" applyBorder="1" applyAlignment="1">
      <alignment horizontal="center" wrapText="1"/>
    </xf>
    <xf numFmtId="0" fontId="0" fillId="0" borderId="6" xfId="0" applyFont="1" applyBorder="1" applyAlignment="1">
      <alignment horizontal="center" vertical="center" wrapText="1"/>
    </xf>
    <xf numFmtId="0" fontId="0" fillId="0" borderId="9" xfId="0" applyFill="1" applyBorder="1" applyAlignment="1" applyProtection="1">
      <alignment horizontal="center" vertical="center" wrapText="1"/>
      <protection locked="0"/>
    </xf>
    <xf numFmtId="0" fontId="13" fillId="5" borderId="9" xfId="0" applyFont="1" applyFill="1" applyBorder="1" applyAlignment="1">
      <alignment horizontal="center" vertical="center" wrapText="1"/>
    </xf>
    <xf numFmtId="0" fontId="13" fillId="0" borderId="6" xfId="0" applyFont="1" applyBorder="1" applyAlignment="1">
      <alignment horizontal="center" vertical="center" wrapText="1"/>
    </xf>
    <xf numFmtId="0" fontId="2" fillId="5" borderId="6" xfId="0" applyFont="1" applyFill="1" applyBorder="1" applyAlignment="1">
      <alignment horizontal="center" vertical="center" wrapText="1"/>
    </xf>
    <xf numFmtId="0" fontId="2" fillId="0" borderId="6" xfId="0" applyFont="1" applyFill="1" applyBorder="1" applyAlignment="1" applyProtection="1">
      <alignment horizontal="center" vertical="center" wrapText="1"/>
      <protection locked="0"/>
    </xf>
    <xf numFmtId="0" fontId="2" fillId="0" borderId="6" xfId="0" applyFont="1" applyBorder="1" applyAlignment="1">
      <alignment horizontal="center" vertical="center" wrapText="1"/>
    </xf>
    <xf numFmtId="0" fontId="0" fillId="0" borderId="10" xfId="0" applyFont="1" applyBorder="1" applyAlignment="1">
      <alignment vertical="center" wrapText="1"/>
    </xf>
    <xf numFmtId="0" fontId="0" fillId="0" borderId="9" xfId="0" applyFont="1" applyFill="1" applyBorder="1" applyAlignment="1">
      <alignment vertical="center" wrapText="1"/>
    </xf>
    <xf numFmtId="14" fontId="0" fillId="0" borderId="23" xfId="0" applyNumberFormat="1" applyFont="1" applyFill="1" applyBorder="1" applyAlignment="1">
      <alignment horizontal="center" vertical="center" wrapText="1"/>
    </xf>
    <xf numFmtId="0" fontId="0" fillId="5" borderId="19" xfId="0" applyFont="1" applyFill="1" applyBorder="1" applyAlignment="1">
      <alignment vertical="center" wrapText="1"/>
    </xf>
    <xf numFmtId="0" fontId="2" fillId="5" borderId="0" xfId="0" applyFont="1" applyFill="1" applyBorder="1" applyAlignment="1">
      <alignment vertical="center" wrapText="1"/>
    </xf>
    <xf numFmtId="0" fontId="0" fillId="5" borderId="21" xfId="0" applyFont="1" applyFill="1" applyBorder="1" applyAlignment="1">
      <alignment vertical="center" wrapText="1"/>
    </xf>
    <xf numFmtId="14" fontId="0" fillId="5" borderId="19" xfId="0" applyNumberFormat="1" applyFont="1" applyFill="1" applyBorder="1" applyAlignment="1">
      <alignment vertical="center" wrapText="1"/>
    </xf>
    <xf numFmtId="0" fontId="0" fillId="0" borderId="61" xfId="0" applyFont="1" applyBorder="1" applyAlignment="1">
      <alignment vertical="center" wrapText="1"/>
    </xf>
    <xf numFmtId="0" fontId="0" fillId="5" borderId="57" xfId="0" applyFont="1" applyFill="1" applyBorder="1" applyAlignment="1">
      <alignment horizontal="center" vertical="center" wrapText="1"/>
    </xf>
    <xf numFmtId="0" fontId="0" fillId="5" borderId="58" xfId="0" applyFont="1" applyFill="1" applyBorder="1" applyAlignment="1">
      <alignment horizontal="center" vertical="center" wrapText="1"/>
    </xf>
    <xf numFmtId="0" fontId="0" fillId="5" borderId="0" xfId="0" applyFont="1" applyFill="1" applyBorder="1" applyAlignment="1">
      <alignment vertical="center" wrapText="1"/>
    </xf>
    <xf numFmtId="0" fontId="2" fillId="0" borderId="9" xfId="0" applyFont="1" applyBorder="1" applyAlignment="1">
      <alignment horizontal="center" vertical="center" wrapText="1"/>
    </xf>
    <xf numFmtId="0" fontId="0" fillId="0" borderId="16" xfId="0" applyFont="1" applyBorder="1" applyAlignment="1">
      <alignment vertical="center" wrapText="1"/>
    </xf>
    <xf numFmtId="0" fontId="0" fillId="5" borderId="50" xfId="0" applyFont="1" applyFill="1" applyBorder="1" applyAlignment="1">
      <alignment horizontal="center" vertical="center" wrapText="1"/>
    </xf>
    <xf numFmtId="49" fontId="0" fillId="5" borderId="0" xfId="0" applyNumberFormat="1" applyFont="1" applyFill="1" applyBorder="1" applyAlignment="1">
      <alignment horizontal="center" wrapText="1"/>
    </xf>
    <xf numFmtId="0" fontId="0" fillId="5" borderId="0" xfId="0" applyFont="1" applyFill="1" applyBorder="1" applyAlignment="1">
      <alignment horizontal="center" wrapText="1"/>
    </xf>
    <xf numFmtId="0" fontId="13" fillId="0" borderId="6" xfId="0" applyFont="1" applyFill="1" applyBorder="1" applyAlignment="1">
      <alignment horizontal="left" wrapText="1"/>
    </xf>
    <xf numFmtId="0" fontId="0" fillId="5" borderId="6" xfId="0" applyFont="1" applyFill="1" applyBorder="1" applyAlignment="1">
      <alignment horizontal="left" wrapText="1"/>
    </xf>
    <xf numFmtId="49" fontId="2" fillId="0" borderId="6" xfId="0" applyNumberFormat="1" applyFont="1" applyFill="1" applyBorder="1" applyAlignment="1" applyProtection="1">
      <alignment horizontal="center" vertical="center" wrapText="1"/>
      <protection locked="0"/>
    </xf>
    <xf numFmtId="9" fontId="2" fillId="0" borderId="6" xfId="0" applyNumberFormat="1" applyFont="1" applyFill="1" applyBorder="1" applyAlignment="1" applyProtection="1">
      <alignment horizontal="center" vertical="center" wrapText="1"/>
      <protection locked="0"/>
    </xf>
    <xf numFmtId="14" fontId="2" fillId="0" borderId="6" xfId="0" applyNumberFormat="1" applyFont="1" applyFill="1" applyBorder="1" applyAlignment="1" applyProtection="1">
      <alignment horizontal="center" vertical="center" wrapText="1"/>
      <protection locked="0"/>
    </xf>
    <xf numFmtId="15" fontId="2" fillId="0" borderId="6" xfId="0" applyNumberFormat="1" applyFont="1" applyFill="1" applyBorder="1" applyAlignment="1" applyProtection="1">
      <alignment horizontal="center" vertical="center" wrapText="1"/>
      <protection locked="0"/>
    </xf>
    <xf numFmtId="1" fontId="2" fillId="0" borderId="6" xfId="0" applyNumberFormat="1" applyFont="1" applyFill="1" applyBorder="1" applyAlignment="1" applyProtection="1">
      <alignment horizontal="center" vertical="center" wrapText="1"/>
      <protection locked="0"/>
    </xf>
    <xf numFmtId="49" fontId="13" fillId="20" borderId="6" xfId="0" applyNumberFormat="1" applyFont="1" applyFill="1" applyBorder="1" applyAlignment="1" applyProtection="1">
      <alignment horizontal="center" vertical="center" wrapText="1"/>
      <protection locked="0"/>
    </xf>
    <xf numFmtId="0" fontId="13" fillId="20" borderId="6" xfId="0" applyFont="1" applyFill="1" applyBorder="1" applyAlignment="1" applyProtection="1">
      <alignment horizontal="center" vertical="center" wrapText="1"/>
      <protection locked="0"/>
    </xf>
    <xf numFmtId="9" fontId="13" fillId="20" borderId="6" xfId="0" applyNumberFormat="1" applyFont="1" applyFill="1" applyBorder="1" applyAlignment="1" applyProtection="1">
      <alignment horizontal="center" vertical="center" wrapText="1"/>
      <protection locked="0"/>
    </xf>
    <xf numFmtId="0" fontId="3" fillId="20" borderId="0" xfId="0" applyFont="1" applyFill="1" applyAlignment="1">
      <alignment vertical="center"/>
    </xf>
    <xf numFmtId="0" fontId="0" fillId="20" borderId="0" xfId="0" applyFill="1"/>
    <xf numFmtId="0" fontId="0" fillId="20" borderId="0" xfId="0" applyFill="1" applyAlignment="1">
      <alignment horizontal="center"/>
    </xf>
    <xf numFmtId="0" fontId="10" fillId="20" borderId="6" xfId="0" applyFont="1" applyFill="1" applyBorder="1" applyAlignment="1">
      <alignment horizontal="center" vertical="center" wrapText="1"/>
    </xf>
    <xf numFmtId="0" fontId="0" fillId="20" borderId="6" xfId="0" applyFill="1" applyBorder="1" applyAlignment="1">
      <alignment vertical="center"/>
    </xf>
    <xf numFmtId="0" fontId="0" fillId="20" borderId="6" xfId="0" applyFill="1" applyBorder="1" applyAlignment="1">
      <alignment horizontal="center" vertical="center"/>
    </xf>
    <xf numFmtId="0" fontId="17" fillId="0" borderId="10" xfId="0" applyFont="1" applyFill="1" applyBorder="1" applyAlignment="1">
      <alignment vertical="center" wrapText="1"/>
    </xf>
    <xf numFmtId="0" fontId="0" fillId="20" borderId="6" xfId="0" applyFill="1" applyBorder="1" applyAlignment="1">
      <alignment vertical="center" wrapText="1"/>
    </xf>
    <xf numFmtId="49" fontId="2" fillId="0" borderId="6" xfId="0" applyNumberFormat="1" applyFont="1" applyFill="1" applyBorder="1" applyAlignment="1" applyProtection="1">
      <alignment horizontal="left" vertical="center" wrapText="1"/>
      <protection locked="0"/>
    </xf>
    <xf numFmtId="0" fontId="13" fillId="20" borderId="6" xfId="0" applyNumberFormat="1" applyFont="1" applyFill="1" applyBorder="1" applyAlignment="1" applyProtection="1">
      <alignment horizontal="center" vertical="center" wrapText="1"/>
      <protection locked="0"/>
    </xf>
    <xf numFmtId="14" fontId="13" fillId="20" borderId="6" xfId="0" applyNumberFormat="1" applyFont="1" applyFill="1" applyBorder="1" applyAlignment="1" applyProtection="1">
      <alignment horizontal="center" vertical="center" wrapText="1"/>
      <protection locked="0"/>
    </xf>
    <xf numFmtId="175" fontId="13" fillId="20" borderId="6" xfId="0" applyNumberFormat="1" applyFont="1" applyFill="1" applyBorder="1" applyAlignment="1" applyProtection="1">
      <alignment horizontal="center" vertical="center" wrapText="1"/>
      <protection locked="0"/>
    </xf>
    <xf numFmtId="169" fontId="0" fillId="0" borderId="0" xfId="0" applyNumberFormat="1" applyFill="1" applyAlignment="1">
      <alignment vertical="center"/>
    </xf>
    <xf numFmtId="175" fontId="2" fillId="0" borderId="6" xfId="0" applyNumberFormat="1" applyFont="1" applyFill="1" applyBorder="1" applyAlignment="1" applyProtection="1">
      <alignment horizontal="center" vertical="center" wrapText="1"/>
      <protection locked="0"/>
    </xf>
    <xf numFmtId="169" fontId="2" fillId="0" borderId="6" xfId="0" applyNumberFormat="1" applyFont="1" applyFill="1" applyBorder="1" applyAlignment="1" applyProtection="1">
      <alignment horizontal="center" vertical="center" wrapText="1"/>
      <protection locked="0"/>
    </xf>
    <xf numFmtId="6" fontId="2" fillId="0" borderId="6" xfId="1" applyNumberFormat="1" applyFont="1" applyFill="1" applyBorder="1" applyAlignment="1">
      <alignment horizontal="right" vertical="center" wrapText="1"/>
    </xf>
    <xf numFmtId="49" fontId="13" fillId="20" borderId="6" xfId="0" applyNumberFormat="1" applyFont="1" applyFill="1" applyBorder="1" applyAlignment="1" applyProtection="1">
      <alignment horizontal="left" vertical="center" wrapText="1"/>
      <protection locked="0"/>
    </xf>
    <xf numFmtId="15" fontId="13" fillId="20" borderId="6" xfId="0" applyNumberFormat="1" applyFont="1" applyFill="1" applyBorder="1" applyAlignment="1" applyProtection="1">
      <alignment horizontal="center" vertical="center" wrapText="1"/>
      <protection locked="0"/>
    </xf>
    <xf numFmtId="169" fontId="13" fillId="20" borderId="6" xfId="0" applyNumberFormat="1" applyFont="1" applyFill="1" applyBorder="1" applyAlignment="1" applyProtection="1">
      <alignment horizontal="center" vertical="center" wrapText="1"/>
      <protection locked="0"/>
    </xf>
    <xf numFmtId="17" fontId="13" fillId="20" borderId="6" xfId="0" applyNumberFormat="1" applyFont="1" applyFill="1" applyBorder="1" applyAlignment="1" applyProtection="1">
      <alignment horizontal="center" vertical="center" wrapText="1"/>
      <protection locked="0"/>
    </xf>
    <xf numFmtId="176" fontId="2" fillId="0" borderId="6" xfId="1" applyNumberFormat="1" applyFont="1" applyFill="1" applyBorder="1" applyAlignment="1">
      <alignment horizontal="center" vertical="center" wrapText="1"/>
    </xf>
    <xf numFmtId="1" fontId="13" fillId="20" borderId="6" xfId="0" applyNumberFormat="1" applyFont="1" applyFill="1" applyBorder="1" applyAlignment="1" applyProtection="1">
      <alignment horizontal="center" vertical="center" wrapText="1"/>
      <protection locked="0"/>
    </xf>
    <xf numFmtId="6" fontId="13" fillId="20" borderId="6" xfId="1" applyNumberFormat="1" applyFont="1" applyFill="1" applyBorder="1" applyAlignment="1">
      <alignment horizontal="right" vertical="center" wrapText="1"/>
    </xf>
    <xf numFmtId="176" fontId="13" fillId="20" borderId="6" xfId="1" applyNumberFormat="1" applyFont="1" applyFill="1" applyBorder="1" applyAlignment="1">
      <alignment horizontal="center" vertical="center" wrapText="1"/>
    </xf>
    <xf numFmtId="0" fontId="3" fillId="20" borderId="18" xfId="0" applyFont="1" applyFill="1" applyBorder="1" applyAlignment="1">
      <alignment horizontal="center" vertical="center" wrapText="1"/>
    </xf>
    <xf numFmtId="0" fontId="3" fillId="20" borderId="18" xfId="0" applyFont="1" applyFill="1" applyBorder="1" applyAlignment="1">
      <alignment horizontal="center" vertical="center"/>
    </xf>
    <xf numFmtId="0" fontId="0" fillId="20" borderId="22" xfId="0" applyFill="1" applyBorder="1" applyAlignment="1">
      <alignment horizontal="center" vertical="center"/>
    </xf>
    <xf numFmtId="0" fontId="0" fillId="20" borderId="23" xfId="0" applyFill="1" applyBorder="1" applyAlignment="1">
      <alignment horizontal="center" vertical="center"/>
    </xf>
    <xf numFmtId="0" fontId="3" fillId="20" borderId="6" xfId="0" applyFont="1" applyFill="1" applyBorder="1" applyAlignment="1">
      <alignment horizontal="center" vertical="center"/>
    </xf>
    <xf numFmtId="172" fontId="3" fillId="20" borderId="6" xfId="0" applyNumberFormat="1" applyFont="1" applyFill="1" applyBorder="1" applyAlignment="1">
      <alignment horizontal="center" vertical="center"/>
    </xf>
    <xf numFmtId="0" fontId="3" fillId="20" borderId="6" xfId="0" applyFont="1" applyFill="1" applyBorder="1" applyAlignment="1">
      <alignment vertical="center"/>
    </xf>
    <xf numFmtId="49" fontId="0" fillId="20" borderId="6" xfId="0" applyNumberFormat="1" applyFill="1" applyBorder="1" applyAlignment="1">
      <alignment horizontal="center" vertical="center"/>
    </xf>
    <xf numFmtId="0" fontId="11" fillId="20" borderId="6" xfId="0" applyFont="1" applyFill="1" applyBorder="1" applyAlignment="1">
      <alignment horizontal="justify" vertical="center" wrapText="1"/>
    </xf>
    <xf numFmtId="0" fontId="11" fillId="20" borderId="6"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0" fillId="8" borderId="9" xfId="0" applyFont="1" applyFill="1" applyBorder="1" applyAlignment="1">
      <alignment horizontal="center" vertical="center" wrapText="1"/>
    </xf>
    <xf numFmtId="0" fontId="0" fillId="8" borderId="9" xfId="0" applyFill="1" applyBorder="1" applyAlignment="1" applyProtection="1">
      <alignment horizontal="center" vertical="center" wrapText="1"/>
      <protection locked="0"/>
    </xf>
    <xf numFmtId="3" fontId="0" fillId="8" borderId="9" xfId="0" applyNumberFormat="1" applyFill="1" applyBorder="1" applyAlignment="1" applyProtection="1">
      <alignment horizontal="center" vertical="center" wrapText="1"/>
      <protection locked="0"/>
    </xf>
    <xf numFmtId="14" fontId="3" fillId="8" borderId="9" xfId="0" applyNumberFormat="1" applyFont="1" applyFill="1" applyBorder="1" applyAlignment="1">
      <alignment horizontal="center" vertical="center" wrapText="1"/>
    </xf>
    <xf numFmtId="0" fontId="3" fillId="8" borderId="6" xfId="0" applyFont="1" applyFill="1" applyBorder="1" applyAlignment="1">
      <alignment horizontal="center" vertical="center" wrapText="1"/>
    </xf>
    <xf numFmtId="0" fontId="0" fillId="8" borderId="6" xfId="0" applyFill="1" applyBorder="1" applyAlignment="1" applyProtection="1">
      <alignment horizontal="center" vertical="center"/>
      <protection locked="0"/>
    </xf>
    <xf numFmtId="3" fontId="0" fillId="8" borderId="6" xfId="0" applyNumberFormat="1" applyFill="1" applyBorder="1" applyAlignment="1" applyProtection="1">
      <alignment horizontal="center" vertical="center"/>
      <protection locked="0"/>
    </xf>
    <xf numFmtId="0" fontId="0" fillId="0" borderId="8" xfId="0" applyFill="1" applyBorder="1" applyAlignment="1" applyProtection="1">
      <alignment horizontal="center" vertical="center" wrapText="1"/>
      <protection locked="0"/>
    </xf>
    <xf numFmtId="0" fontId="0" fillId="8" borderId="0" xfId="0" applyFill="1" applyBorder="1" applyAlignment="1" applyProtection="1">
      <alignment horizontal="center" vertical="center" wrapText="1"/>
      <protection locked="0"/>
    </xf>
    <xf numFmtId="3" fontId="0" fillId="8" borderId="6" xfId="0" applyNumberFormat="1" applyFill="1" applyBorder="1" applyAlignment="1" applyProtection="1">
      <alignment horizontal="center" vertical="center" wrapText="1"/>
      <protection locked="0"/>
    </xf>
    <xf numFmtId="0" fontId="0" fillId="8" borderId="6" xfId="0" applyFill="1" applyBorder="1" applyAlignment="1" applyProtection="1">
      <alignment horizontal="center" vertical="center" wrapText="1"/>
      <protection locked="0"/>
    </xf>
    <xf numFmtId="14" fontId="3" fillId="8" borderId="6" xfId="0" applyNumberFormat="1" applyFont="1" applyFill="1" applyBorder="1" applyAlignment="1">
      <alignment horizontal="center" vertical="center" wrapText="1"/>
    </xf>
    <xf numFmtId="0" fontId="3" fillId="8" borderId="7" xfId="0" applyFont="1" applyFill="1" applyBorder="1" applyAlignment="1">
      <alignment horizontal="center" vertical="center" wrapText="1"/>
    </xf>
    <xf numFmtId="0" fontId="13" fillId="0" borderId="10" xfId="0" applyFont="1" applyFill="1" applyBorder="1" applyAlignment="1">
      <alignment vertical="center" wrapText="1"/>
    </xf>
    <xf numFmtId="9" fontId="13" fillId="15" borderId="6" xfId="0" applyNumberFormat="1" applyFont="1" applyFill="1" applyBorder="1" applyAlignment="1" applyProtection="1">
      <alignment horizontal="center" vertical="center" wrapText="1"/>
      <protection locked="0"/>
    </xf>
    <xf numFmtId="4" fontId="13" fillId="15" borderId="6" xfId="0" applyNumberFormat="1" applyFont="1" applyFill="1" applyBorder="1" applyAlignment="1" applyProtection="1">
      <alignment horizontal="center" vertical="center" wrapText="1"/>
      <protection locked="0"/>
    </xf>
    <xf numFmtId="3" fontId="13" fillId="15" borderId="6" xfId="0" applyNumberFormat="1" applyFont="1" applyFill="1" applyBorder="1" applyAlignment="1" applyProtection="1">
      <alignment horizontal="center" vertical="center" wrapText="1"/>
      <protection locked="0"/>
    </xf>
    <xf numFmtId="0" fontId="4" fillId="2" borderId="0"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0"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4" fontId="0" fillId="5" borderId="9" xfId="0" applyNumberFormat="1" applyFont="1" applyFill="1" applyBorder="1" applyAlignment="1">
      <alignment horizontal="center" vertical="center" wrapText="1"/>
    </xf>
    <xf numFmtId="14" fontId="0" fillId="5" borderId="10" xfId="0" applyNumberFormat="1"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5" borderId="19"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13" fillId="5" borderId="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6" xfId="0" applyBorder="1" applyAlignment="1">
      <alignment horizontal="center" vertical="center"/>
    </xf>
    <xf numFmtId="0" fontId="0" fillId="0" borderId="6" xfId="0" applyFill="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6" xfId="0" applyFont="1" applyFill="1" applyBorder="1" applyAlignment="1">
      <alignment horizontal="center" vertical="center" wrapText="1"/>
    </xf>
    <xf numFmtId="14" fontId="3" fillId="5" borderId="9" xfId="0" applyNumberFormat="1" applyFont="1" applyFill="1" applyBorder="1" applyAlignment="1">
      <alignment horizontal="center" vertical="center" wrapText="1"/>
    </xf>
    <xf numFmtId="14" fontId="3" fillId="5" borderId="10" xfId="0" applyNumberFormat="1" applyFont="1"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14" fontId="0" fillId="0" borderId="9" xfId="0" applyNumberFormat="1" applyBorder="1" applyAlignment="1">
      <alignment horizontal="center" vertical="center"/>
    </xf>
    <xf numFmtId="0" fontId="0" fillId="0" borderId="10" xfId="0" applyBorder="1" applyAlignment="1">
      <alignment horizontal="center" wrapText="1"/>
    </xf>
    <xf numFmtId="0" fontId="0" fillId="0" borderId="10" xfId="0" applyFill="1" applyBorder="1" applyAlignment="1">
      <alignment horizontal="center" wrapText="1"/>
    </xf>
    <xf numFmtId="0" fontId="0" fillId="0" borderId="9" xfId="0" applyFill="1" applyBorder="1" applyAlignment="1">
      <alignment horizontal="center"/>
    </xf>
    <xf numFmtId="0" fontId="0" fillId="0" borderId="10" xfId="0" applyFill="1" applyBorder="1" applyAlignment="1">
      <alignment horizontal="center"/>
    </xf>
    <xf numFmtId="0" fontId="29" fillId="0" borderId="9" xfId="0" applyFont="1" applyBorder="1" applyAlignment="1">
      <alignment horizontal="center" vertical="center" wrapText="1"/>
    </xf>
    <xf numFmtId="0" fontId="29" fillId="0" borderId="10" xfId="0" applyFont="1" applyBorder="1" applyAlignment="1">
      <alignment horizontal="center" vertical="center" wrapText="1"/>
    </xf>
    <xf numFmtId="14" fontId="0" fillId="0" borderId="10" xfId="0" applyNumberFormat="1" applyBorder="1" applyAlignment="1">
      <alignment horizont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0" xfId="0" applyAlignment="1">
      <alignment horizontal="center" vertical="center"/>
    </xf>
    <xf numFmtId="0" fontId="10"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6" xfId="0" applyBorder="1" applyAlignment="1">
      <alignment vertical="center" wrapText="1"/>
    </xf>
    <xf numFmtId="0" fontId="9" fillId="0" borderId="10" xfId="0" applyFont="1" applyFill="1" applyBorder="1" applyAlignment="1">
      <alignment horizontal="center" vertical="center" wrapText="1"/>
    </xf>
    <xf numFmtId="0" fontId="0" fillId="0" borderId="10" xfId="0" applyFill="1" applyBorder="1" applyAlignment="1">
      <alignment horizontal="left" wrapText="1"/>
    </xf>
    <xf numFmtId="0" fontId="0" fillId="0" borderId="6" xfId="0" applyFill="1" applyBorder="1" applyAlignment="1">
      <alignment horizontal="center"/>
    </xf>
    <xf numFmtId="14" fontId="0" fillId="0" borderId="6" xfId="0" applyNumberFormat="1" applyBorder="1" applyAlignment="1">
      <alignment horizontal="center"/>
    </xf>
    <xf numFmtId="1" fontId="0" fillId="0" borderId="10" xfId="0" applyNumberFormat="1" applyBorder="1" applyAlignment="1">
      <alignment horizontal="center"/>
    </xf>
    <xf numFmtId="0" fontId="0" fillId="0" borderId="6" xfId="0" applyBorder="1" applyAlignment="1">
      <alignment horizontal="center" wrapText="1"/>
    </xf>
    <xf numFmtId="0" fontId="13" fillId="0" borderId="9" xfId="0" applyFont="1" applyFill="1" applyBorder="1" applyAlignment="1">
      <alignment horizontal="center" vertical="center" wrapText="1"/>
    </xf>
    <xf numFmtId="0" fontId="0" fillId="0" borderId="6" xfId="0" applyFill="1" applyBorder="1" applyAlignment="1">
      <alignment horizontal="center" wrapText="1"/>
    </xf>
    <xf numFmtId="49" fontId="13" fillId="0" borderId="9"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wrapText="1"/>
      <protection locked="0"/>
    </xf>
    <xf numFmtId="13" fontId="13" fillId="0" borderId="9" xfId="0" applyNumberFormat="1" applyFont="1" applyFill="1" applyBorder="1" applyAlignment="1" applyProtection="1">
      <alignment horizontal="center" vertical="center" wrapText="1"/>
      <protection locked="0"/>
    </xf>
    <xf numFmtId="0" fontId="9" fillId="0" borderId="19"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0" fillId="5" borderId="9" xfId="0" applyFill="1" applyBorder="1" applyAlignment="1">
      <alignment vertical="center" wrapText="1"/>
    </xf>
    <xf numFmtId="0" fontId="0" fillId="5" borderId="9" xfId="0" applyFill="1"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5" borderId="9" xfId="0" applyFill="1" applyBorder="1" applyAlignment="1">
      <alignment horizontal="left" vertical="center" wrapText="1"/>
    </xf>
    <xf numFmtId="0" fontId="0" fillId="5" borderId="10" xfId="0" applyFont="1" applyFill="1" applyBorder="1" applyAlignment="1">
      <alignment horizontal="center" vertical="top" wrapText="1"/>
    </xf>
    <xf numFmtId="0" fontId="0" fillId="5" borderId="6" xfId="0" applyFont="1" applyFill="1" applyBorder="1" applyAlignment="1">
      <alignment horizontal="center" vertical="center" wrapText="1"/>
    </xf>
    <xf numFmtId="1" fontId="0" fillId="0" borderId="6" xfId="0" applyNumberFormat="1" applyBorder="1" applyAlignment="1">
      <alignment horizontal="center" vertical="center"/>
    </xf>
    <xf numFmtId="14" fontId="0" fillId="0" borderId="6" xfId="0" applyNumberFormat="1" applyBorder="1" applyAlignment="1">
      <alignment horizontal="center" vertical="center"/>
    </xf>
    <xf numFmtId="0" fontId="13"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0" xfId="0" applyNumberFormat="1" applyBorder="1" applyAlignment="1">
      <alignment horizontal="center" vertical="center"/>
    </xf>
    <xf numFmtId="0" fontId="0" fillId="5" borderId="6" xfId="0" applyFill="1" applyBorder="1" applyAlignment="1">
      <alignment horizontal="center" vertical="center"/>
    </xf>
    <xf numFmtId="0" fontId="0" fillId="5" borderId="6" xfId="0"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6" xfId="0" applyFont="1" applyFill="1" applyBorder="1" applyAlignment="1">
      <alignment horizontal="center" vertical="center"/>
    </xf>
    <xf numFmtId="0" fontId="0" fillId="0" borderId="6" xfId="0" applyFont="1" applyBorder="1" applyAlignment="1">
      <alignment vertical="center" wrapText="1"/>
    </xf>
    <xf numFmtId="0" fontId="3" fillId="2" borderId="6" xfId="0" applyFont="1" applyFill="1" applyBorder="1" applyAlignment="1">
      <alignment horizontal="center" vertical="top" wrapText="1"/>
    </xf>
    <xf numFmtId="0" fontId="3" fillId="2" borderId="6" xfId="0" applyNumberFormat="1" applyFont="1" applyFill="1" applyBorder="1" applyAlignment="1">
      <alignment horizontal="center" vertical="center" wrapText="1"/>
    </xf>
    <xf numFmtId="0" fontId="0" fillId="0" borderId="6" xfId="0" applyFont="1" applyBorder="1" applyAlignment="1">
      <alignment horizontal="center" vertical="center"/>
    </xf>
    <xf numFmtId="0" fontId="0" fillId="0" borderId="6" xfId="0" applyFont="1" applyFill="1" applyBorder="1" applyAlignment="1">
      <alignment horizontal="left" vertical="center" wrapText="1"/>
    </xf>
    <xf numFmtId="0" fontId="0" fillId="0" borderId="0" xfId="0" applyBorder="1" applyAlignment="1">
      <alignment horizontal="center" vertical="center"/>
    </xf>
    <xf numFmtId="0" fontId="0" fillId="0" borderId="6" xfId="0" applyBorder="1" applyAlignment="1">
      <alignment horizontal="center"/>
    </xf>
    <xf numFmtId="0" fontId="0" fillId="0" borderId="6" xfId="0" applyNumberFormat="1" applyBorder="1" applyAlignment="1">
      <alignment horizontal="center" wrapText="1"/>
    </xf>
    <xf numFmtId="0" fontId="0" fillId="0" borderId="6"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6" xfId="0" applyBorder="1" applyAlignment="1" applyProtection="1">
      <alignment horizontal="center" wrapText="1"/>
      <protection locked="0"/>
    </xf>
    <xf numFmtId="170" fontId="20" fillId="0" borderId="9" xfId="1" applyNumberFormat="1" applyFont="1" applyFill="1" applyBorder="1" applyAlignment="1">
      <alignment horizontal="center" vertical="center" wrapText="1"/>
    </xf>
    <xf numFmtId="49" fontId="0" fillId="0" borderId="6" xfId="0" applyNumberFormat="1" applyBorder="1" applyAlignment="1">
      <alignment horizontal="center" wrapText="1"/>
    </xf>
    <xf numFmtId="2" fontId="20" fillId="0" borderId="9" xfId="0" applyNumberFormat="1" applyFont="1" applyFill="1" applyBorder="1" applyAlignment="1" applyProtection="1">
      <alignment horizontal="center" vertical="center" wrapText="1"/>
      <protection locked="0"/>
    </xf>
    <xf numFmtId="9" fontId="20" fillId="0" borderId="9" xfId="0" applyNumberFormat="1" applyFont="1" applyFill="1" applyBorder="1" applyAlignment="1" applyProtection="1">
      <alignment horizontal="center" vertical="center" wrapText="1"/>
      <protection locked="0"/>
    </xf>
    <xf numFmtId="14" fontId="20" fillId="0" borderId="9" xfId="0" applyNumberFormat="1" applyFont="1" applyFill="1" applyBorder="1" applyAlignment="1" applyProtection="1">
      <alignment horizontal="center" vertical="center" wrapText="1"/>
      <protection locked="0"/>
    </xf>
    <xf numFmtId="15" fontId="20" fillId="0" borderId="9" xfId="0" applyNumberFormat="1" applyFont="1" applyFill="1" applyBorder="1" applyAlignment="1" applyProtection="1">
      <alignment horizontal="center" vertical="center" wrapText="1"/>
      <protection locked="0"/>
    </xf>
    <xf numFmtId="0" fontId="20" fillId="0" borderId="9" xfId="0" applyNumberFormat="1" applyFont="1" applyFill="1" applyBorder="1" applyAlignment="1" applyProtection="1">
      <alignment horizontal="center" vertical="center" wrapText="1"/>
      <protection locked="0"/>
    </xf>
    <xf numFmtId="0" fontId="20" fillId="0" borderId="9" xfId="0" applyFont="1" applyFill="1" applyBorder="1" applyAlignment="1" applyProtection="1">
      <alignment horizontal="center" vertical="center" wrapText="1"/>
      <protection locked="0"/>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6" xfId="0" applyFill="1" applyBorder="1" applyAlignment="1">
      <alignment horizontal="left" wrapText="1"/>
    </xf>
    <xf numFmtId="49" fontId="0" fillId="0" borderId="8" xfId="0" applyNumberFormat="1" applyFill="1" applyBorder="1" applyAlignment="1">
      <alignment horizontal="center" wrapText="1"/>
    </xf>
    <xf numFmtId="14" fontId="0" fillId="0" borderId="6" xfId="0" applyNumberFormat="1" applyFill="1" applyBorder="1" applyAlignment="1">
      <alignment horizontal="center"/>
    </xf>
    <xf numFmtId="0" fontId="0" fillId="0" borderId="9"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0" fontId="0" fillId="0" borderId="9" xfId="0" applyFill="1" applyBorder="1" applyAlignment="1" applyProtection="1">
      <alignment horizontal="center" vertical="center" wrapText="1"/>
      <protection locked="0"/>
    </xf>
    <xf numFmtId="14" fontId="0" fillId="0" borderId="10" xfId="0" applyNumberFormat="1" applyFill="1" applyBorder="1" applyAlignment="1">
      <alignment horizontal="center" vertical="center"/>
    </xf>
    <xf numFmtId="0" fontId="0" fillId="0" borderId="6" xfId="0" applyFill="1" applyBorder="1" applyAlignment="1">
      <alignment horizontal="center" vertical="center"/>
    </xf>
    <xf numFmtId="14" fontId="0" fillId="0" borderId="10" xfId="0" applyNumberFormat="1" applyFill="1" applyBorder="1" applyAlignment="1">
      <alignment horizontal="center"/>
    </xf>
    <xf numFmtId="0" fontId="0" fillId="0" borderId="50" xfId="0" applyFill="1" applyBorder="1" applyAlignment="1">
      <alignment horizontal="center" vertical="center" wrapText="1"/>
    </xf>
    <xf numFmtId="0" fontId="3" fillId="2" borderId="18" xfId="0" applyFont="1" applyFill="1" applyBorder="1" applyAlignment="1">
      <alignment horizontal="center" vertical="center" wrapText="1"/>
    </xf>
    <xf numFmtId="0" fontId="0" fillId="0" borderId="51" xfId="0" applyFill="1" applyBorder="1" applyAlignment="1">
      <alignment horizontal="left" wrapText="1"/>
    </xf>
    <xf numFmtId="0" fontId="0" fillId="0" borderId="6" xfId="0" applyFont="1" applyBorder="1" applyAlignment="1">
      <alignment horizontal="center" vertical="center" wrapText="1"/>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9" xfId="0" applyFont="1" applyBorder="1" applyAlignment="1" applyProtection="1">
      <alignment horizontal="center" vertical="center"/>
      <protection locked="0"/>
    </xf>
    <xf numFmtId="14" fontId="0" fillId="0" borderId="9" xfId="0" applyNumberFormat="1" applyFont="1" applyBorder="1" applyAlignment="1">
      <alignment horizontal="center" vertical="center"/>
    </xf>
    <xf numFmtId="14" fontId="0" fillId="0" borderId="10" xfId="0" applyNumberFormat="1" applyFont="1" applyBorder="1" applyAlignment="1">
      <alignment horizontal="center" vertical="center"/>
    </xf>
    <xf numFmtId="0" fontId="0" fillId="0" borderId="9" xfId="0" applyFont="1" applyBorder="1" applyAlignment="1" applyProtection="1">
      <alignment horizontal="center"/>
      <protection locked="0"/>
    </xf>
    <xf numFmtId="0" fontId="0" fillId="5" borderId="13"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0" fillId="5" borderId="15" xfId="0" applyFont="1" applyFill="1" applyBorder="1" applyAlignment="1">
      <alignment horizontal="center" vertical="center" wrapText="1"/>
    </xf>
    <xf numFmtId="0" fontId="0" fillId="5" borderId="16" xfId="0" applyFont="1" applyFill="1" applyBorder="1" applyAlignment="1">
      <alignment horizontal="center" vertical="center" wrapText="1"/>
    </xf>
    <xf numFmtId="0" fontId="0" fillId="0" borderId="9" xfId="0" applyFont="1" applyBorder="1" applyAlignment="1" applyProtection="1">
      <alignment horizontal="center" wrapText="1"/>
      <protection locked="0"/>
    </xf>
    <xf numFmtId="4" fontId="20" fillId="0" borderId="9" xfId="0" applyNumberFormat="1" applyFont="1" applyFill="1" applyBorder="1" applyAlignment="1" applyProtection="1">
      <alignment horizontal="center" vertical="center" wrapText="1"/>
      <protection locked="0"/>
    </xf>
    <xf numFmtId="2" fontId="20" fillId="4" borderId="9" xfId="0" applyNumberFormat="1" applyFont="1" applyFill="1" applyBorder="1" applyAlignment="1" applyProtection="1">
      <alignment horizontal="center" vertical="center" wrapText="1"/>
      <protection locked="0"/>
    </xf>
    <xf numFmtId="0" fontId="0" fillId="5" borderId="0" xfId="0" applyFill="1" applyBorder="1" applyAlignment="1">
      <alignment horizontal="center" vertical="center"/>
    </xf>
    <xf numFmtId="49" fontId="0" fillId="5" borderId="9" xfId="0" applyNumberFormat="1" applyFill="1" applyBorder="1" applyAlignment="1">
      <alignment horizontal="center" vertical="center" wrapText="1"/>
    </xf>
    <xf numFmtId="14" fontId="0" fillId="5" borderId="9" xfId="0" applyNumberFormat="1" applyFill="1" applyBorder="1" applyAlignment="1">
      <alignment horizontal="center" vertical="center" wrapText="1"/>
    </xf>
    <xf numFmtId="0" fontId="11" fillId="21" borderId="6" xfId="0" applyFont="1" applyFill="1" applyBorder="1" applyAlignment="1">
      <alignment horizontal="justify" vertical="center" wrapText="1"/>
    </xf>
    <xf numFmtId="49" fontId="11" fillId="21" borderId="6" xfId="0" applyNumberFormat="1" applyFont="1" applyFill="1" applyBorder="1" applyAlignment="1">
      <alignment horizontal="center" vertical="center" wrapText="1"/>
    </xf>
    <xf numFmtId="0" fontId="0" fillId="21" borderId="6" xfId="0" applyFill="1" applyBorder="1" applyAlignment="1">
      <alignment horizontal="center" vertical="center"/>
    </xf>
    <xf numFmtId="14" fontId="13" fillId="5" borderId="6" xfId="0" applyNumberFormat="1" applyFont="1" applyFill="1" applyBorder="1" applyAlignment="1" applyProtection="1">
      <alignment horizontal="center" vertical="center" wrapText="1"/>
      <protection locked="0"/>
    </xf>
    <xf numFmtId="15" fontId="13" fillId="5" borderId="6" xfId="0" applyNumberFormat="1" applyFont="1" applyFill="1" applyBorder="1" applyAlignment="1" applyProtection="1">
      <alignment horizontal="center" vertical="center" wrapText="1"/>
      <protection locked="0"/>
    </xf>
    <xf numFmtId="169" fontId="13" fillId="5" borderId="6" xfId="0" applyNumberFormat="1" applyFont="1" applyFill="1" applyBorder="1" applyAlignment="1" applyProtection="1">
      <alignment horizontal="center" vertical="center" wrapText="1"/>
      <protection locked="0"/>
    </xf>
    <xf numFmtId="2" fontId="13" fillId="5" borderId="6" xfId="0" applyNumberFormat="1" applyFont="1" applyFill="1" applyBorder="1" applyAlignment="1" applyProtection="1">
      <alignment horizontal="center" vertical="center" wrapText="1"/>
      <protection locked="0"/>
    </xf>
    <xf numFmtId="0" fontId="0" fillId="5" borderId="6" xfId="0" applyFont="1" applyFill="1" applyBorder="1" applyAlignment="1">
      <alignment horizontal="center"/>
    </xf>
    <xf numFmtId="3" fontId="0" fillId="5" borderId="6" xfId="0" applyNumberFormat="1" applyFill="1" applyBorder="1" applyAlignment="1">
      <alignment horizontal="center" vertical="center" wrapText="1"/>
    </xf>
    <xf numFmtId="0" fontId="0" fillId="5" borderId="19" xfId="0" applyFill="1" applyBorder="1" applyAlignment="1">
      <alignment horizontal="left" vertical="center" wrapText="1"/>
    </xf>
    <xf numFmtId="0" fontId="0" fillId="5" borderId="0" xfId="0" applyFill="1" applyBorder="1" applyAlignment="1">
      <alignment horizontal="center" vertical="center" wrapText="1"/>
    </xf>
    <xf numFmtId="171" fontId="13" fillId="15" borderId="6" xfId="0" applyNumberFormat="1" applyFont="1" applyFill="1" applyBorder="1" applyAlignment="1" applyProtection="1">
      <alignment horizontal="center" vertical="center" wrapText="1"/>
      <protection locked="0"/>
    </xf>
    <xf numFmtId="170" fontId="13" fillId="15" borderId="6" xfId="1" applyNumberFormat="1" applyFont="1" applyFill="1" applyBorder="1" applyAlignment="1">
      <alignment horizontal="center" vertical="center" wrapText="1"/>
    </xf>
    <xf numFmtId="49" fontId="13" fillId="5" borderId="6" xfId="0" applyNumberFormat="1" applyFont="1" applyFill="1" applyBorder="1" applyAlignment="1" applyProtection="1">
      <alignment horizontal="center" vertical="center" wrapText="1"/>
      <protection locked="0"/>
    </xf>
    <xf numFmtId="9" fontId="13" fillId="5" borderId="6" xfId="0" applyNumberFormat="1" applyFont="1" applyFill="1" applyBorder="1" applyAlignment="1" applyProtection="1">
      <alignment horizontal="center" vertical="center" wrapText="1"/>
      <protection locked="0"/>
    </xf>
    <xf numFmtId="0" fontId="13" fillId="5" borderId="6" xfId="0" applyFont="1" applyFill="1" applyBorder="1" applyAlignment="1" applyProtection="1">
      <alignment horizontal="center" vertical="center" wrapText="1"/>
      <protection locked="0"/>
    </xf>
    <xf numFmtId="9" fontId="13" fillId="5" borderId="6" xfId="2" applyFont="1" applyFill="1" applyBorder="1" applyAlignment="1" applyProtection="1">
      <alignment horizontal="center" vertical="center" wrapText="1"/>
      <protection locked="0"/>
    </xf>
    <xf numFmtId="4" fontId="13" fillId="5" borderId="6" xfId="0" applyNumberFormat="1" applyFont="1" applyFill="1" applyBorder="1" applyAlignment="1" applyProtection="1">
      <alignment horizontal="center" vertical="center" wrapText="1"/>
      <protection locked="0"/>
    </xf>
    <xf numFmtId="3" fontId="13" fillId="5" borderId="6" xfId="0" applyNumberFormat="1" applyFont="1" applyFill="1" applyBorder="1" applyAlignment="1" applyProtection="1">
      <alignment horizontal="center" vertical="center" wrapText="1"/>
      <protection locked="0"/>
    </xf>
    <xf numFmtId="170" fontId="13" fillId="5" borderId="6" xfId="1" applyNumberFormat="1" applyFont="1" applyFill="1" applyBorder="1" applyAlignment="1">
      <alignment horizontal="right" vertical="center" wrapText="1"/>
    </xf>
    <xf numFmtId="2" fontId="26" fillId="21" borderId="6" xfId="0" applyNumberFormat="1" applyFont="1" applyFill="1" applyBorder="1" applyAlignment="1" applyProtection="1">
      <alignment horizontal="center" vertical="center" wrapText="1"/>
      <protection locked="0"/>
    </xf>
    <xf numFmtId="170" fontId="25" fillId="0" borderId="6" xfId="1" applyNumberFormat="1" applyFont="1" applyFill="1" applyBorder="1" applyAlignment="1">
      <alignment horizontal="center" vertical="center" wrapText="1"/>
    </xf>
    <xf numFmtId="14" fontId="0" fillId="0" borderId="6" xfId="0" applyNumberFormat="1" applyFill="1" applyBorder="1" applyAlignment="1">
      <alignment horizontal="center" wrapText="1"/>
    </xf>
    <xf numFmtId="1" fontId="0" fillId="3" borderId="6" xfId="0" applyNumberFormat="1" applyFill="1" applyBorder="1" applyAlignment="1">
      <alignment horizontal="center" vertical="center"/>
    </xf>
    <xf numFmtId="172" fontId="0" fillId="3" borderId="0" xfId="0" applyNumberFormat="1" applyFill="1" applyBorder="1" applyAlignment="1">
      <alignment horizontal="center" vertical="center"/>
    </xf>
    <xf numFmtId="165" fontId="0" fillId="0" borderId="0" xfId="0" applyNumberFormat="1" applyFill="1" applyBorder="1" applyAlignment="1">
      <alignment horizontal="center" vertical="center" wrapText="1"/>
    </xf>
    <xf numFmtId="172" fontId="0" fillId="0" borderId="0" xfId="0" applyNumberFormat="1" applyBorder="1" applyAlignment="1">
      <alignment horizontal="center" vertical="center"/>
    </xf>
    <xf numFmtId="0" fontId="11" fillId="6" borderId="6" xfId="0" applyFont="1" applyFill="1" applyBorder="1" applyAlignment="1">
      <alignment horizontal="center" vertical="center" wrapText="1"/>
    </xf>
    <xf numFmtId="0" fontId="0" fillId="6" borderId="6" xfId="0" applyFill="1" applyBorder="1" applyAlignment="1">
      <alignment horizontal="center" vertical="center"/>
    </xf>
    <xf numFmtId="0" fontId="3" fillId="6" borderId="0" xfId="0" applyFont="1" applyFill="1" applyAlignment="1">
      <alignment vertical="center"/>
    </xf>
    <xf numFmtId="0" fontId="3" fillId="2" borderId="68" xfId="0" applyFont="1" applyFill="1" applyBorder="1" applyAlignment="1">
      <alignment horizontal="center" vertical="center" wrapText="1"/>
    </xf>
    <xf numFmtId="0" fontId="3" fillId="2" borderId="69" xfId="0" applyFont="1" applyFill="1" applyBorder="1" applyAlignment="1">
      <alignment horizontal="center" vertical="center" wrapText="1"/>
    </xf>
    <xf numFmtId="1" fontId="22" fillId="5" borderId="6" xfId="0" applyNumberFormat="1" applyFont="1" applyFill="1" applyBorder="1" applyAlignment="1" applyProtection="1">
      <alignment horizontal="center" vertical="center" wrapText="1"/>
      <protection locked="0"/>
    </xf>
    <xf numFmtId="4" fontId="13" fillId="5" borderId="0" xfId="0" applyNumberFormat="1" applyFont="1" applyFill="1" applyAlignment="1">
      <alignment horizontal="center" vertical="center" wrapText="1"/>
    </xf>
    <xf numFmtId="2" fontId="22" fillId="5" borderId="6" xfId="0" applyNumberFormat="1" applyFont="1" applyFill="1" applyBorder="1" applyAlignment="1" applyProtection="1">
      <alignment horizontal="center" vertical="center" wrapText="1"/>
      <protection locked="0"/>
    </xf>
    <xf numFmtId="4" fontId="22" fillId="5" borderId="6" xfId="0" applyNumberFormat="1" applyFont="1" applyFill="1" applyBorder="1" applyAlignment="1" applyProtection="1">
      <alignment horizontal="center" vertical="center" wrapText="1"/>
      <protection locked="0"/>
    </xf>
    <xf numFmtId="0" fontId="22" fillId="0" borderId="0" xfId="0" applyFont="1" applyFill="1" applyBorder="1" applyAlignment="1">
      <alignment horizontal="center" vertical="center" wrapText="1"/>
    </xf>
    <xf numFmtId="4" fontId="0" fillId="0" borderId="0" xfId="0" applyNumberFormat="1" applyFill="1" applyAlignment="1">
      <alignment horizontal="center" vertical="center"/>
    </xf>
    <xf numFmtId="0" fontId="11" fillId="0" borderId="6" xfId="0" applyFont="1" applyFill="1" applyBorder="1" applyAlignment="1">
      <alignment horizontal="center" vertical="center" wrapText="1"/>
    </xf>
    <xf numFmtId="14" fontId="0" fillId="5" borderId="6" xfId="0" applyNumberFormat="1" applyFont="1" applyFill="1" applyBorder="1" applyAlignment="1">
      <alignment horizontal="center" vertical="top" wrapText="1"/>
    </xf>
    <xf numFmtId="1" fontId="13" fillId="5" borderId="6" xfId="0" applyNumberFormat="1" applyFont="1" applyFill="1" applyBorder="1" applyAlignment="1">
      <alignment horizontal="center" vertical="center" wrapText="1"/>
    </xf>
    <xf numFmtId="14" fontId="13" fillId="5" borderId="6" xfId="0" applyNumberFormat="1" applyFont="1" applyFill="1" applyBorder="1" applyAlignment="1">
      <alignment horizontal="center" vertical="center" wrapText="1"/>
    </xf>
    <xf numFmtId="0" fontId="13" fillId="5" borderId="6" xfId="0" applyFont="1" applyFill="1" applyBorder="1" applyAlignment="1">
      <alignment horizontal="left" vertical="top" wrapText="1"/>
    </xf>
    <xf numFmtId="0" fontId="13" fillId="5" borderId="6" xfId="0" applyFont="1" applyFill="1" applyBorder="1" applyAlignment="1">
      <alignment horizontal="center" vertical="top" wrapText="1"/>
    </xf>
    <xf numFmtId="14" fontId="0" fillId="5" borderId="6" xfId="0" applyNumberFormat="1" applyFont="1" applyFill="1" applyBorder="1" applyAlignment="1">
      <alignment horizontal="center"/>
    </xf>
    <xf numFmtId="0" fontId="0" fillId="5" borderId="9" xfId="0" applyFont="1" applyFill="1" applyBorder="1" applyAlignment="1">
      <alignment vertical="center"/>
    </xf>
    <xf numFmtId="17" fontId="0" fillId="5" borderId="9" xfId="0" applyNumberFormat="1" applyFont="1" applyFill="1" applyBorder="1" applyAlignment="1">
      <alignment horizontal="center" vertical="center"/>
    </xf>
    <xf numFmtId="49" fontId="22" fillId="15" borderId="6" xfId="0" applyNumberFormat="1" applyFont="1" applyFill="1" applyBorder="1" applyAlignment="1" applyProtection="1">
      <alignment horizontal="center" vertical="center" wrapText="1"/>
      <protection locked="0"/>
    </xf>
    <xf numFmtId="1" fontId="22" fillId="15" borderId="6" xfId="0" applyNumberFormat="1" applyFont="1" applyFill="1" applyBorder="1" applyAlignment="1" applyProtection="1">
      <alignment horizontal="center" vertical="center" wrapText="1"/>
      <protection locked="0"/>
    </xf>
    <xf numFmtId="0" fontId="22" fillId="15" borderId="6" xfId="0" applyFont="1" applyFill="1" applyBorder="1" applyAlignment="1" applyProtection="1">
      <alignment horizontal="center" vertical="center" wrapText="1"/>
      <protection locked="0"/>
    </xf>
    <xf numFmtId="9" fontId="22" fillId="15" borderId="6" xfId="2" applyFont="1" applyFill="1" applyBorder="1" applyAlignment="1" applyProtection="1">
      <alignment horizontal="center" vertical="center" wrapText="1"/>
      <protection locked="0"/>
    </xf>
    <xf numFmtId="14" fontId="22" fillId="15" borderId="6" xfId="0" applyNumberFormat="1" applyFont="1" applyFill="1" applyBorder="1" applyAlignment="1" applyProtection="1">
      <alignment horizontal="center" vertical="center" wrapText="1"/>
      <protection locked="0"/>
    </xf>
    <xf numFmtId="15" fontId="22" fillId="15" borderId="6" xfId="0" applyNumberFormat="1" applyFont="1" applyFill="1" applyBorder="1" applyAlignment="1" applyProtection="1">
      <alignment horizontal="center" vertical="center" wrapText="1"/>
      <protection locked="0"/>
    </xf>
    <xf numFmtId="4" fontId="22" fillId="15" borderId="6" xfId="0" applyNumberFormat="1" applyFont="1" applyFill="1" applyBorder="1" applyAlignment="1" applyProtection="1">
      <alignment horizontal="center" vertical="center" wrapText="1"/>
      <protection locked="0"/>
    </xf>
    <xf numFmtId="4" fontId="42" fillId="0" borderId="6" xfId="0" applyNumberFormat="1" applyFont="1" applyFill="1" applyBorder="1" applyAlignment="1" applyProtection="1">
      <alignment horizontal="center" vertical="center" wrapText="1"/>
      <protection locked="0"/>
    </xf>
    <xf numFmtId="170" fontId="20" fillId="0" borderId="6" xfId="1" applyNumberFormat="1" applyFont="1" applyFill="1" applyBorder="1" applyAlignment="1">
      <alignment horizontal="center" vertical="center" wrapText="1"/>
    </xf>
    <xf numFmtId="15" fontId="42" fillId="0" borderId="6" xfId="0" applyNumberFormat="1" applyFont="1" applyFill="1" applyBorder="1" applyAlignment="1" applyProtection="1">
      <alignment horizontal="center" vertical="center" wrapText="1"/>
      <protection locked="0"/>
    </xf>
    <xf numFmtId="0" fontId="43" fillId="0" borderId="0" xfId="0" applyFont="1" applyFill="1" applyBorder="1" applyAlignment="1">
      <alignment horizontal="center" vertical="center"/>
    </xf>
    <xf numFmtId="0" fontId="13" fillId="0" borderId="0" xfId="0" applyFont="1" applyFill="1" applyAlignment="1">
      <alignment horizontal="center" vertical="center"/>
    </xf>
    <xf numFmtId="17" fontId="0" fillId="0" borderId="0" xfId="0" applyNumberFormat="1" applyAlignment="1">
      <alignment horizontal="center" vertical="center"/>
    </xf>
    <xf numFmtId="0" fontId="13" fillId="0" borderId="0" xfId="0" applyFont="1" applyAlignment="1">
      <alignment horizontal="center" vertical="center"/>
    </xf>
    <xf numFmtId="14" fontId="0" fillId="0" borderId="6" xfId="0" applyNumberFormat="1" applyFill="1" applyBorder="1" applyAlignment="1">
      <alignment horizontal="center" vertical="top" wrapText="1"/>
    </xf>
    <xf numFmtId="0" fontId="0" fillId="5" borderId="6" xfId="0" applyFill="1" applyBorder="1" applyAlignment="1">
      <alignment horizontal="center" wrapText="1"/>
    </xf>
    <xf numFmtId="3" fontId="0" fillId="0" borderId="9" xfId="0" applyNumberFormat="1" applyBorder="1" applyAlignment="1">
      <alignment horizontal="center"/>
    </xf>
    <xf numFmtId="0" fontId="0" fillId="0" borderId="9" xfId="0" applyBorder="1" applyAlignment="1"/>
    <xf numFmtId="14" fontId="0" fillId="0" borderId="9" xfId="0" applyNumberFormat="1" applyBorder="1" applyAlignment="1">
      <alignment vertical="center"/>
    </xf>
    <xf numFmtId="0" fontId="0" fillId="0" borderId="9" xfId="0" applyFill="1" applyBorder="1"/>
    <xf numFmtId="0" fontId="0" fillId="0" borderId="9" xfId="0" applyFill="1" applyBorder="1" applyAlignment="1">
      <alignment horizontal="center" vertical="top" wrapText="1"/>
    </xf>
    <xf numFmtId="3" fontId="0" fillId="0" borderId="10" xfId="0" applyNumberFormat="1" applyBorder="1" applyAlignment="1">
      <alignment horizontal="center"/>
    </xf>
    <xf numFmtId="14" fontId="0" fillId="0" borderId="10" xfId="0" applyNumberFormat="1" applyBorder="1" applyAlignment="1"/>
    <xf numFmtId="0" fontId="0" fillId="0" borderId="10" xfId="0" applyBorder="1" applyAlignment="1">
      <alignment vertical="top" wrapText="1"/>
    </xf>
    <xf numFmtId="0" fontId="0" fillId="0" borderId="10" xfId="0" applyFill="1" applyBorder="1" applyAlignment="1">
      <alignment horizontal="center" vertical="top" wrapText="1"/>
    </xf>
    <xf numFmtId="15" fontId="0" fillId="0" borderId="5" xfId="0" applyNumberFormat="1" applyFont="1" applyFill="1" applyBorder="1" applyAlignment="1" applyProtection="1">
      <alignment horizontal="center" vertical="center"/>
      <protection locked="0"/>
    </xf>
    <xf numFmtId="14" fontId="0" fillId="0" borderId="0" xfId="0" applyNumberFormat="1" applyFill="1" applyBorder="1" applyAlignment="1" applyProtection="1">
      <alignment horizontal="center" vertical="center"/>
      <protection locked="0"/>
    </xf>
    <xf numFmtId="3" fontId="9" fillId="4" borderId="6" xfId="0" applyNumberFormat="1" applyFont="1" applyFill="1" applyBorder="1" applyAlignment="1">
      <alignment horizontal="center" vertical="center" wrapText="1"/>
    </xf>
    <xf numFmtId="3" fontId="9" fillId="0" borderId="0" xfId="0" applyNumberFormat="1" applyFont="1" applyFill="1" applyBorder="1" applyAlignment="1">
      <alignment horizontal="center" vertical="center" wrapText="1"/>
    </xf>
    <xf numFmtId="0" fontId="0" fillId="8" borderId="6" xfId="0" applyFill="1" applyBorder="1" applyAlignment="1">
      <alignment horizontal="center" vertical="center"/>
    </xf>
    <xf numFmtId="0" fontId="29" fillId="8" borderId="6" xfId="0" applyFont="1" applyFill="1" applyBorder="1" applyAlignment="1">
      <alignment horizontal="center" vertical="center"/>
    </xf>
    <xf numFmtId="0" fontId="0" fillId="8" borderId="6" xfId="0" applyFill="1" applyBorder="1" applyAlignment="1">
      <alignment vertical="center"/>
    </xf>
    <xf numFmtId="0" fontId="0" fillId="7" borderId="6" xfId="0" applyFill="1" applyBorder="1" applyAlignment="1">
      <alignment horizontal="center" vertical="center"/>
    </xf>
    <xf numFmtId="0" fontId="3" fillId="0" borderId="0" xfId="0" quotePrefix="1" applyFont="1" applyFill="1" applyBorder="1" applyAlignment="1">
      <alignment vertical="center" wrapText="1"/>
    </xf>
    <xf numFmtId="0" fontId="28" fillId="0" borderId="0" xfId="0" applyFont="1" applyAlignment="1">
      <alignment horizontal="center" vertical="center"/>
    </xf>
    <xf numFmtId="0" fontId="34" fillId="2" borderId="17" xfId="0" applyFont="1" applyFill="1" applyBorder="1" applyAlignment="1">
      <alignment horizontal="center" vertical="center" wrapText="1"/>
    </xf>
    <xf numFmtId="2" fontId="34" fillId="2" borderId="17" xfId="0" applyNumberFormat="1" applyFont="1" applyFill="1" applyBorder="1" applyAlignment="1">
      <alignment horizontal="center" vertical="center" wrapText="1"/>
    </xf>
    <xf numFmtId="0" fontId="34" fillId="2" borderId="9" xfId="0" applyFont="1" applyFill="1" applyBorder="1" applyAlignment="1">
      <alignment horizontal="center" vertical="center" wrapText="1"/>
    </xf>
    <xf numFmtId="0" fontId="45" fillId="0" borderId="6" xfId="0" applyFont="1" applyFill="1" applyBorder="1" applyAlignment="1">
      <alignment horizontal="center" vertical="center" wrapText="1"/>
    </xf>
    <xf numFmtId="49" fontId="45" fillId="0" borderId="6" xfId="0" applyNumberFormat="1" applyFont="1" applyFill="1" applyBorder="1" applyAlignment="1" applyProtection="1">
      <alignment horizontal="left" vertical="center" wrapText="1"/>
      <protection locked="0"/>
    </xf>
    <xf numFmtId="0" fontId="45" fillId="0" borderId="6" xfId="0" applyFont="1" applyFill="1" applyBorder="1" applyAlignment="1" applyProtection="1">
      <alignment horizontal="center" vertical="center" wrapText="1"/>
      <protection locked="0"/>
    </xf>
    <xf numFmtId="49" fontId="45" fillId="0" borderId="6" xfId="0" applyNumberFormat="1" applyFont="1" applyFill="1" applyBorder="1" applyAlignment="1" applyProtection="1">
      <alignment horizontal="center" vertical="center" wrapText="1"/>
      <protection locked="0"/>
    </xf>
    <xf numFmtId="9" fontId="45" fillId="0" borderId="6" xfId="0" applyNumberFormat="1" applyFont="1" applyFill="1" applyBorder="1" applyAlignment="1" applyProtection="1">
      <alignment horizontal="center" vertical="center" wrapText="1"/>
      <protection locked="0"/>
    </xf>
    <xf numFmtId="9" fontId="45" fillId="0" borderId="6" xfId="2" applyFont="1" applyFill="1" applyBorder="1" applyAlignment="1" applyProtection="1">
      <alignment horizontal="center" vertical="center" wrapText="1"/>
      <protection locked="0"/>
    </xf>
    <xf numFmtId="14" fontId="45" fillId="0" borderId="6" xfId="0" applyNumberFormat="1" applyFont="1" applyFill="1" applyBorder="1" applyAlignment="1" applyProtection="1">
      <alignment horizontal="center" vertical="center" wrapText="1"/>
      <protection locked="0"/>
    </xf>
    <xf numFmtId="15" fontId="45" fillId="0" borderId="6" xfId="0" applyNumberFormat="1" applyFont="1" applyFill="1" applyBorder="1" applyAlignment="1" applyProtection="1">
      <alignment horizontal="center" vertical="center" wrapText="1"/>
      <protection locked="0"/>
    </xf>
    <xf numFmtId="169" fontId="45" fillId="0" borderId="6" xfId="0" applyNumberFormat="1" applyFont="1" applyFill="1" applyBorder="1" applyAlignment="1" applyProtection="1">
      <alignment horizontal="center" vertical="center" wrapText="1"/>
      <protection locked="0"/>
    </xf>
    <xf numFmtId="4" fontId="45" fillId="0" borderId="6" xfId="0" applyNumberFormat="1" applyFont="1" applyFill="1" applyBorder="1" applyAlignment="1" applyProtection="1">
      <alignment horizontal="center" vertical="center" wrapText="1"/>
      <protection locked="0"/>
    </xf>
    <xf numFmtId="3" fontId="45" fillId="0" borderId="6" xfId="0" applyNumberFormat="1" applyFont="1" applyFill="1" applyBorder="1" applyAlignment="1" applyProtection="1">
      <alignment horizontal="center" vertical="center" wrapText="1"/>
      <protection locked="0"/>
    </xf>
    <xf numFmtId="5" fontId="45" fillId="0" borderId="6" xfId="1" applyNumberFormat="1" applyFont="1" applyFill="1" applyBorder="1" applyAlignment="1">
      <alignment horizontal="right" vertical="center" wrapText="1"/>
    </xf>
    <xf numFmtId="170" fontId="45" fillId="0" borderId="6" xfId="1" applyNumberFormat="1" applyFont="1" applyFill="1" applyBorder="1" applyAlignment="1">
      <alignment horizontal="right" vertical="center" wrapText="1"/>
    </xf>
    <xf numFmtId="0" fontId="45" fillId="0" borderId="6" xfId="0" applyFont="1" applyFill="1" applyBorder="1" applyAlignment="1">
      <alignment horizontal="left" vertical="center" wrapText="1"/>
    </xf>
    <xf numFmtId="0" fontId="45" fillId="0" borderId="0" xfId="0" applyFont="1" applyFill="1" applyBorder="1" applyAlignment="1">
      <alignment horizontal="left" vertical="center" wrapText="1"/>
    </xf>
    <xf numFmtId="0" fontId="45" fillId="0" borderId="0" xfId="0" applyFont="1" applyFill="1" applyAlignment="1">
      <alignment horizontal="left" vertical="center" wrapText="1"/>
    </xf>
    <xf numFmtId="1" fontId="45" fillId="0" borderId="6" xfId="0" applyNumberFormat="1" applyFont="1" applyFill="1" applyBorder="1" applyAlignment="1" applyProtection="1">
      <alignment horizontal="center" vertical="center" wrapText="1"/>
      <protection locked="0"/>
    </xf>
    <xf numFmtId="173" fontId="45" fillId="0" borderId="6" xfId="0" applyNumberFormat="1" applyFont="1" applyFill="1" applyBorder="1" applyAlignment="1" applyProtection="1">
      <alignment horizontal="center" vertical="center" wrapText="1"/>
      <protection locked="0"/>
    </xf>
    <xf numFmtId="3" fontId="25" fillId="0" borderId="6" xfId="0" applyNumberFormat="1" applyFont="1" applyFill="1" applyBorder="1" applyAlignment="1" applyProtection="1">
      <alignment horizontal="center" vertical="center" wrapText="1"/>
      <protection locked="0"/>
    </xf>
    <xf numFmtId="5" fontId="25" fillId="0" borderId="6" xfId="1" applyNumberFormat="1" applyFont="1" applyFill="1" applyBorder="1" applyAlignment="1">
      <alignment horizontal="right" vertical="center" wrapText="1"/>
    </xf>
    <xf numFmtId="0" fontId="7" fillId="0" borderId="6" xfId="0" applyFont="1" applyFill="1" applyBorder="1" applyAlignment="1">
      <alignment horizontal="left" vertical="center" wrapText="1"/>
    </xf>
    <xf numFmtId="0" fontId="7" fillId="0" borderId="0" xfId="0" applyFont="1" applyFill="1" applyBorder="1" applyAlignment="1">
      <alignment horizontal="left" vertical="center" wrapText="1"/>
    </xf>
    <xf numFmtId="49" fontId="46" fillId="0" borderId="6" xfId="0" applyNumberFormat="1" applyFont="1" applyFill="1" applyBorder="1" applyAlignment="1" applyProtection="1">
      <alignment horizontal="left" vertical="center" wrapText="1"/>
      <protection locked="0"/>
    </xf>
    <xf numFmtId="49" fontId="13" fillId="0" borderId="6" xfId="0" applyNumberFormat="1" applyFont="1" applyFill="1" applyBorder="1" applyAlignment="1">
      <alignment horizontal="left" vertical="center" wrapText="1"/>
    </xf>
    <xf numFmtId="49" fontId="13" fillId="0" borderId="6" xfId="0" applyNumberFormat="1" applyFont="1" applyFill="1" applyBorder="1" applyAlignment="1">
      <alignment horizontal="left" vertical="center"/>
    </xf>
    <xf numFmtId="0" fontId="0" fillId="5" borderId="6" xfId="0" applyFill="1" applyBorder="1" applyAlignment="1">
      <alignment horizontal="left" wrapText="1"/>
    </xf>
    <xf numFmtId="0" fontId="28" fillId="5" borderId="6" xfId="0" applyFont="1" applyFill="1" applyBorder="1" applyAlignment="1">
      <alignment horizontal="center" vertical="center" wrapText="1"/>
    </xf>
    <xf numFmtId="14" fontId="28" fillId="5" borderId="6" xfId="0" applyNumberFormat="1" applyFont="1" applyFill="1" applyBorder="1" applyAlignment="1">
      <alignment horizontal="center" vertical="center" wrapText="1"/>
    </xf>
    <xf numFmtId="0" fontId="29" fillId="5" borderId="6" xfId="0" applyFont="1" applyFill="1" applyBorder="1" applyAlignment="1">
      <alignment horizontal="center" vertical="center" wrapText="1"/>
    </xf>
    <xf numFmtId="14" fontId="29" fillId="5" borderId="6" xfId="0" applyNumberFormat="1" applyFont="1" applyFill="1" applyBorder="1" applyAlignment="1">
      <alignment horizontal="center" vertical="center" wrapText="1"/>
    </xf>
    <xf numFmtId="0" fontId="29" fillId="5" borderId="9" xfId="0" applyFont="1" applyFill="1" applyBorder="1" applyAlignment="1">
      <alignment horizontal="center" vertical="center" wrapText="1"/>
    </xf>
    <xf numFmtId="14" fontId="29" fillId="5" borderId="9" xfId="0" applyNumberFormat="1" applyFont="1" applyFill="1" applyBorder="1" applyAlignment="1">
      <alignment horizontal="center" vertical="center" wrapText="1"/>
    </xf>
    <xf numFmtId="14" fontId="28" fillId="5" borderId="9" xfId="0" applyNumberFormat="1" applyFont="1" applyFill="1" applyBorder="1" applyAlignment="1">
      <alignment horizontal="center" vertical="center" wrapText="1"/>
    </xf>
    <xf numFmtId="0" fontId="29" fillId="0" borderId="10" xfId="0" applyFont="1" applyFill="1" applyBorder="1" applyAlignment="1">
      <alignment horizontal="center" vertical="center" wrapText="1"/>
    </xf>
    <xf numFmtId="9" fontId="25" fillId="0" borderId="6" xfId="2" applyFont="1" applyFill="1" applyBorder="1" applyAlignment="1" applyProtection="1">
      <alignment horizontal="center" vertical="center" wrapText="1"/>
      <protection locked="0"/>
    </xf>
    <xf numFmtId="0" fontId="25" fillId="0" borderId="6" xfId="0" applyNumberFormat="1" applyFont="1" applyFill="1" applyBorder="1" applyAlignment="1" applyProtection="1">
      <alignment horizontal="center" vertical="center" wrapText="1"/>
      <protection locked="0"/>
    </xf>
    <xf numFmtId="174" fontId="25" fillId="0" borderId="6" xfId="1" applyNumberFormat="1" applyFont="1" applyFill="1" applyBorder="1" applyAlignment="1">
      <alignment horizontal="right" vertical="center" wrapText="1"/>
    </xf>
    <xf numFmtId="0" fontId="22" fillId="0" borderId="6" xfId="0" applyFont="1" applyBorder="1" applyAlignment="1">
      <alignment horizontal="center" wrapText="1"/>
    </xf>
    <xf numFmtId="0" fontId="3" fillId="7" borderId="0" xfId="0" applyFont="1" applyFill="1" applyBorder="1" applyAlignment="1">
      <alignment horizontal="center" vertical="center"/>
    </xf>
    <xf numFmtId="0" fontId="0" fillId="20" borderId="6" xfId="0" applyFill="1" applyBorder="1" applyAlignment="1">
      <alignment horizontal="center" vertical="top"/>
    </xf>
    <xf numFmtId="0" fontId="0" fillId="20" borderId="6" xfId="0" applyFill="1" applyBorder="1" applyAlignment="1">
      <alignment vertical="top"/>
    </xf>
    <xf numFmtId="0" fontId="0" fillId="20" borderId="0" xfId="0" applyFill="1" applyBorder="1" applyAlignment="1">
      <alignment vertical="center"/>
    </xf>
    <xf numFmtId="0" fontId="0" fillId="20" borderId="0" xfId="0" applyFill="1" applyBorder="1" applyAlignment="1">
      <alignment horizontal="center" vertical="center"/>
    </xf>
    <xf numFmtId="0" fontId="0" fillId="20" borderId="0" xfId="0" applyFill="1" applyBorder="1" applyAlignment="1">
      <alignment vertical="top"/>
    </xf>
    <xf numFmtId="0" fontId="0" fillId="20" borderId="0" xfId="0" applyFill="1" applyAlignment="1">
      <alignment vertical="top"/>
    </xf>
    <xf numFmtId="0" fontId="10" fillId="20" borderId="6" xfId="0" applyFont="1" applyFill="1" applyBorder="1" applyAlignment="1">
      <alignment horizontal="center" vertical="top" wrapText="1"/>
    </xf>
    <xf numFmtId="0" fontId="0" fillId="20" borderId="0" xfId="0" applyFill="1" applyAlignment="1">
      <alignment vertical="center"/>
    </xf>
    <xf numFmtId="0" fontId="0" fillId="20" borderId="0" xfId="0" applyNumberFormat="1" applyFill="1"/>
    <xf numFmtId="0" fontId="3" fillId="20" borderId="6" xfId="0" applyFont="1" applyFill="1" applyBorder="1" applyAlignment="1">
      <alignment horizontal="center" vertical="top"/>
    </xf>
    <xf numFmtId="0" fontId="3" fillId="20" borderId="6" xfId="0" applyNumberFormat="1" applyFont="1" applyFill="1" applyBorder="1" applyAlignment="1">
      <alignment horizontal="center" vertical="center"/>
    </xf>
    <xf numFmtId="0" fontId="11" fillId="20" borderId="6" xfId="0" applyNumberFormat="1" applyFont="1" applyFill="1" applyBorder="1" applyAlignment="1">
      <alignment horizontal="center" vertical="center" wrapText="1"/>
    </xf>
    <xf numFmtId="0" fontId="0" fillId="20" borderId="6" xfId="0" applyNumberFormat="1" applyFill="1" applyBorder="1" applyAlignment="1">
      <alignment horizontal="center" vertical="top"/>
    </xf>
    <xf numFmtId="0" fontId="10" fillId="20" borderId="6" xfId="0" applyNumberFormat="1" applyFont="1" applyFill="1" applyBorder="1" applyAlignment="1">
      <alignment horizontal="center" vertical="center" wrapText="1"/>
    </xf>
    <xf numFmtId="0" fontId="3" fillId="20" borderId="6" xfId="0" applyNumberFormat="1" applyFont="1" applyFill="1" applyBorder="1" applyAlignment="1">
      <alignment horizontal="center" vertical="top"/>
    </xf>
    <xf numFmtId="0" fontId="22" fillId="20" borderId="6" xfId="0" applyFont="1" applyFill="1" applyBorder="1" applyAlignment="1">
      <alignment horizontal="left" vertical="center" wrapText="1"/>
    </xf>
    <xf numFmtId="49" fontId="22" fillId="20" borderId="6" xfId="0" applyNumberFormat="1" applyFont="1" applyFill="1" applyBorder="1" applyAlignment="1" applyProtection="1">
      <alignment horizontal="center" vertical="top" wrapText="1"/>
      <protection locked="0"/>
    </xf>
    <xf numFmtId="0" fontId="22" fillId="20" borderId="6" xfId="0" applyNumberFormat="1" applyFont="1" applyFill="1" applyBorder="1" applyAlignment="1" applyProtection="1">
      <alignment horizontal="center" vertical="center" wrapText="1"/>
      <protection locked="0"/>
    </xf>
    <xf numFmtId="0" fontId="22" fillId="20" borderId="6" xfId="0" applyFont="1" applyFill="1" applyBorder="1" applyAlignment="1" applyProtection="1">
      <alignment horizontal="center" vertical="center" wrapText="1"/>
      <protection locked="0"/>
    </xf>
    <xf numFmtId="9" fontId="22" fillId="20" borderId="6" xfId="0" applyNumberFormat="1" applyFont="1" applyFill="1" applyBorder="1" applyAlignment="1" applyProtection="1">
      <alignment horizontal="center" vertical="center" wrapText="1"/>
      <protection locked="0"/>
    </xf>
    <xf numFmtId="0" fontId="22" fillId="18" borderId="6" xfId="0" applyFont="1" applyFill="1" applyBorder="1" applyAlignment="1">
      <alignment horizontal="center" vertical="center" wrapText="1"/>
    </xf>
    <xf numFmtId="49" fontId="22" fillId="18" borderId="6" xfId="0" applyNumberFormat="1" applyFont="1" applyFill="1" applyBorder="1" applyAlignment="1" applyProtection="1">
      <alignment horizontal="left" vertical="center" wrapText="1"/>
      <protection locked="0"/>
    </xf>
    <xf numFmtId="0" fontId="22" fillId="18" borderId="6" xfId="0" applyFont="1" applyFill="1" applyBorder="1" applyAlignment="1">
      <alignment horizontal="left" vertical="center" wrapText="1"/>
    </xf>
    <xf numFmtId="0" fontId="22" fillId="18" borderId="6" xfId="0" applyFont="1" applyFill="1" applyBorder="1" applyAlignment="1" applyProtection="1">
      <alignment horizontal="center" vertical="center" wrapText="1"/>
      <protection locked="0"/>
    </xf>
    <xf numFmtId="1" fontId="22" fillId="18" borderId="6" xfId="0" applyNumberFormat="1" applyFont="1" applyFill="1" applyBorder="1" applyAlignment="1" applyProtection="1">
      <alignment horizontal="center" vertical="center" wrapText="1"/>
      <protection locked="0"/>
    </xf>
    <xf numFmtId="9" fontId="22" fillId="18" borderId="6" xfId="2" applyFont="1" applyFill="1" applyBorder="1" applyAlignment="1" applyProtection="1">
      <alignment horizontal="center" vertical="center" wrapText="1"/>
      <protection locked="0"/>
    </xf>
    <xf numFmtId="14" fontId="22" fillId="18" borderId="6" xfId="0" applyNumberFormat="1" applyFont="1" applyFill="1" applyBorder="1" applyAlignment="1" applyProtection="1">
      <alignment horizontal="center" vertical="center" wrapText="1"/>
      <protection locked="0"/>
    </xf>
    <xf numFmtId="15" fontId="22" fillId="18" borderId="6" xfId="0" applyNumberFormat="1" applyFont="1" applyFill="1" applyBorder="1" applyAlignment="1" applyProtection="1">
      <alignment horizontal="center" vertical="center" wrapText="1"/>
      <protection locked="0"/>
    </xf>
    <xf numFmtId="4" fontId="22" fillId="18" borderId="6" xfId="0" applyNumberFormat="1" applyFont="1" applyFill="1" applyBorder="1" applyAlignment="1" applyProtection="1">
      <alignment horizontal="center" vertical="center" wrapText="1"/>
      <protection locked="0"/>
    </xf>
    <xf numFmtId="44" fontId="22" fillId="18" borderId="6" xfId="3" applyFont="1" applyFill="1" applyBorder="1" applyAlignment="1">
      <alignment horizontal="right" vertical="center" wrapText="1"/>
    </xf>
    <xf numFmtId="170" fontId="22" fillId="18" borderId="6" xfId="1" applyNumberFormat="1" applyFont="1" applyFill="1" applyBorder="1" applyAlignment="1">
      <alignment horizontal="center" vertical="center" wrapText="1"/>
    </xf>
    <xf numFmtId="0" fontId="22" fillId="18" borderId="0" xfId="0" applyFont="1" applyFill="1" applyBorder="1" applyAlignment="1">
      <alignment horizontal="left" vertical="center" wrapText="1"/>
    </xf>
    <xf numFmtId="0" fontId="22" fillId="18" borderId="0" xfId="0" applyFont="1" applyFill="1" applyAlignment="1">
      <alignment horizontal="left" vertical="center" wrapText="1"/>
    </xf>
    <xf numFmtId="170" fontId="22" fillId="0" borderId="6" xfId="1" applyNumberFormat="1" applyFont="1" applyFill="1" applyBorder="1" applyAlignment="1">
      <alignment horizontal="center" wrapText="1"/>
    </xf>
    <xf numFmtId="49" fontId="22" fillId="5" borderId="6" xfId="0" applyNumberFormat="1" applyFont="1" applyFill="1" applyBorder="1" applyAlignment="1" applyProtection="1">
      <alignment horizontal="left" vertical="center" wrapText="1"/>
      <protection locked="0"/>
    </xf>
    <xf numFmtId="49" fontId="22" fillId="5" borderId="6" xfId="0" applyNumberFormat="1" applyFont="1" applyFill="1" applyBorder="1" applyAlignment="1" applyProtection="1">
      <alignment horizontal="center" vertical="center" wrapText="1"/>
      <protection locked="0"/>
    </xf>
    <xf numFmtId="0" fontId="22" fillId="5" borderId="6" xfId="0" applyFont="1" applyFill="1" applyBorder="1" applyAlignment="1" applyProtection="1">
      <alignment horizontal="center" vertical="center" wrapText="1"/>
      <protection locked="0"/>
    </xf>
    <xf numFmtId="9" fontId="22" fillId="5" borderId="6" xfId="0" applyNumberFormat="1" applyFont="1" applyFill="1" applyBorder="1" applyAlignment="1" applyProtection="1">
      <alignment horizontal="center" vertical="center" wrapText="1"/>
      <protection locked="0"/>
    </xf>
    <xf numFmtId="15" fontId="22" fillId="5" borderId="6" xfId="0" applyNumberFormat="1" applyFont="1" applyFill="1" applyBorder="1" applyAlignment="1" applyProtection="1">
      <alignment horizontal="center" vertical="center" wrapText="1"/>
      <protection locked="0"/>
    </xf>
    <xf numFmtId="44" fontId="22" fillId="5" borderId="6" xfId="3" applyFont="1" applyFill="1" applyBorder="1" applyAlignment="1">
      <alignment horizontal="right" vertical="center" wrapText="1"/>
    </xf>
    <xf numFmtId="170" fontId="22" fillId="5" borderId="6" xfId="1" applyNumberFormat="1" applyFont="1" applyFill="1" applyBorder="1" applyAlignment="1">
      <alignment horizontal="center" wrapText="1"/>
    </xf>
    <xf numFmtId="4" fontId="26" fillId="0" borderId="0" xfId="0" applyNumberFormat="1" applyFont="1" applyFill="1" applyBorder="1" applyAlignment="1" applyProtection="1">
      <alignment horizontal="center" vertical="center" wrapText="1"/>
      <protection locked="0"/>
    </xf>
    <xf numFmtId="170" fontId="37" fillId="0" borderId="0" xfId="1" applyNumberFormat="1" applyFont="1" applyFill="1" applyBorder="1" applyAlignment="1">
      <alignment horizontal="right" vertical="center" wrapText="1"/>
    </xf>
    <xf numFmtId="170" fontId="20" fillId="0" borderId="0" xfId="1" applyNumberFormat="1" applyFont="1" applyFill="1" applyBorder="1" applyAlignment="1">
      <alignment horizontal="center" vertical="center" wrapText="1"/>
    </xf>
    <xf numFmtId="0" fontId="43" fillId="0" borderId="0" xfId="0" applyFont="1" applyFill="1" applyBorder="1" applyAlignment="1">
      <alignment horizontal="left" vertical="center"/>
    </xf>
    <xf numFmtId="179" fontId="0" fillId="0" borderId="0" xfId="0" applyNumberFormat="1" applyFill="1" applyAlignment="1">
      <alignment vertical="center"/>
    </xf>
    <xf numFmtId="9" fontId="22" fillId="0" borderId="6" xfId="2" applyNumberFormat="1" applyFont="1" applyFill="1" applyBorder="1" applyAlignment="1" applyProtection="1">
      <alignment horizontal="center" vertical="center" wrapText="1"/>
      <protection locked="0"/>
    </xf>
    <xf numFmtId="2" fontId="43" fillId="0" borderId="0" xfId="0" applyNumberFormat="1" applyFont="1" applyFill="1" applyBorder="1" applyAlignment="1">
      <alignment horizontal="left" vertical="center"/>
    </xf>
    <xf numFmtId="49" fontId="13" fillId="0" borderId="6" xfId="0" applyNumberFormat="1" applyFont="1" applyFill="1" applyBorder="1" applyAlignment="1">
      <alignment horizontal="center" wrapText="1"/>
    </xf>
    <xf numFmtId="0" fontId="0" fillId="18" borderId="6" xfId="0" applyFont="1" applyFill="1" applyBorder="1" applyAlignment="1">
      <alignment horizontal="center" vertical="center" wrapText="1"/>
    </xf>
    <xf numFmtId="0" fontId="0" fillId="18" borderId="10" xfId="0" applyNumberFormat="1" applyFont="1" applyFill="1" applyBorder="1" applyAlignment="1">
      <alignment horizontal="center" vertical="center" wrapText="1"/>
    </xf>
    <xf numFmtId="14" fontId="0" fillId="18" borderId="6" xfId="0" applyNumberFormat="1" applyFont="1" applyFill="1" applyBorder="1" applyAlignment="1">
      <alignment horizontal="center" vertical="center" wrapText="1"/>
    </xf>
    <xf numFmtId="0" fontId="0" fillId="18" borderId="6" xfId="0" applyFont="1" applyFill="1" applyBorder="1" applyAlignment="1">
      <alignment horizontal="left" vertical="top" wrapText="1"/>
    </xf>
    <xf numFmtId="0" fontId="0" fillId="18" borderId="6" xfId="0" applyFont="1" applyFill="1" applyBorder="1" applyAlignment="1">
      <alignment horizontal="center" vertical="top" wrapText="1"/>
    </xf>
    <xf numFmtId="0" fontId="0" fillId="18" borderId="10" xfId="0" applyFont="1" applyFill="1" applyBorder="1" applyAlignment="1">
      <alignment horizontal="center" vertical="center" wrapText="1"/>
    </xf>
    <xf numFmtId="0" fontId="0" fillId="0" borderId="0" xfId="0" applyAlignment="1">
      <alignment horizontal="center" vertical="top"/>
    </xf>
    <xf numFmtId="0" fontId="0" fillId="18" borderId="6" xfId="0" applyFont="1" applyFill="1" applyBorder="1" applyAlignment="1">
      <alignment vertical="center" wrapText="1"/>
    </xf>
    <xf numFmtId="0" fontId="0" fillId="18" borderId="6" xfId="0" applyFill="1" applyBorder="1" applyAlignment="1">
      <alignment wrapText="1"/>
    </xf>
    <xf numFmtId="0" fontId="0" fillId="23" borderId="6" xfId="0" applyFill="1" applyBorder="1" applyAlignment="1">
      <alignment wrapText="1"/>
    </xf>
    <xf numFmtId="0" fontId="0" fillId="18" borderId="6" xfId="0" applyFill="1" applyBorder="1" applyAlignment="1">
      <alignment vertical="center"/>
    </xf>
    <xf numFmtId="0" fontId="20" fillId="5" borderId="6" xfId="0" applyFont="1" applyFill="1" applyBorder="1" applyAlignment="1" applyProtection="1">
      <alignment horizontal="center" vertical="center" wrapText="1"/>
      <protection locked="0"/>
    </xf>
    <xf numFmtId="9" fontId="20" fillId="5" borderId="6" xfId="2" applyFont="1" applyFill="1" applyBorder="1" applyAlignment="1" applyProtection="1">
      <alignment horizontal="center" vertical="center" wrapText="1"/>
      <protection locked="0"/>
    </xf>
    <xf numFmtId="14" fontId="20" fillId="5" borderId="6" xfId="0" applyNumberFormat="1" applyFont="1" applyFill="1" applyBorder="1" applyAlignment="1" applyProtection="1">
      <alignment horizontal="center" vertical="center" wrapText="1"/>
      <protection locked="0"/>
    </xf>
    <xf numFmtId="15" fontId="20" fillId="5" borderId="6" xfId="0" applyNumberFormat="1" applyFont="1" applyFill="1" applyBorder="1" applyAlignment="1" applyProtection="1">
      <alignment horizontal="center" vertical="center" wrapText="1"/>
      <protection locked="0"/>
    </xf>
    <xf numFmtId="169" fontId="20" fillId="5" borderId="6" xfId="0" applyNumberFormat="1" applyFont="1" applyFill="1" applyBorder="1" applyAlignment="1" applyProtection="1">
      <alignment horizontal="center" vertical="center" wrapText="1"/>
      <protection locked="0"/>
    </xf>
    <xf numFmtId="0" fontId="20" fillId="5" borderId="6" xfId="0" applyNumberFormat="1" applyFont="1" applyFill="1" applyBorder="1" applyAlignment="1" applyProtection="1">
      <alignment horizontal="center" vertical="center" wrapText="1"/>
      <protection locked="0"/>
    </xf>
    <xf numFmtId="170" fontId="20" fillId="5" borderId="6" xfId="1" applyNumberFormat="1" applyFont="1" applyFill="1" applyBorder="1" applyAlignment="1">
      <alignment horizontal="right" vertical="center" wrapText="1"/>
    </xf>
    <xf numFmtId="176" fontId="20" fillId="5" borderId="6" xfId="1" applyNumberFormat="1" applyFont="1" applyFill="1" applyBorder="1" applyAlignment="1">
      <alignment horizontal="right" vertical="center" wrapText="1"/>
    </xf>
    <xf numFmtId="9" fontId="20" fillId="5" borderId="6" xfId="0" applyNumberFormat="1" applyFont="1" applyFill="1" applyBorder="1" applyAlignment="1" applyProtection="1">
      <alignment horizontal="center" vertical="center" wrapText="1"/>
      <protection locked="0"/>
    </xf>
    <xf numFmtId="4" fontId="20" fillId="5" borderId="6" xfId="0" applyNumberFormat="1" applyFont="1" applyFill="1" applyBorder="1" applyAlignment="1" applyProtection="1">
      <alignment horizontal="center" vertical="center" wrapText="1"/>
      <protection locked="0"/>
    </xf>
    <xf numFmtId="0" fontId="13" fillId="5" borderId="6" xfId="0" applyFont="1" applyFill="1" applyBorder="1" applyAlignment="1">
      <alignment horizontal="left" vertical="center" wrapText="1"/>
    </xf>
    <xf numFmtId="13" fontId="13" fillId="5" borderId="6" xfId="0" applyNumberFormat="1" applyFont="1" applyFill="1" applyBorder="1" applyAlignment="1" applyProtection="1">
      <alignment horizontal="center" vertical="center" wrapText="1"/>
      <protection locked="0"/>
    </xf>
    <xf numFmtId="0" fontId="9" fillId="5" borderId="9" xfId="0" applyFont="1" applyFill="1" applyBorder="1" applyAlignment="1">
      <alignment vertical="center" wrapText="1"/>
    </xf>
    <xf numFmtId="1" fontId="20" fillId="5" borderId="6" xfId="0" applyNumberFormat="1" applyFont="1" applyFill="1" applyBorder="1" applyAlignment="1" applyProtection="1">
      <alignment horizontal="center" vertical="center" wrapText="1"/>
      <protection locked="0"/>
    </xf>
    <xf numFmtId="0" fontId="9" fillId="5" borderId="10" xfId="0" applyFont="1" applyFill="1" applyBorder="1" applyAlignment="1">
      <alignment vertical="center" wrapText="1"/>
    </xf>
    <xf numFmtId="0" fontId="0" fillId="2" borderId="0" xfId="0" applyFill="1" applyAlignment="1">
      <alignment vertical="center"/>
    </xf>
    <xf numFmtId="0" fontId="3" fillId="2" borderId="39" xfId="0" applyFont="1" applyFill="1" applyBorder="1" applyAlignment="1">
      <alignment horizontal="center" vertical="center" wrapText="1"/>
    </xf>
    <xf numFmtId="0" fontId="0" fillId="5" borderId="6"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wrapText="1"/>
      <protection locked="0"/>
    </xf>
    <xf numFmtId="0" fontId="0" fillId="7" borderId="9" xfId="0" applyFont="1" applyFill="1" applyBorder="1" applyAlignment="1">
      <alignment horizontal="center" vertical="center" wrapText="1"/>
    </xf>
    <xf numFmtId="0" fontId="0" fillId="5" borderId="0" xfId="0" applyFont="1" applyFill="1" applyAlignment="1">
      <alignment vertical="center" wrapText="1"/>
    </xf>
    <xf numFmtId="16" fontId="0" fillId="5" borderId="9" xfId="0" applyNumberFormat="1" applyFont="1" applyFill="1" applyBorder="1" applyAlignment="1">
      <alignment horizontal="center" vertical="center" wrapText="1"/>
    </xf>
    <xf numFmtId="0" fontId="0" fillId="5" borderId="6" xfId="0" applyFont="1" applyFill="1" applyBorder="1" applyAlignment="1" applyProtection="1">
      <alignment horizontal="center" wrapText="1"/>
      <protection locked="0"/>
    </xf>
    <xf numFmtId="14" fontId="13" fillId="5" borderId="9" xfId="0" applyNumberFormat="1"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5" borderId="6" xfId="0" applyFont="1" applyFill="1" applyBorder="1" applyAlignment="1" applyProtection="1">
      <alignment horizontal="center" vertical="center"/>
      <protection locked="0"/>
    </xf>
    <xf numFmtId="0" fontId="0" fillId="5" borderId="9" xfId="0" applyFont="1" applyFill="1" applyBorder="1" applyAlignment="1" applyProtection="1">
      <alignment horizontal="center" vertical="center"/>
      <protection locked="0"/>
    </xf>
    <xf numFmtId="0" fontId="22" fillId="5" borderId="6" xfId="0" applyFont="1" applyFill="1" applyBorder="1" applyAlignment="1" applyProtection="1">
      <alignment horizontal="left" vertical="center" wrapText="1"/>
      <protection locked="0"/>
    </xf>
    <xf numFmtId="170" fontId="22" fillId="5" borderId="6" xfId="1" applyNumberFormat="1" applyFont="1" applyFill="1" applyBorder="1" applyAlignment="1">
      <alignment horizontal="right" vertical="center" wrapText="1"/>
    </xf>
    <xf numFmtId="0" fontId="25" fillId="5" borderId="6" xfId="0" applyFont="1" applyFill="1" applyBorder="1" applyAlignment="1" applyProtection="1">
      <alignment horizontal="left" vertical="center" wrapText="1"/>
      <protection locked="0"/>
    </xf>
    <xf numFmtId="49" fontId="25" fillId="5" borderId="6" xfId="0" applyNumberFormat="1" applyFont="1" applyFill="1" applyBorder="1" applyAlignment="1" applyProtection="1">
      <alignment horizontal="center" vertical="center" wrapText="1"/>
      <protection locked="0"/>
    </xf>
    <xf numFmtId="0" fontId="25" fillId="5" borderId="6" xfId="0" applyFont="1" applyFill="1" applyBorder="1" applyAlignment="1" applyProtection="1">
      <alignment horizontal="center" vertical="center" wrapText="1"/>
      <protection locked="0"/>
    </xf>
    <xf numFmtId="14" fontId="25" fillId="5" borderId="6" xfId="0" applyNumberFormat="1" applyFont="1" applyFill="1" applyBorder="1" applyAlignment="1" applyProtection="1">
      <alignment horizontal="center" vertical="center" wrapText="1"/>
      <protection locked="0"/>
    </xf>
    <xf numFmtId="171" fontId="22" fillId="5" borderId="6" xfId="0" applyNumberFormat="1" applyFont="1" applyFill="1" applyBorder="1" applyAlignment="1" applyProtection="1">
      <alignment horizontal="center" vertical="center" wrapText="1"/>
      <protection locked="0"/>
    </xf>
    <xf numFmtId="15" fontId="25" fillId="5" borderId="6" xfId="0" applyNumberFormat="1" applyFont="1" applyFill="1" applyBorder="1" applyAlignment="1" applyProtection="1">
      <alignment horizontal="center" vertical="center" wrapText="1"/>
      <protection locked="0"/>
    </xf>
    <xf numFmtId="2" fontId="25" fillId="5" borderId="6" xfId="0" applyNumberFormat="1" applyFont="1" applyFill="1" applyBorder="1" applyAlignment="1" applyProtection="1">
      <alignment horizontal="center" vertical="center" wrapText="1"/>
      <protection locked="0"/>
    </xf>
    <xf numFmtId="0" fontId="25" fillId="5" borderId="6" xfId="0" applyFont="1" applyFill="1" applyBorder="1" applyAlignment="1">
      <alignment horizontal="center" vertical="center" wrapText="1"/>
    </xf>
    <xf numFmtId="1" fontId="45" fillId="5" borderId="6" xfId="0" applyNumberFormat="1" applyFont="1" applyFill="1" applyBorder="1" applyAlignment="1" applyProtection="1">
      <alignment horizontal="center" vertical="center" wrapText="1"/>
      <protection locked="0"/>
    </xf>
    <xf numFmtId="9" fontId="25" fillId="5" borderId="6" xfId="0" applyNumberFormat="1" applyFont="1" applyFill="1" applyBorder="1" applyAlignment="1" applyProtection="1">
      <alignment horizontal="center" vertical="center" wrapText="1"/>
      <protection locked="0"/>
    </xf>
    <xf numFmtId="171" fontId="25" fillId="5" borderId="6" xfId="0" applyNumberFormat="1" applyFont="1" applyFill="1" applyBorder="1" applyAlignment="1" applyProtection="1">
      <alignment horizontal="center" vertical="center" wrapText="1"/>
      <protection locked="0"/>
    </xf>
    <xf numFmtId="4" fontId="45" fillId="5" borderId="6" xfId="0" applyNumberFormat="1" applyFont="1" applyFill="1" applyBorder="1" applyAlignment="1" applyProtection="1">
      <alignment horizontal="center" vertical="center" wrapText="1"/>
      <protection locked="0"/>
    </xf>
    <xf numFmtId="170" fontId="25" fillId="5" borderId="6" xfId="1" applyNumberFormat="1" applyFont="1" applyFill="1" applyBorder="1" applyAlignment="1">
      <alignment horizontal="right" vertical="center" wrapText="1"/>
    </xf>
    <xf numFmtId="0" fontId="7" fillId="5" borderId="0" xfId="0" applyFont="1" applyFill="1" applyBorder="1" applyAlignment="1">
      <alignment horizontal="left" vertical="center" wrapText="1"/>
    </xf>
    <xf numFmtId="0" fontId="25" fillId="5" borderId="0" xfId="0" applyFont="1" applyFill="1" applyAlignment="1">
      <alignment horizontal="left" vertical="center" wrapText="1"/>
    </xf>
    <xf numFmtId="171" fontId="0" fillId="0" borderId="0" xfId="0" applyNumberFormat="1" applyFill="1" applyAlignment="1">
      <alignment vertical="center"/>
    </xf>
    <xf numFmtId="2" fontId="48" fillId="0" borderId="6" xfId="0" applyNumberFormat="1" applyFont="1" applyFill="1" applyBorder="1" applyAlignment="1" applyProtection="1">
      <alignment horizontal="center" vertical="center" wrapText="1"/>
      <protection locked="0"/>
    </xf>
    <xf numFmtId="0" fontId="13" fillId="0" borderId="6" xfId="0" applyFont="1" applyBorder="1" applyAlignment="1">
      <alignment horizontal="center" vertical="center"/>
    </xf>
    <xf numFmtId="176" fontId="20" fillId="0" borderId="6" xfId="1" applyNumberFormat="1" applyFont="1" applyFill="1" applyBorder="1" applyAlignment="1">
      <alignment horizontal="center" vertical="center" wrapText="1"/>
    </xf>
    <xf numFmtId="0" fontId="0" fillId="5" borderId="6" xfId="0" applyNumberFormat="1" applyFont="1" applyFill="1" applyBorder="1" applyAlignment="1">
      <alignment horizontal="left" wrapText="1"/>
    </xf>
    <xf numFmtId="0" fontId="0" fillId="5" borderId="6" xfId="0" applyNumberFormat="1" applyFont="1" applyFill="1" applyBorder="1" applyAlignment="1">
      <alignment horizontal="left" vertical="center" wrapText="1"/>
    </xf>
    <xf numFmtId="0" fontId="0" fillId="5" borderId="9" xfId="0" applyFont="1" applyFill="1" applyBorder="1" applyAlignment="1">
      <alignment horizontal="center"/>
    </xf>
    <xf numFmtId="0" fontId="0" fillId="5" borderId="6" xfId="0" applyNumberFormat="1" applyFont="1" applyFill="1" applyBorder="1" applyAlignment="1">
      <alignment horizontal="center" wrapText="1"/>
    </xf>
    <xf numFmtId="0" fontId="0" fillId="5" borderId="6" xfId="0" applyNumberFormat="1" applyFill="1" applyBorder="1" applyAlignment="1">
      <alignment horizontal="left" vertical="center" wrapText="1"/>
    </xf>
    <xf numFmtId="174" fontId="20" fillId="0" borderId="6" xfId="1" applyNumberFormat="1" applyFont="1" applyFill="1" applyBorder="1" applyAlignment="1">
      <alignment horizontal="center" vertical="center" wrapText="1"/>
    </xf>
    <xf numFmtId="49" fontId="0" fillId="0" borderId="8" xfId="0" applyNumberFormat="1" applyFill="1" applyBorder="1" applyAlignment="1">
      <alignment horizontal="center" vertical="center" wrapText="1"/>
    </xf>
    <xf numFmtId="0" fontId="49" fillId="0" borderId="10" xfId="0" applyFont="1" applyFill="1" applyBorder="1" applyAlignment="1">
      <alignment horizontal="center" vertical="top" wrapText="1"/>
    </xf>
    <xf numFmtId="0" fontId="14" fillId="20" borderId="6" xfId="0" applyFont="1" applyFill="1" applyBorder="1" applyAlignment="1">
      <alignment horizontal="left" vertical="center" wrapText="1"/>
    </xf>
    <xf numFmtId="14" fontId="14" fillId="20" borderId="6" xfId="0" applyNumberFormat="1" applyFont="1" applyFill="1" applyBorder="1" applyAlignment="1">
      <alignment horizontal="center" vertical="center" wrapText="1"/>
    </xf>
    <xf numFmtId="0" fontId="14" fillId="20" borderId="6" xfId="0" applyFont="1" applyFill="1" applyBorder="1" applyAlignment="1">
      <alignment horizontal="center" vertical="center" wrapText="1"/>
    </xf>
    <xf numFmtId="0" fontId="14" fillId="20" borderId="10" xfId="0" applyFont="1" applyFill="1" applyBorder="1" applyAlignment="1">
      <alignment horizontal="center" vertical="center" wrapText="1"/>
    </xf>
    <xf numFmtId="0" fontId="49" fillId="0" borderId="6" xfId="0" applyFont="1" applyFill="1" applyBorder="1" applyAlignment="1">
      <alignment horizontal="center" vertical="top" wrapText="1"/>
    </xf>
    <xf numFmtId="0" fontId="49" fillId="0" borderId="6" xfId="0" applyFont="1" applyFill="1" applyBorder="1" applyAlignment="1">
      <alignment horizontal="center" vertical="top"/>
    </xf>
    <xf numFmtId="0" fontId="0" fillId="20" borderId="6" xfId="0" applyFill="1" applyBorder="1" applyAlignment="1">
      <alignment horizontal="left" vertical="top" wrapText="1"/>
    </xf>
    <xf numFmtId="0" fontId="0" fillId="20" borderId="6" xfId="0" applyFill="1" applyBorder="1" applyAlignment="1">
      <alignment horizontal="center" vertical="top" wrapText="1"/>
    </xf>
    <xf numFmtId="0" fontId="3" fillId="20" borderId="10" xfId="0" applyFont="1" applyFill="1" applyBorder="1" applyAlignment="1">
      <alignment horizontal="center" vertical="center" wrapText="1"/>
    </xf>
    <xf numFmtId="0" fontId="3" fillId="0" borderId="6" xfId="0" applyFont="1" applyBorder="1" applyAlignment="1">
      <alignment horizontal="center" vertical="top" wrapText="1"/>
    </xf>
    <xf numFmtId="0" fontId="3" fillId="0" borderId="6" xfId="0" applyFont="1" applyBorder="1" applyAlignment="1">
      <alignment horizontal="center" vertical="top"/>
    </xf>
    <xf numFmtId="0" fontId="49" fillId="0" borderId="6" xfId="0" applyFont="1" applyBorder="1" applyAlignment="1">
      <alignment horizontal="center" vertical="top"/>
    </xf>
    <xf numFmtId="0" fontId="49" fillId="15" borderId="9" xfId="0" applyFont="1" applyFill="1" applyBorder="1" applyAlignment="1">
      <alignment horizontal="center" vertical="top" wrapText="1"/>
    </xf>
    <xf numFmtId="0" fontId="3" fillId="20" borderId="9" xfId="0" applyFont="1" applyFill="1" applyBorder="1" applyAlignment="1">
      <alignment horizontal="left" vertical="top" wrapText="1"/>
    </xf>
    <xf numFmtId="0" fontId="3" fillId="20" borderId="9" xfId="0" applyFont="1" applyFill="1" applyBorder="1" applyAlignment="1">
      <alignment horizontal="center" vertical="top" wrapText="1"/>
    </xf>
    <xf numFmtId="0" fontId="3" fillId="20" borderId="6" xfId="0" applyFont="1" applyFill="1" applyBorder="1" applyAlignment="1">
      <alignment horizontal="center" vertical="center" wrapText="1"/>
    </xf>
    <xf numFmtId="0" fontId="49" fillId="5" borderId="9" xfId="0" applyFont="1" applyFill="1" applyBorder="1" applyAlignment="1">
      <alignment horizontal="center" vertical="top" wrapText="1"/>
    </xf>
    <xf numFmtId="0" fontId="3" fillId="5" borderId="6" xfId="0" applyFont="1" applyFill="1" applyBorder="1" applyAlignment="1">
      <alignment horizontal="left" vertical="top" wrapText="1"/>
    </xf>
    <xf numFmtId="0" fontId="3" fillId="5" borderId="6" xfId="0" applyFont="1" applyFill="1" applyBorder="1" applyAlignment="1">
      <alignment horizontal="center" vertical="top" wrapText="1"/>
    </xf>
    <xf numFmtId="0" fontId="49" fillId="5" borderId="6" xfId="0" applyFont="1" applyFill="1" applyBorder="1" applyAlignment="1">
      <alignment horizontal="center" vertical="top" wrapText="1"/>
    </xf>
    <xf numFmtId="0" fontId="3" fillId="5" borderId="6" xfId="0" applyFont="1" applyFill="1" applyBorder="1" applyAlignment="1">
      <alignment horizontal="center" vertical="top"/>
    </xf>
    <xf numFmtId="0" fontId="0" fillId="15" borderId="6" xfId="0" applyFill="1" applyBorder="1" applyAlignment="1">
      <alignment vertical="top"/>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6" fillId="3" borderId="3"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0" fillId="0" borderId="9" xfId="0" applyBorder="1" applyAlignment="1">
      <alignment horizontal="center" vertical="center"/>
    </xf>
    <xf numFmtId="0" fontId="0" fillId="0" borderId="10" xfId="0" applyBorder="1" applyAlignment="1">
      <alignment horizontal="center" vertical="center"/>
    </xf>
    <xf numFmtId="0" fontId="12" fillId="0" borderId="11" xfId="0" applyFont="1" applyBorder="1" applyAlignment="1">
      <alignment horizontal="center"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 xfId="0" applyFont="1" applyFill="1" applyBorder="1" applyAlignment="1">
      <alignment horizontal="center" vertical="center"/>
    </xf>
    <xf numFmtId="0" fontId="0" fillId="3" borderId="2" xfId="0" applyFont="1" applyFill="1" applyBorder="1" applyAlignment="1">
      <alignment horizontal="left" vertical="center"/>
    </xf>
    <xf numFmtId="0" fontId="0" fillId="3" borderId="5" xfId="0" applyFont="1" applyFill="1" applyBorder="1" applyAlignment="1">
      <alignment horizontal="left"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7" fillId="0" borderId="0" xfId="0" applyFont="1" applyFill="1" applyAlignment="1">
      <alignment horizontal="left" vertical="center" wrapText="1"/>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14" fontId="0" fillId="5" borderId="9" xfId="0" applyNumberFormat="1" applyFont="1" applyFill="1" applyBorder="1" applyAlignment="1">
      <alignment horizontal="center" vertical="center" wrapText="1"/>
    </xf>
    <xf numFmtId="14" fontId="0" fillId="5" borderId="19" xfId="0" applyNumberFormat="1" applyFont="1" applyFill="1" applyBorder="1" applyAlignment="1">
      <alignment horizontal="center" vertical="center" wrapText="1"/>
    </xf>
    <xf numFmtId="14" fontId="0" fillId="5" borderId="10" xfId="0" applyNumberFormat="1"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5" borderId="19"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0" fillId="5" borderId="7" xfId="0" applyFont="1" applyFill="1" applyBorder="1" applyAlignment="1">
      <alignment horizontal="left" vertical="top" wrapText="1"/>
    </xf>
    <xf numFmtId="0" fontId="0" fillId="5" borderId="12" xfId="0" applyFont="1" applyFill="1" applyBorder="1" applyAlignment="1">
      <alignment horizontal="left" vertical="top" wrapText="1"/>
    </xf>
    <xf numFmtId="0" fontId="0" fillId="5" borderId="8" xfId="0" applyFont="1" applyFill="1" applyBorder="1" applyAlignment="1">
      <alignment horizontal="left" vertical="top" wrapText="1"/>
    </xf>
    <xf numFmtId="0" fontId="0" fillId="0" borderId="9"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0" xfId="0" applyFont="1" applyBorder="1" applyAlignment="1">
      <alignment horizontal="center" vertical="center" wrapText="1"/>
    </xf>
    <xf numFmtId="0" fontId="13" fillId="5" borderId="9"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9" xfId="0" applyBorder="1" applyAlignment="1">
      <alignment horizontal="center" vertical="center" wrapText="1"/>
    </xf>
    <xf numFmtId="0" fontId="0" fillId="0" borderId="10" xfId="0" applyBorder="1" applyAlignment="1">
      <alignment horizontal="center" vertical="center" wrapText="1"/>
    </xf>
    <xf numFmtId="0" fontId="0" fillId="0" borderId="19" xfId="0" applyBorder="1" applyAlignment="1">
      <alignment horizontal="center" vertical="center"/>
    </xf>
    <xf numFmtId="0" fontId="0" fillId="5" borderId="65" xfId="0" applyFont="1" applyFill="1" applyBorder="1" applyAlignment="1">
      <alignment horizontal="center" vertical="center" wrapText="1"/>
    </xf>
    <xf numFmtId="0" fontId="0" fillId="5" borderId="63" xfId="0" applyFont="1" applyFill="1" applyBorder="1" applyAlignment="1">
      <alignment horizontal="center" vertical="center" wrapText="1"/>
    </xf>
    <xf numFmtId="14" fontId="0" fillId="0" borderId="9" xfId="0" applyNumberFormat="1" applyBorder="1" applyAlignment="1">
      <alignment horizontal="center" vertical="center" wrapText="1"/>
    </xf>
    <xf numFmtId="14" fontId="0" fillId="0" borderId="19"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5" borderId="24" xfId="0" applyFont="1" applyFill="1" applyBorder="1" applyAlignment="1">
      <alignment horizontal="center" vertical="center" wrapText="1"/>
    </xf>
    <xf numFmtId="14" fontId="0" fillId="5" borderId="24" xfId="0" applyNumberFormat="1" applyFont="1" applyFill="1" applyBorder="1" applyAlignment="1">
      <alignment horizontal="center" vertical="center" wrapText="1"/>
    </xf>
    <xf numFmtId="0" fontId="0" fillId="5" borderId="64" xfId="0" applyFont="1" applyFill="1" applyBorder="1" applyAlignment="1">
      <alignment horizontal="center" vertical="center" wrapText="1"/>
    </xf>
    <xf numFmtId="0" fontId="0" fillId="5" borderId="62" xfId="0" applyFont="1" applyFill="1" applyBorder="1" applyAlignment="1">
      <alignment horizontal="center" vertical="center" wrapText="1"/>
    </xf>
    <xf numFmtId="0" fontId="0" fillId="5" borderId="37" xfId="0" applyFont="1" applyFill="1" applyBorder="1" applyAlignment="1">
      <alignment horizontal="center" vertical="center" wrapText="1"/>
    </xf>
    <xf numFmtId="0" fontId="0" fillId="5" borderId="35"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5" borderId="37"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6" xfId="0"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6" xfId="0" applyFill="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0" fontId="3" fillId="0" borderId="0" xfId="0" applyFont="1" applyFill="1" applyBorder="1" applyAlignment="1">
      <alignment horizontal="center" vertical="center"/>
    </xf>
    <xf numFmtId="0" fontId="0" fillId="0" borderId="7" xfId="0" applyBorder="1" applyAlignment="1">
      <alignment vertical="center" wrapText="1"/>
    </xf>
    <xf numFmtId="0" fontId="0" fillId="0" borderId="8" xfId="0" applyBorder="1" applyAlignment="1">
      <alignment vertical="center" wrapText="1"/>
    </xf>
    <xf numFmtId="0" fontId="0" fillId="0" borderId="7" xfId="0" applyBorder="1" applyAlignment="1">
      <alignment vertical="top" wrapText="1"/>
    </xf>
    <xf numFmtId="0" fontId="0" fillId="0" borderId="8" xfId="0" applyBorder="1" applyAlignment="1">
      <alignment vertical="top" wrapText="1"/>
    </xf>
    <xf numFmtId="0" fontId="3" fillId="5" borderId="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6" xfId="0" applyFont="1" applyFill="1" applyBorder="1" applyAlignment="1">
      <alignment horizontal="center" vertical="center" wrapText="1"/>
    </xf>
    <xf numFmtId="17" fontId="3" fillId="5" borderId="6" xfId="0" applyNumberFormat="1" applyFont="1" applyFill="1" applyBorder="1" applyAlignment="1">
      <alignment horizontal="center" vertical="center" wrapText="1"/>
    </xf>
    <xf numFmtId="14" fontId="3" fillId="5" borderId="9" xfId="0" applyNumberFormat="1" applyFont="1" applyFill="1" applyBorder="1" applyAlignment="1">
      <alignment horizontal="center" vertical="center" wrapText="1"/>
    </xf>
    <xf numFmtId="14" fontId="3" fillId="5" borderId="10" xfId="0" applyNumberFormat="1" applyFont="1" applyFill="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14" fontId="0" fillId="0" borderId="9" xfId="0" applyNumberFormat="1" applyBorder="1" applyAlignment="1">
      <alignment horizontal="center" vertical="center"/>
    </xf>
    <xf numFmtId="14" fontId="0" fillId="0" borderId="10" xfId="0" applyNumberForma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28" fillId="0" borderId="9" xfId="0" applyFont="1" applyBorder="1" applyAlignment="1">
      <alignment horizontal="left" wrapText="1"/>
    </xf>
    <xf numFmtId="0" fontId="28" fillId="0" borderId="19" xfId="0" applyFont="1" applyBorder="1" applyAlignment="1">
      <alignment horizontal="left" wrapText="1"/>
    </xf>
    <xf numFmtId="0" fontId="28" fillId="0" borderId="10" xfId="0" applyFont="1" applyBorder="1" applyAlignment="1">
      <alignment horizontal="left" wrapText="1"/>
    </xf>
    <xf numFmtId="0" fontId="0" fillId="0" borderId="9" xfId="0" applyFont="1" applyBorder="1" applyAlignment="1">
      <alignment horizontal="left" vertical="center" wrapText="1"/>
    </xf>
    <xf numFmtId="0" fontId="0" fillId="0" borderId="19" xfId="0" applyFont="1" applyBorder="1" applyAlignment="1">
      <alignment horizontal="left" vertical="center" wrapText="1"/>
    </xf>
    <xf numFmtId="0" fontId="0" fillId="0" borderId="10" xfId="0" applyFont="1" applyBorder="1" applyAlignment="1">
      <alignment horizontal="left" vertical="center" wrapText="1"/>
    </xf>
    <xf numFmtId="0" fontId="28" fillId="0" borderId="9" xfId="0" applyFont="1" applyBorder="1" applyAlignment="1">
      <alignment horizontal="center" vertical="center"/>
    </xf>
    <xf numFmtId="0" fontId="28" fillId="0" borderId="19" xfId="0" applyFont="1" applyBorder="1" applyAlignment="1">
      <alignment horizontal="center" vertical="center"/>
    </xf>
    <xf numFmtId="0" fontId="28" fillId="0" borderId="10" xfId="0" applyFont="1" applyBorder="1" applyAlignment="1">
      <alignment horizontal="center" vertical="center"/>
    </xf>
    <xf numFmtId="14" fontId="28" fillId="0" borderId="9" xfId="0" applyNumberFormat="1" applyFont="1" applyBorder="1" applyAlignment="1">
      <alignment horizontal="center" vertical="center"/>
    </xf>
    <xf numFmtId="14" fontId="28" fillId="0" borderId="19" xfId="0" applyNumberFormat="1" applyFont="1" applyBorder="1" applyAlignment="1">
      <alignment horizontal="center" vertical="center"/>
    </xf>
    <xf numFmtId="14" fontId="28" fillId="0" borderId="10" xfId="0" applyNumberFormat="1" applyFont="1" applyBorder="1" applyAlignment="1">
      <alignment horizontal="center" vertical="center"/>
    </xf>
    <xf numFmtId="0" fontId="0" fillId="0" borderId="9" xfId="0" applyBorder="1" applyAlignment="1">
      <alignment horizontal="center" wrapText="1"/>
    </xf>
    <xf numFmtId="0" fontId="0" fillId="0" borderId="19" xfId="0" applyBorder="1" applyAlignment="1">
      <alignment horizontal="center" wrapText="1"/>
    </xf>
    <xf numFmtId="0" fontId="0" fillId="0" borderId="10" xfId="0" applyBorder="1" applyAlignment="1">
      <alignment horizontal="center" wrapText="1"/>
    </xf>
    <xf numFmtId="0" fontId="0" fillId="0" borderId="9" xfId="0" applyFill="1" applyBorder="1" applyAlignment="1">
      <alignment horizontal="center" wrapText="1"/>
    </xf>
    <xf numFmtId="0" fontId="0" fillId="0" borderId="19" xfId="0" applyFill="1" applyBorder="1" applyAlignment="1">
      <alignment horizontal="center" wrapText="1"/>
    </xf>
    <xf numFmtId="0" fontId="0" fillId="0" borderId="10" xfId="0" applyFill="1" applyBorder="1" applyAlignment="1">
      <alignment horizontal="center" wrapText="1"/>
    </xf>
    <xf numFmtId="0" fontId="0" fillId="0" borderId="9" xfId="0" applyFill="1" applyBorder="1" applyAlignment="1">
      <alignment horizontal="center"/>
    </xf>
    <xf numFmtId="0" fontId="0" fillId="0" borderId="19" xfId="0" applyFill="1" applyBorder="1" applyAlignment="1">
      <alignment horizontal="center"/>
    </xf>
    <xf numFmtId="0" fontId="0" fillId="0" borderId="10" xfId="0" applyFill="1" applyBorder="1" applyAlignment="1">
      <alignment horizontal="center"/>
    </xf>
    <xf numFmtId="0" fontId="0" fillId="0" borderId="9" xfId="0" applyBorder="1" applyAlignment="1">
      <alignment horizontal="left" vertical="center" wrapText="1"/>
    </xf>
    <xf numFmtId="0" fontId="0" fillId="0" borderId="19" xfId="0" applyBorder="1" applyAlignment="1">
      <alignment horizontal="left" vertical="center" wrapText="1"/>
    </xf>
    <xf numFmtId="0" fontId="0" fillId="0" borderId="10" xfId="0" applyBorder="1" applyAlignment="1">
      <alignment horizontal="left" vertical="center" wrapText="1"/>
    </xf>
    <xf numFmtId="0" fontId="28" fillId="0" borderId="9" xfId="0" applyFont="1" applyFill="1" applyBorder="1" applyAlignment="1">
      <alignment horizontal="center" vertical="center"/>
    </xf>
    <xf numFmtId="0" fontId="28" fillId="0" borderId="19" xfId="0" applyFont="1" applyFill="1" applyBorder="1" applyAlignment="1">
      <alignment horizontal="center" vertical="center"/>
    </xf>
    <xf numFmtId="0" fontId="28" fillId="0" borderId="10" xfId="0" applyFont="1" applyFill="1" applyBorder="1" applyAlignment="1">
      <alignment horizontal="center" vertical="center"/>
    </xf>
    <xf numFmtId="0" fontId="28" fillId="0" borderId="9" xfId="0" applyFont="1" applyBorder="1" applyAlignment="1">
      <alignment horizontal="center" wrapText="1"/>
    </xf>
    <xf numFmtId="0" fontId="28" fillId="0" borderId="19" xfId="0" applyFont="1" applyBorder="1" applyAlignment="1">
      <alignment horizontal="center" wrapText="1"/>
    </xf>
    <xf numFmtId="0" fontId="28" fillId="0" borderId="10" xfId="0" applyFont="1" applyBorder="1" applyAlignment="1">
      <alignment horizontal="center" wrapText="1"/>
    </xf>
    <xf numFmtId="14" fontId="28" fillId="0" borderId="9" xfId="0" applyNumberFormat="1" applyFont="1" applyFill="1" applyBorder="1" applyAlignment="1">
      <alignment horizontal="center" wrapText="1"/>
    </xf>
    <xf numFmtId="14" fontId="28" fillId="0" borderId="19" xfId="0" applyNumberFormat="1" applyFont="1" applyFill="1" applyBorder="1" applyAlignment="1">
      <alignment horizontal="center" wrapText="1"/>
    </xf>
    <xf numFmtId="14" fontId="28" fillId="0" borderId="10" xfId="0" applyNumberFormat="1" applyFont="1" applyFill="1" applyBorder="1" applyAlignment="1">
      <alignment horizontal="center" wrapText="1"/>
    </xf>
    <xf numFmtId="0" fontId="28" fillId="0" borderId="9" xfId="0" applyFont="1" applyFill="1" applyBorder="1" applyAlignment="1">
      <alignment horizontal="center"/>
    </xf>
    <xf numFmtId="0" fontId="28" fillId="0" borderId="19" xfId="0" applyFont="1" applyFill="1" applyBorder="1" applyAlignment="1">
      <alignment horizontal="center"/>
    </xf>
    <xf numFmtId="0" fontId="28" fillId="0" borderId="10" xfId="0" applyFont="1" applyFill="1" applyBorder="1" applyAlignment="1">
      <alignment horizontal="center"/>
    </xf>
    <xf numFmtId="0" fontId="29" fillId="0" borderId="9" xfId="0" applyFont="1" applyBorder="1" applyAlignment="1">
      <alignment horizontal="center" vertical="center"/>
    </xf>
    <xf numFmtId="0" fontId="29" fillId="0" borderId="10" xfId="0" applyFont="1" applyBorder="1" applyAlignment="1">
      <alignment horizontal="center" vertical="center"/>
    </xf>
    <xf numFmtId="0" fontId="28" fillId="0" borderId="9" xfId="0" applyFont="1" applyBorder="1" applyAlignment="1">
      <alignment horizontal="left" vertical="center" wrapText="1"/>
    </xf>
    <xf numFmtId="0" fontId="28" fillId="0" borderId="19" xfId="0" applyFont="1" applyBorder="1" applyAlignment="1">
      <alignment horizontal="left" vertical="center" wrapText="1"/>
    </xf>
    <xf numFmtId="0" fontId="28" fillId="0" borderId="10" xfId="0" applyFont="1" applyBorder="1" applyAlignment="1">
      <alignment horizontal="left" vertical="center" wrapText="1"/>
    </xf>
    <xf numFmtId="0" fontId="29" fillId="0" borderId="19" xfId="0" applyFont="1" applyBorder="1" applyAlignment="1">
      <alignment horizontal="center" vertical="center"/>
    </xf>
    <xf numFmtId="0" fontId="28" fillId="0" borderId="9"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10" xfId="0" applyFont="1" applyBorder="1" applyAlignment="1">
      <alignment horizontal="center" vertical="center" wrapText="1"/>
    </xf>
    <xf numFmtId="14" fontId="29" fillId="0" borderId="9" xfId="0" applyNumberFormat="1" applyFont="1" applyBorder="1" applyAlignment="1">
      <alignment horizontal="center" vertical="center"/>
    </xf>
    <xf numFmtId="14" fontId="29" fillId="0" borderId="19" xfId="0" applyNumberFormat="1" applyFont="1" applyBorder="1" applyAlignment="1">
      <alignment horizontal="center" vertical="center"/>
    </xf>
    <xf numFmtId="14" fontId="29" fillId="0" borderId="10" xfId="0" applyNumberFormat="1" applyFont="1" applyBorder="1" applyAlignment="1">
      <alignment horizontal="center" vertical="center"/>
    </xf>
    <xf numFmtId="14" fontId="29" fillId="0" borderId="9" xfId="0" applyNumberFormat="1" applyFont="1" applyBorder="1" applyAlignment="1">
      <alignment horizontal="center"/>
    </xf>
    <xf numFmtId="0" fontId="29" fillId="0" borderId="10" xfId="0" applyFont="1" applyBorder="1" applyAlignment="1">
      <alignment horizontal="center"/>
    </xf>
    <xf numFmtId="0" fontId="29" fillId="0" borderId="9" xfId="0" applyFont="1" applyFill="1" applyBorder="1" applyAlignment="1">
      <alignment horizontal="center"/>
    </xf>
    <xf numFmtId="0" fontId="29" fillId="0" borderId="10" xfId="0" applyFont="1" applyFill="1" applyBorder="1" applyAlignment="1">
      <alignment horizontal="center"/>
    </xf>
    <xf numFmtId="0" fontId="29" fillId="0" borderId="9" xfId="0" applyFont="1" applyBorder="1" applyAlignment="1">
      <alignment horizontal="center" vertical="center" wrapText="1"/>
    </xf>
    <xf numFmtId="0" fontId="29" fillId="0" borderId="10" xfId="0" applyFont="1" applyBorder="1" applyAlignment="1">
      <alignment horizontal="center" vertical="center" wrapText="1"/>
    </xf>
    <xf numFmtId="14" fontId="29" fillId="0" borderId="9" xfId="0" applyNumberFormat="1" applyFont="1" applyFill="1" applyBorder="1" applyAlignment="1">
      <alignment horizontal="center" vertical="center" wrapText="1"/>
    </xf>
    <xf numFmtId="14" fontId="29" fillId="0" borderId="10" xfId="0" applyNumberFormat="1" applyFont="1" applyFill="1" applyBorder="1" applyAlignment="1">
      <alignment horizontal="center" vertical="center" wrapText="1"/>
    </xf>
    <xf numFmtId="0" fontId="29" fillId="0" borderId="9" xfId="0" applyFont="1" applyFill="1" applyBorder="1" applyAlignment="1">
      <alignment horizontal="center" wrapText="1"/>
    </xf>
    <xf numFmtId="0" fontId="29" fillId="0" borderId="10" xfId="0" applyFont="1" applyFill="1" applyBorder="1" applyAlignment="1">
      <alignment horizontal="center" wrapText="1"/>
    </xf>
    <xf numFmtId="0" fontId="29" fillId="0" borderId="19" xfId="0" applyFont="1" applyFill="1" applyBorder="1" applyAlignment="1">
      <alignment horizontal="center"/>
    </xf>
    <xf numFmtId="0" fontId="29" fillId="0" borderId="9" xfId="0" applyFont="1" applyBorder="1" applyAlignment="1">
      <alignment horizontal="center" wrapText="1"/>
    </xf>
    <xf numFmtId="0" fontId="29" fillId="0" borderId="19" xfId="0" applyFont="1" applyBorder="1" applyAlignment="1">
      <alignment horizontal="center" wrapText="1"/>
    </xf>
    <xf numFmtId="0" fontId="29" fillId="0" borderId="10" xfId="0" applyFont="1" applyBorder="1" applyAlignment="1">
      <alignment horizontal="center" wrapText="1"/>
    </xf>
    <xf numFmtId="14" fontId="29" fillId="0" borderId="19" xfId="0" applyNumberFormat="1" applyFont="1" applyFill="1" applyBorder="1" applyAlignment="1">
      <alignment horizontal="center" vertical="center" wrapText="1"/>
    </xf>
    <xf numFmtId="14" fontId="0" fillId="0" borderId="9" xfId="0" applyNumberFormat="1" applyBorder="1" applyAlignment="1">
      <alignment horizontal="center"/>
    </xf>
    <xf numFmtId="14" fontId="0" fillId="0" borderId="10" xfId="0" applyNumberFormat="1" applyBorder="1" applyAlignment="1">
      <alignment horizont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49" fontId="0" fillId="0" borderId="9" xfId="0" applyNumberFormat="1" applyBorder="1" applyAlignment="1">
      <alignment horizontal="center" wrapText="1"/>
    </xf>
    <xf numFmtId="49" fontId="0" fillId="0" borderId="19" xfId="0" applyNumberFormat="1" applyBorder="1" applyAlignment="1">
      <alignment horizontal="center" wrapText="1"/>
    </xf>
    <xf numFmtId="49" fontId="0" fillId="0" borderId="10" xfId="0" applyNumberFormat="1" applyBorder="1" applyAlignment="1">
      <alignment horizontal="center" wrapText="1"/>
    </xf>
    <xf numFmtId="0" fontId="0" fillId="0" borderId="9" xfId="0" applyBorder="1" applyAlignment="1">
      <alignment horizontal="center"/>
    </xf>
    <xf numFmtId="0" fontId="0" fillId="0" borderId="19" xfId="0" applyBorder="1" applyAlignment="1">
      <alignment horizontal="center"/>
    </xf>
    <xf numFmtId="0" fontId="0" fillId="0" borderId="10" xfId="0" applyBorder="1" applyAlignment="1">
      <alignment horizontal="center"/>
    </xf>
    <xf numFmtId="2" fontId="0" fillId="0" borderId="9" xfId="0" applyNumberFormat="1" applyBorder="1" applyAlignment="1">
      <alignment horizontal="center" wrapText="1"/>
    </xf>
    <xf numFmtId="2" fontId="0" fillId="0" borderId="10" xfId="0" applyNumberFormat="1" applyBorder="1" applyAlignment="1">
      <alignment horizontal="center" wrapText="1"/>
    </xf>
    <xf numFmtId="0" fontId="0" fillId="0" borderId="20"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14" fontId="0" fillId="0" borderId="19" xfId="0" applyNumberFormat="1" applyBorder="1" applyAlignment="1">
      <alignment horizontal="center"/>
    </xf>
    <xf numFmtId="14" fontId="0" fillId="0" borderId="19" xfId="0" applyNumberFormat="1" applyBorder="1" applyAlignment="1">
      <alignment horizontal="center" vertical="center"/>
    </xf>
    <xf numFmtId="17" fontId="0" fillId="0" borderId="9" xfId="0" applyNumberFormat="1" applyBorder="1" applyAlignment="1">
      <alignment horizontal="center" wrapText="1"/>
    </xf>
    <xf numFmtId="0" fontId="23" fillId="0" borderId="6" xfId="0" applyFont="1" applyBorder="1" applyAlignment="1">
      <alignment horizontal="center" vertical="center" wrapText="1"/>
    </xf>
    <xf numFmtId="0" fontId="3" fillId="0" borderId="9"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xf>
    <xf numFmtId="0" fontId="22" fillId="0" borderId="6" xfId="0" applyFont="1" applyBorder="1" applyAlignment="1">
      <alignment horizontal="center" vertical="center" wrapText="1"/>
    </xf>
    <xf numFmtId="49" fontId="0" fillId="0" borderId="9" xfId="0" applyNumberFormat="1" applyBorder="1" applyAlignment="1">
      <alignment horizontal="center" vertical="center" wrapText="1"/>
    </xf>
    <xf numFmtId="49" fontId="0" fillId="0" borderId="10" xfId="0" applyNumberFormat="1" applyBorder="1" applyAlignment="1">
      <alignment horizontal="center" vertical="center" wrapText="1"/>
    </xf>
    <xf numFmtId="3" fontId="0" fillId="0" borderId="9" xfId="0" applyNumberFormat="1" applyBorder="1" applyAlignment="1">
      <alignment horizontal="center" vertical="center" wrapText="1"/>
    </xf>
    <xf numFmtId="3" fontId="0" fillId="0" borderId="10" xfId="0" applyNumberFormat="1" applyBorder="1" applyAlignment="1">
      <alignment horizontal="center" vertical="center" wrapText="1"/>
    </xf>
    <xf numFmtId="0" fontId="0" fillId="0" borderId="21" xfId="0" applyBorder="1" applyAlignment="1">
      <alignment horizontal="center" vertical="center"/>
    </xf>
    <xf numFmtId="49" fontId="0" fillId="0" borderId="19" xfId="0" applyNumberFormat="1" applyBorder="1" applyAlignment="1">
      <alignment horizontal="center" vertical="center" wrapText="1"/>
    </xf>
    <xf numFmtId="3" fontId="0" fillId="0" borderId="19" xfId="0" applyNumberFormat="1" applyBorder="1" applyAlignment="1">
      <alignment horizontal="center" vertical="center" wrapText="1"/>
    </xf>
    <xf numFmtId="49" fontId="3" fillId="2" borderId="9" xfId="0" applyNumberFormat="1" applyFont="1" applyFill="1" applyBorder="1" applyAlignment="1">
      <alignment horizontal="center" vertical="center" wrapText="1"/>
    </xf>
    <xf numFmtId="49" fontId="3" fillId="2" borderId="10" xfId="0" applyNumberFormat="1" applyFont="1" applyFill="1" applyBorder="1" applyAlignment="1">
      <alignment horizontal="center" vertical="center" wrapText="1"/>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5" borderId="7"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4" fillId="2" borderId="6" xfId="0" applyFont="1" applyFill="1" applyBorder="1" applyAlignment="1">
      <alignment horizontal="center" vertical="center"/>
    </xf>
    <xf numFmtId="0" fontId="0" fillId="5" borderId="13"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9" xfId="0" applyFill="1" applyBorder="1" applyAlignment="1">
      <alignment horizontal="left" vertical="center" wrapText="1"/>
    </xf>
    <xf numFmtId="0" fontId="0" fillId="5" borderId="10" xfId="0" applyFill="1" applyBorder="1" applyAlignment="1">
      <alignment horizontal="left" vertical="center" wrapText="1"/>
    </xf>
    <xf numFmtId="49" fontId="0" fillId="5" borderId="9" xfId="0" applyNumberFormat="1" applyFill="1" applyBorder="1" applyAlignment="1">
      <alignment horizontal="center" vertical="center" wrapText="1"/>
    </xf>
    <xf numFmtId="49" fontId="0" fillId="5" borderId="10" xfId="0" applyNumberFormat="1"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3" fontId="0" fillId="5" borderId="9" xfId="0" applyNumberFormat="1" applyFill="1" applyBorder="1" applyAlignment="1">
      <alignment horizontal="center" vertical="center" wrapText="1"/>
    </xf>
    <xf numFmtId="3" fontId="0" fillId="5" borderId="10" xfId="0" applyNumberFormat="1" applyFill="1" applyBorder="1" applyAlignment="1">
      <alignment horizontal="center" vertical="center" wrapText="1"/>
    </xf>
    <xf numFmtId="14" fontId="0" fillId="5" borderId="9" xfId="0" applyNumberFormat="1" applyFill="1" applyBorder="1" applyAlignment="1">
      <alignment horizontal="center" vertical="center" wrapText="1"/>
    </xf>
    <xf numFmtId="14" fontId="0" fillId="5" borderId="10" xfId="0" applyNumberFormat="1" applyFill="1" applyBorder="1" applyAlignment="1">
      <alignment horizontal="center" vertical="center" wrapText="1"/>
    </xf>
    <xf numFmtId="0" fontId="0" fillId="5" borderId="6"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20"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13"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0" fillId="5" borderId="6" xfId="0" applyFill="1" applyBorder="1" applyAlignment="1">
      <alignment horizontal="left" vertical="center" wrapText="1"/>
    </xf>
    <xf numFmtId="0" fontId="0" fillId="5" borderId="19" xfId="0" applyFill="1" applyBorder="1" applyAlignment="1">
      <alignment horizontal="left" vertical="center" wrapText="1"/>
    </xf>
    <xf numFmtId="49" fontId="0" fillId="5" borderId="6" xfId="0" applyNumberFormat="1" applyFill="1" applyBorder="1" applyAlignment="1">
      <alignment horizontal="center" vertical="center" wrapText="1"/>
    </xf>
    <xf numFmtId="49" fontId="0" fillId="5" borderId="19" xfId="0" applyNumberFormat="1" applyFill="1" applyBorder="1" applyAlignment="1">
      <alignment horizontal="center" vertical="center" wrapText="1"/>
    </xf>
    <xf numFmtId="3" fontId="0" fillId="5" borderId="6" xfId="0" applyNumberFormat="1" applyFill="1" applyBorder="1" applyAlignment="1">
      <alignment horizontal="center" vertical="center" wrapText="1"/>
    </xf>
    <xf numFmtId="3" fontId="0" fillId="5" borderId="19" xfId="0" applyNumberFormat="1" applyFill="1" applyBorder="1" applyAlignment="1">
      <alignment horizontal="center" vertical="center" wrapText="1"/>
    </xf>
    <xf numFmtId="14" fontId="0" fillId="5" borderId="19" xfId="0" applyNumberForma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0" fillId="21" borderId="9" xfId="0" applyFill="1" applyBorder="1" applyAlignment="1">
      <alignment horizontal="center" vertical="center"/>
    </xf>
    <xf numFmtId="0" fontId="0" fillId="21" borderId="10" xfId="0" applyFill="1" applyBorder="1" applyAlignment="1">
      <alignment horizontal="center" vertical="center"/>
    </xf>
    <xf numFmtId="0" fontId="12" fillId="0" borderId="0" xfId="0" applyFont="1" applyBorder="1" applyAlignment="1">
      <alignment horizontal="center" vertical="center" wrapText="1"/>
    </xf>
    <xf numFmtId="0" fontId="41" fillId="22" borderId="6" xfId="0"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10" xfId="0" applyNumberFormat="1" applyFont="1" applyFill="1" applyBorder="1" applyAlignment="1">
      <alignment horizontal="center" vertical="center"/>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0" fillId="4" borderId="6" xfId="0" applyFill="1" applyBorder="1" applyAlignment="1">
      <alignment horizontal="center" vertical="center"/>
    </xf>
    <xf numFmtId="0" fontId="0" fillId="0" borderId="12" xfId="0" applyBorder="1"/>
    <xf numFmtId="0" fontId="0" fillId="0" borderId="8" xfId="0" applyBorder="1"/>
    <xf numFmtId="0" fontId="0" fillId="0" borderId="18" xfId="0" applyFill="1" applyBorder="1" applyAlignment="1">
      <alignment horizontal="center" vertical="center"/>
    </xf>
    <xf numFmtId="0" fontId="0" fillId="0" borderId="19" xfId="0" applyFill="1" applyBorder="1" applyAlignment="1">
      <alignment horizontal="center" vertical="center"/>
    </xf>
    <xf numFmtId="0" fontId="0" fillId="0" borderId="24" xfId="0" applyFill="1" applyBorder="1" applyAlignment="1">
      <alignment horizontal="center" vertical="center"/>
    </xf>
    <xf numFmtId="0" fontId="4" fillId="2" borderId="5" xfId="0" applyFont="1" applyFill="1" applyBorder="1" applyAlignment="1">
      <alignment horizontal="left" vertical="center"/>
    </xf>
    <xf numFmtId="0" fontId="4" fillId="2" borderId="3" xfId="0" applyFont="1" applyFill="1" applyBorder="1" applyAlignment="1">
      <alignment horizontal="left" vertical="center"/>
    </xf>
    <xf numFmtId="0" fontId="4" fillId="2" borderId="3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8" xfId="0" applyFont="1" applyFill="1" applyBorder="1" applyAlignment="1">
      <alignment horizontal="center" vertical="center"/>
    </xf>
    <xf numFmtId="0" fontId="0" fillId="0" borderId="0" xfId="0" applyAlignment="1">
      <alignment horizontal="center" vertical="center"/>
    </xf>
    <xf numFmtId="0" fontId="0" fillId="5" borderId="9" xfId="0" applyFont="1" applyFill="1" applyBorder="1" applyAlignment="1">
      <alignment horizontal="center" vertical="center"/>
    </xf>
    <xf numFmtId="0" fontId="0" fillId="5" borderId="10" xfId="0" applyFont="1" applyFill="1" applyBorder="1" applyAlignment="1">
      <alignment horizontal="center" vertical="center"/>
    </xf>
    <xf numFmtId="0" fontId="0" fillId="5" borderId="15" xfId="0" applyFont="1" applyFill="1" applyBorder="1" applyAlignment="1">
      <alignment horizontal="center" vertical="center" wrapText="1"/>
    </xf>
    <xf numFmtId="0" fontId="0" fillId="5" borderId="16" xfId="0" applyFont="1" applyFill="1" applyBorder="1" applyAlignment="1">
      <alignment horizontal="center" vertical="center" wrapText="1"/>
    </xf>
    <xf numFmtId="0" fontId="0" fillId="5" borderId="7" xfId="0" applyFont="1" applyFill="1" applyBorder="1" applyAlignment="1">
      <alignment vertical="center" wrapText="1"/>
    </xf>
    <xf numFmtId="0" fontId="0" fillId="5" borderId="8" xfId="0" applyFont="1" applyFill="1" applyBorder="1" applyAlignment="1">
      <alignment vertical="center" wrapText="1"/>
    </xf>
    <xf numFmtId="0" fontId="0" fillId="5" borderId="9" xfId="0" applyFont="1" applyFill="1" applyBorder="1" applyAlignment="1">
      <alignment horizontal="left" vertical="center"/>
    </xf>
    <xf numFmtId="14" fontId="0" fillId="5" borderId="9" xfId="0" applyNumberFormat="1" applyFont="1" applyFill="1" applyBorder="1" applyAlignment="1">
      <alignment horizontal="center" vertical="center"/>
    </xf>
    <xf numFmtId="14" fontId="0" fillId="5" borderId="10" xfId="0" applyNumberFormat="1" applyFont="1" applyFill="1" applyBorder="1" applyAlignment="1">
      <alignment horizontal="center" vertical="center"/>
    </xf>
    <xf numFmtId="0" fontId="0" fillId="5" borderId="7" xfId="0" applyFont="1" applyFill="1" applyBorder="1" applyAlignment="1">
      <alignment horizontal="center" vertical="center"/>
    </xf>
    <xf numFmtId="0" fontId="0" fillId="5" borderId="8" xfId="0" applyFont="1" applyFill="1" applyBorder="1" applyAlignment="1">
      <alignment horizontal="center" vertical="center"/>
    </xf>
    <xf numFmtId="0" fontId="0"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7" fillId="0" borderId="0" xfId="0" applyFont="1" applyFill="1" applyAlignment="1">
      <alignment horizontal="center" vertical="center" wrapText="1"/>
    </xf>
    <xf numFmtId="0" fontId="0" fillId="0" borderId="0" xfId="0" applyFill="1" applyBorder="1" applyAlignment="1">
      <alignment horizontal="center" vertical="center" wrapText="1"/>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3" borderId="2" xfId="0" applyFill="1" applyBorder="1" applyAlignment="1">
      <alignment horizontal="left" vertical="center"/>
    </xf>
    <xf numFmtId="0" fontId="10" fillId="0" borderId="0" xfId="0" applyFont="1" applyFill="1" applyBorder="1" applyAlignment="1">
      <alignment horizontal="center" vertical="center" wrapText="1"/>
    </xf>
    <xf numFmtId="0" fontId="6" fillId="3" borderId="3"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29" fillId="0" borderId="6" xfId="0" applyFont="1" applyBorder="1" applyAlignment="1">
      <alignment horizontal="center" vertical="center"/>
    </xf>
    <xf numFmtId="0" fontId="3" fillId="7" borderId="9" xfId="0" applyFont="1" applyFill="1" applyBorder="1" applyAlignment="1">
      <alignment horizontal="center" vertical="center"/>
    </xf>
    <xf numFmtId="0" fontId="3" fillId="7" borderId="19" xfId="0" applyFont="1" applyFill="1" applyBorder="1" applyAlignment="1">
      <alignment horizontal="center" vertical="center"/>
    </xf>
    <xf numFmtId="0" fontId="3" fillId="7" borderId="10" xfId="0" applyFont="1" applyFill="1" applyBorder="1" applyAlignment="1">
      <alignment horizontal="center" vertical="center"/>
    </xf>
    <xf numFmtId="0" fontId="0" fillId="0" borderId="6" xfId="0" applyBorder="1" applyAlignment="1">
      <alignment horizontal="center" wrapText="1"/>
    </xf>
    <xf numFmtId="0" fontId="0" fillId="0" borderId="6" xfId="0" applyFill="1" applyBorder="1" applyAlignment="1">
      <alignment horizontal="center" wrapText="1"/>
    </xf>
    <xf numFmtId="0" fontId="0" fillId="0" borderId="9" xfId="0" applyFill="1" applyBorder="1" applyAlignment="1">
      <alignment horizontal="left" wrapText="1"/>
    </xf>
    <xf numFmtId="0" fontId="0" fillId="0" borderId="10" xfId="0" applyFill="1" applyBorder="1" applyAlignment="1">
      <alignment horizontal="left"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29" fillId="0" borderId="6" xfId="0" applyFont="1" applyBorder="1" applyAlignment="1">
      <alignment horizontal="center" vertical="center" wrapText="1"/>
    </xf>
    <xf numFmtId="0" fontId="29" fillId="0" borderId="6"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28" fillId="0" borderId="6" xfId="0" applyFont="1" applyBorder="1" applyAlignment="1">
      <alignment horizontal="center" vertical="center" wrapText="1"/>
    </xf>
    <xf numFmtId="14" fontId="29" fillId="0" borderId="6" xfId="0" applyNumberFormat="1" applyFont="1" applyBorder="1" applyAlignment="1">
      <alignment horizontal="center" vertical="center" wrapText="1"/>
    </xf>
    <xf numFmtId="14" fontId="29" fillId="0" borderId="10" xfId="0" applyNumberFormat="1" applyFont="1" applyBorder="1" applyAlignment="1">
      <alignment horizontal="center" vertical="center" wrapText="1"/>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13" fillId="5" borderId="21"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28" fillId="5" borderId="9" xfId="0" applyFont="1" applyFill="1" applyBorder="1" applyAlignment="1">
      <alignment horizontal="center" vertical="center" wrapText="1"/>
    </xf>
    <xf numFmtId="0" fontId="28" fillId="5" borderId="10" xfId="0" applyFont="1" applyFill="1" applyBorder="1" applyAlignment="1">
      <alignment horizontal="center" vertical="center" wrapText="1"/>
    </xf>
    <xf numFmtId="0" fontId="29" fillId="5" borderId="9" xfId="0" applyFont="1" applyFill="1" applyBorder="1" applyAlignment="1">
      <alignment horizontal="center" vertical="center" wrapText="1"/>
    </xf>
    <xf numFmtId="0" fontId="29" fillId="5" borderId="10" xfId="0" applyFont="1" applyFill="1" applyBorder="1" applyAlignment="1">
      <alignment horizontal="center" vertical="center" wrapText="1"/>
    </xf>
    <xf numFmtId="14" fontId="29" fillId="5" borderId="9" xfId="0" applyNumberFormat="1" applyFont="1" applyFill="1" applyBorder="1" applyAlignment="1">
      <alignment horizontal="center" vertical="center" wrapText="1"/>
    </xf>
    <xf numFmtId="14" fontId="29" fillId="5" borderId="19" xfId="0" applyNumberFormat="1" applyFont="1" applyFill="1" applyBorder="1" applyAlignment="1">
      <alignment horizontal="center" vertical="center" wrapText="1"/>
    </xf>
    <xf numFmtId="14" fontId="29" fillId="5" borderId="10" xfId="0" applyNumberFormat="1" applyFont="1" applyFill="1" applyBorder="1" applyAlignment="1">
      <alignment horizontal="center" vertical="center" wrapText="1"/>
    </xf>
    <xf numFmtId="0" fontId="29" fillId="5" borderId="19" xfId="0" applyFont="1" applyFill="1" applyBorder="1" applyAlignment="1">
      <alignment horizontal="center" vertical="center" wrapText="1"/>
    </xf>
    <xf numFmtId="0" fontId="28" fillId="5" borderId="9" xfId="0" applyFont="1" applyFill="1" applyBorder="1" applyAlignment="1">
      <alignment horizontal="left" vertical="center" wrapText="1"/>
    </xf>
    <xf numFmtId="0" fontId="28" fillId="5" borderId="19" xfId="0" applyFont="1" applyFill="1" applyBorder="1" applyAlignment="1">
      <alignment horizontal="center" vertical="center" wrapText="1"/>
    </xf>
    <xf numFmtId="14" fontId="28" fillId="5" borderId="9" xfId="0" applyNumberFormat="1" applyFont="1" applyFill="1" applyBorder="1" applyAlignment="1">
      <alignment horizontal="center" vertical="center" wrapText="1"/>
    </xf>
    <xf numFmtId="14" fontId="28" fillId="5" borderId="19" xfId="0" applyNumberFormat="1" applyFont="1" applyFill="1" applyBorder="1" applyAlignment="1">
      <alignment horizontal="center" vertical="center" wrapText="1"/>
    </xf>
    <xf numFmtId="14" fontId="28" fillId="5" borderId="10" xfId="0" applyNumberFormat="1"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44" fillId="2" borderId="6" xfId="0" applyFont="1" applyFill="1" applyBorder="1" applyAlignment="1">
      <alignment horizontal="center" vertical="center"/>
    </xf>
    <xf numFmtId="0" fontId="47" fillId="0" borderId="20" xfId="0" applyFont="1" applyFill="1" applyBorder="1" applyAlignment="1">
      <alignment horizontal="center" vertical="center" wrapText="1"/>
    </xf>
    <xf numFmtId="0" fontId="0" fillId="3" borderId="2" xfId="0" applyFont="1" applyFill="1" applyBorder="1" applyAlignment="1">
      <alignment horizontal="center" vertical="center"/>
    </xf>
    <xf numFmtId="0" fontId="2" fillId="0" borderId="9" xfId="0" applyFont="1" applyBorder="1" applyAlignment="1">
      <alignment horizontal="center" vertical="center"/>
    </xf>
    <xf numFmtId="0" fontId="2" fillId="0" borderId="19"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0" fillId="0" borderId="13"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9" xfId="0" applyNumberFormat="1" applyBorder="1" applyAlignment="1">
      <alignment horizontal="center" wrapText="1"/>
    </xf>
    <xf numFmtId="0" fontId="0" fillId="0" borderId="10" xfId="0" applyNumberFormat="1" applyBorder="1" applyAlignment="1">
      <alignment horizontal="center" wrapText="1"/>
    </xf>
    <xf numFmtId="0" fontId="0" fillId="0" borderId="6" xfId="0" applyFill="1" applyBorder="1" applyAlignment="1">
      <alignment horizontal="center"/>
    </xf>
    <xf numFmtId="14" fontId="0" fillId="0" borderId="6" xfId="0" applyNumberFormat="1" applyBorder="1" applyAlignment="1">
      <alignment horizontal="center"/>
    </xf>
    <xf numFmtId="0" fontId="0" fillId="0" borderId="13" xfId="0" applyBorder="1" applyAlignment="1">
      <alignment horizontal="center" wrapText="1"/>
    </xf>
    <xf numFmtId="0" fontId="0" fillId="0" borderId="20" xfId="0" applyBorder="1" applyAlignment="1">
      <alignment horizontal="center" wrapText="1"/>
    </xf>
    <xf numFmtId="0" fontId="0" fillId="0" borderId="15" xfId="0" applyBorder="1" applyAlignment="1">
      <alignment horizontal="center" wrapText="1"/>
    </xf>
    <xf numFmtId="0" fontId="0" fillId="0" borderId="9" xfId="0" applyNumberFormat="1" applyBorder="1" applyAlignment="1">
      <alignment horizontal="center" wrapText="1"/>
    </xf>
    <xf numFmtId="1" fontId="0" fillId="0" borderId="9" xfId="0" applyNumberFormat="1" applyBorder="1" applyAlignment="1">
      <alignment horizontal="center"/>
    </xf>
    <xf numFmtId="1" fontId="0" fillId="0" borderId="10" xfId="0" applyNumberFormat="1" applyBorder="1" applyAlignment="1">
      <alignment horizontal="center"/>
    </xf>
    <xf numFmtId="174" fontId="13" fillId="0" borderId="9" xfId="1" applyNumberFormat="1" applyFont="1" applyFill="1" applyBorder="1" applyAlignment="1">
      <alignment horizontal="center" vertical="center" wrapText="1"/>
    </xf>
    <xf numFmtId="174" fontId="13" fillId="0" borderId="10" xfId="1" applyNumberFormat="1" applyFont="1" applyFill="1" applyBorder="1" applyAlignment="1">
      <alignment horizontal="center" vertical="center" wrapText="1"/>
    </xf>
    <xf numFmtId="170" fontId="13" fillId="0" borderId="9" xfId="1" applyNumberFormat="1" applyFont="1" applyFill="1" applyBorder="1" applyAlignment="1">
      <alignment horizontal="center" vertical="center" wrapText="1"/>
    </xf>
    <xf numFmtId="170" fontId="13" fillId="0" borderId="10" xfId="1"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14" fontId="13" fillId="0" borderId="9" xfId="0" applyNumberFormat="1" applyFont="1" applyFill="1" applyBorder="1" applyAlignment="1" applyProtection="1">
      <alignment horizontal="center" vertical="center" wrapText="1"/>
      <protection locked="0"/>
    </xf>
    <xf numFmtId="14" fontId="13" fillId="0" borderId="10" xfId="0" applyNumberFormat="1" applyFont="1" applyFill="1" applyBorder="1" applyAlignment="1" applyProtection="1">
      <alignment horizontal="center" vertical="center" wrapText="1"/>
      <protection locked="0"/>
    </xf>
    <xf numFmtId="15" fontId="13" fillId="0" borderId="9" xfId="0" applyNumberFormat="1" applyFont="1" applyFill="1" applyBorder="1" applyAlignment="1" applyProtection="1">
      <alignment horizontal="center" vertical="center" wrapText="1"/>
      <protection locked="0"/>
    </xf>
    <xf numFmtId="15" fontId="13" fillId="0" borderId="10" xfId="0" applyNumberFormat="1" applyFont="1" applyFill="1" applyBorder="1" applyAlignment="1" applyProtection="1">
      <alignment horizontal="center" vertical="center" wrapText="1"/>
      <protection locked="0"/>
    </xf>
    <xf numFmtId="0" fontId="13" fillId="0" borderId="9" xfId="0" applyNumberFormat="1" applyFont="1" applyFill="1" applyBorder="1" applyAlignment="1" applyProtection="1">
      <alignment horizontal="center" vertical="center" wrapText="1"/>
      <protection locked="0"/>
    </xf>
    <xf numFmtId="0" fontId="13" fillId="0" borderId="10" xfId="0" applyNumberFormat="1" applyFont="1" applyFill="1" applyBorder="1" applyAlignment="1" applyProtection="1">
      <alignment horizontal="center" vertical="center" wrapText="1"/>
      <protection locked="0"/>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1" fontId="13" fillId="0" borderId="9" xfId="0" applyNumberFormat="1" applyFont="1" applyFill="1" applyBorder="1" applyAlignment="1" applyProtection="1">
      <alignment horizontal="center" vertical="center" wrapText="1"/>
      <protection locked="0"/>
    </xf>
    <xf numFmtId="1" fontId="13" fillId="0" borderId="10" xfId="0" applyNumberFormat="1" applyFont="1" applyFill="1" applyBorder="1" applyAlignment="1" applyProtection="1">
      <alignment horizontal="center" vertical="center" wrapText="1"/>
      <protection locked="0"/>
    </xf>
    <xf numFmtId="49" fontId="13" fillId="0" borderId="9" xfId="0" applyNumberFormat="1" applyFont="1" applyFill="1" applyBorder="1" applyAlignment="1" applyProtection="1">
      <alignment horizontal="center" vertical="center" wrapText="1"/>
      <protection locked="0"/>
    </xf>
    <xf numFmtId="49" fontId="13" fillId="0" borderId="10"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13" fontId="13" fillId="0" borderId="9" xfId="0" applyNumberFormat="1" applyFont="1" applyFill="1" applyBorder="1" applyAlignment="1" applyProtection="1">
      <alignment horizontal="center" vertical="center" wrapText="1"/>
      <protection locked="0"/>
    </xf>
    <xf numFmtId="13" fontId="13" fillId="0" borderId="10" xfId="0" applyNumberFormat="1" applyFont="1" applyFill="1" applyBorder="1" applyAlignment="1" applyProtection="1">
      <alignment horizontal="center" vertical="center" wrapText="1"/>
      <protection locked="0"/>
    </xf>
    <xf numFmtId="9" fontId="13" fillId="0" borderId="9" xfId="2" applyFont="1" applyFill="1" applyBorder="1" applyAlignment="1" applyProtection="1">
      <alignment horizontal="center" vertical="center" wrapText="1"/>
      <protection locked="0"/>
    </xf>
    <xf numFmtId="9" fontId="13" fillId="0" borderId="10" xfId="2" applyFont="1" applyFill="1" applyBorder="1" applyAlignment="1" applyProtection="1">
      <alignment horizontal="center" vertical="center" wrapText="1"/>
      <protection locked="0"/>
    </xf>
    <xf numFmtId="0" fontId="9" fillId="0" borderId="19"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3" fillId="5" borderId="7" xfId="0" applyFont="1" applyFill="1" applyBorder="1" applyAlignment="1">
      <alignment horizontal="center" vertical="top" wrapText="1"/>
    </xf>
    <xf numFmtId="0" fontId="13" fillId="5" borderId="8" xfId="0" applyFont="1" applyFill="1" applyBorder="1" applyAlignment="1">
      <alignment horizontal="center" vertical="top" wrapText="1"/>
    </xf>
    <xf numFmtId="0" fontId="13" fillId="0" borderId="7" xfId="0" applyFont="1" applyFill="1" applyBorder="1" applyAlignment="1">
      <alignment horizontal="center" vertical="top" wrapText="1"/>
    </xf>
    <xf numFmtId="0" fontId="13" fillId="0" borderId="8" xfId="0" applyFont="1" applyFill="1" applyBorder="1" applyAlignment="1">
      <alignment horizontal="center" vertical="top"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0" fillId="0" borderId="12" xfId="0" applyBorder="1" applyAlignment="1">
      <alignment horizontal="center" vertical="center"/>
    </xf>
    <xf numFmtId="0" fontId="13" fillId="5" borderId="13" xfId="0" applyFont="1" applyFill="1" applyBorder="1" applyAlignment="1">
      <alignment horizontal="center" vertical="top" wrapText="1"/>
    </xf>
    <xf numFmtId="0" fontId="13" fillId="5" borderId="14" xfId="0" applyFont="1" applyFill="1" applyBorder="1" applyAlignment="1">
      <alignment horizontal="center" vertical="top" wrapText="1"/>
    </xf>
    <xf numFmtId="0" fontId="13" fillId="5" borderId="15" xfId="0" applyFont="1" applyFill="1" applyBorder="1" applyAlignment="1">
      <alignment horizontal="center" vertical="top" wrapText="1"/>
    </xf>
    <xf numFmtId="0" fontId="13" fillId="5" borderId="16" xfId="0" applyFont="1" applyFill="1" applyBorder="1" applyAlignment="1">
      <alignment horizontal="center" vertical="top"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0" xfId="0" applyFont="1" applyBorder="1" applyAlignment="1">
      <alignment horizontal="center" vertical="center" wrapText="1"/>
    </xf>
    <xf numFmtId="0" fontId="0" fillId="5" borderId="9" xfId="0" applyFill="1" applyBorder="1" applyAlignment="1">
      <alignment vertical="center" wrapText="1"/>
    </xf>
    <xf numFmtId="0" fontId="0" fillId="5" borderId="10" xfId="0" applyFill="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13" fillId="0" borderId="9" xfId="0" applyFont="1" applyBorder="1" applyAlignment="1">
      <alignment horizontal="left" vertical="center" wrapText="1"/>
    </xf>
    <xf numFmtId="0" fontId="13"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9" xfId="0" applyFont="1" applyBorder="1" applyAlignment="1">
      <alignment horizontal="center" vertical="center" wrapText="1"/>
    </xf>
    <xf numFmtId="3" fontId="0" fillId="5" borderId="9" xfId="0" applyNumberFormat="1" applyFont="1" applyFill="1" applyBorder="1" applyAlignment="1">
      <alignment horizontal="center" vertical="center" wrapText="1"/>
    </xf>
    <xf numFmtId="3" fontId="0" fillId="5" borderId="19" xfId="0" applyNumberFormat="1" applyFont="1" applyFill="1" applyBorder="1" applyAlignment="1">
      <alignment horizontal="center" vertical="center" wrapText="1"/>
    </xf>
    <xf numFmtId="3" fontId="0" fillId="5" borderId="10" xfId="0" applyNumberFormat="1" applyFont="1" applyFill="1" applyBorder="1" applyAlignment="1">
      <alignment horizontal="center" vertical="center"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5" borderId="9" xfId="0" applyFont="1" applyFill="1" applyBorder="1" applyAlignment="1">
      <alignment horizontal="center" vertical="top" wrapText="1"/>
    </xf>
    <xf numFmtId="0" fontId="0" fillId="5" borderId="10" xfId="0" applyFont="1" applyFill="1" applyBorder="1" applyAlignment="1">
      <alignment horizontal="center" vertical="top" wrapText="1"/>
    </xf>
    <xf numFmtId="14" fontId="0" fillId="5" borderId="9" xfId="0" applyNumberFormat="1" applyFont="1" applyFill="1" applyBorder="1" applyAlignment="1">
      <alignment horizontal="center" vertical="top" wrapText="1"/>
    </xf>
    <xf numFmtId="14" fontId="0" fillId="5" borderId="10" xfId="0" applyNumberFormat="1" applyFont="1" applyFill="1" applyBorder="1" applyAlignment="1">
      <alignment horizontal="center" vertical="top" wrapText="1"/>
    </xf>
    <xf numFmtId="0" fontId="0" fillId="0" borderId="9" xfId="0" applyFont="1" applyBorder="1" applyAlignment="1">
      <alignment horizontal="center" vertical="top" wrapText="1"/>
    </xf>
    <xf numFmtId="0" fontId="0" fillId="0" borderId="10" xfId="0" applyFont="1" applyBorder="1" applyAlignment="1">
      <alignment horizontal="center" vertical="top" wrapText="1"/>
    </xf>
    <xf numFmtId="0" fontId="3" fillId="5" borderId="19" xfId="0" applyFont="1" applyFill="1" applyBorder="1" applyAlignment="1">
      <alignment horizontal="center" vertical="center" wrapText="1"/>
    </xf>
    <xf numFmtId="14" fontId="3" fillId="5" borderId="19" xfId="0" applyNumberFormat="1" applyFont="1" applyFill="1" applyBorder="1" applyAlignment="1">
      <alignment horizontal="center" vertical="center" wrapText="1"/>
    </xf>
    <xf numFmtId="0" fontId="0" fillId="0" borderId="19" xfId="0" applyBorder="1" applyAlignment="1">
      <alignment horizontal="center" vertical="top" wrapText="1"/>
    </xf>
    <xf numFmtId="0" fontId="0" fillId="5" borderId="0" xfId="0" applyFont="1" applyFill="1" applyBorder="1" applyAlignment="1">
      <alignment horizontal="left" vertical="top" wrapText="1"/>
    </xf>
    <xf numFmtId="0" fontId="4" fillId="20" borderId="5" xfId="0" applyFont="1" applyFill="1" applyBorder="1" applyAlignment="1">
      <alignment horizontal="center" vertical="center"/>
    </xf>
    <xf numFmtId="0" fontId="4" fillId="20" borderId="3" xfId="0" applyFont="1" applyFill="1" applyBorder="1" applyAlignment="1">
      <alignment horizontal="center" vertical="center"/>
    </xf>
    <xf numFmtId="0" fontId="4" fillId="20" borderId="4" xfId="0" applyFont="1" applyFill="1" applyBorder="1" applyAlignment="1">
      <alignment horizontal="center" vertical="center"/>
    </xf>
    <xf numFmtId="0" fontId="0" fillId="5" borderId="19" xfId="0" applyFill="1" applyBorder="1" applyAlignment="1">
      <alignment vertical="center" wrapText="1"/>
    </xf>
    <xf numFmtId="0" fontId="0" fillId="20" borderId="18" xfId="0" applyFill="1" applyBorder="1" applyAlignment="1">
      <alignment horizontal="center" vertical="center"/>
    </xf>
    <xf numFmtId="0" fontId="0" fillId="20" borderId="19" xfId="0" applyFill="1" applyBorder="1" applyAlignment="1">
      <alignment horizontal="center" vertical="center"/>
    </xf>
    <xf numFmtId="0" fontId="0" fillId="20" borderId="24" xfId="0" applyFill="1" applyBorder="1" applyAlignment="1">
      <alignment horizontal="center" vertical="center"/>
    </xf>
    <xf numFmtId="0" fontId="30" fillId="0" borderId="0" xfId="0" applyFont="1" applyAlignment="1">
      <alignment horizontal="center" vertical="center"/>
    </xf>
    <xf numFmtId="0" fontId="3" fillId="20" borderId="9" xfId="0" applyFont="1" applyFill="1" applyBorder="1" applyAlignment="1">
      <alignment horizontal="center" vertical="center"/>
    </xf>
    <xf numFmtId="0" fontId="3" fillId="20" borderId="10" xfId="0" applyFont="1" applyFill="1" applyBorder="1" applyAlignment="1">
      <alignment horizontal="center" vertical="center"/>
    </xf>
    <xf numFmtId="0" fontId="3" fillId="20" borderId="6" xfId="0" applyFont="1" applyFill="1" applyBorder="1" applyAlignment="1">
      <alignment horizontal="center" vertical="center"/>
    </xf>
    <xf numFmtId="0" fontId="0" fillId="20" borderId="9" xfId="0" applyFill="1" applyBorder="1" applyAlignment="1">
      <alignment horizontal="center" vertical="center"/>
    </xf>
    <xf numFmtId="0" fontId="0" fillId="20" borderId="10" xfId="0" applyFill="1" applyBorder="1" applyAlignment="1">
      <alignment horizontal="center" vertical="center"/>
    </xf>
    <xf numFmtId="0" fontId="28" fillId="3" borderId="27" xfId="0" applyFont="1" applyFill="1" applyBorder="1" applyAlignment="1">
      <alignment horizontal="left" vertical="center"/>
    </xf>
    <xf numFmtId="0" fontId="28" fillId="3" borderId="3" xfId="0" applyFont="1" applyFill="1" applyBorder="1" applyAlignment="1">
      <alignment horizontal="left" vertical="center"/>
    </xf>
    <xf numFmtId="0" fontId="7" fillId="0" borderId="26" xfId="0" applyFont="1" applyFill="1" applyBorder="1" applyAlignment="1">
      <alignment horizontal="left" vertical="center"/>
    </xf>
    <xf numFmtId="0" fontId="7" fillId="0" borderId="28" xfId="0" applyFont="1" applyFill="1" applyBorder="1" applyAlignment="1">
      <alignment horizontal="left" vertical="center"/>
    </xf>
    <xf numFmtId="0" fontId="7" fillId="0" borderId="29" xfId="0" applyFont="1" applyFill="1" applyBorder="1" applyAlignment="1">
      <alignment horizontal="left" vertical="center"/>
    </xf>
    <xf numFmtId="0" fontId="6" fillId="3" borderId="25" xfId="0" applyFont="1" applyFill="1" applyBorder="1" applyAlignment="1" applyProtection="1">
      <alignment horizontal="left" vertical="center"/>
      <protection locked="0"/>
    </xf>
    <xf numFmtId="1" fontId="0" fillId="0" borderId="6" xfId="0" applyNumberFormat="1" applyBorder="1" applyAlignment="1">
      <alignment horizontal="center" vertical="center"/>
    </xf>
    <xf numFmtId="0" fontId="0" fillId="0" borderId="39" xfId="0" applyBorder="1" applyAlignment="1">
      <alignment horizontal="center" vertical="center"/>
    </xf>
    <xf numFmtId="0" fontId="0" fillId="0" borderId="31" xfId="0" applyBorder="1" applyAlignment="1">
      <alignment horizontal="center" vertical="center"/>
    </xf>
    <xf numFmtId="0" fontId="33" fillId="0" borderId="6" xfId="0" applyFont="1" applyBorder="1" applyAlignment="1">
      <alignment horizontal="center" vertical="center"/>
    </xf>
    <xf numFmtId="14" fontId="0" fillId="0" borderId="6" xfId="0" applyNumberFormat="1" applyBorder="1" applyAlignment="1">
      <alignment horizontal="center" vertical="center"/>
    </xf>
    <xf numFmtId="0" fontId="3" fillId="0" borderId="9" xfId="0" applyFont="1" applyBorder="1" applyAlignment="1">
      <alignment horizontal="left" wrapText="1"/>
    </xf>
    <xf numFmtId="0" fontId="3" fillId="0" borderId="10" xfId="0" applyFont="1" applyBorder="1" applyAlignment="1">
      <alignment horizontal="left" wrapText="1"/>
    </xf>
    <xf numFmtId="0" fontId="29" fillId="0" borderId="6" xfId="0" applyFont="1" applyFill="1" applyBorder="1" applyAlignment="1">
      <alignment horizontal="center"/>
    </xf>
    <xf numFmtId="0" fontId="13" fillId="0" borderId="0" xfId="0" applyFont="1" applyFill="1" applyBorder="1" applyAlignment="1">
      <alignment horizontal="center" vertical="center" wrapText="1"/>
    </xf>
    <xf numFmtId="0" fontId="29" fillId="0" borderId="0" xfId="0" applyFont="1" applyFill="1" applyBorder="1" applyAlignment="1">
      <alignment horizontal="center" vertical="center"/>
    </xf>
    <xf numFmtId="0" fontId="29" fillId="0" borderId="9" xfId="0" applyFont="1" applyBorder="1" applyAlignment="1">
      <alignment horizontal="right" vertical="center"/>
    </xf>
    <xf numFmtId="0" fontId="29" fillId="0" borderId="19" xfId="0" applyFont="1" applyBorder="1" applyAlignment="1">
      <alignment horizontal="right" vertical="center"/>
    </xf>
    <xf numFmtId="0" fontId="29" fillId="0" borderId="10" xfId="0" applyFont="1" applyBorder="1" applyAlignment="1">
      <alignment horizontal="right" vertical="center"/>
    </xf>
    <xf numFmtId="0" fontId="29" fillId="0" borderId="9" xfId="0" applyFont="1" applyBorder="1" applyAlignment="1">
      <alignment horizontal="center"/>
    </xf>
    <xf numFmtId="0" fontId="0" fillId="0" borderId="0" xfId="0" applyFill="1" applyBorder="1" applyAlignment="1">
      <alignment horizontal="center" vertical="center"/>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9" xfId="0" applyBorder="1" applyAlignment="1">
      <alignment horizontal="right" vertical="center" wrapText="1"/>
    </xf>
    <xf numFmtId="0" fontId="0" fillId="0" borderId="10" xfId="0" applyBorder="1" applyAlignment="1">
      <alignment horizontal="right"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9" xfId="0" applyNumberFormat="1" applyBorder="1" applyAlignment="1">
      <alignment horizontal="center" vertical="center"/>
    </xf>
    <xf numFmtId="0" fontId="0" fillId="0" borderId="10" xfId="0" applyNumberFormat="1" applyBorder="1" applyAlignment="1">
      <alignment horizontal="center" vertical="center"/>
    </xf>
    <xf numFmtId="0" fontId="0" fillId="0" borderId="9" xfId="0" applyNumberFormat="1" applyFill="1" applyBorder="1" applyAlignment="1">
      <alignment horizontal="center" vertical="center"/>
    </xf>
    <xf numFmtId="0" fontId="0" fillId="0" borderId="10" xfId="0" applyNumberFormat="1" applyFill="1" applyBorder="1" applyAlignment="1">
      <alignment horizontal="center" vertical="center"/>
    </xf>
    <xf numFmtId="0" fontId="0" fillId="20" borderId="9" xfId="0" applyNumberFormat="1" applyFill="1" applyBorder="1" applyAlignment="1">
      <alignment horizontal="center" vertical="center"/>
    </xf>
    <xf numFmtId="0" fontId="0" fillId="20" borderId="10" xfId="0" applyNumberFormat="1" applyFill="1" applyBorder="1" applyAlignment="1">
      <alignment horizontal="center" vertical="center"/>
    </xf>
    <xf numFmtId="0" fontId="0" fillId="0" borderId="18" xfId="0" applyNumberFormat="1" applyBorder="1" applyAlignment="1">
      <alignment horizontal="center" vertical="center"/>
    </xf>
    <xf numFmtId="0" fontId="0" fillId="0" borderId="19" xfId="0" applyNumberFormat="1" applyBorder="1" applyAlignment="1">
      <alignment horizontal="center" vertical="center"/>
    </xf>
    <xf numFmtId="0" fontId="0" fillId="0" borderId="24" xfId="0" applyNumberFormat="1" applyBorder="1" applyAlignment="1">
      <alignment horizontal="center" vertical="center"/>
    </xf>
    <xf numFmtId="0" fontId="3" fillId="0" borderId="9" xfId="0" applyNumberFormat="1" applyFont="1" applyBorder="1" applyAlignment="1">
      <alignment horizontal="center" vertical="center"/>
    </xf>
    <xf numFmtId="0" fontId="3" fillId="0" borderId="19" xfId="0" applyNumberFormat="1" applyFont="1" applyBorder="1" applyAlignment="1">
      <alignment horizontal="center" vertical="center"/>
    </xf>
    <xf numFmtId="0" fontId="3" fillId="0" borderId="10" xfId="0" applyNumberFormat="1" applyFont="1" applyBorder="1" applyAlignment="1">
      <alignment horizontal="center" vertical="center"/>
    </xf>
    <xf numFmtId="0" fontId="36" fillId="5" borderId="7" xfId="0" applyFont="1" applyFill="1" applyBorder="1" applyAlignment="1">
      <alignment horizontal="center" vertical="center" wrapText="1"/>
    </xf>
    <xf numFmtId="0" fontId="36" fillId="5" borderId="8" xfId="0" applyFont="1" applyFill="1" applyBorder="1" applyAlignment="1">
      <alignment horizontal="center" vertical="center" wrapText="1"/>
    </xf>
    <xf numFmtId="0" fontId="0" fillId="6" borderId="7" xfId="0" applyFont="1" applyFill="1" applyBorder="1" applyAlignment="1">
      <alignment horizontal="center" vertical="center" wrapText="1"/>
    </xf>
    <xf numFmtId="0" fontId="0" fillId="6" borderId="8" xfId="0" applyFont="1" applyFill="1" applyBorder="1" applyAlignment="1">
      <alignment horizontal="center" vertical="center" wrapText="1"/>
    </xf>
    <xf numFmtId="0" fontId="0" fillId="5" borderId="6" xfId="0" applyFill="1" applyBorder="1" applyAlignment="1">
      <alignment horizontal="center" vertical="center"/>
    </xf>
    <xf numFmtId="0" fontId="0" fillId="5" borderId="12"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4" fillId="2" borderId="42" xfId="0" applyFont="1" applyFill="1" applyBorder="1" applyAlignment="1">
      <alignment horizontal="left"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6" xfId="0" applyFont="1" applyFill="1" applyBorder="1" applyAlignment="1">
      <alignment horizontal="center" vertical="center"/>
    </xf>
    <xf numFmtId="0" fontId="0" fillId="0" borderId="6" xfId="0" applyFont="1" applyBorder="1" applyAlignment="1">
      <alignment vertical="center" wrapText="1"/>
    </xf>
    <xf numFmtId="0" fontId="35" fillId="0" borderId="9" xfId="0" applyFont="1" applyFill="1" applyBorder="1" applyAlignment="1">
      <alignment horizontal="center" vertical="center" wrapText="1"/>
    </xf>
    <xf numFmtId="0" fontId="35" fillId="0" borderId="19"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4" fillId="2" borderId="4" xfId="0" applyFont="1" applyFill="1" applyBorder="1" applyAlignment="1">
      <alignment horizontal="left" vertical="center"/>
    </xf>
    <xf numFmtId="0" fontId="3" fillId="2" borderId="6" xfId="0" applyFont="1" applyFill="1" applyBorder="1" applyAlignment="1">
      <alignment horizontal="center" vertical="top" wrapText="1"/>
    </xf>
    <xf numFmtId="0" fontId="3" fillId="2" borderId="6" xfId="0" applyNumberFormat="1" applyFont="1" applyFill="1" applyBorder="1" applyAlignment="1">
      <alignment horizontal="center" vertical="center" wrapText="1"/>
    </xf>
    <xf numFmtId="0" fontId="0" fillId="0" borderId="7" xfId="0" applyFont="1" applyFill="1" applyBorder="1" applyAlignment="1">
      <alignment vertical="center" wrapText="1"/>
    </xf>
    <xf numFmtId="0" fontId="0" fillId="0" borderId="8" xfId="0" applyFont="1" applyFill="1" applyBorder="1" applyAlignment="1">
      <alignment vertical="center" wrapText="1"/>
    </xf>
    <xf numFmtId="0" fontId="0" fillId="0" borderId="6" xfId="0" applyFont="1" applyFill="1" applyBorder="1" applyAlignment="1">
      <alignment vertical="center" wrapText="1"/>
    </xf>
    <xf numFmtId="0" fontId="0" fillId="0" borderId="6" xfId="0" applyFont="1" applyBorder="1" applyAlignment="1">
      <alignment horizontal="center" vertical="center"/>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6" xfId="0" applyFont="1" applyFill="1" applyBorder="1" applyAlignment="1">
      <alignment horizontal="left" vertical="center"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9" xfId="0" applyNumberFormat="1" applyFont="1" applyFill="1" applyBorder="1" applyAlignment="1">
      <alignment horizontal="center" vertical="center" wrapText="1"/>
    </xf>
    <xf numFmtId="0" fontId="3" fillId="2" borderId="10" xfId="0" applyNumberFormat="1" applyFont="1" applyFill="1" applyBorder="1" applyAlignment="1">
      <alignment horizontal="center" vertical="center" wrapText="1"/>
    </xf>
    <xf numFmtId="0" fontId="4" fillId="2" borderId="1" xfId="0" applyFont="1" applyFill="1" applyBorder="1" applyAlignment="1">
      <alignment horizontal="left" vertical="center"/>
    </xf>
    <xf numFmtId="0" fontId="4" fillId="2" borderId="0" xfId="0" applyFont="1" applyFill="1" applyBorder="1" applyAlignment="1">
      <alignment horizontal="left" vertical="center"/>
    </xf>
    <xf numFmtId="0" fontId="0" fillId="0" borderId="0" xfId="0" applyBorder="1" applyAlignment="1">
      <alignment horizontal="center" vertical="center"/>
    </xf>
    <xf numFmtId="0" fontId="6" fillId="2" borderId="6" xfId="0" applyFont="1" applyFill="1" applyBorder="1" applyAlignment="1">
      <alignment horizontal="left" vertical="center" wrapText="1"/>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5" borderId="20" xfId="0" applyFont="1" applyFill="1" applyBorder="1" applyAlignment="1">
      <alignment horizontal="center" vertical="center" wrapText="1"/>
    </xf>
    <xf numFmtId="0" fontId="0" fillId="5" borderId="21" xfId="0" applyFont="1" applyFill="1" applyBorder="1" applyAlignment="1">
      <alignment horizontal="center" vertical="center" wrapText="1"/>
    </xf>
    <xf numFmtId="0" fontId="0" fillId="18" borderId="7" xfId="0" applyFont="1" applyFill="1" applyBorder="1" applyAlignment="1">
      <alignment horizontal="center" vertical="center" wrapText="1"/>
    </xf>
    <xf numFmtId="0" fontId="0" fillId="18" borderId="8" xfId="0" applyFont="1" applyFill="1" applyBorder="1" applyAlignment="1">
      <alignment horizontal="center" vertical="center" wrapText="1"/>
    </xf>
    <xf numFmtId="0" fontId="28" fillId="5" borderId="7" xfId="0" applyFont="1" applyFill="1" applyBorder="1" applyAlignment="1">
      <alignment horizontal="center" vertical="center" wrapText="1"/>
    </xf>
    <xf numFmtId="0" fontId="28" fillId="5" borderId="8" xfId="0" applyFont="1" applyFill="1" applyBorder="1" applyAlignment="1">
      <alignment horizontal="center" vertical="center" wrapText="1"/>
    </xf>
    <xf numFmtId="0" fontId="33" fillId="10" borderId="0" xfId="0" applyFont="1" applyFill="1" applyAlignment="1">
      <alignment horizontal="center" vertical="center"/>
    </xf>
    <xf numFmtId="0" fontId="4" fillId="2" borderId="1" xfId="0" applyFont="1" applyFill="1" applyBorder="1" applyAlignment="1">
      <alignment horizontal="left" vertical="top"/>
    </xf>
    <xf numFmtId="0" fontId="4" fillId="2" borderId="0" xfId="0" applyFont="1" applyFill="1" applyBorder="1" applyAlignment="1">
      <alignment horizontal="left" vertical="top"/>
    </xf>
    <xf numFmtId="14" fontId="0" fillId="0" borderId="14" xfId="0" applyNumberFormat="1" applyBorder="1" applyAlignment="1">
      <alignment horizontal="center"/>
    </xf>
    <xf numFmtId="14" fontId="0" fillId="0" borderId="21" xfId="0" applyNumberFormat="1" applyBorder="1" applyAlignment="1">
      <alignment horizontal="center"/>
    </xf>
    <xf numFmtId="14" fontId="0" fillId="0" borderId="16" xfId="0" applyNumberFormat="1" applyBorder="1" applyAlignment="1">
      <alignment horizontal="center"/>
    </xf>
    <xf numFmtId="0" fontId="0" fillId="5" borderId="9" xfId="0" applyFill="1" applyBorder="1" applyAlignment="1">
      <alignment horizontal="center" vertical="center"/>
    </xf>
    <xf numFmtId="0" fontId="0" fillId="5" borderId="19" xfId="0" applyFill="1" applyBorder="1" applyAlignment="1">
      <alignment horizontal="center" vertical="center"/>
    </xf>
    <xf numFmtId="0" fontId="0" fillId="5" borderId="10" xfId="0" applyFill="1" applyBorder="1" applyAlignment="1">
      <alignment horizontal="center" vertical="center"/>
    </xf>
    <xf numFmtId="0" fontId="0" fillId="0" borderId="37" xfId="0" applyBorder="1" applyAlignment="1">
      <alignment horizontal="center" wrapText="1"/>
    </xf>
    <xf numFmtId="0" fontId="0" fillId="0" borderId="35" xfId="0" applyBorder="1" applyAlignment="1">
      <alignment horizontal="center" wrapText="1"/>
    </xf>
    <xf numFmtId="49" fontId="0" fillId="0" borderId="8" xfId="0" applyNumberFormat="1" applyBorder="1" applyAlignment="1">
      <alignment horizontal="center" wrapText="1"/>
    </xf>
    <xf numFmtId="0" fontId="0" fillId="0" borderId="6" xfId="0" applyBorder="1" applyAlignment="1">
      <alignment horizontal="center"/>
    </xf>
    <xf numFmtId="0" fontId="0" fillId="0" borderId="39" xfId="0" applyBorder="1" applyAlignment="1">
      <alignment horizontal="center"/>
    </xf>
    <xf numFmtId="0" fontId="0" fillId="0" borderId="0" xfId="0" applyBorder="1" applyAlignment="1">
      <alignment horizontal="center"/>
    </xf>
    <xf numFmtId="0" fontId="0" fillId="0" borderId="31" xfId="0" applyBorder="1" applyAlignment="1">
      <alignment horizontal="center"/>
    </xf>
    <xf numFmtId="0" fontId="28" fillId="0" borderId="6" xfId="0" applyFont="1" applyBorder="1" applyAlignment="1">
      <alignment horizontal="center" wrapText="1"/>
    </xf>
    <xf numFmtId="0" fontId="0" fillId="0" borderId="6" xfId="0" applyNumberFormat="1" applyBorder="1" applyAlignment="1">
      <alignment horizontal="center" wrapText="1"/>
    </xf>
    <xf numFmtId="1" fontId="0" fillId="0" borderId="6" xfId="0" applyNumberFormat="1" applyBorder="1" applyAlignment="1">
      <alignment horizontal="center"/>
    </xf>
    <xf numFmtId="0" fontId="0" fillId="0" borderId="6"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6" xfId="0" applyBorder="1" applyAlignment="1" applyProtection="1">
      <alignment horizontal="center" wrapText="1"/>
      <protection locked="0"/>
    </xf>
    <xf numFmtId="0" fontId="3" fillId="2" borderId="19" xfId="0" applyFont="1" applyFill="1" applyBorder="1" applyAlignment="1">
      <alignment horizontal="center" vertical="center" wrapText="1"/>
    </xf>
    <xf numFmtId="1" fontId="0" fillId="0" borderId="19" xfId="0" applyNumberFormat="1" applyBorder="1" applyAlignment="1">
      <alignment horizontal="center"/>
    </xf>
    <xf numFmtId="170" fontId="20" fillId="0" borderId="9" xfId="1" applyNumberFormat="1" applyFont="1" applyFill="1" applyBorder="1" applyAlignment="1">
      <alignment horizontal="center" vertical="center" wrapText="1"/>
    </xf>
    <xf numFmtId="170" fontId="20" fillId="0" borderId="10" xfId="1" applyNumberFormat="1" applyFont="1" applyFill="1" applyBorder="1" applyAlignment="1">
      <alignment horizontal="center" vertical="center" wrapText="1"/>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0" fillId="7" borderId="9" xfId="0" applyFont="1" applyFill="1" applyBorder="1" applyAlignment="1">
      <alignment horizontal="center" vertical="center" wrapText="1"/>
    </xf>
    <xf numFmtId="0" fontId="0" fillId="7" borderId="10" xfId="0" applyFont="1" applyFill="1" applyBorder="1" applyAlignment="1">
      <alignment horizontal="center" vertical="center" wrapText="1"/>
    </xf>
    <xf numFmtId="0" fontId="0" fillId="5" borderId="20" xfId="0" applyFont="1" applyFill="1" applyBorder="1" applyAlignment="1" applyProtection="1">
      <alignment horizontal="center" vertical="center" wrapText="1"/>
      <protection locked="0"/>
    </xf>
    <xf numFmtId="0" fontId="0" fillId="5" borderId="21" xfId="0" applyFont="1" applyFill="1" applyBorder="1" applyAlignment="1" applyProtection="1">
      <alignment horizontal="center" vertical="center" wrapText="1"/>
      <protection locked="0"/>
    </xf>
    <xf numFmtId="0" fontId="0" fillId="5" borderId="15" xfId="0" applyFont="1" applyFill="1" applyBorder="1" applyAlignment="1" applyProtection="1">
      <alignment horizontal="center" vertical="center" wrapText="1"/>
      <protection locked="0"/>
    </xf>
    <xf numFmtId="0" fontId="0" fillId="5" borderId="16" xfId="0" applyFont="1" applyFill="1" applyBorder="1" applyAlignment="1" applyProtection="1">
      <alignment horizontal="center" vertical="center" wrapText="1"/>
      <protection locked="0"/>
    </xf>
    <xf numFmtId="0" fontId="0" fillId="5" borderId="9" xfId="0" applyFont="1" applyFill="1" applyBorder="1" applyAlignment="1" applyProtection="1">
      <alignment horizontal="center" vertical="center" wrapText="1"/>
      <protection locked="0"/>
    </xf>
    <xf numFmtId="0" fontId="0" fillId="5" borderId="10" xfId="0" applyFont="1" applyFill="1" applyBorder="1" applyAlignment="1" applyProtection="1">
      <alignment horizontal="center" vertical="center" wrapText="1"/>
      <protection locked="0"/>
    </xf>
    <xf numFmtId="0" fontId="0" fillId="5" borderId="9" xfId="0" applyFont="1" applyFill="1" applyBorder="1" applyAlignment="1" applyProtection="1">
      <alignment horizontal="center" vertical="center"/>
      <protection locked="0"/>
    </xf>
    <xf numFmtId="0" fontId="0" fillId="5" borderId="10" xfId="0" applyFont="1" applyFill="1" applyBorder="1" applyAlignment="1" applyProtection="1">
      <alignment horizontal="center" vertical="center"/>
      <protection locked="0"/>
    </xf>
    <xf numFmtId="0" fontId="33" fillId="2" borderId="6" xfId="0" applyFont="1" applyFill="1" applyBorder="1" applyAlignment="1">
      <alignment horizontal="center" vertical="center"/>
    </xf>
    <xf numFmtId="49" fontId="0" fillId="0" borderId="6" xfId="0" applyNumberFormat="1" applyBorder="1" applyAlignment="1">
      <alignment horizontal="center" wrapText="1"/>
    </xf>
    <xf numFmtId="0" fontId="0" fillId="0" borderId="39" xfId="0" applyBorder="1" applyAlignment="1">
      <alignment horizontal="center" wrapText="1"/>
    </xf>
    <xf numFmtId="0" fontId="0" fillId="0" borderId="0" xfId="0" applyBorder="1" applyAlignment="1">
      <alignment horizontal="center" wrapText="1"/>
    </xf>
    <xf numFmtId="0" fontId="0" fillId="0" borderId="31" xfId="0" applyBorder="1" applyAlignment="1">
      <alignment horizontal="center" wrapText="1"/>
    </xf>
    <xf numFmtId="0" fontId="0" fillId="0" borderId="14" xfId="0" applyBorder="1" applyAlignment="1">
      <alignment horizontal="center" wrapText="1"/>
    </xf>
    <xf numFmtId="0" fontId="0" fillId="0" borderId="21" xfId="0" applyBorder="1" applyAlignment="1">
      <alignment horizontal="center" wrapText="1"/>
    </xf>
    <xf numFmtId="0" fontId="0" fillId="0" borderId="16" xfId="0" applyBorder="1" applyAlignment="1">
      <alignment horizontal="center" wrapText="1"/>
    </xf>
    <xf numFmtId="2" fontId="20" fillId="0" borderId="9" xfId="0" applyNumberFormat="1" applyFont="1" applyFill="1" applyBorder="1" applyAlignment="1" applyProtection="1">
      <alignment horizontal="center" vertical="center" wrapText="1"/>
      <protection locked="0"/>
    </xf>
    <xf numFmtId="2" fontId="20" fillId="0" borderId="10" xfId="0" applyNumberFormat="1" applyFont="1" applyFill="1" applyBorder="1" applyAlignment="1" applyProtection="1">
      <alignment horizontal="center" vertical="center" wrapText="1"/>
      <protection locked="0"/>
    </xf>
    <xf numFmtId="0" fontId="20" fillId="0" borderId="9" xfId="0" applyNumberFormat="1" applyFont="1" applyFill="1" applyBorder="1" applyAlignment="1" applyProtection="1">
      <alignment horizontal="center" vertical="center" wrapText="1"/>
      <protection locked="0"/>
    </xf>
    <xf numFmtId="0" fontId="20" fillId="0" borderId="10" xfId="0" applyNumberFormat="1" applyFont="1" applyFill="1" applyBorder="1" applyAlignment="1" applyProtection="1">
      <alignment horizontal="center" vertical="center" wrapText="1"/>
      <protection locked="0"/>
    </xf>
    <xf numFmtId="9" fontId="20" fillId="0" borderId="9" xfId="0" applyNumberFormat="1" applyFont="1" applyFill="1" applyBorder="1" applyAlignment="1" applyProtection="1">
      <alignment horizontal="center" vertical="center" wrapText="1"/>
      <protection locked="0"/>
    </xf>
    <xf numFmtId="9" fontId="20" fillId="0" borderId="10" xfId="0" applyNumberFormat="1" applyFont="1" applyFill="1" applyBorder="1" applyAlignment="1" applyProtection="1">
      <alignment horizontal="center" vertical="center" wrapText="1"/>
      <protection locked="0"/>
    </xf>
    <xf numFmtId="14" fontId="20" fillId="0" borderId="9" xfId="0" applyNumberFormat="1" applyFont="1" applyFill="1" applyBorder="1" applyAlignment="1" applyProtection="1">
      <alignment horizontal="center" vertical="center" wrapText="1"/>
      <protection locked="0"/>
    </xf>
    <xf numFmtId="14" fontId="20" fillId="0" borderId="10" xfId="0" applyNumberFormat="1" applyFont="1" applyFill="1" applyBorder="1" applyAlignment="1" applyProtection="1">
      <alignment horizontal="center" vertical="center" wrapText="1"/>
      <protection locked="0"/>
    </xf>
    <xf numFmtId="15" fontId="20" fillId="0" borderId="9" xfId="0" applyNumberFormat="1" applyFont="1" applyFill="1" applyBorder="1" applyAlignment="1" applyProtection="1">
      <alignment horizontal="center" vertical="center" wrapText="1"/>
      <protection locked="0"/>
    </xf>
    <xf numFmtId="15" fontId="20" fillId="0" borderId="10" xfId="0" applyNumberFormat="1" applyFont="1" applyFill="1" applyBorder="1" applyAlignment="1" applyProtection="1">
      <alignment horizontal="center" vertical="center" wrapText="1"/>
      <protection locked="0"/>
    </xf>
    <xf numFmtId="0" fontId="20" fillId="0" borderId="9" xfId="0" applyFont="1" applyFill="1" applyBorder="1" applyAlignment="1" applyProtection="1">
      <alignment horizontal="center" vertical="center" wrapText="1"/>
      <protection locked="0"/>
    </xf>
    <xf numFmtId="0" fontId="20" fillId="0" borderId="10" xfId="0" applyFont="1" applyFill="1" applyBorder="1" applyAlignment="1" applyProtection="1">
      <alignment horizontal="center" vertical="center" wrapText="1"/>
      <protection locked="0"/>
    </xf>
    <xf numFmtId="170" fontId="20" fillId="0" borderId="9" xfId="1" applyNumberFormat="1" applyFont="1" applyFill="1" applyBorder="1" applyAlignment="1">
      <alignment horizontal="right" vertical="center" wrapText="1"/>
    </xf>
    <xf numFmtId="170" fontId="20" fillId="0" borderId="19" xfId="1" applyNumberFormat="1" applyFont="1" applyFill="1" applyBorder="1" applyAlignment="1">
      <alignment horizontal="right" vertical="center" wrapText="1"/>
    </xf>
    <xf numFmtId="170" fontId="20" fillId="0" borderId="10" xfId="1" applyNumberFormat="1" applyFont="1" applyFill="1" applyBorder="1" applyAlignment="1">
      <alignment horizontal="right" vertical="center" wrapText="1"/>
    </xf>
    <xf numFmtId="170" fontId="20" fillId="0" borderId="19" xfId="1" applyNumberFormat="1" applyFont="1" applyFill="1" applyBorder="1" applyAlignment="1">
      <alignment horizontal="center" vertical="center" wrapText="1"/>
    </xf>
    <xf numFmtId="49" fontId="13" fillId="0" borderId="19" xfId="0" applyNumberFormat="1" applyFont="1" applyFill="1" applyBorder="1" applyAlignment="1" applyProtection="1">
      <alignment horizontal="center" vertical="center" wrapText="1"/>
      <protection locked="0"/>
    </xf>
    <xf numFmtId="0" fontId="13" fillId="0" borderId="19" xfId="0" applyFont="1" applyFill="1" applyBorder="1" applyAlignment="1" applyProtection="1">
      <alignment horizontal="center" vertical="center" wrapText="1"/>
      <protection locked="0"/>
    </xf>
    <xf numFmtId="9" fontId="20" fillId="0" borderId="19" xfId="0" applyNumberFormat="1" applyFont="1" applyFill="1" applyBorder="1" applyAlignment="1" applyProtection="1">
      <alignment horizontal="center" vertical="center" wrapText="1"/>
      <protection locked="0"/>
    </xf>
    <xf numFmtId="0" fontId="20" fillId="0" borderId="19" xfId="0" applyFont="1" applyFill="1" applyBorder="1" applyAlignment="1" applyProtection="1">
      <alignment horizontal="center" vertical="center" wrapText="1"/>
      <protection locked="0"/>
    </xf>
    <xf numFmtId="2" fontId="20" fillId="0" borderId="19" xfId="0" applyNumberFormat="1" applyFont="1" applyFill="1" applyBorder="1" applyAlignment="1" applyProtection="1">
      <alignment horizontal="center" vertical="center" wrapText="1"/>
      <protection locked="0"/>
    </xf>
    <xf numFmtId="14" fontId="20" fillId="0" borderId="19" xfId="0" applyNumberFormat="1" applyFont="1" applyFill="1" applyBorder="1" applyAlignment="1" applyProtection="1">
      <alignment horizontal="center" vertical="center" wrapText="1"/>
      <protection locked="0"/>
    </xf>
    <xf numFmtId="15" fontId="20" fillId="0" borderId="19" xfId="0" applyNumberFormat="1" applyFont="1" applyFill="1" applyBorder="1" applyAlignment="1" applyProtection="1">
      <alignment horizontal="center" vertical="center" wrapText="1"/>
      <protection locked="0"/>
    </xf>
    <xf numFmtId="0" fontId="20" fillId="0" borderId="19" xfId="0" applyNumberFormat="1" applyFont="1" applyFill="1" applyBorder="1" applyAlignment="1" applyProtection="1">
      <alignment horizontal="center" vertical="center" wrapText="1"/>
      <protection locked="0"/>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3" xfId="0" applyFill="1" applyBorder="1" applyAlignment="1">
      <alignment horizontal="center" vertical="center"/>
    </xf>
    <xf numFmtId="0" fontId="0" fillId="0" borderId="20" xfId="0" applyFill="1" applyBorder="1" applyAlignment="1">
      <alignment horizontal="center" vertical="center"/>
    </xf>
    <xf numFmtId="0" fontId="0" fillId="0" borderId="15" xfId="0" applyFill="1" applyBorder="1" applyAlignment="1">
      <alignment horizontal="center" vertical="center"/>
    </xf>
    <xf numFmtId="0" fontId="0" fillId="0" borderId="19" xfId="0" applyFill="1" applyBorder="1" applyAlignment="1">
      <alignment horizontal="left" vertical="center"/>
    </xf>
    <xf numFmtId="0" fontId="0" fillId="0" borderId="10" xfId="0" applyFill="1" applyBorder="1" applyAlignment="1">
      <alignment horizontal="left" vertical="center"/>
    </xf>
    <xf numFmtId="14" fontId="0" fillId="0" borderId="9" xfId="0" applyNumberFormat="1" applyFill="1" applyBorder="1" applyAlignment="1">
      <alignment horizontal="center" vertical="center"/>
    </xf>
    <xf numFmtId="14" fontId="0" fillId="0" borderId="19" xfId="0" applyNumberFormat="1" applyFill="1" applyBorder="1" applyAlignment="1">
      <alignment horizontal="center" vertical="center"/>
    </xf>
    <xf numFmtId="14" fontId="0" fillId="0" borderId="10" xfId="0" applyNumberFormat="1" applyFill="1" applyBorder="1" applyAlignment="1">
      <alignment horizontal="center" vertical="center"/>
    </xf>
    <xf numFmtId="14" fontId="0" fillId="0" borderId="6" xfId="0" applyNumberFormat="1" applyFill="1" applyBorder="1" applyAlignment="1">
      <alignment horizontal="center"/>
    </xf>
    <xf numFmtId="0" fontId="0" fillId="0" borderId="6" xfId="0" applyFill="1" applyBorder="1" applyAlignment="1">
      <alignment horizontal="center" vertical="center"/>
    </xf>
    <xf numFmtId="17" fontId="0" fillId="0" borderId="9" xfId="0" applyNumberFormat="1" applyFill="1" applyBorder="1" applyAlignment="1">
      <alignment horizontal="center" wrapText="1"/>
    </xf>
    <xf numFmtId="17" fontId="0" fillId="0" borderId="10" xfId="0" applyNumberFormat="1" applyFill="1" applyBorder="1" applyAlignment="1">
      <alignment horizontal="center" wrapText="1"/>
    </xf>
    <xf numFmtId="0" fontId="0" fillId="0" borderId="9"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0" fontId="0" fillId="0" borderId="9"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14" fontId="0" fillId="0" borderId="9" xfId="0" applyNumberFormat="1" applyFill="1" applyBorder="1" applyAlignment="1">
      <alignment horizontal="center"/>
    </xf>
    <xf numFmtId="14" fontId="0" fillId="0" borderId="10" xfId="0" applyNumberFormat="1" applyFill="1" applyBorder="1" applyAlignment="1">
      <alignment horizontal="center"/>
    </xf>
    <xf numFmtId="0" fontId="0" fillId="0" borderId="53" xfId="0" applyFill="1" applyBorder="1" applyAlignment="1">
      <alignment horizontal="center" vertical="center" wrapText="1"/>
    </xf>
    <xf numFmtId="0" fontId="0" fillId="0" borderId="54" xfId="0" applyFill="1" applyBorder="1" applyAlignment="1">
      <alignment horizontal="center" vertical="center" wrapText="1"/>
    </xf>
    <xf numFmtId="0" fontId="0" fillId="0" borderId="50"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0" fillId="5" borderId="9" xfId="0" applyNumberFormat="1" applyFont="1" applyFill="1" applyBorder="1" applyAlignment="1">
      <alignment horizontal="center" wrapText="1"/>
    </xf>
    <xf numFmtId="0" fontId="0" fillId="5" borderId="10" xfId="0" applyNumberFormat="1" applyFont="1" applyFill="1" applyBorder="1" applyAlignment="1">
      <alignment horizontal="center" wrapText="1"/>
    </xf>
    <xf numFmtId="0" fontId="0" fillId="5" borderId="9" xfId="0" applyFont="1" applyFill="1" applyBorder="1" applyAlignment="1">
      <alignment horizontal="center"/>
    </xf>
    <xf numFmtId="0" fontId="0" fillId="5" borderId="10" xfId="0" applyFont="1" applyFill="1" applyBorder="1" applyAlignment="1">
      <alignment horizontal="center"/>
    </xf>
    <xf numFmtId="0" fontId="0" fillId="5" borderId="9" xfId="0" applyNumberFormat="1" applyFont="1" applyFill="1" applyBorder="1" applyAlignment="1">
      <alignment horizontal="left" vertical="center" wrapText="1"/>
    </xf>
    <xf numFmtId="0" fontId="0" fillId="5" borderId="10" xfId="0" applyNumberFormat="1" applyFont="1" applyFill="1" applyBorder="1" applyAlignment="1">
      <alignment horizontal="left" vertical="center" wrapText="1"/>
    </xf>
    <xf numFmtId="0" fontId="0" fillId="5" borderId="6" xfId="0" applyFont="1" applyFill="1" applyBorder="1" applyAlignment="1">
      <alignment horizontal="center" vertical="center"/>
    </xf>
    <xf numFmtId="0" fontId="0" fillId="5" borderId="15" xfId="0" applyFont="1" applyFill="1" applyBorder="1" applyAlignment="1" applyProtection="1">
      <alignment horizontal="center" vertical="center" textRotation="90" wrapText="1"/>
      <protection locked="0"/>
    </xf>
    <xf numFmtId="0" fontId="0" fillId="5" borderId="16" xfId="0" applyFont="1" applyFill="1" applyBorder="1" applyAlignment="1" applyProtection="1">
      <alignment horizontal="center" vertical="center" textRotation="90" wrapText="1"/>
      <protection locked="0"/>
    </xf>
    <xf numFmtId="0" fontId="0" fillId="0" borderId="9" xfId="0" applyFont="1" applyBorder="1" applyAlignment="1" applyProtection="1">
      <alignment horizontal="center"/>
      <protection locked="0"/>
    </xf>
    <xf numFmtId="0" fontId="0" fillId="0" borderId="10" xfId="0" applyFont="1" applyBorder="1" applyAlignment="1" applyProtection="1">
      <alignment horizontal="center"/>
      <protection locked="0"/>
    </xf>
    <xf numFmtId="0" fontId="0" fillId="0" borderId="9" xfId="0" applyFont="1" applyBorder="1" applyAlignment="1" applyProtection="1">
      <alignment horizontal="center" wrapText="1"/>
      <protection locked="0"/>
    </xf>
    <xf numFmtId="0" fontId="0" fillId="0" borderId="10" xfId="0" applyFont="1" applyBorder="1" applyAlignment="1" applyProtection="1">
      <alignment horizontal="center" wrapText="1"/>
      <protection locked="0"/>
    </xf>
    <xf numFmtId="0" fontId="0" fillId="0" borderId="19" xfId="0" applyFont="1" applyBorder="1" applyAlignment="1" applyProtection="1">
      <alignment horizontal="center"/>
      <protection locked="0"/>
    </xf>
    <xf numFmtId="0" fontId="0" fillId="0" borderId="19" xfId="0" applyFont="1" applyBorder="1" applyAlignment="1" applyProtection="1">
      <alignment horizontal="center" wrapText="1"/>
      <protection locked="0"/>
    </xf>
    <xf numFmtId="0" fontId="0" fillId="0" borderId="9" xfId="0" applyFont="1" applyBorder="1" applyAlignment="1" applyProtection="1">
      <alignment horizontal="center" vertical="center"/>
      <protection locked="0"/>
    </xf>
    <xf numFmtId="0" fontId="0" fillId="0" borderId="10" xfId="0" applyFont="1" applyBorder="1" applyAlignment="1" applyProtection="1">
      <alignment horizontal="center" vertical="center"/>
      <protection locked="0"/>
    </xf>
    <xf numFmtId="0" fontId="0" fillId="0" borderId="9" xfId="0" applyFont="1" applyBorder="1" applyAlignment="1" applyProtection="1">
      <alignment horizontal="center" vertical="center" wrapText="1"/>
      <protection locked="0"/>
    </xf>
    <xf numFmtId="0" fontId="0" fillId="0" borderId="10" xfId="0" applyFont="1" applyBorder="1" applyAlignment="1" applyProtection="1">
      <alignment horizontal="center" vertical="center" wrapText="1"/>
      <protection locked="0"/>
    </xf>
    <xf numFmtId="0" fontId="0" fillId="0" borderId="6" xfId="0" applyFill="1" applyBorder="1" applyAlignment="1">
      <alignment horizontal="left" wrapText="1"/>
    </xf>
    <xf numFmtId="49" fontId="0" fillId="0" borderId="8" xfId="0" applyNumberFormat="1" applyFill="1" applyBorder="1" applyAlignment="1">
      <alignment horizontal="center" wrapText="1"/>
    </xf>
    <xf numFmtId="0" fontId="28" fillId="0" borderId="6" xfId="0" applyFont="1" applyFill="1" applyBorder="1" applyAlignment="1">
      <alignment horizontal="center" wrapText="1"/>
    </xf>
    <xf numFmtId="0" fontId="0" fillId="0" borderId="51" xfId="0" applyFill="1" applyBorder="1" applyAlignment="1">
      <alignment horizontal="left" wrapText="1"/>
    </xf>
    <xf numFmtId="0" fontId="0" fillId="0" borderId="9" xfId="0" applyNumberFormat="1" applyFill="1" applyBorder="1" applyAlignment="1">
      <alignment horizontal="center" wrapText="1"/>
    </xf>
    <xf numFmtId="0" fontId="0" fillId="0" borderId="10" xfId="0" applyNumberFormat="1" applyFill="1" applyBorder="1" applyAlignment="1">
      <alignment horizontal="center" wrapText="1"/>
    </xf>
    <xf numFmtId="0" fontId="0" fillId="0" borderId="52" xfId="0" applyFill="1" applyBorder="1" applyAlignment="1">
      <alignment horizontal="center" vertical="center" wrapText="1"/>
    </xf>
    <xf numFmtId="0" fontId="0" fillId="0" borderId="6" xfId="0" applyFont="1" applyBorder="1" applyAlignment="1">
      <alignment horizontal="center" vertical="center" wrapText="1"/>
    </xf>
    <xf numFmtId="0" fontId="0" fillId="0" borderId="9" xfId="0" applyFont="1" applyBorder="1" applyAlignment="1">
      <alignment horizontal="center" vertical="center"/>
    </xf>
    <xf numFmtId="0" fontId="0" fillId="0" borderId="19" xfId="0" applyFont="1" applyBorder="1" applyAlignment="1">
      <alignment horizontal="center" vertical="center"/>
    </xf>
    <xf numFmtId="0" fontId="0" fillId="0" borderId="10" xfId="0" applyFont="1" applyBorder="1" applyAlignment="1">
      <alignment horizontal="center" vertical="center"/>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9" xfId="0" applyFont="1" applyBorder="1" applyAlignment="1">
      <alignment horizontal="left" vertical="center"/>
    </xf>
    <xf numFmtId="0" fontId="0" fillId="0" borderId="19" xfId="0" applyFont="1" applyBorder="1" applyAlignment="1">
      <alignment horizontal="left" vertical="center"/>
    </xf>
    <xf numFmtId="0" fontId="0" fillId="0" borderId="10" xfId="0" applyFont="1" applyBorder="1" applyAlignment="1">
      <alignment horizontal="left" vertical="center"/>
    </xf>
    <xf numFmtId="14" fontId="0" fillId="0" borderId="9" xfId="0" applyNumberFormat="1" applyFont="1" applyBorder="1" applyAlignment="1">
      <alignment horizontal="center" vertical="center"/>
    </xf>
    <xf numFmtId="14" fontId="0" fillId="0" borderId="19" xfId="0" applyNumberFormat="1" applyFont="1" applyBorder="1" applyAlignment="1">
      <alignment horizontal="center" vertical="center"/>
    </xf>
    <xf numFmtId="14" fontId="0" fillId="0" borderId="10" xfId="0" applyNumberFormat="1"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5" borderId="7" xfId="0" applyNumberFormat="1" applyFont="1" applyFill="1" applyBorder="1" applyAlignment="1">
      <alignment vertical="top" wrapText="1"/>
    </xf>
    <xf numFmtId="0" fontId="0" fillId="5" borderId="8" xfId="0" applyNumberFormat="1" applyFont="1" applyFill="1" applyBorder="1" applyAlignment="1">
      <alignment vertical="top" wrapText="1"/>
    </xf>
    <xf numFmtId="0" fontId="3" fillId="0" borderId="43" xfId="0" applyFont="1" applyFill="1" applyBorder="1" applyAlignment="1">
      <alignment horizontal="center" vertical="center"/>
    </xf>
    <xf numFmtId="0" fontId="3" fillId="0" borderId="49" xfId="0" applyFont="1" applyFill="1" applyBorder="1" applyAlignment="1">
      <alignment horizontal="center" vertical="center"/>
    </xf>
    <xf numFmtId="49" fontId="3" fillId="0" borderId="18" xfId="0" applyNumberFormat="1" applyFont="1" applyFill="1" applyBorder="1" applyAlignment="1">
      <alignment horizontal="center" vertical="center"/>
    </xf>
    <xf numFmtId="0" fontId="3" fillId="0" borderId="22" xfId="0" applyFont="1" applyFill="1" applyBorder="1" applyAlignment="1">
      <alignment horizontal="center" vertical="center"/>
    </xf>
    <xf numFmtId="0" fontId="3" fillId="0" borderId="59" xfId="0" applyFont="1" applyFill="1" applyBorder="1" applyAlignment="1">
      <alignment horizontal="center" vertical="center"/>
    </xf>
    <xf numFmtId="0" fontId="0" fillId="0" borderId="0" xfId="0" applyFont="1" applyAlignment="1">
      <alignment horizontal="center" vertical="center"/>
    </xf>
    <xf numFmtId="0" fontId="0" fillId="0" borderId="6" xfId="0" applyFont="1" applyFill="1" applyBorder="1" applyAlignment="1">
      <alignment horizontal="center" vertical="center" wrapText="1"/>
    </xf>
    <xf numFmtId="2" fontId="3" fillId="0" borderId="9" xfId="0" applyNumberFormat="1" applyFont="1" applyBorder="1" applyAlignment="1">
      <alignment horizontal="center" vertical="center"/>
    </xf>
    <xf numFmtId="2" fontId="3" fillId="0" borderId="19" xfId="0" applyNumberFormat="1" applyFont="1" applyBorder="1" applyAlignment="1">
      <alignment horizontal="center" vertical="center"/>
    </xf>
    <xf numFmtId="2" fontId="3" fillId="0" borderId="10" xfId="0" applyNumberFormat="1" applyFont="1" applyBorder="1" applyAlignment="1">
      <alignment horizontal="center" vertical="center"/>
    </xf>
    <xf numFmtId="1" fontId="3" fillId="0" borderId="9" xfId="0" applyNumberFormat="1" applyFont="1" applyBorder="1" applyAlignment="1">
      <alignment horizontal="center" vertical="center"/>
    </xf>
    <xf numFmtId="1" fontId="3" fillId="0" borderId="19" xfId="0" applyNumberFormat="1" applyFont="1" applyBorder="1" applyAlignment="1">
      <alignment horizontal="center" vertical="center"/>
    </xf>
    <xf numFmtId="1" fontId="3" fillId="0" borderId="10" xfId="0" applyNumberFormat="1" applyFont="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49" fillId="0" borderId="9" xfId="0" applyFont="1" applyFill="1" applyBorder="1" applyAlignment="1">
      <alignment horizontal="center" vertical="top" wrapText="1"/>
    </xf>
    <xf numFmtId="0" fontId="49" fillId="0" borderId="10" xfId="0" applyFont="1" applyFill="1" applyBorder="1" applyAlignment="1">
      <alignment horizontal="center" vertical="top" wrapText="1"/>
    </xf>
    <xf numFmtId="14" fontId="3" fillId="0" borderId="9" xfId="0" applyNumberFormat="1" applyFont="1" applyFill="1" applyBorder="1" applyAlignment="1">
      <alignment horizontal="center" vertical="center" wrapText="1"/>
    </xf>
    <xf numFmtId="14" fontId="3" fillId="0" borderId="10" xfId="0" applyNumberFormat="1" applyFont="1" applyFill="1" applyBorder="1" applyAlignment="1">
      <alignment horizontal="center" vertical="center" wrapText="1"/>
    </xf>
    <xf numFmtId="0" fontId="3" fillId="0" borderId="9" xfId="0"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4" borderId="9" xfId="0" applyFont="1" applyFill="1" applyBorder="1" applyAlignment="1">
      <alignment horizontal="center" vertical="center"/>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6" xfId="0" applyFill="1" applyBorder="1" applyAlignment="1">
      <alignment horizontal="center" vertical="center" wrapText="1"/>
    </xf>
    <xf numFmtId="0" fontId="4" fillId="2" borderId="5"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0" fillId="20" borderId="7" xfId="0" applyFill="1" applyBorder="1" applyAlignment="1">
      <alignment horizontal="center" vertical="center"/>
    </xf>
    <xf numFmtId="0" fontId="0" fillId="20" borderId="8" xfId="0" applyFill="1" applyBorder="1" applyAlignment="1">
      <alignment horizontal="center" vertical="center"/>
    </xf>
    <xf numFmtId="0" fontId="0" fillId="20" borderId="6" xfId="0" applyFill="1" applyBorder="1" applyAlignment="1">
      <alignment vertical="center" wrapText="1"/>
    </xf>
    <xf numFmtId="0" fontId="0" fillId="0" borderId="6" xfId="0"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20" borderId="7" xfId="0" applyFill="1" applyBorder="1" applyAlignment="1">
      <alignment vertical="center" wrapText="1"/>
    </xf>
    <xf numFmtId="0" fontId="0" fillId="20" borderId="8" xfId="0" applyFill="1" applyBorder="1" applyAlignment="1">
      <alignment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3" fillId="20" borderId="7" xfId="0" applyFont="1" applyFill="1" applyBorder="1" applyAlignment="1">
      <alignment horizontal="center" vertical="center"/>
    </xf>
    <xf numFmtId="0" fontId="13" fillId="20" borderId="8" xfId="0" applyFont="1" applyFill="1" applyBorder="1" applyAlignment="1">
      <alignment horizontal="center" vertical="center"/>
    </xf>
    <xf numFmtId="0" fontId="0" fillId="0" borderId="14" xfId="0" applyFill="1" applyBorder="1" applyAlignment="1">
      <alignment horizontal="center" vertical="center"/>
    </xf>
    <xf numFmtId="0" fontId="0" fillId="0" borderId="16" xfId="0" applyFill="1" applyBorder="1" applyAlignment="1">
      <alignment horizontal="center" vertical="center"/>
    </xf>
    <xf numFmtId="0" fontId="0" fillId="0" borderId="7" xfId="0" applyBorder="1" applyAlignment="1">
      <alignment horizontal="center" vertical="top" wrapText="1"/>
    </xf>
    <xf numFmtId="0" fontId="0" fillId="0" borderId="8" xfId="0" applyBorder="1" applyAlignment="1">
      <alignment horizontal="center" vertical="top" wrapText="1"/>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8" xfId="0" applyFont="1" applyFill="1" applyBorder="1" applyAlignment="1">
      <alignment horizontal="center" vertical="center"/>
    </xf>
    <xf numFmtId="0" fontId="13" fillId="0" borderId="6" xfId="0" applyFont="1" applyBorder="1" applyAlignment="1">
      <alignment horizontal="center" vertical="center" wrapText="1"/>
    </xf>
    <xf numFmtId="0" fontId="13" fillId="0" borderId="9" xfId="0" applyFont="1" applyBorder="1" applyAlignment="1">
      <alignment horizontal="left" vertical="center"/>
    </xf>
    <xf numFmtId="0" fontId="13" fillId="0" borderId="19" xfId="0" applyFont="1" applyBorder="1" applyAlignment="1">
      <alignment horizontal="left" vertical="center"/>
    </xf>
    <xf numFmtId="0" fontId="13" fillId="0" borderId="10" xfId="0" applyFont="1" applyBorder="1" applyAlignment="1">
      <alignment horizontal="left" vertical="center"/>
    </xf>
    <xf numFmtId="49" fontId="13" fillId="0" borderId="9" xfId="0" applyNumberFormat="1" applyFont="1" applyBorder="1" applyAlignment="1">
      <alignment horizontal="center" vertical="center" wrapText="1"/>
    </xf>
    <xf numFmtId="49" fontId="13" fillId="0" borderId="19" xfId="0" applyNumberFormat="1" applyFont="1" applyBorder="1" applyAlignment="1">
      <alignment horizontal="center" vertical="center" wrapText="1"/>
    </xf>
    <xf numFmtId="49" fontId="13" fillId="0" borderId="10" xfId="0" applyNumberFormat="1" applyFont="1" applyBorder="1" applyAlignment="1">
      <alignment horizontal="center" vertical="center" wrapText="1"/>
    </xf>
    <xf numFmtId="0" fontId="13" fillId="0" borderId="19" xfId="0" applyFont="1" applyFill="1" applyBorder="1" applyAlignment="1">
      <alignment horizontal="center" vertical="center" wrapText="1"/>
    </xf>
    <xf numFmtId="14" fontId="13" fillId="0" borderId="9" xfId="0" applyNumberFormat="1" applyFont="1" applyBorder="1" applyAlignment="1">
      <alignment horizontal="center" vertical="center" wrapText="1"/>
    </xf>
    <xf numFmtId="14" fontId="13" fillId="0" borderId="19" xfId="0" applyNumberFormat="1" applyFont="1" applyBorder="1" applyAlignment="1">
      <alignment horizontal="center" vertical="center" wrapText="1"/>
    </xf>
    <xf numFmtId="14" fontId="13" fillId="0" borderId="10" xfId="0" applyNumberFormat="1" applyFont="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17" fontId="0" fillId="0" borderId="6" xfId="0" applyNumberFormat="1" applyBorder="1" applyAlignment="1">
      <alignment horizontal="center" wrapText="1"/>
    </xf>
    <xf numFmtId="0" fontId="0" fillId="5" borderId="9" xfId="0" applyFill="1" applyBorder="1" applyAlignment="1" applyProtection="1">
      <alignment horizontal="center" vertical="center" wrapText="1"/>
      <protection locked="0"/>
    </xf>
    <xf numFmtId="0" fontId="0" fillId="5" borderId="19" xfId="0" applyFill="1" applyBorder="1" applyAlignment="1" applyProtection="1">
      <alignment horizontal="center" vertical="center" wrapText="1"/>
      <protection locked="0"/>
    </xf>
    <xf numFmtId="0" fontId="0" fillId="5" borderId="10" xfId="0" applyFill="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4" fontId="20" fillId="0" borderId="9" xfId="0" applyNumberFormat="1" applyFont="1" applyFill="1" applyBorder="1" applyAlignment="1" applyProtection="1">
      <alignment horizontal="center" vertical="center" wrapText="1"/>
      <protection locked="0"/>
    </xf>
    <xf numFmtId="4" fontId="20" fillId="0" borderId="10" xfId="0" applyNumberFormat="1" applyFont="1" applyFill="1" applyBorder="1" applyAlignment="1" applyProtection="1">
      <alignment horizontal="center" vertical="center" wrapText="1"/>
      <protection locked="0"/>
    </xf>
    <xf numFmtId="2" fontId="20" fillId="4" borderId="9" xfId="0" applyNumberFormat="1" applyFont="1" applyFill="1" applyBorder="1" applyAlignment="1" applyProtection="1">
      <alignment horizontal="center" vertical="center" wrapText="1"/>
      <protection locked="0"/>
    </xf>
    <xf numFmtId="2" fontId="20" fillId="4" borderId="10" xfId="0" applyNumberFormat="1" applyFont="1" applyFill="1" applyBorder="1" applyAlignment="1" applyProtection="1">
      <alignment horizontal="center" vertical="center" wrapText="1"/>
      <protection locked="0"/>
    </xf>
    <xf numFmtId="9" fontId="13" fillId="0" borderId="9" xfId="0" applyNumberFormat="1" applyFont="1" applyFill="1" applyBorder="1" applyAlignment="1" applyProtection="1">
      <alignment horizontal="center" vertical="center" wrapText="1"/>
      <protection locked="0"/>
    </xf>
    <xf numFmtId="9" fontId="13" fillId="0" borderId="10" xfId="0" applyNumberFormat="1" applyFont="1" applyFill="1" applyBorder="1" applyAlignment="1" applyProtection="1">
      <alignment horizontal="center" vertical="center" wrapText="1"/>
      <protection locked="0"/>
    </xf>
    <xf numFmtId="0" fontId="3" fillId="5" borderId="20"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13" xfId="0" applyFont="1" applyFill="1" applyBorder="1" applyAlignment="1">
      <alignment horizontal="left" vertical="center" wrapText="1"/>
    </xf>
    <xf numFmtId="0" fontId="3" fillId="5" borderId="14" xfId="0" applyFont="1" applyFill="1" applyBorder="1" applyAlignment="1">
      <alignment horizontal="left" vertical="center" wrapText="1"/>
    </xf>
    <xf numFmtId="0" fontId="4" fillId="2" borderId="66" xfId="0" applyFont="1" applyFill="1" applyBorder="1" applyAlignment="1">
      <alignment horizontal="center" vertical="center"/>
    </xf>
    <xf numFmtId="0" fontId="4" fillId="2" borderId="67" xfId="0" applyFont="1" applyFill="1" applyBorder="1" applyAlignment="1">
      <alignment horizontal="center" vertical="center"/>
    </xf>
    <xf numFmtId="0" fontId="4" fillId="2" borderId="36" xfId="0" applyFont="1" applyFill="1" applyBorder="1" applyAlignment="1">
      <alignment horizontal="center" vertical="center"/>
    </xf>
    <xf numFmtId="0" fontId="0" fillId="0" borderId="19" xfId="0" applyFill="1" applyBorder="1" applyAlignment="1" applyProtection="1">
      <alignment horizontal="center" vertical="center" wrapText="1"/>
      <protection locked="0"/>
    </xf>
    <xf numFmtId="0" fontId="0" fillId="0" borderId="9"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9" xfId="0" applyFill="1" applyBorder="1" applyAlignment="1" applyProtection="1">
      <alignment horizontal="center" wrapText="1"/>
      <protection locked="0"/>
    </xf>
    <xf numFmtId="0" fontId="0" fillId="0" borderId="10" xfId="0" applyFill="1" applyBorder="1" applyAlignment="1" applyProtection="1">
      <alignment horizontal="center" wrapText="1"/>
      <protection locked="0"/>
    </xf>
    <xf numFmtId="0" fontId="0" fillId="0" borderId="9"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0" fillId="5" borderId="0" xfId="0" applyFill="1" applyBorder="1" applyAlignment="1">
      <alignment horizontal="center" vertical="center"/>
    </xf>
  </cellXfs>
  <cellStyles count="4">
    <cellStyle name="Millares" xfId="1" builtinId="3"/>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4"/>
  </sheetPr>
  <dimension ref="A2:X333"/>
  <sheetViews>
    <sheetView zoomScale="90" zoomScaleNormal="90" workbookViewId="0">
      <selection activeCell="E31" sqref="E31"/>
    </sheetView>
  </sheetViews>
  <sheetFormatPr baseColWidth="10" defaultRowHeight="15" x14ac:dyDescent="0.25"/>
  <cols>
    <col min="1" max="1" width="102.7109375" style="1" bestFit="1" customWidth="1"/>
    <col min="2" max="2" width="31.140625" style="1" customWidth="1"/>
    <col min="3" max="3" width="26.7109375" style="1" customWidth="1"/>
    <col min="4" max="4" width="25" style="1" customWidth="1"/>
    <col min="5" max="6" width="29.7109375" style="1" customWidth="1"/>
    <col min="7" max="7" width="24.5703125" style="1" customWidth="1"/>
    <col min="8" max="8" width="24" style="1" customWidth="1"/>
    <col min="9" max="9" width="21.7109375" style="1" customWidth="1"/>
    <col min="10" max="10" width="21.5703125" style="1" customWidth="1"/>
    <col min="11" max="11" width="27.42578125" style="1" customWidth="1"/>
    <col min="12" max="12" width="18.7109375" style="1" customWidth="1"/>
    <col min="13" max="13" width="22.140625" style="1" customWidth="1"/>
    <col min="14" max="14" width="87.7109375" style="1" customWidth="1"/>
    <col min="15" max="15" width="86.42578125" style="1" customWidth="1"/>
    <col min="16" max="20" width="6.42578125" style="1" customWidth="1"/>
    <col min="21" max="249" width="11.42578125" style="1"/>
    <col min="250" max="250" width="1" style="1" customWidth="1"/>
    <col min="251" max="251" width="4.28515625" style="1" customWidth="1"/>
    <col min="252" max="252" width="34.7109375" style="1" customWidth="1"/>
    <col min="253" max="253" width="0" style="1" hidden="1" customWidth="1"/>
    <col min="254" max="254" width="20" style="1" customWidth="1"/>
    <col min="255" max="255" width="20.85546875" style="1" customWidth="1"/>
    <col min="256" max="256" width="25" style="1" customWidth="1"/>
    <col min="257" max="257" width="18.7109375" style="1" customWidth="1"/>
    <col min="258" max="258" width="29.7109375" style="1" customWidth="1"/>
    <col min="259" max="259" width="13.42578125" style="1" customWidth="1"/>
    <col min="260" max="260" width="13.85546875" style="1" customWidth="1"/>
    <col min="261" max="265" width="16.5703125" style="1" customWidth="1"/>
    <col min="266" max="266" width="20.5703125" style="1" customWidth="1"/>
    <col min="267" max="267" width="21.140625" style="1" customWidth="1"/>
    <col min="268" max="268" width="9.5703125" style="1" customWidth="1"/>
    <col min="269" max="269" width="0.42578125" style="1" customWidth="1"/>
    <col min="270" max="276" width="6.42578125" style="1" customWidth="1"/>
    <col min="277" max="505" width="11.42578125" style="1"/>
    <col min="506" max="506" width="1" style="1" customWidth="1"/>
    <col min="507" max="507" width="4.28515625" style="1" customWidth="1"/>
    <col min="508" max="508" width="34.7109375" style="1" customWidth="1"/>
    <col min="509" max="509" width="0" style="1" hidden="1" customWidth="1"/>
    <col min="510" max="510" width="20" style="1" customWidth="1"/>
    <col min="511" max="511" width="20.85546875" style="1" customWidth="1"/>
    <col min="512" max="512" width="25" style="1" customWidth="1"/>
    <col min="513" max="513" width="18.7109375" style="1" customWidth="1"/>
    <col min="514" max="514" width="29.7109375" style="1" customWidth="1"/>
    <col min="515" max="515" width="13.42578125" style="1" customWidth="1"/>
    <col min="516" max="516" width="13.85546875" style="1" customWidth="1"/>
    <col min="517" max="521" width="16.5703125" style="1" customWidth="1"/>
    <col min="522" max="522" width="20.5703125" style="1" customWidth="1"/>
    <col min="523" max="523" width="21.140625" style="1" customWidth="1"/>
    <col min="524" max="524" width="9.5703125" style="1" customWidth="1"/>
    <col min="525" max="525" width="0.42578125" style="1" customWidth="1"/>
    <col min="526" max="532" width="6.42578125" style="1" customWidth="1"/>
    <col min="533" max="761" width="11.42578125" style="1"/>
    <col min="762" max="762" width="1" style="1" customWidth="1"/>
    <col min="763" max="763" width="4.28515625" style="1" customWidth="1"/>
    <col min="764" max="764" width="34.7109375" style="1" customWidth="1"/>
    <col min="765" max="765" width="0" style="1" hidden="1" customWidth="1"/>
    <col min="766" max="766" width="20" style="1" customWidth="1"/>
    <col min="767" max="767" width="20.85546875" style="1" customWidth="1"/>
    <col min="768" max="768" width="25" style="1" customWidth="1"/>
    <col min="769" max="769" width="18.7109375" style="1" customWidth="1"/>
    <col min="770" max="770" width="29.7109375" style="1" customWidth="1"/>
    <col min="771" max="771" width="13.42578125" style="1" customWidth="1"/>
    <col min="772" max="772" width="13.85546875" style="1" customWidth="1"/>
    <col min="773" max="777" width="16.5703125" style="1" customWidth="1"/>
    <col min="778" max="778" width="20.5703125" style="1" customWidth="1"/>
    <col min="779" max="779" width="21.140625" style="1" customWidth="1"/>
    <col min="780" max="780" width="9.5703125" style="1" customWidth="1"/>
    <col min="781" max="781" width="0.42578125" style="1" customWidth="1"/>
    <col min="782" max="788" width="6.42578125" style="1" customWidth="1"/>
    <col min="789" max="1017" width="11.42578125" style="1"/>
    <col min="1018" max="1018" width="1" style="1" customWidth="1"/>
    <col min="1019" max="1019" width="4.28515625" style="1" customWidth="1"/>
    <col min="1020" max="1020" width="34.7109375" style="1" customWidth="1"/>
    <col min="1021" max="1021" width="0" style="1" hidden="1" customWidth="1"/>
    <col min="1022" max="1022" width="20" style="1" customWidth="1"/>
    <col min="1023" max="1023" width="20.85546875" style="1" customWidth="1"/>
    <col min="1024" max="1024" width="25" style="1" customWidth="1"/>
    <col min="1025" max="1025" width="18.7109375" style="1" customWidth="1"/>
    <col min="1026" max="1026" width="29.7109375" style="1" customWidth="1"/>
    <col min="1027" max="1027" width="13.42578125" style="1" customWidth="1"/>
    <col min="1028" max="1028" width="13.85546875" style="1" customWidth="1"/>
    <col min="1029" max="1033" width="16.5703125" style="1" customWidth="1"/>
    <col min="1034" max="1034" width="20.5703125" style="1" customWidth="1"/>
    <col min="1035" max="1035" width="21.140625" style="1" customWidth="1"/>
    <col min="1036" max="1036" width="9.5703125" style="1" customWidth="1"/>
    <col min="1037" max="1037" width="0.42578125" style="1" customWidth="1"/>
    <col min="1038" max="1044" width="6.42578125" style="1" customWidth="1"/>
    <col min="1045" max="1273" width="11.42578125" style="1"/>
    <col min="1274" max="1274" width="1" style="1" customWidth="1"/>
    <col min="1275" max="1275" width="4.28515625" style="1" customWidth="1"/>
    <col min="1276" max="1276" width="34.7109375" style="1" customWidth="1"/>
    <col min="1277" max="1277" width="0" style="1" hidden="1" customWidth="1"/>
    <col min="1278" max="1278" width="20" style="1" customWidth="1"/>
    <col min="1279" max="1279" width="20.85546875" style="1" customWidth="1"/>
    <col min="1280" max="1280" width="25" style="1" customWidth="1"/>
    <col min="1281" max="1281" width="18.7109375" style="1" customWidth="1"/>
    <col min="1282" max="1282" width="29.7109375" style="1" customWidth="1"/>
    <col min="1283" max="1283" width="13.42578125" style="1" customWidth="1"/>
    <col min="1284" max="1284" width="13.85546875" style="1" customWidth="1"/>
    <col min="1285" max="1289" width="16.5703125" style="1" customWidth="1"/>
    <col min="1290" max="1290" width="20.5703125" style="1" customWidth="1"/>
    <col min="1291" max="1291" width="21.140625" style="1" customWidth="1"/>
    <col min="1292" max="1292" width="9.5703125" style="1" customWidth="1"/>
    <col min="1293" max="1293" width="0.42578125" style="1" customWidth="1"/>
    <col min="1294" max="1300" width="6.42578125" style="1" customWidth="1"/>
    <col min="1301" max="1529" width="11.42578125" style="1"/>
    <col min="1530" max="1530" width="1" style="1" customWidth="1"/>
    <col min="1531" max="1531" width="4.28515625" style="1" customWidth="1"/>
    <col min="1532" max="1532" width="34.7109375" style="1" customWidth="1"/>
    <col min="1533" max="1533" width="0" style="1" hidden="1" customWidth="1"/>
    <col min="1534" max="1534" width="20" style="1" customWidth="1"/>
    <col min="1535" max="1535" width="20.85546875" style="1" customWidth="1"/>
    <col min="1536" max="1536" width="25" style="1" customWidth="1"/>
    <col min="1537" max="1537" width="18.7109375" style="1" customWidth="1"/>
    <col min="1538" max="1538" width="29.7109375" style="1" customWidth="1"/>
    <col min="1539" max="1539" width="13.42578125" style="1" customWidth="1"/>
    <col min="1540" max="1540" width="13.85546875" style="1" customWidth="1"/>
    <col min="1541" max="1545" width="16.5703125" style="1" customWidth="1"/>
    <col min="1546" max="1546" width="20.5703125" style="1" customWidth="1"/>
    <col min="1547" max="1547" width="21.140625" style="1" customWidth="1"/>
    <col min="1548" max="1548" width="9.5703125" style="1" customWidth="1"/>
    <col min="1549" max="1549" width="0.42578125" style="1" customWidth="1"/>
    <col min="1550" max="1556" width="6.42578125" style="1" customWidth="1"/>
    <col min="1557" max="1785" width="11.42578125" style="1"/>
    <col min="1786" max="1786" width="1" style="1" customWidth="1"/>
    <col min="1787" max="1787" width="4.28515625" style="1" customWidth="1"/>
    <col min="1788" max="1788" width="34.7109375" style="1" customWidth="1"/>
    <col min="1789" max="1789" width="0" style="1" hidden="1" customWidth="1"/>
    <col min="1790" max="1790" width="20" style="1" customWidth="1"/>
    <col min="1791" max="1791" width="20.85546875" style="1" customWidth="1"/>
    <col min="1792" max="1792" width="25" style="1" customWidth="1"/>
    <col min="1793" max="1793" width="18.7109375" style="1" customWidth="1"/>
    <col min="1794" max="1794" width="29.7109375" style="1" customWidth="1"/>
    <col min="1795" max="1795" width="13.42578125" style="1" customWidth="1"/>
    <col min="1796" max="1796" width="13.85546875" style="1" customWidth="1"/>
    <col min="1797" max="1801" width="16.5703125" style="1" customWidth="1"/>
    <col min="1802" max="1802" width="20.5703125" style="1" customWidth="1"/>
    <col min="1803" max="1803" width="21.140625" style="1" customWidth="1"/>
    <col min="1804" max="1804" width="9.5703125" style="1" customWidth="1"/>
    <col min="1805" max="1805" width="0.42578125" style="1" customWidth="1"/>
    <col min="1806" max="1812" width="6.42578125" style="1" customWidth="1"/>
    <col min="1813" max="2041" width="11.42578125" style="1"/>
    <col min="2042" max="2042" width="1" style="1" customWidth="1"/>
    <col min="2043" max="2043" width="4.28515625" style="1" customWidth="1"/>
    <col min="2044" max="2044" width="34.7109375" style="1" customWidth="1"/>
    <col min="2045" max="2045" width="0" style="1" hidden="1" customWidth="1"/>
    <col min="2046" max="2046" width="20" style="1" customWidth="1"/>
    <col min="2047" max="2047" width="20.85546875" style="1" customWidth="1"/>
    <col min="2048" max="2048" width="25" style="1" customWidth="1"/>
    <col min="2049" max="2049" width="18.7109375" style="1" customWidth="1"/>
    <col min="2050" max="2050" width="29.7109375" style="1" customWidth="1"/>
    <col min="2051" max="2051" width="13.42578125" style="1" customWidth="1"/>
    <col min="2052" max="2052" width="13.85546875" style="1" customWidth="1"/>
    <col min="2053" max="2057" width="16.5703125" style="1" customWidth="1"/>
    <col min="2058" max="2058" width="20.5703125" style="1" customWidth="1"/>
    <col min="2059" max="2059" width="21.140625" style="1" customWidth="1"/>
    <col min="2060" max="2060" width="9.5703125" style="1" customWidth="1"/>
    <col min="2061" max="2061" width="0.42578125" style="1" customWidth="1"/>
    <col min="2062" max="2068" width="6.42578125" style="1" customWidth="1"/>
    <col min="2069" max="2297" width="11.42578125" style="1"/>
    <col min="2298" max="2298" width="1" style="1" customWidth="1"/>
    <col min="2299" max="2299" width="4.28515625" style="1" customWidth="1"/>
    <col min="2300" max="2300" width="34.7109375" style="1" customWidth="1"/>
    <col min="2301" max="2301" width="0" style="1" hidden="1" customWidth="1"/>
    <col min="2302" max="2302" width="20" style="1" customWidth="1"/>
    <col min="2303" max="2303" width="20.85546875" style="1" customWidth="1"/>
    <col min="2304" max="2304" width="25" style="1" customWidth="1"/>
    <col min="2305" max="2305" width="18.7109375" style="1" customWidth="1"/>
    <col min="2306" max="2306" width="29.7109375" style="1" customWidth="1"/>
    <col min="2307" max="2307" width="13.42578125" style="1" customWidth="1"/>
    <col min="2308" max="2308" width="13.85546875" style="1" customWidth="1"/>
    <col min="2309" max="2313" width="16.5703125" style="1" customWidth="1"/>
    <col min="2314" max="2314" width="20.5703125" style="1" customWidth="1"/>
    <col min="2315" max="2315" width="21.140625" style="1" customWidth="1"/>
    <col min="2316" max="2316" width="9.5703125" style="1" customWidth="1"/>
    <col min="2317" max="2317" width="0.42578125" style="1" customWidth="1"/>
    <col min="2318" max="2324" width="6.42578125" style="1" customWidth="1"/>
    <col min="2325" max="2553" width="11.42578125" style="1"/>
    <col min="2554" max="2554" width="1" style="1" customWidth="1"/>
    <col min="2555" max="2555" width="4.28515625" style="1" customWidth="1"/>
    <col min="2556" max="2556" width="34.7109375" style="1" customWidth="1"/>
    <col min="2557" max="2557" width="0" style="1" hidden="1" customWidth="1"/>
    <col min="2558" max="2558" width="20" style="1" customWidth="1"/>
    <col min="2559" max="2559" width="20.85546875" style="1" customWidth="1"/>
    <col min="2560" max="2560" width="25" style="1" customWidth="1"/>
    <col min="2561" max="2561" width="18.7109375" style="1" customWidth="1"/>
    <col min="2562" max="2562" width="29.7109375" style="1" customWidth="1"/>
    <col min="2563" max="2563" width="13.42578125" style="1" customWidth="1"/>
    <col min="2564" max="2564" width="13.85546875" style="1" customWidth="1"/>
    <col min="2565" max="2569" width="16.5703125" style="1" customWidth="1"/>
    <col min="2570" max="2570" width="20.5703125" style="1" customWidth="1"/>
    <col min="2571" max="2571" width="21.140625" style="1" customWidth="1"/>
    <col min="2572" max="2572" width="9.5703125" style="1" customWidth="1"/>
    <col min="2573" max="2573" width="0.42578125" style="1" customWidth="1"/>
    <col min="2574" max="2580" width="6.42578125" style="1" customWidth="1"/>
    <col min="2581" max="2809" width="11.42578125" style="1"/>
    <col min="2810" max="2810" width="1" style="1" customWidth="1"/>
    <col min="2811" max="2811" width="4.28515625" style="1" customWidth="1"/>
    <col min="2812" max="2812" width="34.7109375" style="1" customWidth="1"/>
    <col min="2813" max="2813" width="0" style="1" hidden="1" customWidth="1"/>
    <col min="2814" max="2814" width="20" style="1" customWidth="1"/>
    <col min="2815" max="2815" width="20.85546875" style="1" customWidth="1"/>
    <col min="2816" max="2816" width="25" style="1" customWidth="1"/>
    <col min="2817" max="2817" width="18.7109375" style="1" customWidth="1"/>
    <col min="2818" max="2818" width="29.7109375" style="1" customWidth="1"/>
    <col min="2819" max="2819" width="13.42578125" style="1" customWidth="1"/>
    <col min="2820" max="2820" width="13.85546875" style="1" customWidth="1"/>
    <col min="2821" max="2825" width="16.5703125" style="1" customWidth="1"/>
    <col min="2826" max="2826" width="20.5703125" style="1" customWidth="1"/>
    <col min="2827" max="2827" width="21.140625" style="1" customWidth="1"/>
    <col min="2828" max="2828" width="9.5703125" style="1" customWidth="1"/>
    <col min="2829" max="2829" width="0.42578125" style="1" customWidth="1"/>
    <col min="2830" max="2836" width="6.42578125" style="1" customWidth="1"/>
    <col min="2837" max="3065" width="11.42578125" style="1"/>
    <col min="3066" max="3066" width="1" style="1" customWidth="1"/>
    <col min="3067" max="3067" width="4.28515625" style="1" customWidth="1"/>
    <col min="3068" max="3068" width="34.7109375" style="1" customWidth="1"/>
    <col min="3069" max="3069" width="0" style="1" hidden="1" customWidth="1"/>
    <col min="3070" max="3070" width="20" style="1" customWidth="1"/>
    <col min="3071" max="3071" width="20.85546875" style="1" customWidth="1"/>
    <col min="3072" max="3072" width="25" style="1" customWidth="1"/>
    <col min="3073" max="3073" width="18.7109375" style="1" customWidth="1"/>
    <col min="3074" max="3074" width="29.7109375" style="1" customWidth="1"/>
    <col min="3075" max="3075" width="13.42578125" style="1" customWidth="1"/>
    <col min="3076" max="3076" width="13.85546875" style="1" customWidth="1"/>
    <col min="3077" max="3081" width="16.5703125" style="1" customWidth="1"/>
    <col min="3082" max="3082" width="20.5703125" style="1" customWidth="1"/>
    <col min="3083" max="3083" width="21.140625" style="1" customWidth="1"/>
    <col min="3084" max="3084" width="9.5703125" style="1" customWidth="1"/>
    <col min="3085" max="3085" width="0.42578125" style="1" customWidth="1"/>
    <col min="3086" max="3092" width="6.42578125" style="1" customWidth="1"/>
    <col min="3093" max="3321" width="11.42578125" style="1"/>
    <col min="3322" max="3322" width="1" style="1" customWidth="1"/>
    <col min="3323" max="3323" width="4.28515625" style="1" customWidth="1"/>
    <col min="3324" max="3324" width="34.7109375" style="1" customWidth="1"/>
    <col min="3325" max="3325" width="0" style="1" hidden="1" customWidth="1"/>
    <col min="3326" max="3326" width="20" style="1" customWidth="1"/>
    <col min="3327" max="3327" width="20.85546875" style="1" customWidth="1"/>
    <col min="3328" max="3328" width="25" style="1" customWidth="1"/>
    <col min="3329" max="3329" width="18.7109375" style="1" customWidth="1"/>
    <col min="3330" max="3330" width="29.7109375" style="1" customWidth="1"/>
    <col min="3331" max="3331" width="13.42578125" style="1" customWidth="1"/>
    <col min="3332" max="3332" width="13.85546875" style="1" customWidth="1"/>
    <col min="3333" max="3337" width="16.5703125" style="1" customWidth="1"/>
    <col min="3338" max="3338" width="20.5703125" style="1" customWidth="1"/>
    <col min="3339" max="3339" width="21.140625" style="1" customWidth="1"/>
    <col min="3340" max="3340" width="9.5703125" style="1" customWidth="1"/>
    <col min="3341" max="3341" width="0.42578125" style="1" customWidth="1"/>
    <col min="3342" max="3348" width="6.42578125" style="1" customWidth="1"/>
    <col min="3349" max="3577" width="11.42578125" style="1"/>
    <col min="3578" max="3578" width="1" style="1" customWidth="1"/>
    <col min="3579" max="3579" width="4.28515625" style="1" customWidth="1"/>
    <col min="3580" max="3580" width="34.7109375" style="1" customWidth="1"/>
    <col min="3581" max="3581" width="0" style="1" hidden="1" customWidth="1"/>
    <col min="3582" max="3582" width="20" style="1" customWidth="1"/>
    <col min="3583" max="3583" width="20.85546875" style="1" customWidth="1"/>
    <col min="3584" max="3584" width="25" style="1" customWidth="1"/>
    <col min="3585" max="3585" width="18.7109375" style="1" customWidth="1"/>
    <col min="3586" max="3586" width="29.7109375" style="1" customWidth="1"/>
    <col min="3587" max="3587" width="13.42578125" style="1" customWidth="1"/>
    <col min="3588" max="3588" width="13.85546875" style="1" customWidth="1"/>
    <col min="3589" max="3593" width="16.5703125" style="1" customWidth="1"/>
    <col min="3594" max="3594" width="20.5703125" style="1" customWidth="1"/>
    <col min="3595" max="3595" width="21.140625" style="1" customWidth="1"/>
    <col min="3596" max="3596" width="9.5703125" style="1" customWidth="1"/>
    <col min="3597" max="3597" width="0.42578125" style="1" customWidth="1"/>
    <col min="3598" max="3604" width="6.42578125" style="1" customWidth="1"/>
    <col min="3605" max="3833" width="11.42578125" style="1"/>
    <col min="3834" max="3834" width="1" style="1" customWidth="1"/>
    <col min="3835" max="3835" width="4.28515625" style="1" customWidth="1"/>
    <col min="3836" max="3836" width="34.7109375" style="1" customWidth="1"/>
    <col min="3837" max="3837" width="0" style="1" hidden="1" customWidth="1"/>
    <col min="3838" max="3838" width="20" style="1" customWidth="1"/>
    <col min="3839" max="3839" width="20.85546875" style="1" customWidth="1"/>
    <col min="3840" max="3840" width="25" style="1" customWidth="1"/>
    <col min="3841" max="3841" width="18.7109375" style="1" customWidth="1"/>
    <col min="3842" max="3842" width="29.7109375" style="1" customWidth="1"/>
    <col min="3843" max="3843" width="13.42578125" style="1" customWidth="1"/>
    <col min="3844" max="3844" width="13.85546875" style="1" customWidth="1"/>
    <col min="3845" max="3849" width="16.5703125" style="1" customWidth="1"/>
    <col min="3850" max="3850" width="20.5703125" style="1" customWidth="1"/>
    <col min="3851" max="3851" width="21.140625" style="1" customWidth="1"/>
    <col min="3852" max="3852" width="9.5703125" style="1" customWidth="1"/>
    <col min="3853" max="3853" width="0.42578125" style="1" customWidth="1"/>
    <col min="3854" max="3860" width="6.42578125" style="1" customWidth="1"/>
    <col min="3861" max="4089" width="11.42578125" style="1"/>
    <col min="4090" max="4090" width="1" style="1" customWidth="1"/>
    <col min="4091" max="4091" width="4.28515625" style="1" customWidth="1"/>
    <col min="4092" max="4092" width="34.7109375" style="1" customWidth="1"/>
    <col min="4093" max="4093" width="0" style="1" hidden="1" customWidth="1"/>
    <col min="4094" max="4094" width="20" style="1" customWidth="1"/>
    <col min="4095" max="4095" width="20.85546875" style="1" customWidth="1"/>
    <col min="4096" max="4096" width="25" style="1" customWidth="1"/>
    <col min="4097" max="4097" width="18.7109375" style="1" customWidth="1"/>
    <col min="4098" max="4098" width="29.7109375" style="1" customWidth="1"/>
    <col min="4099" max="4099" width="13.42578125" style="1" customWidth="1"/>
    <col min="4100" max="4100" width="13.85546875" style="1" customWidth="1"/>
    <col min="4101" max="4105" width="16.5703125" style="1" customWidth="1"/>
    <col min="4106" max="4106" width="20.5703125" style="1" customWidth="1"/>
    <col min="4107" max="4107" width="21.140625" style="1" customWidth="1"/>
    <col min="4108" max="4108" width="9.5703125" style="1" customWidth="1"/>
    <col min="4109" max="4109" width="0.42578125" style="1" customWidth="1"/>
    <col min="4110" max="4116" width="6.42578125" style="1" customWidth="1"/>
    <col min="4117" max="4345" width="11.42578125" style="1"/>
    <col min="4346" max="4346" width="1" style="1" customWidth="1"/>
    <col min="4347" max="4347" width="4.28515625" style="1" customWidth="1"/>
    <col min="4348" max="4348" width="34.7109375" style="1" customWidth="1"/>
    <col min="4349" max="4349" width="0" style="1" hidden="1" customWidth="1"/>
    <col min="4350" max="4350" width="20" style="1" customWidth="1"/>
    <col min="4351" max="4351" width="20.85546875" style="1" customWidth="1"/>
    <col min="4352" max="4352" width="25" style="1" customWidth="1"/>
    <col min="4353" max="4353" width="18.7109375" style="1" customWidth="1"/>
    <col min="4354" max="4354" width="29.7109375" style="1" customWidth="1"/>
    <col min="4355" max="4355" width="13.42578125" style="1" customWidth="1"/>
    <col min="4356" max="4356" width="13.85546875" style="1" customWidth="1"/>
    <col min="4357" max="4361" width="16.5703125" style="1" customWidth="1"/>
    <col min="4362" max="4362" width="20.5703125" style="1" customWidth="1"/>
    <col min="4363" max="4363" width="21.140625" style="1" customWidth="1"/>
    <col min="4364" max="4364" width="9.5703125" style="1" customWidth="1"/>
    <col min="4365" max="4365" width="0.42578125" style="1" customWidth="1"/>
    <col min="4366" max="4372" width="6.42578125" style="1" customWidth="1"/>
    <col min="4373" max="4601" width="11.42578125" style="1"/>
    <col min="4602" max="4602" width="1" style="1" customWidth="1"/>
    <col min="4603" max="4603" width="4.28515625" style="1" customWidth="1"/>
    <col min="4604" max="4604" width="34.7109375" style="1" customWidth="1"/>
    <col min="4605" max="4605" width="0" style="1" hidden="1" customWidth="1"/>
    <col min="4606" max="4606" width="20" style="1" customWidth="1"/>
    <col min="4607" max="4607" width="20.85546875" style="1" customWidth="1"/>
    <col min="4608" max="4608" width="25" style="1" customWidth="1"/>
    <col min="4609" max="4609" width="18.7109375" style="1" customWidth="1"/>
    <col min="4610" max="4610" width="29.7109375" style="1" customWidth="1"/>
    <col min="4611" max="4611" width="13.42578125" style="1" customWidth="1"/>
    <col min="4612" max="4612" width="13.85546875" style="1" customWidth="1"/>
    <col min="4613" max="4617" width="16.5703125" style="1" customWidth="1"/>
    <col min="4618" max="4618" width="20.5703125" style="1" customWidth="1"/>
    <col min="4619" max="4619" width="21.140625" style="1" customWidth="1"/>
    <col min="4620" max="4620" width="9.5703125" style="1" customWidth="1"/>
    <col min="4621" max="4621" width="0.42578125" style="1" customWidth="1"/>
    <col min="4622" max="4628" width="6.42578125" style="1" customWidth="1"/>
    <col min="4629" max="4857" width="11.42578125" style="1"/>
    <col min="4858" max="4858" width="1" style="1" customWidth="1"/>
    <col min="4859" max="4859" width="4.28515625" style="1" customWidth="1"/>
    <col min="4860" max="4860" width="34.7109375" style="1" customWidth="1"/>
    <col min="4861" max="4861" width="0" style="1" hidden="1" customWidth="1"/>
    <col min="4862" max="4862" width="20" style="1" customWidth="1"/>
    <col min="4863" max="4863" width="20.85546875" style="1" customWidth="1"/>
    <col min="4864" max="4864" width="25" style="1" customWidth="1"/>
    <col min="4865" max="4865" width="18.7109375" style="1" customWidth="1"/>
    <col min="4866" max="4866" width="29.7109375" style="1" customWidth="1"/>
    <col min="4867" max="4867" width="13.42578125" style="1" customWidth="1"/>
    <col min="4868" max="4868" width="13.85546875" style="1" customWidth="1"/>
    <col min="4869" max="4873" width="16.5703125" style="1" customWidth="1"/>
    <col min="4874" max="4874" width="20.5703125" style="1" customWidth="1"/>
    <col min="4875" max="4875" width="21.140625" style="1" customWidth="1"/>
    <col min="4876" max="4876" width="9.5703125" style="1" customWidth="1"/>
    <col min="4877" max="4877" width="0.42578125" style="1" customWidth="1"/>
    <col min="4878" max="4884" width="6.42578125" style="1" customWidth="1"/>
    <col min="4885" max="5113" width="11.42578125" style="1"/>
    <col min="5114" max="5114" width="1" style="1" customWidth="1"/>
    <col min="5115" max="5115" width="4.28515625" style="1" customWidth="1"/>
    <col min="5116" max="5116" width="34.7109375" style="1" customWidth="1"/>
    <col min="5117" max="5117" width="0" style="1" hidden="1" customWidth="1"/>
    <col min="5118" max="5118" width="20" style="1" customWidth="1"/>
    <col min="5119" max="5119" width="20.85546875" style="1" customWidth="1"/>
    <col min="5120" max="5120" width="25" style="1" customWidth="1"/>
    <col min="5121" max="5121" width="18.7109375" style="1" customWidth="1"/>
    <col min="5122" max="5122" width="29.7109375" style="1" customWidth="1"/>
    <col min="5123" max="5123" width="13.42578125" style="1" customWidth="1"/>
    <col min="5124" max="5124" width="13.85546875" style="1" customWidth="1"/>
    <col min="5125" max="5129" width="16.5703125" style="1" customWidth="1"/>
    <col min="5130" max="5130" width="20.5703125" style="1" customWidth="1"/>
    <col min="5131" max="5131" width="21.140625" style="1" customWidth="1"/>
    <col min="5132" max="5132" width="9.5703125" style="1" customWidth="1"/>
    <col min="5133" max="5133" width="0.42578125" style="1" customWidth="1"/>
    <col min="5134" max="5140" width="6.42578125" style="1" customWidth="1"/>
    <col min="5141" max="5369" width="11.42578125" style="1"/>
    <col min="5370" max="5370" width="1" style="1" customWidth="1"/>
    <col min="5371" max="5371" width="4.28515625" style="1" customWidth="1"/>
    <col min="5372" max="5372" width="34.7109375" style="1" customWidth="1"/>
    <col min="5373" max="5373" width="0" style="1" hidden="1" customWidth="1"/>
    <col min="5374" max="5374" width="20" style="1" customWidth="1"/>
    <col min="5375" max="5375" width="20.85546875" style="1" customWidth="1"/>
    <col min="5376" max="5376" width="25" style="1" customWidth="1"/>
    <col min="5377" max="5377" width="18.7109375" style="1" customWidth="1"/>
    <col min="5378" max="5378" width="29.7109375" style="1" customWidth="1"/>
    <col min="5379" max="5379" width="13.42578125" style="1" customWidth="1"/>
    <col min="5380" max="5380" width="13.85546875" style="1" customWidth="1"/>
    <col min="5381" max="5385" width="16.5703125" style="1" customWidth="1"/>
    <col min="5386" max="5386" width="20.5703125" style="1" customWidth="1"/>
    <col min="5387" max="5387" width="21.140625" style="1" customWidth="1"/>
    <col min="5388" max="5388" width="9.5703125" style="1" customWidth="1"/>
    <col min="5389" max="5389" width="0.42578125" style="1" customWidth="1"/>
    <col min="5390" max="5396" width="6.42578125" style="1" customWidth="1"/>
    <col min="5397" max="5625" width="11.42578125" style="1"/>
    <col min="5626" max="5626" width="1" style="1" customWidth="1"/>
    <col min="5627" max="5627" width="4.28515625" style="1" customWidth="1"/>
    <col min="5628" max="5628" width="34.7109375" style="1" customWidth="1"/>
    <col min="5629" max="5629" width="0" style="1" hidden="1" customWidth="1"/>
    <col min="5630" max="5630" width="20" style="1" customWidth="1"/>
    <col min="5631" max="5631" width="20.85546875" style="1" customWidth="1"/>
    <col min="5632" max="5632" width="25" style="1" customWidth="1"/>
    <col min="5633" max="5633" width="18.7109375" style="1" customWidth="1"/>
    <col min="5634" max="5634" width="29.7109375" style="1" customWidth="1"/>
    <col min="5635" max="5635" width="13.42578125" style="1" customWidth="1"/>
    <col min="5636" max="5636" width="13.85546875" style="1" customWidth="1"/>
    <col min="5637" max="5641" width="16.5703125" style="1" customWidth="1"/>
    <col min="5642" max="5642" width="20.5703125" style="1" customWidth="1"/>
    <col min="5643" max="5643" width="21.140625" style="1" customWidth="1"/>
    <col min="5644" max="5644" width="9.5703125" style="1" customWidth="1"/>
    <col min="5645" max="5645" width="0.42578125" style="1" customWidth="1"/>
    <col min="5646" max="5652" width="6.42578125" style="1" customWidth="1"/>
    <col min="5653" max="5881" width="11.42578125" style="1"/>
    <col min="5882" max="5882" width="1" style="1" customWidth="1"/>
    <col min="5883" max="5883" width="4.28515625" style="1" customWidth="1"/>
    <col min="5884" max="5884" width="34.7109375" style="1" customWidth="1"/>
    <col min="5885" max="5885" width="0" style="1" hidden="1" customWidth="1"/>
    <col min="5886" max="5886" width="20" style="1" customWidth="1"/>
    <col min="5887" max="5887" width="20.85546875" style="1" customWidth="1"/>
    <col min="5888" max="5888" width="25" style="1" customWidth="1"/>
    <col min="5889" max="5889" width="18.7109375" style="1" customWidth="1"/>
    <col min="5890" max="5890" width="29.7109375" style="1" customWidth="1"/>
    <col min="5891" max="5891" width="13.42578125" style="1" customWidth="1"/>
    <col min="5892" max="5892" width="13.85546875" style="1" customWidth="1"/>
    <col min="5893" max="5897" width="16.5703125" style="1" customWidth="1"/>
    <col min="5898" max="5898" width="20.5703125" style="1" customWidth="1"/>
    <col min="5899" max="5899" width="21.140625" style="1" customWidth="1"/>
    <col min="5900" max="5900" width="9.5703125" style="1" customWidth="1"/>
    <col min="5901" max="5901" width="0.42578125" style="1" customWidth="1"/>
    <col min="5902" max="5908" width="6.42578125" style="1" customWidth="1"/>
    <col min="5909" max="6137" width="11.42578125" style="1"/>
    <col min="6138" max="6138" width="1" style="1" customWidth="1"/>
    <col min="6139" max="6139" width="4.28515625" style="1" customWidth="1"/>
    <col min="6140" max="6140" width="34.7109375" style="1" customWidth="1"/>
    <col min="6141" max="6141" width="0" style="1" hidden="1" customWidth="1"/>
    <col min="6142" max="6142" width="20" style="1" customWidth="1"/>
    <col min="6143" max="6143" width="20.85546875" style="1" customWidth="1"/>
    <col min="6144" max="6144" width="25" style="1" customWidth="1"/>
    <col min="6145" max="6145" width="18.7109375" style="1" customWidth="1"/>
    <col min="6146" max="6146" width="29.7109375" style="1" customWidth="1"/>
    <col min="6147" max="6147" width="13.42578125" style="1" customWidth="1"/>
    <col min="6148" max="6148" width="13.85546875" style="1" customWidth="1"/>
    <col min="6149" max="6153" width="16.5703125" style="1" customWidth="1"/>
    <col min="6154" max="6154" width="20.5703125" style="1" customWidth="1"/>
    <col min="6155" max="6155" width="21.140625" style="1" customWidth="1"/>
    <col min="6156" max="6156" width="9.5703125" style="1" customWidth="1"/>
    <col min="6157" max="6157" width="0.42578125" style="1" customWidth="1"/>
    <col min="6158" max="6164" width="6.42578125" style="1" customWidth="1"/>
    <col min="6165" max="6393" width="11.42578125" style="1"/>
    <col min="6394" max="6394" width="1" style="1" customWidth="1"/>
    <col min="6395" max="6395" width="4.28515625" style="1" customWidth="1"/>
    <col min="6396" max="6396" width="34.7109375" style="1" customWidth="1"/>
    <col min="6397" max="6397" width="0" style="1" hidden="1" customWidth="1"/>
    <col min="6398" max="6398" width="20" style="1" customWidth="1"/>
    <col min="6399" max="6399" width="20.85546875" style="1" customWidth="1"/>
    <col min="6400" max="6400" width="25" style="1" customWidth="1"/>
    <col min="6401" max="6401" width="18.7109375" style="1" customWidth="1"/>
    <col min="6402" max="6402" width="29.7109375" style="1" customWidth="1"/>
    <col min="6403" max="6403" width="13.42578125" style="1" customWidth="1"/>
    <col min="6404" max="6404" width="13.85546875" style="1" customWidth="1"/>
    <col min="6405" max="6409" width="16.5703125" style="1" customWidth="1"/>
    <col min="6410" max="6410" width="20.5703125" style="1" customWidth="1"/>
    <col min="6411" max="6411" width="21.140625" style="1" customWidth="1"/>
    <col min="6412" max="6412" width="9.5703125" style="1" customWidth="1"/>
    <col min="6413" max="6413" width="0.42578125" style="1" customWidth="1"/>
    <col min="6414" max="6420" width="6.42578125" style="1" customWidth="1"/>
    <col min="6421" max="6649" width="11.42578125" style="1"/>
    <col min="6650" max="6650" width="1" style="1" customWidth="1"/>
    <col min="6651" max="6651" width="4.28515625" style="1" customWidth="1"/>
    <col min="6652" max="6652" width="34.7109375" style="1" customWidth="1"/>
    <col min="6653" max="6653" width="0" style="1" hidden="1" customWidth="1"/>
    <col min="6654" max="6654" width="20" style="1" customWidth="1"/>
    <col min="6655" max="6655" width="20.85546875" style="1" customWidth="1"/>
    <col min="6656" max="6656" width="25" style="1" customWidth="1"/>
    <col min="6657" max="6657" width="18.7109375" style="1" customWidth="1"/>
    <col min="6658" max="6658" width="29.7109375" style="1" customWidth="1"/>
    <col min="6659" max="6659" width="13.42578125" style="1" customWidth="1"/>
    <col min="6660" max="6660" width="13.85546875" style="1" customWidth="1"/>
    <col min="6661" max="6665" width="16.5703125" style="1" customWidth="1"/>
    <col min="6666" max="6666" width="20.5703125" style="1" customWidth="1"/>
    <col min="6667" max="6667" width="21.140625" style="1" customWidth="1"/>
    <col min="6668" max="6668" width="9.5703125" style="1" customWidth="1"/>
    <col min="6669" max="6669" width="0.42578125" style="1" customWidth="1"/>
    <col min="6670" max="6676" width="6.42578125" style="1" customWidth="1"/>
    <col min="6677" max="6905" width="11.42578125" style="1"/>
    <col min="6906" max="6906" width="1" style="1" customWidth="1"/>
    <col min="6907" max="6907" width="4.28515625" style="1" customWidth="1"/>
    <col min="6908" max="6908" width="34.7109375" style="1" customWidth="1"/>
    <col min="6909" max="6909" width="0" style="1" hidden="1" customWidth="1"/>
    <col min="6910" max="6910" width="20" style="1" customWidth="1"/>
    <col min="6911" max="6911" width="20.85546875" style="1" customWidth="1"/>
    <col min="6912" max="6912" width="25" style="1" customWidth="1"/>
    <col min="6913" max="6913" width="18.7109375" style="1" customWidth="1"/>
    <col min="6914" max="6914" width="29.7109375" style="1" customWidth="1"/>
    <col min="6915" max="6915" width="13.42578125" style="1" customWidth="1"/>
    <col min="6916" max="6916" width="13.85546875" style="1" customWidth="1"/>
    <col min="6917" max="6921" width="16.5703125" style="1" customWidth="1"/>
    <col min="6922" max="6922" width="20.5703125" style="1" customWidth="1"/>
    <col min="6923" max="6923" width="21.140625" style="1" customWidth="1"/>
    <col min="6924" max="6924" width="9.5703125" style="1" customWidth="1"/>
    <col min="6925" max="6925" width="0.42578125" style="1" customWidth="1"/>
    <col min="6926" max="6932" width="6.42578125" style="1" customWidth="1"/>
    <col min="6933" max="7161" width="11.42578125" style="1"/>
    <col min="7162" max="7162" width="1" style="1" customWidth="1"/>
    <col min="7163" max="7163" width="4.28515625" style="1" customWidth="1"/>
    <col min="7164" max="7164" width="34.7109375" style="1" customWidth="1"/>
    <col min="7165" max="7165" width="0" style="1" hidden="1" customWidth="1"/>
    <col min="7166" max="7166" width="20" style="1" customWidth="1"/>
    <col min="7167" max="7167" width="20.85546875" style="1" customWidth="1"/>
    <col min="7168" max="7168" width="25" style="1" customWidth="1"/>
    <col min="7169" max="7169" width="18.7109375" style="1" customWidth="1"/>
    <col min="7170" max="7170" width="29.7109375" style="1" customWidth="1"/>
    <col min="7171" max="7171" width="13.42578125" style="1" customWidth="1"/>
    <col min="7172" max="7172" width="13.85546875" style="1" customWidth="1"/>
    <col min="7173" max="7177" width="16.5703125" style="1" customWidth="1"/>
    <col min="7178" max="7178" width="20.5703125" style="1" customWidth="1"/>
    <col min="7179" max="7179" width="21.140625" style="1" customWidth="1"/>
    <col min="7180" max="7180" width="9.5703125" style="1" customWidth="1"/>
    <col min="7181" max="7181" width="0.42578125" style="1" customWidth="1"/>
    <col min="7182" max="7188" width="6.42578125" style="1" customWidth="1"/>
    <col min="7189" max="7417" width="11.42578125" style="1"/>
    <col min="7418" max="7418" width="1" style="1" customWidth="1"/>
    <col min="7419" max="7419" width="4.28515625" style="1" customWidth="1"/>
    <col min="7420" max="7420" width="34.7109375" style="1" customWidth="1"/>
    <col min="7421" max="7421" width="0" style="1" hidden="1" customWidth="1"/>
    <col min="7422" max="7422" width="20" style="1" customWidth="1"/>
    <col min="7423" max="7423" width="20.85546875" style="1" customWidth="1"/>
    <col min="7424" max="7424" width="25" style="1" customWidth="1"/>
    <col min="7425" max="7425" width="18.7109375" style="1" customWidth="1"/>
    <col min="7426" max="7426" width="29.7109375" style="1" customWidth="1"/>
    <col min="7427" max="7427" width="13.42578125" style="1" customWidth="1"/>
    <col min="7428" max="7428" width="13.85546875" style="1" customWidth="1"/>
    <col min="7429" max="7433" width="16.5703125" style="1" customWidth="1"/>
    <col min="7434" max="7434" width="20.5703125" style="1" customWidth="1"/>
    <col min="7435" max="7435" width="21.140625" style="1" customWidth="1"/>
    <col min="7436" max="7436" width="9.5703125" style="1" customWidth="1"/>
    <col min="7437" max="7437" width="0.42578125" style="1" customWidth="1"/>
    <col min="7438" max="7444" width="6.42578125" style="1" customWidth="1"/>
    <col min="7445" max="7673" width="11.42578125" style="1"/>
    <col min="7674" max="7674" width="1" style="1" customWidth="1"/>
    <col min="7675" max="7675" width="4.28515625" style="1" customWidth="1"/>
    <col min="7676" max="7676" width="34.7109375" style="1" customWidth="1"/>
    <col min="7677" max="7677" width="0" style="1" hidden="1" customWidth="1"/>
    <col min="7678" max="7678" width="20" style="1" customWidth="1"/>
    <col min="7679" max="7679" width="20.85546875" style="1" customWidth="1"/>
    <col min="7680" max="7680" width="25" style="1" customWidth="1"/>
    <col min="7681" max="7681" width="18.7109375" style="1" customWidth="1"/>
    <col min="7682" max="7682" width="29.7109375" style="1" customWidth="1"/>
    <col min="7683" max="7683" width="13.42578125" style="1" customWidth="1"/>
    <col min="7684" max="7684" width="13.85546875" style="1" customWidth="1"/>
    <col min="7685" max="7689" width="16.5703125" style="1" customWidth="1"/>
    <col min="7690" max="7690" width="20.5703125" style="1" customWidth="1"/>
    <col min="7691" max="7691" width="21.140625" style="1" customWidth="1"/>
    <col min="7692" max="7692" width="9.5703125" style="1" customWidth="1"/>
    <col min="7693" max="7693" width="0.42578125" style="1" customWidth="1"/>
    <col min="7694" max="7700" width="6.42578125" style="1" customWidth="1"/>
    <col min="7701" max="7929" width="11.42578125" style="1"/>
    <col min="7930" max="7930" width="1" style="1" customWidth="1"/>
    <col min="7931" max="7931" width="4.28515625" style="1" customWidth="1"/>
    <col min="7932" max="7932" width="34.7109375" style="1" customWidth="1"/>
    <col min="7933" max="7933" width="0" style="1" hidden="1" customWidth="1"/>
    <col min="7934" max="7934" width="20" style="1" customWidth="1"/>
    <col min="7935" max="7935" width="20.85546875" style="1" customWidth="1"/>
    <col min="7936" max="7936" width="25" style="1" customWidth="1"/>
    <col min="7937" max="7937" width="18.7109375" style="1" customWidth="1"/>
    <col min="7938" max="7938" width="29.7109375" style="1" customWidth="1"/>
    <col min="7939" max="7939" width="13.42578125" style="1" customWidth="1"/>
    <col min="7940" max="7940" width="13.85546875" style="1" customWidth="1"/>
    <col min="7941" max="7945" width="16.5703125" style="1" customWidth="1"/>
    <col min="7946" max="7946" width="20.5703125" style="1" customWidth="1"/>
    <col min="7947" max="7947" width="21.140625" style="1" customWidth="1"/>
    <col min="7948" max="7948" width="9.5703125" style="1" customWidth="1"/>
    <col min="7949" max="7949" width="0.42578125" style="1" customWidth="1"/>
    <col min="7950" max="7956" width="6.42578125" style="1" customWidth="1"/>
    <col min="7957" max="8185" width="11.42578125" style="1"/>
    <col min="8186" max="8186" width="1" style="1" customWidth="1"/>
    <col min="8187" max="8187" width="4.28515625" style="1" customWidth="1"/>
    <col min="8188" max="8188" width="34.7109375" style="1" customWidth="1"/>
    <col min="8189" max="8189" width="0" style="1" hidden="1" customWidth="1"/>
    <col min="8190" max="8190" width="20" style="1" customWidth="1"/>
    <col min="8191" max="8191" width="20.85546875" style="1" customWidth="1"/>
    <col min="8192" max="8192" width="25" style="1" customWidth="1"/>
    <col min="8193" max="8193" width="18.7109375" style="1" customWidth="1"/>
    <col min="8194" max="8194" width="29.7109375" style="1" customWidth="1"/>
    <col min="8195" max="8195" width="13.42578125" style="1" customWidth="1"/>
    <col min="8196" max="8196" width="13.85546875" style="1" customWidth="1"/>
    <col min="8197" max="8201" width="16.5703125" style="1" customWidth="1"/>
    <col min="8202" max="8202" width="20.5703125" style="1" customWidth="1"/>
    <col min="8203" max="8203" width="21.140625" style="1" customWidth="1"/>
    <col min="8204" max="8204" width="9.5703125" style="1" customWidth="1"/>
    <col min="8205" max="8205" width="0.42578125" style="1" customWidth="1"/>
    <col min="8206" max="8212" width="6.42578125" style="1" customWidth="1"/>
    <col min="8213" max="8441" width="11.42578125" style="1"/>
    <col min="8442" max="8442" width="1" style="1" customWidth="1"/>
    <col min="8443" max="8443" width="4.28515625" style="1" customWidth="1"/>
    <col min="8444" max="8444" width="34.7109375" style="1" customWidth="1"/>
    <col min="8445" max="8445" width="0" style="1" hidden="1" customWidth="1"/>
    <col min="8446" max="8446" width="20" style="1" customWidth="1"/>
    <col min="8447" max="8447" width="20.85546875" style="1" customWidth="1"/>
    <col min="8448" max="8448" width="25" style="1" customWidth="1"/>
    <col min="8449" max="8449" width="18.7109375" style="1" customWidth="1"/>
    <col min="8450" max="8450" width="29.7109375" style="1" customWidth="1"/>
    <col min="8451" max="8451" width="13.42578125" style="1" customWidth="1"/>
    <col min="8452" max="8452" width="13.85546875" style="1" customWidth="1"/>
    <col min="8453" max="8457" width="16.5703125" style="1" customWidth="1"/>
    <col min="8458" max="8458" width="20.5703125" style="1" customWidth="1"/>
    <col min="8459" max="8459" width="21.140625" style="1" customWidth="1"/>
    <col min="8460" max="8460" width="9.5703125" style="1" customWidth="1"/>
    <col min="8461" max="8461" width="0.42578125" style="1" customWidth="1"/>
    <col min="8462" max="8468" width="6.42578125" style="1" customWidth="1"/>
    <col min="8469" max="8697" width="11.42578125" style="1"/>
    <col min="8698" max="8698" width="1" style="1" customWidth="1"/>
    <col min="8699" max="8699" width="4.28515625" style="1" customWidth="1"/>
    <col min="8700" max="8700" width="34.7109375" style="1" customWidth="1"/>
    <col min="8701" max="8701" width="0" style="1" hidden="1" customWidth="1"/>
    <col min="8702" max="8702" width="20" style="1" customWidth="1"/>
    <col min="8703" max="8703" width="20.85546875" style="1" customWidth="1"/>
    <col min="8704" max="8704" width="25" style="1" customWidth="1"/>
    <col min="8705" max="8705" width="18.7109375" style="1" customWidth="1"/>
    <col min="8706" max="8706" width="29.7109375" style="1" customWidth="1"/>
    <col min="8707" max="8707" width="13.42578125" style="1" customWidth="1"/>
    <col min="8708" max="8708" width="13.85546875" style="1" customWidth="1"/>
    <col min="8709" max="8713" width="16.5703125" style="1" customWidth="1"/>
    <col min="8714" max="8714" width="20.5703125" style="1" customWidth="1"/>
    <col min="8715" max="8715" width="21.140625" style="1" customWidth="1"/>
    <col min="8716" max="8716" width="9.5703125" style="1" customWidth="1"/>
    <col min="8717" max="8717" width="0.42578125" style="1" customWidth="1"/>
    <col min="8718" max="8724" width="6.42578125" style="1" customWidth="1"/>
    <col min="8725" max="8953" width="11.42578125" style="1"/>
    <col min="8954" max="8954" width="1" style="1" customWidth="1"/>
    <col min="8955" max="8955" width="4.28515625" style="1" customWidth="1"/>
    <col min="8956" max="8956" width="34.7109375" style="1" customWidth="1"/>
    <col min="8957" max="8957" width="0" style="1" hidden="1" customWidth="1"/>
    <col min="8958" max="8958" width="20" style="1" customWidth="1"/>
    <col min="8959" max="8959" width="20.85546875" style="1" customWidth="1"/>
    <col min="8960" max="8960" width="25" style="1" customWidth="1"/>
    <col min="8961" max="8961" width="18.7109375" style="1" customWidth="1"/>
    <col min="8962" max="8962" width="29.7109375" style="1" customWidth="1"/>
    <col min="8963" max="8963" width="13.42578125" style="1" customWidth="1"/>
    <col min="8964" max="8964" width="13.85546875" style="1" customWidth="1"/>
    <col min="8965" max="8969" width="16.5703125" style="1" customWidth="1"/>
    <col min="8970" max="8970" width="20.5703125" style="1" customWidth="1"/>
    <col min="8971" max="8971" width="21.140625" style="1" customWidth="1"/>
    <col min="8972" max="8972" width="9.5703125" style="1" customWidth="1"/>
    <col min="8973" max="8973" width="0.42578125" style="1" customWidth="1"/>
    <col min="8974" max="8980" width="6.42578125" style="1" customWidth="1"/>
    <col min="8981" max="9209" width="11.42578125" style="1"/>
    <col min="9210" max="9210" width="1" style="1" customWidth="1"/>
    <col min="9211" max="9211" width="4.28515625" style="1" customWidth="1"/>
    <col min="9212" max="9212" width="34.7109375" style="1" customWidth="1"/>
    <col min="9213" max="9213" width="0" style="1" hidden="1" customWidth="1"/>
    <col min="9214" max="9214" width="20" style="1" customWidth="1"/>
    <col min="9215" max="9215" width="20.85546875" style="1" customWidth="1"/>
    <col min="9216" max="9216" width="25" style="1" customWidth="1"/>
    <col min="9217" max="9217" width="18.7109375" style="1" customWidth="1"/>
    <col min="9218" max="9218" width="29.7109375" style="1" customWidth="1"/>
    <col min="9219" max="9219" width="13.42578125" style="1" customWidth="1"/>
    <col min="9220" max="9220" width="13.85546875" style="1" customWidth="1"/>
    <col min="9221" max="9225" width="16.5703125" style="1" customWidth="1"/>
    <col min="9226" max="9226" width="20.5703125" style="1" customWidth="1"/>
    <col min="9227" max="9227" width="21.140625" style="1" customWidth="1"/>
    <col min="9228" max="9228" width="9.5703125" style="1" customWidth="1"/>
    <col min="9229" max="9229" width="0.42578125" style="1" customWidth="1"/>
    <col min="9230" max="9236" width="6.42578125" style="1" customWidth="1"/>
    <col min="9237" max="9465" width="11.42578125" style="1"/>
    <col min="9466" max="9466" width="1" style="1" customWidth="1"/>
    <col min="9467" max="9467" width="4.28515625" style="1" customWidth="1"/>
    <col min="9468" max="9468" width="34.7109375" style="1" customWidth="1"/>
    <col min="9469" max="9469" width="0" style="1" hidden="1" customWidth="1"/>
    <col min="9470" max="9470" width="20" style="1" customWidth="1"/>
    <col min="9471" max="9471" width="20.85546875" style="1" customWidth="1"/>
    <col min="9472" max="9472" width="25" style="1" customWidth="1"/>
    <col min="9473" max="9473" width="18.7109375" style="1" customWidth="1"/>
    <col min="9474" max="9474" width="29.7109375" style="1" customWidth="1"/>
    <col min="9475" max="9475" width="13.42578125" style="1" customWidth="1"/>
    <col min="9476" max="9476" width="13.85546875" style="1" customWidth="1"/>
    <col min="9477" max="9481" width="16.5703125" style="1" customWidth="1"/>
    <col min="9482" max="9482" width="20.5703125" style="1" customWidth="1"/>
    <col min="9483" max="9483" width="21.140625" style="1" customWidth="1"/>
    <col min="9484" max="9484" width="9.5703125" style="1" customWidth="1"/>
    <col min="9485" max="9485" width="0.42578125" style="1" customWidth="1"/>
    <col min="9486" max="9492" width="6.42578125" style="1" customWidth="1"/>
    <col min="9493" max="9721" width="11.42578125" style="1"/>
    <col min="9722" max="9722" width="1" style="1" customWidth="1"/>
    <col min="9723" max="9723" width="4.28515625" style="1" customWidth="1"/>
    <col min="9724" max="9724" width="34.7109375" style="1" customWidth="1"/>
    <col min="9725" max="9725" width="0" style="1" hidden="1" customWidth="1"/>
    <col min="9726" max="9726" width="20" style="1" customWidth="1"/>
    <col min="9727" max="9727" width="20.85546875" style="1" customWidth="1"/>
    <col min="9728" max="9728" width="25" style="1" customWidth="1"/>
    <col min="9729" max="9729" width="18.7109375" style="1" customWidth="1"/>
    <col min="9730" max="9730" width="29.7109375" style="1" customWidth="1"/>
    <col min="9731" max="9731" width="13.42578125" style="1" customWidth="1"/>
    <col min="9732" max="9732" width="13.85546875" style="1" customWidth="1"/>
    <col min="9733" max="9737" width="16.5703125" style="1" customWidth="1"/>
    <col min="9738" max="9738" width="20.5703125" style="1" customWidth="1"/>
    <col min="9739" max="9739" width="21.140625" style="1" customWidth="1"/>
    <col min="9740" max="9740" width="9.5703125" style="1" customWidth="1"/>
    <col min="9741" max="9741" width="0.42578125" style="1" customWidth="1"/>
    <col min="9742" max="9748" width="6.42578125" style="1" customWidth="1"/>
    <col min="9749" max="9977" width="11.42578125" style="1"/>
    <col min="9978" max="9978" width="1" style="1" customWidth="1"/>
    <col min="9979" max="9979" width="4.28515625" style="1" customWidth="1"/>
    <col min="9980" max="9980" width="34.7109375" style="1" customWidth="1"/>
    <col min="9981" max="9981" width="0" style="1" hidden="1" customWidth="1"/>
    <col min="9982" max="9982" width="20" style="1" customWidth="1"/>
    <col min="9983" max="9983" width="20.85546875" style="1" customWidth="1"/>
    <col min="9984" max="9984" width="25" style="1" customWidth="1"/>
    <col min="9985" max="9985" width="18.7109375" style="1" customWidth="1"/>
    <col min="9986" max="9986" width="29.7109375" style="1" customWidth="1"/>
    <col min="9987" max="9987" width="13.42578125" style="1" customWidth="1"/>
    <col min="9988" max="9988" width="13.85546875" style="1" customWidth="1"/>
    <col min="9989" max="9993" width="16.5703125" style="1" customWidth="1"/>
    <col min="9994" max="9994" width="20.5703125" style="1" customWidth="1"/>
    <col min="9995" max="9995" width="21.140625" style="1" customWidth="1"/>
    <col min="9996" max="9996" width="9.5703125" style="1" customWidth="1"/>
    <col min="9997" max="9997" width="0.42578125" style="1" customWidth="1"/>
    <col min="9998" max="10004" width="6.42578125" style="1" customWidth="1"/>
    <col min="10005" max="10233" width="11.42578125" style="1"/>
    <col min="10234" max="10234" width="1" style="1" customWidth="1"/>
    <col min="10235" max="10235" width="4.28515625" style="1" customWidth="1"/>
    <col min="10236" max="10236" width="34.7109375" style="1" customWidth="1"/>
    <col min="10237" max="10237" width="0" style="1" hidden="1" customWidth="1"/>
    <col min="10238" max="10238" width="20" style="1" customWidth="1"/>
    <col min="10239" max="10239" width="20.85546875" style="1" customWidth="1"/>
    <col min="10240" max="10240" width="25" style="1" customWidth="1"/>
    <col min="10241" max="10241" width="18.7109375" style="1" customWidth="1"/>
    <col min="10242" max="10242" width="29.7109375" style="1" customWidth="1"/>
    <col min="10243" max="10243" width="13.42578125" style="1" customWidth="1"/>
    <col min="10244" max="10244" width="13.85546875" style="1" customWidth="1"/>
    <col min="10245" max="10249" width="16.5703125" style="1" customWidth="1"/>
    <col min="10250" max="10250" width="20.5703125" style="1" customWidth="1"/>
    <col min="10251" max="10251" width="21.140625" style="1" customWidth="1"/>
    <col min="10252" max="10252" width="9.5703125" style="1" customWidth="1"/>
    <col min="10253" max="10253" width="0.42578125" style="1" customWidth="1"/>
    <col min="10254" max="10260" width="6.42578125" style="1" customWidth="1"/>
    <col min="10261" max="10489" width="11.42578125" style="1"/>
    <col min="10490" max="10490" width="1" style="1" customWidth="1"/>
    <col min="10491" max="10491" width="4.28515625" style="1" customWidth="1"/>
    <col min="10492" max="10492" width="34.7109375" style="1" customWidth="1"/>
    <col min="10493" max="10493" width="0" style="1" hidden="1" customWidth="1"/>
    <col min="10494" max="10494" width="20" style="1" customWidth="1"/>
    <col min="10495" max="10495" width="20.85546875" style="1" customWidth="1"/>
    <col min="10496" max="10496" width="25" style="1" customWidth="1"/>
    <col min="10497" max="10497" width="18.7109375" style="1" customWidth="1"/>
    <col min="10498" max="10498" width="29.7109375" style="1" customWidth="1"/>
    <col min="10499" max="10499" width="13.42578125" style="1" customWidth="1"/>
    <col min="10500" max="10500" width="13.85546875" style="1" customWidth="1"/>
    <col min="10501" max="10505" width="16.5703125" style="1" customWidth="1"/>
    <col min="10506" max="10506" width="20.5703125" style="1" customWidth="1"/>
    <col min="10507" max="10507" width="21.140625" style="1" customWidth="1"/>
    <col min="10508" max="10508" width="9.5703125" style="1" customWidth="1"/>
    <col min="10509" max="10509" width="0.42578125" style="1" customWidth="1"/>
    <col min="10510" max="10516" width="6.42578125" style="1" customWidth="1"/>
    <col min="10517" max="10745" width="11.42578125" style="1"/>
    <col min="10746" max="10746" width="1" style="1" customWidth="1"/>
    <col min="10747" max="10747" width="4.28515625" style="1" customWidth="1"/>
    <col min="10748" max="10748" width="34.7109375" style="1" customWidth="1"/>
    <col min="10749" max="10749" width="0" style="1" hidden="1" customWidth="1"/>
    <col min="10750" max="10750" width="20" style="1" customWidth="1"/>
    <col min="10751" max="10751" width="20.85546875" style="1" customWidth="1"/>
    <col min="10752" max="10752" width="25" style="1" customWidth="1"/>
    <col min="10753" max="10753" width="18.7109375" style="1" customWidth="1"/>
    <col min="10754" max="10754" width="29.7109375" style="1" customWidth="1"/>
    <col min="10755" max="10755" width="13.42578125" style="1" customWidth="1"/>
    <col min="10756" max="10756" width="13.85546875" style="1" customWidth="1"/>
    <col min="10757" max="10761" width="16.5703125" style="1" customWidth="1"/>
    <col min="10762" max="10762" width="20.5703125" style="1" customWidth="1"/>
    <col min="10763" max="10763" width="21.140625" style="1" customWidth="1"/>
    <col min="10764" max="10764" width="9.5703125" style="1" customWidth="1"/>
    <col min="10765" max="10765" width="0.42578125" style="1" customWidth="1"/>
    <col min="10766" max="10772" width="6.42578125" style="1" customWidth="1"/>
    <col min="10773" max="11001" width="11.42578125" style="1"/>
    <col min="11002" max="11002" width="1" style="1" customWidth="1"/>
    <col min="11003" max="11003" width="4.28515625" style="1" customWidth="1"/>
    <col min="11004" max="11004" width="34.7109375" style="1" customWidth="1"/>
    <col min="11005" max="11005" width="0" style="1" hidden="1" customWidth="1"/>
    <col min="11006" max="11006" width="20" style="1" customWidth="1"/>
    <col min="11007" max="11007" width="20.85546875" style="1" customWidth="1"/>
    <col min="11008" max="11008" width="25" style="1" customWidth="1"/>
    <col min="11009" max="11009" width="18.7109375" style="1" customWidth="1"/>
    <col min="11010" max="11010" width="29.7109375" style="1" customWidth="1"/>
    <col min="11011" max="11011" width="13.42578125" style="1" customWidth="1"/>
    <col min="11012" max="11012" width="13.85546875" style="1" customWidth="1"/>
    <col min="11013" max="11017" width="16.5703125" style="1" customWidth="1"/>
    <col min="11018" max="11018" width="20.5703125" style="1" customWidth="1"/>
    <col min="11019" max="11019" width="21.140625" style="1" customWidth="1"/>
    <col min="11020" max="11020" width="9.5703125" style="1" customWidth="1"/>
    <col min="11021" max="11021" width="0.42578125" style="1" customWidth="1"/>
    <col min="11022" max="11028" width="6.42578125" style="1" customWidth="1"/>
    <col min="11029" max="11257" width="11.42578125" style="1"/>
    <col min="11258" max="11258" width="1" style="1" customWidth="1"/>
    <col min="11259" max="11259" width="4.28515625" style="1" customWidth="1"/>
    <col min="11260" max="11260" width="34.7109375" style="1" customWidth="1"/>
    <col min="11261" max="11261" width="0" style="1" hidden="1" customWidth="1"/>
    <col min="11262" max="11262" width="20" style="1" customWidth="1"/>
    <col min="11263" max="11263" width="20.85546875" style="1" customWidth="1"/>
    <col min="11264" max="11264" width="25" style="1" customWidth="1"/>
    <col min="11265" max="11265" width="18.7109375" style="1" customWidth="1"/>
    <col min="11266" max="11266" width="29.7109375" style="1" customWidth="1"/>
    <col min="11267" max="11267" width="13.42578125" style="1" customWidth="1"/>
    <col min="11268" max="11268" width="13.85546875" style="1" customWidth="1"/>
    <col min="11269" max="11273" width="16.5703125" style="1" customWidth="1"/>
    <col min="11274" max="11274" width="20.5703125" style="1" customWidth="1"/>
    <col min="11275" max="11275" width="21.140625" style="1" customWidth="1"/>
    <col min="11276" max="11276" width="9.5703125" style="1" customWidth="1"/>
    <col min="11277" max="11277" width="0.42578125" style="1" customWidth="1"/>
    <col min="11278" max="11284" width="6.42578125" style="1" customWidth="1"/>
    <col min="11285" max="11513" width="11.42578125" style="1"/>
    <col min="11514" max="11514" width="1" style="1" customWidth="1"/>
    <col min="11515" max="11515" width="4.28515625" style="1" customWidth="1"/>
    <col min="11516" max="11516" width="34.7109375" style="1" customWidth="1"/>
    <col min="11517" max="11517" width="0" style="1" hidden="1" customWidth="1"/>
    <col min="11518" max="11518" width="20" style="1" customWidth="1"/>
    <col min="11519" max="11519" width="20.85546875" style="1" customWidth="1"/>
    <col min="11520" max="11520" width="25" style="1" customWidth="1"/>
    <col min="11521" max="11521" width="18.7109375" style="1" customWidth="1"/>
    <col min="11522" max="11522" width="29.7109375" style="1" customWidth="1"/>
    <col min="11523" max="11523" width="13.42578125" style="1" customWidth="1"/>
    <col min="11524" max="11524" width="13.85546875" style="1" customWidth="1"/>
    <col min="11525" max="11529" width="16.5703125" style="1" customWidth="1"/>
    <col min="11530" max="11530" width="20.5703125" style="1" customWidth="1"/>
    <col min="11531" max="11531" width="21.140625" style="1" customWidth="1"/>
    <col min="11532" max="11532" width="9.5703125" style="1" customWidth="1"/>
    <col min="11533" max="11533" width="0.42578125" style="1" customWidth="1"/>
    <col min="11534" max="11540" width="6.42578125" style="1" customWidth="1"/>
    <col min="11541" max="11769" width="11.42578125" style="1"/>
    <col min="11770" max="11770" width="1" style="1" customWidth="1"/>
    <col min="11771" max="11771" width="4.28515625" style="1" customWidth="1"/>
    <col min="11772" max="11772" width="34.7109375" style="1" customWidth="1"/>
    <col min="11773" max="11773" width="0" style="1" hidden="1" customWidth="1"/>
    <col min="11774" max="11774" width="20" style="1" customWidth="1"/>
    <col min="11775" max="11775" width="20.85546875" style="1" customWidth="1"/>
    <col min="11776" max="11776" width="25" style="1" customWidth="1"/>
    <col min="11777" max="11777" width="18.7109375" style="1" customWidth="1"/>
    <col min="11778" max="11778" width="29.7109375" style="1" customWidth="1"/>
    <col min="11779" max="11779" width="13.42578125" style="1" customWidth="1"/>
    <col min="11780" max="11780" width="13.85546875" style="1" customWidth="1"/>
    <col min="11781" max="11785" width="16.5703125" style="1" customWidth="1"/>
    <col min="11786" max="11786" width="20.5703125" style="1" customWidth="1"/>
    <col min="11787" max="11787" width="21.140625" style="1" customWidth="1"/>
    <col min="11788" max="11788" width="9.5703125" style="1" customWidth="1"/>
    <col min="11789" max="11789" width="0.42578125" style="1" customWidth="1"/>
    <col min="11790" max="11796" width="6.42578125" style="1" customWidth="1"/>
    <col min="11797" max="12025" width="11.42578125" style="1"/>
    <col min="12026" max="12026" width="1" style="1" customWidth="1"/>
    <col min="12027" max="12027" width="4.28515625" style="1" customWidth="1"/>
    <col min="12028" max="12028" width="34.7109375" style="1" customWidth="1"/>
    <col min="12029" max="12029" width="0" style="1" hidden="1" customWidth="1"/>
    <col min="12030" max="12030" width="20" style="1" customWidth="1"/>
    <col min="12031" max="12031" width="20.85546875" style="1" customWidth="1"/>
    <col min="12032" max="12032" width="25" style="1" customWidth="1"/>
    <col min="12033" max="12033" width="18.7109375" style="1" customWidth="1"/>
    <col min="12034" max="12034" width="29.7109375" style="1" customWidth="1"/>
    <col min="12035" max="12035" width="13.42578125" style="1" customWidth="1"/>
    <col min="12036" max="12036" width="13.85546875" style="1" customWidth="1"/>
    <col min="12037" max="12041" width="16.5703125" style="1" customWidth="1"/>
    <col min="12042" max="12042" width="20.5703125" style="1" customWidth="1"/>
    <col min="12043" max="12043" width="21.140625" style="1" customWidth="1"/>
    <col min="12044" max="12044" width="9.5703125" style="1" customWidth="1"/>
    <col min="12045" max="12045" width="0.42578125" style="1" customWidth="1"/>
    <col min="12046" max="12052" width="6.42578125" style="1" customWidth="1"/>
    <col min="12053" max="12281" width="11.42578125" style="1"/>
    <col min="12282" max="12282" width="1" style="1" customWidth="1"/>
    <col min="12283" max="12283" width="4.28515625" style="1" customWidth="1"/>
    <col min="12284" max="12284" width="34.7109375" style="1" customWidth="1"/>
    <col min="12285" max="12285" width="0" style="1" hidden="1" customWidth="1"/>
    <col min="12286" max="12286" width="20" style="1" customWidth="1"/>
    <col min="12287" max="12287" width="20.85546875" style="1" customWidth="1"/>
    <col min="12288" max="12288" width="25" style="1" customWidth="1"/>
    <col min="12289" max="12289" width="18.7109375" style="1" customWidth="1"/>
    <col min="12290" max="12290" width="29.7109375" style="1" customWidth="1"/>
    <col min="12291" max="12291" width="13.42578125" style="1" customWidth="1"/>
    <col min="12292" max="12292" width="13.85546875" style="1" customWidth="1"/>
    <col min="12293" max="12297" width="16.5703125" style="1" customWidth="1"/>
    <col min="12298" max="12298" width="20.5703125" style="1" customWidth="1"/>
    <col min="12299" max="12299" width="21.140625" style="1" customWidth="1"/>
    <col min="12300" max="12300" width="9.5703125" style="1" customWidth="1"/>
    <col min="12301" max="12301" width="0.42578125" style="1" customWidth="1"/>
    <col min="12302" max="12308" width="6.42578125" style="1" customWidth="1"/>
    <col min="12309" max="12537" width="11.42578125" style="1"/>
    <col min="12538" max="12538" width="1" style="1" customWidth="1"/>
    <col min="12539" max="12539" width="4.28515625" style="1" customWidth="1"/>
    <col min="12540" max="12540" width="34.7109375" style="1" customWidth="1"/>
    <col min="12541" max="12541" width="0" style="1" hidden="1" customWidth="1"/>
    <col min="12542" max="12542" width="20" style="1" customWidth="1"/>
    <col min="12543" max="12543" width="20.85546875" style="1" customWidth="1"/>
    <col min="12544" max="12544" width="25" style="1" customWidth="1"/>
    <col min="12545" max="12545" width="18.7109375" style="1" customWidth="1"/>
    <col min="12546" max="12546" width="29.7109375" style="1" customWidth="1"/>
    <col min="12547" max="12547" width="13.42578125" style="1" customWidth="1"/>
    <col min="12548" max="12548" width="13.85546875" style="1" customWidth="1"/>
    <col min="12549" max="12553" width="16.5703125" style="1" customWidth="1"/>
    <col min="12554" max="12554" width="20.5703125" style="1" customWidth="1"/>
    <col min="12555" max="12555" width="21.140625" style="1" customWidth="1"/>
    <col min="12556" max="12556" width="9.5703125" style="1" customWidth="1"/>
    <col min="12557" max="12557" width="0.42578125" style="1" customWidth="1"/>
    <col min="12558" max="12564" width="6.42578125" style="1" customWidth="1"/>
    <col min="12565" max="12793" width="11.42578125" style="1"/>
    <col min="12794" max="12794" width="1" style="1" customWidth="1"/>
    <col min="12795" max="12795" width="4.28515625" style="1" customWidth="1"/>
    <col min="12796" max="12796" width="34.7109375" style="1" customWidth="1"/>
    <col min="12797" max="12797" width="0" style="1" hidden="1" customWidth="1"/>
    <col min="12798" max="12798" width="20" style="1" customWidth="1"/>
    <col min="12799" max="12799" width="20.85546875" style="1" customWidth="1"/>
    <col min="12800" max="12800" width="25" style="1" customWidth="1"/>
    <col min="12801" max="12801" width="18.7109375" style="1" customWidth="1"/>
    <col min="12802" max="12802" width="29.7109375" style="1" customWidth="1"/>
    <col min="12803" max="12803" width="13.42578125" style="1" customWidth="1"/>
    <col min="12804" max="12804" width="13.85546875" style="1" customWidth="1"/>
    <col min="12805" max="12809" width="16.5703125" style="1" customWidth="1"/>
    <col min="12810" max="12810" width="20.5703125" style="1" customWidth="1"/>
    <col min="12811" max="12811" width="21.140625" style="1" customWidth="1"/>
    <col min="12812" max="12812" width="9.5703125" style="1" customWidth="1"/>
    <col min="12813" max="12813" width="0.42578125" style="1" customWidth="1"/>
    <col min="12814" max="12820" width="6.42578125" style="1" customWidth="1"/>
    <col min="12821" max="13049" width="11.42578125" style="1"/>
    <col min="13050" max="13050" width="1" style="1" customWidth="1"/>
    <col min="13051" max="13051" width="4.28515625" style="1" customWidth="1"/>
    <col min="13052" max="13052" width="34.7109375" style="1" customWidth="1"/>
    <col min="13053" max="13053" width="0" style="1" hidden="1" customWidth="1"/>
    <col min="13054" max="13054" width="20" style="1" customWidth="1"/>
    <col min="13055" max="13055" width="20.85546875" style="1" customWidth="1"/>
    <col min="13056" max="13056" width="25" style="1" customWidth="1"/>
    <col min="13057" max="13057" width="18.7109375" style="1" customWidth="1"/>
    <col min="13058" max="13058" width="29.7109375" style="1" customWidth="1"/>
    <col min="13059" max="13059" width="13.42578125" style="1" customWidth="1"/>
    <col min="13060" max="13060" width="13.85546875" style="1" customWidth="1"/>
    <col min="13061" max="13065" width="16.5703125" style="1" customWidth="1"/>
    <col min="13066" max="13066" width="20.5703125" style="1" customWidth="1"/>
    <col min="13067" max="13067" width="21.140625" style="1" customWidth="1"/>
    <col min="13068" max="13068" width="9.5703125" style="1" customWidth="1"/>
    <col min="13069" max="13069" width="0.42578125" style="1" customWidth="1"/>
    <col min="13070" max="13076" width="6.42578125" style="1" customWidth="1"/>
    <col min="13077" max="13305" width="11.42578125" style="1"/>
    <col min="13306" max="13306" width="1" style="1" customWidth="1"/>
    <col min="13307" max="13307" width="4.28515625" style="1" customWidth="1"/>
    <col min="13308" max="13308" width="34.7109375" style="1" customWidth="1"/>
    <col min="13309" max="13309" width="0" style="1" hidden="1" customWidth="1"/>
    <col min="13310" max="13310" width="20" style="1" customWidth="1"/>
    <col min="13311" max="13311" width="20.85546875" style="1" customWidth="1"/>
    <col min="13312" max="13312" width="25" style="1" customWidth="1"/>
    <col min="13313" max="13313" width="18.7109375" style="1" customWidth="1"/>
    <col min="13314" max="13314" width="29.7109375" style="1" customWidth="1"/>
    <col min="13315" max="13315" width="13.42578125" style="1" customWidth="1"/>
    <col min="13316" max="13316" width="13.85546875" style="1" customWidth="1"/>
    <col min="13317" max="13321" width="16.5703125" style="1" customWidth="1"/>
    <col min="13322" max="13322" width="20.5703125" style="1" customWidth="1"/>
    <col min="13323" max="13323" width="21.140625" style="1" customWidth="1"/>
    <col min="13324" max="13324" width="9.5703125" style="1" customWidth="1"/>
    <col min="13325" max="13325" width="0.42578125" style="1" customWidth="1"/>
    <col min="13326" max="13332" width="6.42578125" style="1" customWidth="1"/>
    <col min="13333" max="13561" width="11.42578125" style="1"/>
    <col min="13562" max="13562" width="1" style="1" customWidth="1"/>
    <col min="13563" max="13563" width="4.28515625" style="1" customWidth="1"/>
    <col min="13564" max="13564" width="34.7109375" style="1" customWidth="1"/>
    <col min="13565" max="13565" width="0" style="1" hidden="1" customWidth="1"/>
    <col min="13566" max="13566" width="20" style="1" customWidth="1"/>
    <col min="13567" max="13567" width="20.85546875" style="1" customWidth="1"/>
    <col min="13568" max="13568" width="25" style="1" customWidth="1"/>
    <col min="13569" max="13569" width="18.7109375" style="1" customWidth="1"/>
    <col min="13570" max="13570" width="29.7109375" style="1" customWidth="1"/>
    <col min="13571" max="13571" width="13.42578125" style="1" customWidth="1"/>
    <col min="13572" max="13572" width="13.85546875" style="1" customWidth="1"/>
    <col min="13573" max="13577" width="16.5703125" style="1" customWidth="1"/>
    <col min="13578" max="13578" width="20.5703125" style="1" customWidth="1"/>
    <col min="13579" max="13579" width="21.140625" style="1" customWidth="1"/>
    <col min="13580" max="13580" width="9.5703125" style="1" customWidth="1"/>
    <col min="13581" max="13581" width="0.42578125" style="1" customWidth="1"/>
    <col min="13582" max="13588" width="6.42578125" style="1" customWidth="1"/>
    <col min="13589" max="13817" width="11.42578125" style="1"/>
    <col min="13818" max="13818" width="1" style="1" customWidth="1"/>
    <col min="13819" max="13819" width="4.28515625" style="1" customWidth="1"/>
    <col min="13820" max="13820" width="34.7109375" style="1" customWidth="1"/>
    <col min="13821" max="13821" width="0" style="1" hidden="1" customWidth="1"/>
    <col min="13822" max="13822" width="20" style="1" customWidth="1"/>
    <col min="13823" max="13823" width="20.85546875" style="1" customWidth="1"/>
    <col min="13824" max="13824" width="25" style="1" customWidth="1"/>
    <col min="13825" max="13825" width="18.7109375" style="1" customWidth="1"/>
    <col min="13826" max="13826" width="29.7109375" style="1" customWidth="1"/>
    <col min="13827" max="13827" width="13.42578125" style="1" customWidth="1"/>
    <col min="13828" max="13828" width="13.85546875" style="1" customWidth="1"/>
    <col min="13829" max="13833" width="16.5703125" style="1" customWidth="1"/>
    <col min="13834" max="13834" width="20.5703125" style="1" customWidth="1"/>
    <col min="13835" max="13835" width="21.140625" style="1" customWidth="1"/>
    <col min="13836" max="13836" width="9.5703125" style="1" customWidth="1"/>
    <col min="13837" max="13837" width="0.42578125" style="1" customWidth="1"/>
    <col min="13838" max="13844" width="6.42578125" style="1" customWidth="1"/>
    <col min="13845" max="14073" width="11.42578125" style="1"/>
    <col min="14074" max="14074" width="1" style="1" customWidth="1"/>
    <col min="14075" max="14075" width="4.28515625" style="1" customWidth="1"/>
    <col min="14076" max="14076" width="34.7109375" style="1" customWidth="1"/>
    <col min="14077" max="14077" width="0" style="1" hidden="1" customWidth="1"/>
    <col min="14078" max="14078" width="20" style="1" customWidth="1"/>
    <col min="14079" max="14079" width="20.85546875" style="1" customWidth="1"/>
    <col min="14080" max="14080" width="25" style="1" customWidth="1"/>
    <col min="14081" max="14081" width="18.7109375" style="1" customWidth="1"/>
    <col min="14082" max="14082" width="29.7109375" style="1" customWidth="1"/>
    <col min="14083" max="14083" width="13.42578125" style="1" customWidth="1"/>
    <col min="14084" max="14084" width="13.85546875" style="1" customWidth="1"/>
    <col min="14085" max="14089" width="16.5703125" style="1" customWidth="1"/>
    <col min="14090" max="14090" width="20.5703125" style="1" customWidth="1"/>
    <col min="14091" max="14091" width="21.140625" style="1" customWidth="1"/>
    <col min="14092" max="14092" width="9.5703125" style="1" customWidth="1"/>
    <col min="14093" max="14093" width="0.42578125" style="1" customWidth="1"/>
    <col min="14094" max="14100" width="6.42578125" style="1" customWidth="1"/>
    <col min="14101" max="14329" width="11.42578125" style="1"/>
    <col min="14330" max="14330" width="1" style="1" customWidth="1"/>
    <col min="14331" max="14331" width="4.28515625" style="1" customWidth="1"/>
    <col min="14332" max="14332" width="34.7109375" style="1" customWidth="1"/>
    <col min="14333" max="14333" width="0" style="1" hidden="1" customWidth="1"/>
    <col min="14334" max="14334" width="20" style="1" customWidth="1"/>
    <col min="14335" max="14335" width="20.85546875" style="1" customWidth="1"/>
    <col min="14336" max="14336" width="25" style="1" customWidth="1"/>
    <col min="14337" max="14337" width="18.7109375" style="1" customWidth="1"/>
    <col min="14338" max="14338" width="29.7109375" style="1" customWidth="1"/>
    <col min="14339" max="14339" width="13.42578125" style="1" customWidth="1"/>
    <col min="14340" max="14340" width="13.85546875" style="1" customWidth="1"/>
    <col min="14341" max="14345" width="16.5703125" style="1" customWidth="1"/>
    <col min="14346" max="14346" width="20.5703125" style="1" customWidth="1"/>
    <col min="14347" max="14347" width="21.140625" style="1" customWidth="1"/>
    <col min="14348" max="14348" width="9.5703125" style="1" customWidth="1"/>
    <col min="14349" max="14349" width="0.42578125" style="1" customWidth="1"/>
    <col min="14350" max="14356" width="6.42578125" style="1" customWidth="1"/>
    <col min="14357" max="14585" width="11.42578125" style="1"/>
    <col min="14586" max="14586" width="1" style="1" customWidth="1"/>
    <col min="14587" max="14587" width="4.28515625" style="1" customWidth="1"/>
    <col min="14588" max="14588" width="34.7109375" style="1" customWidth="1"/>
    <col min="14589" max="14589" width="0" style="1" hidden="1" customWidth="1"/>
    <col min="14590" max="14590" width="20" style="1" customWidth="1"/>
    <col min="14591" max="14591" width="20.85546875" style="1" customWidth="1"/>
    <col min="14592" max="14592" width="25" style="1" customWidth="1"/>
    <col min="14593" max="14593" width="18.7109375" style="1" customWidth="1"/>
    <col min="14594" max="14594" width="29.7109375" style="1" customWidth="1"/>
    <col min="14595" max="14595" width="13.42578125" style="1" customWidth="1"/>
    <col min="14596" max="14596" width="13.85546875" style="1" customWidth="1"/>
    <col min="14597" max="14601" width="16.5703125" style="1" customWidth="1"/>
    <col min="14602" max="14602" width="20.5703125" style="1" customWidth="1"/>
    <col min="14603" max="14603" width="21.140625" style="1" customWidth="1"/>
    <col min="14604" max="14604" width="9.5703125" style="1" customWidth="1"/>
    <col min="14605" max="14605" width="0.42578125" style="1" customWidth="1"/>
    <col min="14606" max="14612" width="6.42578125" style="1" customWidth="1"/>
    <col min="14613" max="14841" width="11.42578125" style="1"/>
    <col min="14842" max="14842" width="1" style="1" customWidth="1"/>
    <col min="14843" max="14843" width="4.28515625" style="1" customWidth="1"/>
    <col min="14844" max="14844" width="34.7109375" style="1" customWidth="1"/>
    <col min="14845" max="14845" width="0" style="1" hidden="1" customWidth="1"/>
    <col min="14846" max="14846" width="20" style="1" customWidth="1"/>
    <col min="14847" max="14847" width="20.85546875" style="1" customWidth="1"/>
    <col min="14848" max="14848" width="25" style="1" customWidth="1"/>
    <col min="14849" max="14849" width="18.7109375" style="1" customWidth="1"/>
    <col min="14850" max="14850" width="29.7109375" style="1" customWidth="1"/>
    <col min="14851" max="14851" width="13.42578125" style="1" customWidth="1"/>
    <col min="14852" max="14852" width="13.85546875" style="1" customWidth="1"/>
    <col min="14853" max="14857" width="16.5703125" style="1" customWidth="1"/>
    <col min="14858" max="14858" width="20.5703125" style="1" customWidth="1"/>
    <col min="14859" max="14859" width="21.140625" style="1" customWidth="1"/>
    <col min="14860" max="14860" width="9.5703125" style="1" customWidth="1"/>
    <col min="14861" max="14861" width="0.42578125" style="1" customWidth="1"/>
    <col min="14862" max="14868" width="6.42578125" style="1" customWidth="1"/>
    <col min="14869" max="15097" width="11.42578125" style="1"/>
    <col min="15098" max="15098" width="1" style="1" customWidth="1"/>
    <col min="15099" max="15099" width="4.28515625" style="1" customWidth="1"/>
    <col min="15100" max="15100" width="34.7109375" style="1" customWidth="1"/>
    <col min="15101" max="15101" width="0" style="1" hidden="1" customWidth="1"/>
    <col min="15102" max="15102" width="20" style="1" customWidth="1"/>
    <col min="15103" max="15103" width="20.85546875" style="1" customWidth="1"/>
    <col min="15104" max="15104" width="25" style="1" customWidth="1"/>
    <col min="15105" max="15105" width="18.7109375" style="1" customWidth="1"/>
    <col min="15106" max="15106" width="29.7109375" style="1" customWidth="1"/>
    <col min="15107" max="15107" width="13.42578125" style="1" customWidth="1"/>
    <col min="15108" max="15108" width="13.85546875" style="1" customWidth="1"/>
    <col min="15109" max="15113" width="16.5703125" style="1" customWidth="1"/>
    <col min="15114" max="15114" width="20.5703125" style="1" customWidth="1"/>
    <col min="15115" max="15115" width="21.140625" style="1" customWidth="1"/>
    <col min="15116" max="15116" width="9.5703125" style="1" customWidth="1"/>
    <col min="15117" max="15117" width="0.42578125" style="1" customWidth="1"/>
    <col min="15118" max="15124" width="6.42578125" style="1" customWidth="1"/>
    <col min="15125" max="15353" width="11.42578125" style="1"/>
    <col min="15354" max="15354" width="1" style="1" customWidth="1"/>
    <col min="15355" max="15355" width="4.28515625" style="1" customWidth="1"/>
    <col min="15356" max="15356" width="34.7109375" style="1" customWidth="1"/>
    <col min="15357" max="15357" width="0" style="1" hidden="1" customWidth="1"/>
    <col min="15358" max="15358" width="20" style="1" customWidth="1"/>
    <col min="15359" max="15359" width="20.85546875" style="1" customWidth="1"/>
    <col min="15360" max="15360" width="25" style="1" customWidth="1"/>
    <col min="15361" max="15361" width="18.7109375" style="1" customWidth="1"/>
    <col min="15362" max="15362" width="29.7109375" style="1" customWidth="1"/>
    <col min="15363" max="15363" width="13.42578125" style="1" customWidth="1"/>
    <col min="15364" max="15364" width="13.85546875" style="1" customWidth="1"/>
    <col min="15365" max="15369" width="16.5703125" style="1" customWidth="1"/>
    <col min="15370" max="15370" width="20.5703125" style="1" customWidth="1"/>
    <col min="15371" max="15371" width="21.140625" style="1" customWidth="1"/>
    <col min="15372" max="15372" width="9.5703125" style="1" customWidth="1"/>
    <col min="15373" max="15373" width="0.42578125" style="1" customWidth="1"/>
    <col min="15374" max="15380" width="6.42578125" style="1" customWidth="1"/>
    <col min="15381" max="15609" width="11.42578125" style="1"/>
    <col min="15610" max="15610" width="1" style="1" customWidth="1"/>
    <col min="15611" max="15611" width="4.28515625" style="1" customWidth="1"/>
    <col min="15612" max="15612" width="34.7109375" style="1" customWidth="1"/>
    <col min="15613" max="15613" width="0" style="1" hidden="1" customWidth="1"/>
    <col min="15614" max="15614" width="20" style="1" customWidth="1"/>
    <col min="15615" max="15615" width="20.85546875" style="1" customWidth="1"/>
    <col min="15616" max="15616" width="25" style="1" customWidth="1"/>
    <col min="15617" max="15617" width="18.7109375" style="1" customWidth="1"/>
    <col min="15618" max="15618" width="29.7109375" style="1" customWidth="1"/>
    <col min="15619" max="15619" width="13.42578125" style="1" customWidth="1"/>
    <col min="15620" max="15620" width="13.85546875" style="1" customWidth="1"/>
    <col min="15621" max="15625" width="16.5703125" style="1" customWidth="1"/>
    <col min="15626" max="15626" width="20.5703125" style="1" customWidth="1"/>
    <col min="15627" max="15627" width="21.140625" style="1" customWidth="1"/>
    <col min="15628" max="15628" width="9.5703125" style="1" customWidth="1"/>
    <col min="15629" max="15629" width="0.42578125" style="1" customWidth="1"/>
    <col min="15630" max="15636" width="6.42578125" style="1" customWidth="1"/>
    <col min="15637" max="15865" width="11.42578125" style="1"/>
    <col min="15866" max="15866" width="1" style="1" customWidth="1"/>
    <col min="15867" max="15867" width="4.28515625" style="1" customWidth="1"/>
    <col min="15868" max="15868" width="34.7109375" style="1" customWidth="1"/>
    <col min="15869" max="15869" width="0" style="1" hidden="1" customWidth="1"/>
    <col min="15870" max="15870" width="20" style="1" customWidth="1"/>
    <col min="15871" max="15871" width="20.85546875" style="1" customWidth="1"/>
    <col min="15872" max="15872" width="25" style="1" customWidth="1"/>
    <col min="15873" max="15873" width="18.7109375" style="1" customWidth="1"/>
    <col min="15874" max="15874" width="29.7109375" style="1" customWidth="1"/>
    <col min="15875" max="15875" width="13.42578125" style="1" customWidth="1"/>
    <col min="15876" max="15876" width="13.85546875" style="1" customWidth="1"/>
    <col min="15877" max="15881" width="16.5703125" style="1" customWidth="1"/>
    <col min="15882" max="15882" width="20.5703125" style="1" customWidth="1"/>
    <col min="15883" max="15883" width="21.140625" style="1" customWidth="1"/>
    <col min="15884" max="15884" width="9.5703125" style="1" customWidth="1"/>
    <col min="15885" max="15885" width="0.42578125" style="1" customWidth="1"/>
    <col min="15886" max="15892" width="6.42578125" style="1" customWidth="1"/>
    <col min="15893" max="16121" width="11.42578125" style="1"/>
    <col min="16122" max="16122" width="1" style="1" customWidth="1"/>
    <col min="16123" max="16123" width="4.28515625" style="1" customWidth="1"/>
    <col min="16124" max="16124" width="34.7109375" style="1" customWidth="1"/>
    <col min="16125" max="16125" width="0" style="1" hidden="1" customWidth="1"/>
    <col min="16126" max="16126" width="20" style="1" customWidth="1"/>
    <col min="16127" max="16127" width="20.85546875" style="1" customWidth="1"/>
    <col min="16128" max="16128" width="25" style="1" customWidth="1"/>
    <col min="16129" max="16129" width="18.7109375" style="1" customWidth="1"/>
    <col min="16130" max="16130" width="29.7109375" style="1" customWidth="1"/>
    <col min="16131" max="16131" width="13.42578125" style="1" customWidth="1"/>
    <col min="16132" max="16132" width="13.85546875" style="1" customWidth="1"/>
    <col min="16133" max="16137" width="16.5703125" style="1" customWidth="1"/>
    <col min="16138" max="16138" width="20.5703125" style="1" customWidth="1"/>
    <col min="16139" max="16139" width="21.140625" style="1" customWidth="1"/>
    <col min="16140" max="16140" width="9.5703125" style="1" customWidth="1"/>
    <col min="16141" max="16141" width="0.42578125" style="1" customWidth="1"/>
    <col min="16142" max="16148" width="6.42578125" style="1" customWidth="1"/>
    <col min="16149" max="16369" width="11.42578125" style="1"/>
    <col min="16370" max="16382" width="11.42578125" style="1" customWidth="1"/>
    <col min="16383" max="16384" width="11.42578125" style="1"/>
  </cols>
  <sheetData>
    <row r="2" spans="1:14" ht="26.25" x14ac:dyDescent="0.25">
      <c r="A2" s="1881" t="s">
        <v>0</v>
      </c>
      <c r="B2" s="1882"/>
      <c r="C2" s="1882"/>
      <c r="D2" s="1882"/>
      <c r="E2" s="1882"/>
      <c r="F2" s="1882"/>
      <c r="G2" s="1882"/>
      <c r="H2" s="1882"/>
      <c r="I2" s="1882"/>
      <c r="J2" s="1882"/>
      <c r="K2" s="1882"/>
      <c r="L2" s="1882"/>
      <c r="M2" s="1882"/>
      <c r="N2" s="1882"/>
    </row>
    <row r="4" spans="1:14" ht="26.25" x14ac:dyDescent="0.25">
      <c r="A4" s="1881" t="s">
        <v>1</v>
      </c>
      <c r="B4" s="1882"/>
      <c r="C4" s="1882"/>
      <c r="D4" s="1882"/>
      <c r="E4" s="1882"/>
      <c r="F4" s="1882"/>
      <c r="G4" s="1882"/>
      <c r="H4" s="1882"/>
      <c r="I4" s="1882"/>
      <c r="J4" s="1882"/>
      <c r="K4" s="1882"/>
      <c r="L4" s="1882"/>
      <c r="M4" s="1882"/>
      <c r="N4" s="1882"/>
    </row>
    <row r="5" spans="1:14" ht="15.75" thickBot="1" x14ac:dyDescent="0.3"/>
    <row r="6" spans="1:14" ht="21.75" thickBot="1" x14ac:dyDescent="0.3">
      <c r="A6" s="4" t="s">
        <v>2</v>
      </c>
      <c r="B6" s="1883" t="s">
        <v>438</v>
      </c>
      <c r="C6" s="1883"/>
      <c r="D6" s="1883"/>
      <c r="E6" s="1883"/>
      <c r="F6" s="1883"/>
      <c r="G6" s="1883"/>
      <c r="H6" s="1883"/>
      <c r="I6" s="1883"/>
      <c r="J6" s="1883"/>
      <c r="K6" s="1883"/>
      <c r="L6" s="1883"/>
      <c r="M6" s="1884"/>
    </row>
    <row r="7" spans="1:14" ht="16.5" thickBot="1" x14ac:dyDescent="0.3">
      <c r="A7" s="5" t="s">
        <v>4</v>
      </c>
      <c r="B7" s="1883"/>
      <c r="C7" s="1883"/>
      <c r="D7" s="1883"/>
      <c r="E7" s="1883"/>
      <c r="F7" s="1883"/>
      <c r="G7" s="1883"/>
      <c r="H7" s="1883"/>
      <c r="I7" s="1883"/>
      <c r="J7" s="1883"/>
      <c r="K7" s="1883"/>
      <c r="L7" s="1883"/>
      <c r="M7" s="1884"/>
    </row>
    <row r="8" spans="1:14" ht="16.5" thickBot="1" x14ac:dyDescent="0.3">
      <c r="A8" s="5" t="s">
        <v>5</v>
      </c>
      <c r="B8" s="1883"/>
      <c r="C8" s="1883"/>
      <c r="D8" s="1883"/>
      <c r="E8" s="1883"/>
      <c r="F8" s="1883"/>
      <c r="G8" s="1883"/>
      <c r="H8" s="1883"/>
      <c r="I8" s="1883"/>
      <c r="J8" s="1883"/>
      <c r="K8" s="1883"/>
      <c r="L8" s="1883"/>
      <c r="M8" s="1884"/>
    </row>
    <row r="9" spans="1:14" ht="16.5" thickBot="1" x14ac:dyDescent="0.3">
      <c r="A9" s="5" t="s">
        <v>6</v>
      </c>
      <c r="B9" s="1883"/>
      <c r="C9" s="1883"/>
      <c r="D9" s="1883"/>
      <c r="E9" s="1883"/>
      <c r="F9" s="1883"/>
      <c r="G9" s="1883"/>
      <c r="H9" s="1883"/>
      <c r="I9" s="1883"/>
      <c r="J9" s="1883"/>
      <c r="K9" s="1883"/>
      <c r="L9" s="1883"/>
      <c r="M9" s="1884"/>
    </row>
    <row r="10" spans="1:14" ht="16.5" thickBot="1" x14ac:dyDescent="0.3">
      <c r="A10" s="5" t="s">
        <v>7</v>
      </c>
      <c r="B10" s="1891" t="s">
        <v>2037</v>
      </c>
      <c r="C10" s="1891"/>
      <c r="D10" s="1892"/>
      <c r="E10" s="6"/>
      <c r="F10" s="6"/>
      <c r="G10" s="6"/>
      <c r="H10" s="6"/>
      <c r="I10" s="6"/>
      <c r="J10" s="6"/>
      <c r="K10" s="6"/>
      <c r="L10" s="6"/>
      <c r="M10" s="8"/>
    </row>
    <row r="11" spans="1:14" ht="16.5" thickBot="1" x14ac:dyDescent="0.3">
      <c r="A11" s="9" t="s">
        <v>8</v>
      </c>
      <c r="B11" s="313">
        <v>41968</v>
      </c>
      <c r="C11" s="11"/>
      <c r="D11" s="11"/>
      <c r="E11" s="11"/>
      <c r="F11" s="11"/>
      <c r="G11" s="11"/>
      <c r="H11" s="11"/>
      <c r="I11" s="11"/>
      <c r="J11" s="11"/>
      <c r="K11" s="11"/>
      <c r="L11" s="11"/>
      <c r="M11" s="13"/>
    </row>
    <row r="12" spans="1:14" ht="15.75" x14ac:dyDescent="0.25">
      <c r="A12" s="14"/>
      <c r="B12" s="244"/>
      <c r="C12" s="16"/>
      <c r="D12" s="16"/>
      <c r="E12" s="16"/>
      <c r="F12" s="16"/>
      <c r="G12" s="16"/>
      <c r="H12" s="3"/>
      <c r="I12" s="3"/>
      <c r="J12" s="3"/>
      <c r="K12" s="3"/>
      <c r="L12" s="3"/>
      <c r="M12" s="16"/>
    </row>
    <row r="13" spans="1:14" x14ac:dyDescent="0.25">
      <c r="H13" s="3"/>
      <c r="I13" s="3"/>
      <c r="J13" s="3"/>
      <c r="K13" s="3"/>
      <c r="L13" s="3"/>
      <c r="M13" s="17"/>
    </row>
    <row r="14" spans="1:14" x14ac:dyDescent="0.25">
      <c r="A14" s="1893" t="s">
        <v>10</v>
      </c>
      <c r="B14" s="1893"/>
      <c r="C14" s="18" t="s">
        <v>11</v>
      </c>
      <c r="D14" s="18" t="s">
        <v>12</v>
      </c>
      <c r="E14" s="18" t="s">
        <v>13</v>
      </c>
      <c r="F14" s="19"/>
      <c r="H14" s="20"/>
      <c r="I14" s="20"/>
      <c r="J14" s="20"/>
      <c r="K14" s="20"/>
      <c r="L14" s="20"/>
      <c r="M14" s="17"/>
    </row>
    <row r="15" spans="1:14" x14ac:dyDescent="0.25">
      <c r="A15" s="1893"/>
      <c r="B15" s="1893"/>
      <c r="C15" s="18">
        <v>30</v>
      </c>
      <c r="D15" s="332">
        <v>827104352</v>
      </c>
      <c r="E15" s="23">
        <v>304</v>
      </c>
      <c r="F15" s="24"/>
      <c r="H15" s="25"/>
      <c r="I15" s="25"/>
      <c r="J15" s="25"/>
      <c r="K15" s="25"/>
      <c r="L15" s="25"/>
      <c r="M15" s="17"/>
    </row>
    <row r="16" spans="1:14" x14ac:dyDescent="0.25">
      <c r="A16" s="1893"/>
      <c r="B16" s="1893"/>
      <c r="C16" s="18">
        <v>35</v>
      </c>
      <c r="D16" s="332">
        <v>2042789000</v>
      </c>
      <c r="E16" s="23">
        <v>700</v>
      </c>
      <c r="F16" s="24"/>
      <c r="H16" s="25"/>
      <c r="I16" s="25"/>
      <c r="J16" s="25"/>
      <c r="K16" s="25"/>
      <c r="L16" s="25"/>
      <c r="M16" s="17"/>
    </row>
    <row r="17" spans="1:13" x14ac:dyDescent="0.25">
      <c r="A17" s="1893"/>
      <c r="B17" s="1893"/>
      <c r="C17" s="18">
        <v>37</v>
      </c>
      <c r="D17" s="332">
        <v>3539636295</v>
      </c>
      <c r="E17" s="23">
        <v>1695</v>
      </c>
      <c r="F17" s="24"/>
      <c r="H17" s="25"/>
      <c r="I17" s="25"/>
      <c r="J17" s="25"/>
      <c r="K17" s="25"/>
      <c r="L17" s="25"/>
      <c r="M17" s="17"/>
    </row>
    <row r="18" spans="1:13" x14ac:dyDescent="0.25">
      <c r="A18" s="1893"/>
      <c r="B18" s="1893"/>
      <c r="C18" s="18">
        <v>50</v>
      </c>
      <c r="D18" s="333">
        <v>532511655</v>
      </c>
      <c r="E18" s="23">
        <v>255</v>
      </c>
      <c r="F18" s="24"/>
      <c r="G18" s="28"/>
      <c r="H18" s="25"/>
      <c r="I18" s="25"/>
      <c r="J18" s="25"/>
      <c r="K18" s="25"/>
      <c r="L18" s="25"/>
      <c r="M18" s="29"/>
    </row>
    <row r="19" spans="1:13" x14ac:dyDescent="0.25">
      <c r="A19" s="1893"/>
      <c r="B19" s="1893"/>
      <c r="C19" s="18">
        <v>51</v>
      </c>
      <c r="D19" s="333">
        <v>416272914</v>
      </c>
      <c r="E19" s="23">
        <v>153</v>
      </c>
      <c r="F19" s="24"/>
      <c r="G19" s="28"/>
      <c r="H19" s="247"/>
      <c r="I19" s="247"/>
      <c r="J19" s="247"/>
      <c r="K19" s="247"/>
      <c r="L19" s="247"/>
      <c r="M19" s="29"/>
    </row>
    <row r="20" spans="1:13" x14ac:dyDescent="0.25">
      <c r="A20" s="1893"/>
      <c r="B20" s="1893"/>
      <c r="C20" s="18">
        <v>53</v>
      </c>
      <c r="D20" s="333">
        <v>764527378</v>
      </c>
      <c r="E20" s="23">
        <v>281</v>
      </c>
      <c r="F20" s="24"/>
      <c r="G20" s="28"/>
      <c r="H20" s="3"/>
      <c r="I20" s="3"/>
      <c r="J20" s="3"/>
      <c r="K20" s="3"/>
      <c r="L20" s="3"/>
      <c r="M20" s="29"/>
    </row>
    <row r="21" spans="1:13" x14ac:dyDescent="0.25">
      <c r="A21" s="1893"/>
      <c r="B21" s="1893"/>
      <c r="C21" s="18"/>
      <c r="D21" s="333"/>
      <c r="E21" s="23"/>
      <c r="F21" s="24"/>
      <c r="G21" s="28"/>
      <c r="H21" s="3"/>
      <c r="I21" s="3"/>
      <c r="J21" s="3"/>
      <c r="K21" s="3"/>
      <c r="L21" s="3"/>
      <c r="M21" s="29"/>
    </row>
    <row r="22" spans="1:13" x14ac:dyDescent="0.25">
      <c r="A22" s="1894" t="s">
        <v>14</v>
      </c>
      <c r="B22" s="1895"/>
      <c r="C22" s="18"/>
      <c r="D22" s="334">
        <f>SUM(D15:D21)</f>
        <v>8122841594</v>
      </c>
      <c r="E22" s="23">
        <f>SUM(E15:E21)</f>
        <v>3388</v>
      </c>
      <c r="F22" s="24"/>
      <c r="G22" s="28"/>
      <c r="H22" s="3"/>
      <c r="I22" s="3"/>
      <c r="J22" s="3"/>
      <c r="K22" s="3"/>
      <c r="L22" s="3"/>
      <c r="M22" s="29"/>
    </row>
    <row r="23" spans="1:13" ht="45" x14ac:dyDescent="0.25">
      <c r="A23" s="33" t="s">
        <v>15</v>
      </c>
      <c r="B23" s="33" t="s">
        <v>16</v>
      </c>
      <c r="D23" s="20"/>
      <c r="E23" s="20"/>
      <c r="F23" s="20"/>
      <c r="G23" s="20"/>
      <c r="H23" s="35"/>
      <c r="I23" s="35"/>
      <c r="J23" s="35"/>
      <c r="K23" s="35"/>
      <c r="L23" s="35"/>
    </row>
    <row r="24" spans="1:13" x14ac:dyDescent="0.25">
      <c r="B24" s="248">
        <f>+E22*80/100</f>
        <v>2710.4</v>
      </c>
      <c r="C24" s="39"/>
      <c r="D24" s="315">
        <f>D22</f>
        <v>8122841594</v>
      </c>
      <c r="E24" s="41"/>
      <c r="F24" s="41"/>
      <c r="G24" s="41"/>
      <c r="H24" s="42"/>
      <c r="I24" s="42"/>
      <c r="J24" s="42"/>
      <c r="K24" s="42"/>
      <c r="L24" s="42"/>
    </row>
    <row r="25" spans="1:13" x14ac:dyDescent="0.25">
      <c r="B25" s="250"/>
      <c r="C25" s="25"/>
      <c r="D25" s="46"/>
      <c r="E25" s="41"/>
      <c r="F25" s="41"/>
      <c r="G25" s="41"/>
      <c r="H25" s="42"/>
      <c r="I25" s="42"/>
      <c r="J25" s="42"/>
      <c r="K25" s="42"/>
      <c r="L25" s="42"/>
    </row>
    <row r="26" spans="1:13" x14ac:dyDescent="0.25">
      <c r="B26" s="250"/>
      <c r="C26" s="25"/>
      <c r="D26" s="46"/>
      <c r="E26" s="41"/>
      <c r="F26" s="41"/>
      <c r="G26" s="41"/>
      <c r="H26" s="42"/>
      <c r="I26" s="42"/>
      <c r="J26" s="42"/>
      <c r="K26" s="42"/>
      <c r="L26" s="42"/>
    </row>
    <row r="27" spans="1:13" x14ac:dyDescent="0.25">
      <c r="A27" s="47" t="s">
        <v>439</v>
      </c>
      <c r="B27"/>
      <c r="C27"/>
      <c r="D27"/>
      <c r="E27"/>
      <c r="F27"/>
      <c r="G27"/>
      <c r="H27" s="3"/>
      <c r="I27" s="3"/>
      <c r="J27" s="3"/>
      <c r="K27" s="3"/>
      <c r="L27" s="3"/>
      <c r="M27" s="17"/>
    </row>
    <row r="28" spans="1:13" x14ac:dyDescent="0.25">
      <c r="A28" s="49" t="s">
        <v>18</v>
      </c>
      <c r="B28" s="49" t="s">
        <v>19</v>
      </c>
      <c r="C28" s="49" t="s">
        <v>20</v>
      </c>
      <c r="D28"/>
      <c r="E28"/>
      <c r="F28"/>
      <c r="G28"/>
      <c r="H28" s="3"/>
      <c r="I28" s="3"/>
      <c r="J28" s="3"/>
      <c r="K28" s="3"/>
      <c r="L28" s="3"/>
      <c r="M28" s="17"/>
    </row>
    <row r="29" spans="1:13" x14ac:dyDescent="0.25">
      <c r="A29" s="51" t="s">
        <v>21</v>
      </c>
      <c r="B29" s="53" t="s">
        <v>22</v>
      </c>
      <c r="C29" s="53"/>
      <c r="D29"/>
      <c r="E29"/>
      <c r="F29"/>
      <c r="G29"/>
      <c r="H29" s="3"/>
      <c r="I29" s="3"/>
      <c r="J29" s="3"/>
      <c r="K29" s="3"/>
      <c r="L29" s="3"/>
      <c r="M29" s="17"/>
    </row>
    <row r="30" spans="1:13" x14ac:dyDescent="0.25">
      <c r="A30" s="51" t="s">
        <v>23</v>
      </c>
      <c r="B30" s="53" t="s">
        <v>22</v>
      </c>
      <c r="C30" s="53"/>
      <c r="D30"/>
      <c r="E30"/>
      <c r="F30"/>
      <c r="G30"/>
      <c r="H30" s="3"/>
      <c r="I30" s="3"/>
      <c r="J30" s="3"/>
      <c r="K30" s="3"/>
      <c r="L30" s="3"/>
      <c r="M30" s="17"/>
    </row>
    <row r="31" spans="1:13" x14ac:dyDescent="0.25">
      <c r="A31" s="51" t="s">
        <v>24</v>
      </c>
      <c r="B31" s="53" t="s">
        <v>22</v>
      </c>
      <c r="C31" s="53"/>
      <c r="D31"/>
      <c r="E31"/>
      <c r="F31"/>
      <c r="G31"/>
      <c r="H31" s="3"/>
      <c r="I31" s="3"/>
      <c r="J31" s="3"/>
      <c r="K31" s="3"/>
      <c r="L31" s="3"/>
      <c r="M31" s="17"/>
    </row>
    <row r="32" spans="1:13" x14ac:dyDescent="0.25">
      <c r="A32" s="51" t="s">
        <v>25</v>
      </c>
      <c r="B32" s="53" t="s">
        <v>22</v>
      </c>
      <c r="C32" s="53"/>
      <c r="D32"/>
      <c r="E32"/>
      <c r="F32"/>
      <c r="G32"/>
      <c r="H32" s="3"/>
      <c r="I32" s="3"/>
      <c r="J32" s="3"/>
      <c r="K32" s="3"/>
      <c r="L32" s="3"/>
      <c r="M32" s="17"/>
    </row>
    <row r="33" spans="1:13" x14ac:dyDescent="0.25">
      <c r="A33"/>
      <c r="B33" s="206"/>
      <c r="C33" s="206"/>
      <c r="D33"/>
      <c r="E33"/>
      <c r="F33"/>
      <c r="G33"/>
      <c r="H33" s="3"/>
      <c r="I33" s="3"/>
      <c r="J33" s="3"/>
      <c r="K33" s="3"/>
      <c r="L33" s="3"/>
      <c r="M33" s="17"/>
    </row>
    <row r="34" spans="1:13" x14ac:dyDescent="0.25">
      <c r="A34" s="47" t="s">
        <v>440</v>
      </c>
      <c r="B34" s="206"/>
      <c r="C34" s="206"/>
      <c r="D34"/>
      <c r="E34"/>
      <c r="F34"/>
      <c r="G34"/>
      <c r="H34" s="3"/>
      <c r="I34" s="3"/>
      <c r="J34" s="3"/>
      <c r="K34" s="3"/>
      <c r="L34" s="3"/>
      <c r="M34" s="17"/>
    </row>
    <row r="35" spans="1:13" x14ac:dyDescent="0.25">
      <c r="A35" s="49" t="s">
        <v>18</v>
      </c>
      <c r="B35" s="49" t="s">
        <v>19</v>
      </c>
      <c r="C35" s="49" t="s">
        <v>20</v>
      </c>
      <c r="D35"/>
      <c r="E35"/>
      <c r="F35"/>
      <c r="G35"/>
      <c r="H35" s="3"/>
      <c r="I35" s="3"/>
      <c r="J35" s="3"/>
      <c r="K35" s="3"/>
      <c r="L35" s="3"/>
      <c r="M35" s="17"/>
    </row>
    <row r="36" spans="1:13" x14ac:dyDescent="0.25">
      <c r="A36" s="51" t="s">
        <v>21</v>
      </c>
      <c r="B36" s="53"/>
      <c r="C36" s="53" t="s">
        <v>22</v>
      </c>
      <c r="D36"/>
      <c r="E36"/>
      <c r="F36"/>
      <c r="G36"/>
      <c r="H36" s="3"/>
      <c r="I36" s="3"/>
      <c r="J36" s="3"/>
      <c r="K36" s="3"/>
      <c r="L36" s="3"/>
      <c r="M36" s="17"/>
    </row>
    <row r="37" spans="1:13" x14ac:dyDescent="0.25">
      <c r="A37" s="51" t="s">
        <v>23</v>
      </c>
      <c r="B37" s="53" t="s">
        <v>22</v>
      </c>
      <c r="C37" s="53"/>
      <c r="D37"/>
      <c r="E37"/>
      <c r="F37"/>
      <c r="G37"/>
      <c r="H37" s="3"/>
      <c r="I37" s="3"/>
      <c r="J37" s="3"/>
      <c r="K37" s="3"/>
      <c r="L37" s="3"/>
      <c r="M37" s="17"/>
    </row>
    <row r="38" spans="1:13" x14ac:dyDescent="0.25">
      <c r="A38" s="51" t="s">
        <v>24</v>
      </c>
      <c r="B38" s="53" t="s">
        <v>22</v>
      </c>
      <c r="C38" s="53"/>
      <c r="D38"/>
      <c r="E38"/>
      <c r="F38"/>
      <c r="G38"/>
      <c r="H38" s="3"/>
      <c r="I38" s="3"/>
      <c r="J38" s="3"/>
      <c r="K38" s="3"/>
      <c r="L38" s="3"/>
      <c r="M38" s="17"/>
    </row>
    <row r="39" spans="1:13" x14ac:dyDescent="0.25">
      <c r="A39" s="51" t="s">
        <v>25</v>
      </c>
      <c r="B39" s="53" t="s">
        <v>22</v>
      </c>
      <c r="C39" s="53"/>
      <c r="D39"/>
      <c r="E39"/>
      <c r="F39"/>
      <c r="G39"/>
      <c r="H39" s="3"/>
      <c r="I39" s="3"/>
      <c r="J39" s="3"/>
      <c r="K39" s="3"/>
      <c r="L39" s="3"/>
      <c r="M39" s="17"/>
    </row>
    <row r="40" spans="1:13" x14ac:dyDescent="0.25">
      <c r="A40"/>
      <c r="B40" s="206"/>
      <c r="C40" s="206"/>
      <c r="D40"/>
      <c r="E40"/>
      <c r="F40"/>
      <c r="G40"/>
      <c r="H40" s="3"/>
      <c r="I40" s="3"/>
      <c r="J40" s="3"/>
      <c r="K40" s="3"/>
      <c r="L40" s="3"/>
      <c r="M40" s="17"/>
    </row>
    <row r="41" spans="1:13" x14ac:dyDescent="0.25">
      <c r="A41" s="47" t="s">
        <v>441</v>
      </c>
      <c r="B41" s="206"/>
      <c r="C41" s="206"/>
      <c r="D41"/>
      <c r="E41"/>
      <c r="F41"/>
      <c r="G41"/>
      <c r="H41" s="3"/>
      <c r="I41" s="3"/>
      <c r="J41" s="3"/>
      <c r="K41" s="3"/>
      <c r="L41" s="3"/>
      <c r="M41" s="17"/>
    </row>
    <row r="42" spans="1:13" x14ac:dyDescent="0.25">
      <c r="A42" s="49" t="s">
        <v>18</v>
      </c>
      <c r="B42" s="49" t="s">
        <v>19</v>
      </c>
      <c r="C42" s="49" t="s">
        <v>20</v>
      </c>
      <c r="D42"/>
      <c r="E42"/>
      <c r="F42"/>
      <c r="G42"/>
      <c r="H42" s="3"/>
      <c r="I42" s="3"/>
      <c r="J42" s="3"/>
      <c r="K42" s="3"/>
      <c r="L42" s="3"/>
      <c r="M42" s="17"/>
    </row>
    <row r="43" spans="1:13" x14ac:dyDescent="0.25">
      <c r="A43" s="51" t="s">
        <v>21</v>
      </c>
      <c r="B43" s="53"/>
      <c r="C43" s="53" t="s">
        <v>22</v>
      </c>
      <c r="D43"/>
      <c r="E43"/>
      <c r="F43"/>
      <c r="G43"/>
      <c r="H43" s="3"/>
      <c r="I43" s="3"/>
      <c r="J43" s="3"/>
      <c r="K43" s="3"/>
      <c r="L43" s="3"/>
      <c r="M43" s="17"/>
    </row>
    <row r="44" spans="1:13" x14ac:dyDescent="0.25">
      <c r="A44" s="51" t="s">
        <v>23</v>
      </c>
      <c r="B44" s="53" t="s">
        <v>22</v>
      </c>
      <c r="C44" s="53"/>
      <c r="D44"/>
      <c r="E44"/>
      <c r="F44"/>
      <c r="G44"/>
      <c r="H44" s="3"/>
      <c r="I44" s="3"/>
      <c r="J44" s="3"/>
      <c r="K44" s="3"/>
      <c r="L44" s="3"/>
      <c r="M44" s="17"/>
    </row>
    <row r="45" spans="1:13" x14ac:dyDescent="0.25">
      <c r="A45" s="51" t="s">
        <v>24</v>
      </c>
      <c r="B45" s="53" t="s">
        <v>22</v>
      </c>
      <c r="C45" s="53"/>
      <c r="D45"/>
      <c r="E45"/>
      <c r="F45"/>
      <c r="G45"/>
      <c r="H45" s="3"/>
      <c r="I45" s="3"/>
      <c r="J45" s="3"/>
      <c r="K45" s="3"/>
      <c r="L45" s="3"/>
      <c r="M45" s="17"/>
    </row>
    <row r="46" spans="1:13" x14ac:dyDescent="0.25">
      <c r="A46" s="51" t="s">
        <v>25</v>
      </c>
      <c r="B46" s="53" t="s">
        <v>22</v>
      </c>
      <c r="C46" s="53"/>
      <c r="D46"/>
      <c r="E46"/>
      <c r="F46"/>
      <c r="G46"/>
      <c r="H46" s="3"/>
      <c r="I46" s="3"/>
      <c r="J46" s="3"/>
      <c r="K46" s="3"/>
      <c r="L46" s="3"/>
      <c r="M46" s="17"/>
    </row>
    <row r="47" spans="1:13" x14ac:dyDescent="0.25">
      <c r="A47"/>
      <c r="B47" s="206"/>
      <c r="C47" s="206"/>
      <c r="D47"/>
      <c r="E47"/>
      <c r="F47"/>
      <c r="G47"/>
      <c r="H47" s="3"/>
      <c r="I47" s="3"/>
      <c r="J47" s="3"/>
      <c r="K47" s="3"/>
      <c r="L47" s="3"/>
      <c r="M47" s="17"/>
    </row>
    <row r="48" spans="1:13" x14ac:dyDescent="0.25">
      <c r="A48" s="47" t="s">
        <v>442</v>
      </c>
      <c r="B48" s="206"/>
      <c r="C48" s="206"/>
      <c r="D48"/>
      <c r="E48"/>
      <c r="F48"/>
      <c r="G48"/>
      <c r="H48" s="3"/>
      <c r="I48" s="3"/>
      <c r="J48" s="3"/>
      <c r="K48" s="3"/>
      <c r="L48" s="3"/>
      <c r="M48" s="17"/>
    </row>
    <row r="49" spans="1:13" x14ac:dyDescent="0.25">
      <c r="A49" s="49" t="s">
        <v>18</v>
      </c>
      <c r="B49" s="49" t="s">
        <v>19</v>
      </c>
      <c r="C49" s="49" t="s">
        <v>20</v>
      </c>
      <c r="D49"/>
      <c r="E49"/>
      <c r="F49"/>
      <c r="G49"/>
      <c r="H49" s="3"/>
      <c r="I49" s="3"/>
      <c r="J49" s="3"/>
      <c r="K49" s="3"/>
      <c r="L49" s="3"/>
      <c r="M49" s="17"/>
    </row>
    <row r="50" spans="1:13" x14ac:dyDescent="0.25">
      <c r="A50" s="51" t="s">
        <v>21</v>
      </c>
      <c r="B50" s="53"/>
      <c r="C50" s="53" t="s">
        <v>22</v>
      </c>
      <c r="D50"/>
      <c r="E50"/>
      <c r="F50"/>
      <c r="G50"/>
      <c r="H50" s="3"/>
      <c r="I50" s="3"/>
      <c r="J50" s="3"/>
      <c r="K50" s="3"/>
      <c r="L50" s="3"/>
      <c r="M50" s="17"/>
    </row>
    <row r="51" spans="1:13" x14ac:dyDescent="0.25">
      <c r="A51" s="51" t="s">
        <v>23</v>
      </c>
      <c r="B51" s="53" t="s">
        <v>22</v>
      </c>
      <c r="C51" s="53"/>
      <c r="D51"/>
      <c r="E51"/>
      <c r="F51"/>
      <c r="G51"/>
      <c r="H51" s="3"/>
      <c r="I51" s="3"/>
      <c r="J51" s="3"/>
      <c r="K51" s="3"/>
      <c r="L51" s="3"/>
      <c r="M51" s="17"/>
    </row>
    <row r="52" spans="1:13" x14ac:dyDescent="0.25">
      <c r="A52" s="51" t="s">
        <v>24</v>
      </c>
      <c r="B52" s="53" t="s">
        <v>22</v>
      </c>
      <c r="C52" s="53"/>
      <c r="D52"/>
      <c r="E52"/>
      <c r="F52"/>
      <c r="G52"/>
      <c r="H52" s="3"/>
      <c r="I52" s="3"/>
      <c r="J52" s="3"/>
      <c r="K52" s="3"/>
      <c r="L52" s="3"/>
      <c r="M52" s="17"/>
    </row>
    <row r="53" spans="1:13" x14ac:dyDescent="0.25">
      <c r="A53" s="51" t="s">
        <v>25</v>
      </c>
      <c r="B53" s="53" t="s">
        <v>22</v>
      </c>
      <c r="C53" s="53"/>
      <c r="D53"/>
      <c r="E53"/>
      <c r="F53"/>
      <c r="G53"/>
      <c r="H53" s="3"/>
      <c r="I53" s="3"/>
      <c r="J53" s="3"/>
      <c r="K53" s="3"/>
      <c r="L53" s="3"/>
      <c r="M53" s="17"/>
    </row>
    <row r="54" spans="1:13" x14ac:dyDescent="0.25">
      <c r="A54"/>
      <c r="B54" s="206"/>
      <c r="C54" s="206"/>
      <c r="D54"/>
      <c r="E54"/>
      <c r="F54"/>
      <c r="G54"/>
      <c r="H54" s="3"/>
      <c r="I54" s="3"/>
      <c r="J54" s="3"/>
      <c r="K54" s="3"/>
      <c r="L54" s="3"/>
      <c r="M54" s="17"/>
    </row>
    <row r="55" spans="1:13" x14ac:dyDescent="0.25">
      <c r="A55"/>
      <c r="B55" s="206"/>
      <c r="C55" s="206"/>
      <c r="D55"/>
      <c r="E55"/>
      <c r="F55"/>
      <c r="G55"/>
      <c r="H55" s="3"/>
      <c r="I55" s="3"/>
      <c r="J55" s="3"/>
      <c r="K55" s="3"/>
      <c r="L55" s="3"/>
      <c r="M55" s="17"/>
    </row>
    <row r="56" spans="1:13" x14ac:dyDescent="0.25">
      <c r="A56" s="47" t="s">
        <v>443</v>
      </c>
      <c r="B56" s="206"/>
      <c r="C56" s="206"/>
      <c r="D56"/>
      <c r="E56"/>
      <c r="F56"/>
      <c r="G56"/>
      <c r="H56" s="3"/>
      <c r="I56" s="3"/>
      <c r="J56" s="3"/>
      <c r="K56" s="3"/>
      <c r="L56" s="3"/>
      <c r="M56" s="17"/>
    </row>
    <row r="57" spans="1:13" x14ac:dyDescent="0.25">
      <c r="A57" s="49" t="s">
        <v>18</v>
      </c>
      <c r="B57" s="49" t="s">
        <v>19</v>
      </c>
      <c r="C57" s="49" t="s">
        <v>20</v>
      </c>
      <c r="D57"/>
      <c r="E57"/>
      <c r="F57"/>
      <c r="G57"/>
      <c r="H57" s="3"/>
      <c r="I57" s="3"/>
      <c r="J57" s="3"/>
      <c r="K57" s="3"/>
      <c r="L57" s="3"/>
      <c r="M57" s="17"/>
    </row>
    <row r="58" spans="1:13" x14ac:dyDescent="0.25">
      <c r="A58" s="51" t="s">
        <v>21</v>
      </c>
      <c r="B58" s="53"/>
      <c r="C58" s="53" t="s">
        <v>22</v>
      </c>
      <c r="D58"/>
      <c r="E58"/>
      <c r="F58"/>
      <c r="G58"/>
      <c r="H58" s="3"/>
      <c r="I58" s="3"/>
      <c r="J58" s="3"/>
      <c r="K58" s="3"/>
      <c r="L58" s="3"/>
      <c r="M58" s="17"/>
    </row>
    <row r="59" spans="1:13" x14ac:dyDescent="0.25">
      <c r="A59" s="51" t="s">
        <v>23</v>
      </c>
      <c r="B59" s="53" t="s">
        <v>22</v>
      </c>
      <c r="C59" s="53"/>
      <c r="D59"/>
      <c r="E59"/>
      <c r="F59"/>
      <c r="G59"/>
      <c r="H59" s="3"/>
      <c r="I59" s="3"/>
      <c r="J59" s="3"/>
      <c r="K59" s="3"/>
      <c r="L59" s="3"/>
      <c r="M59" s="17"/>
    </row>
    <row r="60" spans="1:13" x14ac:dyDescent="0.25">
      <c r="A60" s="51" t="s">
        <v>24</v>
      </c>
      <c r="B60" s="53" t="s">
        <v>22</v>
      </c>
      <c r="C60" s="53"/>
      <c r="D60"/>
      <c r="E60"/>
      <c r="F60"/>
      <c r="G60"/>
      <c r="H60" s="3"/>
      <c r="I60" s="3"/>
      <c r="J60" s="3"/>
      <c r="K60" s="3"/>
      <c r="L60" s="3"/>
      <c r="M60" s="17"/>
    </row>
    <row r="61" spans="1:13" x14ac:dyDescent="0.25">
      <c r="A61" s="51" t="s">
        <v>25</v>
      </c>
      <c r="B61" s="53" t="s">
        <v>22</v>
      </c>
      <c r="C61" s="53"/>
      <c r="D61"/>
      <c r="E61"/>
      <c r="F61"/>
      <c r="G61"/>
      <c r="H61" s="3"/>
      <c r="I61" s="3"/>
      <c r="J61" s="3"/>
      <c r="K61" s="3"/>
      <c r="L61" s="3"/>
      <c r="M61" s="17"/>
    </row>
    <row r="62" spans="1:13" x14ac:dyDescent="0.25">
      <c r="A62" s="35"/>
      <c r="B62" s="36"/>
      <c r="C62" s="36"/>
      <c r="D62"/>
      <c r="E62"/>
      <c r="F62"/>
      <c r="G62"/>
      <c r="H62" s="3"/>
      <c r="I62" s="3"/>
      <c r="J62" s="3"/>
      <c r="K62" s="3"/>
      <c r="L62" s="3"/>
      <c r="M62" s="17"/>
    </row>
    <row r="63" spans="1:13" x14ac:dyDescent="0.25">
      <c r="A63" s="35"/>
      <c r="B63" s="36"/>
      <c r="C63" s="36"/>
      <c r="D63"/>
      <c r="E63"/>
      <c r="F63"/>
      <c r="G63"/>
      <c r="H63" s="3"/>
      <c r="I63" s="3"/>
      <c r="J63" s="3"/>
      <c r="K63" s="3"/>
      <c r="L63" s="3"/>
      <c r="M63" s="17"/>
    </row>
    <row r="64" spans="1:13" x14ac:dyDescent="0.25">
      <c r="A64" s="47" t="s">
        <v>444</v>
      </c>
      <c r="B64" s="206"/>
      <c r="C64" s="206"/>
      <c r="D64"/>
      <c r="E64"/>
      <c r="F64"/>
      <c r="G64"/>
      <c r="H64" s="3"/>
      <c r="I64" s="3"/>
      <c r="J64" s="3"/>
      <c r="K64" s="3"/>
      <c r="L64" s="3"/>
      <c r="M64" s="17"/>
    </row>
    <row r="65" spans="1:13" x14ac:dyDescent="0.25">
      <c r="A65" s="49" t="s">
        <v>18</v>
      </c>
      <c r="B65" s="49" t="s">
        <v>19</v>
      </c>
      <c r="C65" s="49" t="s">
        <v>20</v>
      </c>
      <c r="D65"/>
      <c r="E65"/>
      <c r="F65"/>
      <c r="G65"/>
      <c r="H65" s="3"/>
      <c r="I65" s="3"/>
      <c r="J65" s="3"/>
      <c r="K65" s="3"/>
      <c r="L65" s="3"/>
      <c r="M65" s="17"/>
    </row>
    <row r="66" spans="1:13" x14ac:dyDescent="0.25">
      <c r="A66" s="51" t="s">
        <v>21</v>
      </c>
      <c r="B66" s="53"/>
      <c r="C66" s="53" t="s">
        <v>22</v>
      </c>
      <c r="D66"/>
      <c r="E66"/>
      <c r="F66"/>
      <c r="G66"/>
      <c r="H66" s="3"/>
      <c r="I66" s="3"/>
      <c r="J66" s="3"/>
      <c r="K66" s="3"/>
      <c r="L66" s="3"/>
      <c r="M66" s="17"/>
    </row>
    <row r="67" spans="1:13" x14ac:dyDescent="0.25">
      <c r="A67" s="51" t="s">
        <v>23</v>
      </c>
      <c r="B67" s="53" t="s">
        <v>22</v>
      </c>
      <c r="C67" s="53"/>
      <c r="D67"/>
      <c r="E67"/>
      <c r="F67"/>
      <c r="G67"/>
      <c r="H67" s="3"/>
      <c r="I67" s="3"/>
      <c r="J67" s="3"/>
      <c r="K67" s="3"/>
      <c r="L67" s="3"/>
      <c r="M67" s="17"/>
    </row>
    <row r="68" spans="1:13" x14ac:dyDescent="0.25">
      <c r="A68" s="51" t="s">
        <v>24</v>
      </c>
      <c r="B68" s="53" t="s">
        <v>22</v>
      </c>
      <c r="C68" s="53"/>
      <c r="D68"/>
      <c r="E68"/>
      <c r="F68"/>
      <c r="G68"/>
      <c r="H68" s="3"/>
      <c r="I68" s="3"/>
      <c r="J68" s="3"/>
      <c r="K68" s="3"/>
      <c r="L68" s="3"/>
      <c r="M68" s="17"/>
    </row>
    <row r="69" spans="1:13" x14ac:dyDescent="0.25">
      <c r="A69" s="51" t="s">
        <v>25</v>
      </c>
      <c r="B69" s="53" t="s">
        <v>22</v>
      </c>
      <c r="C69" s="53"/>
      <c r="D69"/>
      <c r="E69"/>
      <c r="F69"/>
      <c r="G69"/>
      <c r="H69" s="3"/>
      <c r="I69" s="3"/>
      <c r="J69" s="3"/>
      <c r="K69" s="3"/>
      <c r="L69" s="3"/>
      <c r="M69" s="17"/>
    </row>
    <row r="70" spans="1:13" x14ac:dyDescent="0.25">
      <c r="A70" s="35"/>
      <c r="B70" s="35"/>
      <c r="C70" s="35"/>
      <c r="D70"/>
      <c r="E70"/>
      <c r="F70"/>
      <c r="G70"/>
      <c r="H70" s="3"/>
      <c r="I70" s="3"/>
      <c r="J70" s="3"/>
      <c r="K70" s="3"/>
      <c r="L70" s="3"/>
      <c r="M70" s="17"/>
    </row>
    <row r="71" spans="1:13" x14ac:dyDescent="0.25">
      <c r="A71"/>
      <c r="B71"/>
      <c r="C71"/>
      <c r="D71"/>
      <c r="E71"/>
      <c r="F71"/>
      <c r="G71"/>
      <c r="H71" s="3"/>
      <c r="I71" s="3"/>
      <c r="J71" s="3"/>
      <c r="K71" s="3"/>
      <c r="L71" s="3"/>
      <c r="M71" s="17"/>
    </row>
    <row r="72" spans="1:13" x14ac:dyDescent="0.25">
      <c r="A72"/>
      <c r="B72"/>
      <c r="C72"/>
      <c r="D72"/>
      <c r="E72"/>
      <c r="F72"/>
      <c r="G72"/>
      <c r="H72" s="3"/>
      <c r="I72" s="3"/>
      <c r="J72" s="3"/>
      <c r="K72" s="3"/>
      <c r="L72" s="3"/>
      <c r="M72" s="17"/>
    </row>
    <row r="73" spans="1:13" x14ac:dyDescent="0.25">
      <c r="A73" s="47" t="s">
        <v>445</v>
      </c>
      <c r="B73"/>
      <c r="C73"/>
      <c r="D73"/>
      <c r="E73"/>
      <c r="F73"/>
      <c r="G73"/>
      <c r="H73" s="3"/>
      <c r="I73" s="3"/>
      <c r="J73" s="3"/>
      <c r="K73" s="3"/>
      <c r="L73" s="3"/>
      <c r="M73" s="17"/>
    </row>
    <row r="74" spans="1:13" x14ac:dyDescent="0.25">
      <c r="A74" s="335" t="s">
        <v>446</v>
      </c>
      <c r="B74"/>
      <c r="C74"/>
      <c r="D74"/>
      <c r="E74"/>
      <c r="F74"/>
      <c r="G74"/>
      <c r="H74" s="3"/>
      <c r="I74" s="3"/>
      <c r="J74" s="3"/>
      <c r="K74" s="3"/>
      <c r="L74" s="3"/>
      <c r="M74" s="17"/>
    </row>
    <row r="75" spans="1:13" x14ac:dyDescent="0.25">
      <c r="A75" s="49" t="s">
        <v>18</v>
      </c>
      <c r="B75" s="49" t="s">
        <v>27</v>
      </c>
      <c r="C75" s="55" t="s">
        <v>28</v>
      </c>
      <c r="D75" s="55" t="s">
        <v>29</v>
      </c>
      <c r="E75"/>
      <c r="F75"/>
      <c r="G75"/>
      <c r="H75" s="3"/>
      <c r="I75" s="3"/>
      <c r="J75" s="3"/>
      <c r="K75" s="3"/>
      <c r="L75" s="3"/>
      <c r="M75" s="17"/>
    </row>
    <row r="76" spans="1:13" ht="28.5" x14ac:dyDescent="0.25">
      <c r="A76" s="56" t="s">
        <v>30</v>
      </c>
      <c r="B76" s="252">
        <v>40</v>
      </c>
      <c r="C76" s="558">
        <v>20</v>
      </c>
      <c r="D76" s="1885">
        <f>+C76+C77</f>
        <v>30</v>
      </c>
      <c r="E76"/>
      <c r="F76"/>
      <c r="G76"/>
      <c r="H76" s="3"/>
      <c r="I76" s="3"/>
      <c r="J76" s="3"/>
      <c r="K76" s="3"/>
      <c r="L76" s="3"/>
      <c r="M76" s="17"/>
    </row>
    <row r="77" spans="1:13" ht="42.75" x14ac:dyDescent="0.25">
      <c r="A77" s="56" t="s">
        <v>31</v>
      </c>
      <c r="B77" s="252">
        <v>60</v>
      </c>
      <c r="C77" s="558">
        <v>10</v>
      </c>
      <c r="D77" s="1886"/>
      <c r="E77"/>
      <c r="F77"/>
      <c r="G77"/>
      <c r="H77" s="3"/>
      <c r="I77" s="3"/>
      <c r="J77" s="3"/>
      <c r="K77" s="3"/>
      <c r="L77" s="3"/>
      <c r="M77" s="17"/>
    </row>
    <row r="78" spans="1:13" x14ac:dyDescent="0.25">
      <c r="A78"/>
      <c r="B78"/>
      <c r="C78"/>
      <c r="D78"/>
      <c r="E78"/>
      <c r="F78"/>
      <c r="G78"/>
      <c r="H78" s="3"/>
      <c r="I78" s="3"/>
      <c r="J78" s="3"/>
      <c r="K78" s="3"/>
      <c r="L78" s="3"/>
      <c r="M78" s="17"/>
    </row>
    <row r="79" spans="1:13" x14ac:dyDescent="0.25">
      <c r="A79" s="335" t="s">
        <v>447</v>
      </c>
      <c r="B79"/>
      <c r="C79"/>
      <c r="D79"/>
      <c r="E79"/>
      <c r="F79"/>
      <c r="G79"/>
      <c r="H79" s="3"/>
      <c r="I79" s="3"/>
      <c r="J79" s="3"/>
      <c r="K79" s="3"/>
      <c r="L79" s="3"/>
      <c r="M79" s="17"/>
    </row>
    <row r="80" spans="1:13" x14ac:dyDescent="0.25">
      <c r="A80" s="49" t="s">
        <v>18</v>
      </c>
      <c r="B80" s="49" t="s">
        <v>27</v>
      </c>
      <c r="C80" s="55" t="s">
        <v>28</v>
      </c>
      <c r="D80" s="55" t="s">
        <v>29</v>
      </c>
      <c r="E80"/>
      <c r="F80"/>
      <c r="G80"/>
      <c r="H80" s="3"/>
      <c r="I80" s="3"/>
      <c r="J80" s="3"/>
      <c r="K80" s="3"/>
      <c r="L80" s="3"/>
      <c r="M80" s="17"/>
    </row>
    <row r="81" spans="1:13" ht="28.5" x14ac:dyDescent="0.25">
      <c r="A81" s="56" t="s">
        <v>30</v>
      </c>
      <c r="B81" s="252">
        <v>40</v>
      </c>
      <c r="C81" s="558">
        <v>0</v>
      </c>
      <c r="D81" s="1885">
        <f>+C81+C82</f>
        <v>25</v>
      </c>
      <c r="E81"/>
      <c r="F81"/>
      <c r="G81"/>
      <c r="H81" s="3"/>
      <c r="I81" s="3"/>
      <c r="J81" s="3"/>
      <c r="K81" s="3"/>
      <c r="L81" s="3"/>
      <c r="M81" s="17"/>
    </row>
    <row r="82" spans="1:13" ht="42.75" x14ac:dyDescent="0.25">
      <c r="A82" s="56" t="s">
        <v>31</v>
      </c>
      <c r="B82" s="252">
        <v>60</v>
      </c>
      <c r="C82" s="558">
        <v>25</v>
      </c>
      <c r="D82" s="1886"/>
      <c r="E82"/>
      <c r="F82"/>
      <c r="G82"/>
      <c r="H82" s="3"/>
      <c r="I82" s="3"/>
      <c r="J82" s="3"/>
      <c r="K82" s="3"/>
      <c r="L82" s="3"/>
      <c r="M82" s="17"/>
    </row>
    <row r="83" spans="1:13" x14ac:dyDescent="0.25">
      <c r="A83"/>
      <c r="B83"/>
      <c r="C83"/>
      <c r="D83"/>
      <c r="E83"/>
      <c r="F83"/>
      <c r="G83"/>
      <c r="H83" s="3"/>
      <c r="I83" s="3"/>
      <c r="J83" s="3"/>
      <c r="K83" s="3"/>
      <c r="L83" s="3"/>
      <c r="M83" s="17"/>
    </row>
    <row r="84" spans="1:13" x14ac:dyDescent="0.25">
      <c r="A84" s="335" t="s">
        <v>448</v>
      </c>
      <c r="B84"/>
      <c r="C84"/>
      <c r="D84"/>
      <c r="E84"/>
      <c r="F84"/>
      <c r="G84"/>
      <c r="H84" s="3"/>
      <c r="I84" s="3"/>
      <c r="J84" s="3"/>
      <c r="K84" s="3"/>
      <c r="L84" s="3"/>
      <c r="M84" s="17"/>
    </row>
    <row r="85" spans="1:13" x14ac:dyDescent="0.25">
      <c r="A85" s="49" t="s">
        <v>18</v>
      </c>
      <c r="B85" s="49" t="s">
        <v>27</v>
      </c>
      <c r="C85" s="55" t="s">
        <v>28</v>
      </c>
      <c r="D85" s="55" t="s">
        <v>29</v>
      </c>
      <c r="E85"/>
      <c r="F85"/>
      <c r="G85"/>
      <c r="H85" s="3"/>
      <c r="I85" s="3"/>
      <c r="J85" s="3"/>
      <c r="K85" s="3"/>
      <c r="L85" s="3"/>
      <c r="M85" s="17"/>
    </row>
    <row r="86" spans="1:13" ht="28.5" x14ac:dyDescent="0.25">
      <c r="A86" s="56" t="s">
        <v>30</v>
      </c>
      <c r="B86" s="252">
        <v>40</v>
      </c>
      <c r="C86" s="558">
        <v>0</v>
      </c>
      <c r="D86" s="1885">
        <f>+C86+C87</f>
        <v>0</v>
      </c>
      <c r="E86"/>
      <c r="F86"/>
      <c r="G86"/>
      <c r="H86" s="3"/>
      <c r="I86" s="3"/>
      <c r="J86" s="3"/>
      <c r="K86" s="3"/>
      <c r="L86" s="3"/>
      <c r="M86" s="17"/>
    </row>
    <row r="87" spans="1:13" ht="42.75" x14ac:dyDescent="0.25">
      <c r="A87" s="56" t="s">
        <v>31</v>
      </c>
      <c r="B87" s="252">
        <v>60</v>
      </c>
      <c r="C87" s="558">
        <f>+E325</f>
        <v>0</v>
      </c>
      <c r="D87" s="1886"/>
      <c r="E87"/>
      <c r="F87"/>
      <c r="G87"/>
      <c r="H87" s="3"/>
      <c r="I87" s="3"/>
      <c r="J87" s="3"/>
      <c r="K87" s="3"/>
      <c r="L87" s="3"/>
      <c r="M87" s="17"/>
    </row>
    <row r="88" spans="1:13" x14ac:dyDescent="0.25">
      <c r="A88"/>
      <c r="B88"/>
      <c r="C88"/>
      <c r="D88"/>
      <c r="E88"/>
      <c r="F88"/>
      <c r="G88"/>
      <c r="H88" s="3"/>
      <c r="I88" s="3"/>
      <c r="J88" s="3"/>
      <c r="K88" s="3"/>
      <c r="L88" s="3"/>
      <c r="M88" s="17"/>
    </row>
    <row r="89" spans="1:13" x14ac:dyDescent="0.25">
      <c r="A89"/>
      <c r="B89"/>
      <c r="C89"/>
      <c r="D89"/>
      <c r="E89"/>
      <c r="F89"/>
      <c r="G89"/>
      <c r="H89" s="3"/>
      <c r="I89" s="3"/>
      <c r="J89" s="3"/>
      <c r="K89" s="3"/>
      <c r="L89" s="3"/>
      <c r="M89" s="17"/>
    </row>
    <row r="90" spans="1:13" x14ac:dyDescent="0.25">
      <c r="A90" s="335" t="s">
        <v>449</v>
      </c>
      <c r="B90"/>
      <c r="C90"/>
      <c r="D90"/>
      <c r="E90"/>
      <c r="F90"/>
      <c r="G90"/>
      <c r="H90" s="3"/>
      <c r="I90" s="3"/>
      <c r="J90" s="3"/>
      <c r="K90" s="3"/>
      <c r="L90" s="3"/>
      <c r="M90" s="17"/>
    </row>
    <row r="91" spans="1:13" x14ac:dyDescent="0.25">
      <c r="A91" s="49" t="s">
        <v>18</v>
      </c>
      <c r="B91" s="49" t="s">
        <v>27</v>
      </c>
      <c r="C91" s="55" t="s">
        <v>28</v>
      </c>
      <c r="D91" s="55" t="s">
        <v>29</v>
      </c>
      <c r="E91"/>
      <c r="F91"/>
      <c r="G91"/>
      <c r="H91" s="3"/>
      <c r="I91" s="3"/>
      <c r="J91" s="3"/>
      <c r="K91" s="3"/>
      <c r="L91" s="3"/>
      <c r="M91" s="17"/>
    </row>
    <row r="92" spans="1:13" ht="28.5" x14ac:dyDescent="0.25">
      <c r="A92" s="56" t="s">
        <v>30</v>
      </c>
      <c r="B92" s="252">
        <v>40</v>
      </c>
      <c r="C92" s="558">
        <v>0</v>
      </c>
      <c r="D92" s="1885">
        <f>+C92+C93</f>
        <v>10</v>
      </c>
      <c r="E92"/>
      <c r="F92"/>
      <c r="G92"/>
      <c r="H92" s="3"/>
      <c r="I92" s="3"/>
      <c r="J92" s="3"/>
      <c r="K92" s="3"/>
      <c r="L92" s="3"/>
      <c r="M92" s="17"/>
    </row>
    <row r="93" spans="1:13" ht="42.75" x14ac:dyDescent="0.25">
      <c r="A93" s="56" t="s">
        <v>31</v>
      </c>
      <c r="B93" s="252">
        <v>60</v>
      </c>
      <c r="C93" s="558">
        <v>10</v>
      </c>
      <c r="D93" s="1886"/>
      <c r="E93"/>
      <c r="F93"/>
      <c r="G93"/>
      <c r="H93" s="3"/>
      <c r="I93" s="3"/>
      <c r="J93" s="3"/>
      <c r="K93" s="3"/>
      <c r="L93" s="3"/>
      <c r="M93" s="17"/>
    </row>
    <row r="94" spans="1:13" x14ac:dyDescent="0.25">
      <c r="B94" s="250"/>
      <c r="C94" s="25"/>
      <c r="D94" s="46"/>
      <c r="E94" s="41"/>
      <c r="F94" s="41"/>
      <c r="G94" s="41"/>
      <c r="H94" s="42"/>
      <c r="I94" s="42"/>
      <c r="J94" s="42"/>
      <c r="K94" s="42"/>
      <c r="L94" s="42"/>
    </row>
    <row r="95" spans="1:13" x14ac:dyDescent="0.25">
      <c r="A95" s="335" t="s">
        <v>450</v>
      </c>
      <c r="B95"/>
      <c r="C95"/>
      <c r="D95"/>
      <c r="E95" s="41"/>
      <c r="F95" s="41"/>
      <c r="G95" s="41"/>
      <c r="H95" s="42"/>
      <c r="I95" s="42"/>
      <c r="J95" s="42"/>
      <c r="K95" s="42"/>
      <c r="L95" s="42"/>
    </row>
    <row r="96" spans="1:13" x14ac:dyDescent="0.25">
      <c r="A96" s="49" t="s">
        <v>18</v>
      </c>
      <c r="B96" s="49" t="s">
        <v>27</v>
      </c>
      <c r="C96" s="55" t="s">
        <v>28</v>
      </c>
      <c r="D96" s="55" t="s">
        <v>29</v>
      </c>
      <c r="E96" s="41"/>
      <c r="F96" s="41"/>
      <c r="G96" s="41"/>
      <c r="H96" s="42"/>
      <c r="I96" s="42"/>
      <c r="J96" s="42"/>
      <c r="K96" s="42"/>
      <c r="L96" s="42"/>
    </row>
    <row r="97" spans="1:24" ht="28.5" x14ac:dyDescent="0.25">
      <c r="A97" s="56" t="s">
        <v>30</v>
      </c>
      <c r="B97" s="252">
        <v>40</v>
      </c>
      <c r="C97" s="558">
        <v>0</v>
      </c>
      <c r="D97" s="1885">
        <f>+C97+C98</f>
        <v>10</v>
      </c>
      <c r="E97" s="41"/>
      <c r="F97" s="41"/>
      <c r="G97" s="41"/>
      <c r="H97" s="42"/>
      <c r="I97" s="42"/>
      <c r="J97" s="42"/>
      <c r="K97" s="42"/>
      <c r="L97" s="42"/>
    </row>
    <row r="98" spans="1:24" ht="42.75" x14ac:dyDescent="0.25">
      <c r="A98" s="56" t="s">
        <v>31</v>
      </c>
      <c r="B98" s="252">
        <v>60</v>
      </c>
      <c r="C98" s="558">
        <v>10</v>
      </c>
      <c r="D98" s="1886"/>
      <c r="E98" s="41"/>
      <c r="F98" s="41"/>
      <c r="G98" s="41"/>
      <c r="H98" s="42"/>
      <c r="I98" s="42"/>
      <c r="J98" s="42"/>
      <c r="K98" s="42"/>
      <c r="L98" s="42"/>
    </row>
    <row r="99" spans="1:24" x14ac:dyDescent="0.25">
      <c r="A99" s="207"/>
      <c r="B99" s="253"/>
      <c r="C99" s="36"/>
      <c r="D99" s="36"/>
      <c r="E99" s="41"/>
      <c r="F99" s="41"/>
      <c r="G99" s="41"/>
      <c r="H99" s="42"/>
      <c r="I99" s="42"/>
      <c r="J99" s="42"/>
      <c r="K99" s="42"/>
      <c r="L99" s="42"/>
    </row>
    <row r="100" spans="1:24" x14ac:dyDescent="0.25">
      <c r="A100" s="335" t="s">
        <v>451</v>
      </c>
      <c r="B100"/>
      <c r="C100"/>
      <c r="D100"/>
      <c r="E100" s="41"/>
      <c r="F100" s="41"/>
      <c r="G100" s="41"/>
      <c r="H100" s="42"/>
      <c r="I100" s="42"/>
      <c r="J100" s="42"/>
      <c r="K100" s="42"/>
      <c r="L100" s="42"/>
    </row>
    <row r="101" spans="1:24" x14ac:dyDescent="0.25">
      <c r="A101" s="49" t="s">
        <v>18</v>
      </c>
      <c r="B101" s="49" t="s">
        <v>27</v>
      </c>
      <c r="C101" s="55" t="s">
        <v>28</v>
      </c>
      <c r="D101" s="55" t="s">
        <v>29</v>
      </c>
      <c r="E101" s="41"/>
      <c r="F101" s="41"/>
      <c r="G101" s="41"/>
      <c r="H101" s="42"/>
      <c r="I101" s="42"/>
      <c r="J101" s="42"/>
      <c r="K101" s="42"/>
      <c r="L101" s="42"/>
    </row>
    <row r="102" spans="1:24" ht="28.5" x14ac:dyDescent="0.25">
      <c r="A102" s="56" t="s">
        <v>30</v>
      </c>
      <c r="B102" s="252">
        <v>40</v>
      </c>
      <c r="C102" s="558">
        <v>0</v>
      </c>
      <c r="D102" s="1885">
        <f>+C102+C103</f>
        <v>35</v>
      </c>
      <c r="E102" s="41"/>
      <c r="F102" s="41"/>
      <c r="G102" s="41"/>
      <c r="H102" s="42"/>
      <c r="I102" s="42"/>
      <c r="J102" s="42"/>
      <c r="K102" s="42"/>
      <c r="L102" s="42"/>
    </row>
    <row r="103" spans="1:24" ht="42.75" x14ac:dyDescent="0.25">
      <c r="A103" s="56" t="s">
        <v>31</v>
      </c>
      <c r="B103" s="252">
        <v>60</v>
      </c>
      <c r="C103" s="558">
        <v>35</v>
      </c>
      <c r="D103" s="1886"/>
      <c r="E103" s="41"/>
      <c r="F103" s="41"/>
      <c r="G103" s="41"/>
      <c r="H103" s="42"/>
      <c r="I103" s="42"/>
      <c r="J103" s="42"/>
      <c r="K103" s="42"/>
      <c r="L103" s="42"/>
    </row>
    <row r="104" spans="1:24" x14ac:dyDescent="0.25">
      <c r="B104" s="250"/>
      <c r="C104" s="25"/>
      <c r="D104" s="46"/>
      <c r="E104" s="41"/>
      <c r="F104" s="41"/>
      <c r="G104" s="41"/>
      <c r="H104" s="42"/>
      <c r="I104" s="42"/>
      <c r="J104" s="42"/>
      <c r="K104" s="42"/>
      <c r="L104" s="42"/>
    </row>
    <row r="105" spans="1:24" x14ac:dyDescent="0.25">
      <c r="B105" s="250"/>
      <c r="C105" s="25"/>
      <c r="D105" s="46"/>
      <c r="E105" s="41"/>
      <c r="F105" s="41"/>
      <c r="G105" s="41"/>
      <c r="H105" s="42"/>
      <c r="I105" s="42"/>
      <c r="J105" s="42"/>
      <c r="K105" s="42"/>
      <c r="L105" s="42"/>
    </row>
    <row r="106" spans="1:24" ht="15.75" thickBot="1" x14ac:dyDescent="0.3">
      <c r="L106" s="1887" t="s">
        <v>32</v>
      </c>
      <c r="M106" s="1887"/>
    </row>
    <row r="107" spans="1:24" x14ac:dyDescent="0.25">
      <c r="A107" s="47" t="s">
        <v>33</v>
      </c>
      <c r="L107" s="58"/>
      <c r="M107" s="58"/>
    </row>
    <row r="108" spans="1:24" ht="15.75" thickBot="1" x14ac:dyDescent="0.3">
      <c r="L108" s="58"/>
      <c r="M108" s="58"/>
    </row>
    <row r="109" spans="1:24" s="3" customFormat="1" ht="60" x14ac:dyDescent="0.25">
      <c r="A109" s="155" t="s">
        <v>34</v>
      </c>
      <c r="B109" s="155" t="s">
        <v>35</v>
      </c>
      <c r="C109" s="155" t="s">
        <v>36</v>
      </c>
      <c r="D109" s="155" t="s">
        <v>37</v>
      </c>
      <c r="E109" s="155" t="s">
        <v>38</v>
      </c>
      <c r="F109" s="155" t="s">
        <v>39</v>
      </c>
      <c r="G109" s="155" t="s">
        <v>40</v>
      </c>
      <c r="H109" s="155" t="s">
        <v>41</v>
      </c>
      <c r="I109" s="155" t="s">
        <v>42</v>
      </c>
      <c r="J109" s="155" t="s">
        <v>43</v>
      </c>
      <c r="K109" s="155" t="s">
        <v>44</v>
      </c>
      <c r="L109" s="157" t="s">
        <v>45</v>
      </c>
      <c r="M109" s="155" t="s">
        <v>46</v>
      </c>
      <c r="N109" s="155" t="s">
        <v>47</v>
      </c>
      <c r="O109" s="158" t="s">
        <v>49</v>
      </c>
    </row>
    <row r="110" spans="1:24" s="76" customFormat="1" ht="118.5" customHeight="1" x14ac:dyDescent="0.25">
      <c r="A110" s="336" t="s">
        <v>438</v>
      </c>
      <c r="B110" s="337" t="s">
        <v>438</v>
      </c>
      <c r="C110" s="338" t="s">
        <v>50</v>
      </c>
      <c r="D110" s="338" t="s">
        <v>452</v>
      </c>
      <c r="E110" s="338" t="s">
        <v>19</v>
      </c>
      <c r="F110" s="339">
        <v>1</v>
      </c>
      <c r="G110" s="340">
        <v>41543</v>
      </c>
      <c r="H110" s="340">
        <v>41988</v>
      </c>
      <c r="I110" s="338" t="s">
        <v>20</v>
      </c>
      <c r="J110" s="341">
        <v>13</v>
      </c>
      <c r="K110" s="341">
        <v>0</v>
      </c>
      <c r="L110" s="342">
        <v>2275</v>
      </c>
      <c r="M110" s="555">
        <f>L110*F110</f>
        <v>2275</v>
      </c>
      <c r="N110" s="343">
        <f>(6348266314/14)*13</f>
        <v>5894818720.1428576</v>
      </c>
      <c r="O110" s="344" t="s">
        <v>453</v>
      </c>
      <c r="P110" s="75"/>
      <c r="Q110" s="75"/>
      <c r="R110" s="75"/>
      <c r="S110" s="75"/>
      <c r="T110" s="75"/>
      <c r="U110" s="75"/>
      <c r="V110" s="75"/>
      <c r="W110" s="75"/>
      <c r="X110" s="75"/>
    </row>
    <row r="111" spans="1:24" s="76" customFormat="1" ht="117" customHeight="1" x14ac:dyDescent="0.25">
      <c r="A111" s="336" t="s">
        <v>438</v>
      </c>
      <c r="B111" s="337" t="s">
        <v>438</v>
      </c>
      <c r="C111" s="64" t="s">
        <v>50</v>
      </c>
      <c r="D111" s="65" t="s">
        <v>454</v>
      </c>
      <c r="E111" s="66" t="s">
        <v>19</v>
      </c>
      <c r="F111" s="339">
        <v>1</v>
      </c>
      <c r="G111" s="345">
        <v>41572</v>
      </c>
      <c r="H111" s="345">
        <v>41943</v>
      </c>
      <c r="I111" s="69" t="s">
        <v>20</v>
      </c>
      <c r="J111" s="346">
        <v>0</v>
      </c>
      <c r="K111" s="346">
        <v>11.2</v>
      </c>
      <c r="L111" s="71">
        <v>657</v>
      </c>
      <c r="M111" s="555">
        <f t="shared" ref="M111:M113" si="0">L111*F111</f>
        <v>657</v>
      </c>
      <c r="N111" s="343">
        <v>1541984380</v>
      </c>
      <c r="O111" s="344" t="s">
        <v>455</v>
      </c>
      <c r="P111" s="75"/>
      <c r="Q111" s="75"/>
      <c r="R111" s="75"/>
      <c r="S111" s="75"/>
      <c r="T111" s="75"/>
      <c r="U111" s="75"/>
      <c r="V111" s="75"/>
      <c r="W111" s="75"/>
      <c r="X111" s="75"/>
    </row>
    <row r="112" spans="1:24" s="76" customFormat="1" ht="45" x14ac:dyDescent="0.25">
      <c r="A112" s="336" t="s">
        <v>438</v>
      </c>
      <c r="B112" s="337" t="s">
        <v>438</v>
      </c>
      <c r="C112" s="77" t="s">
        <v>456</v>
      </c>
      <c r="D112" s="78" t="s">
        <v>457</v>
      </c>
      <c r="E112" s="79" t="s">
        <v>19</v>
      </c>
      <c r="F112" s="339">
        <v>1</v>
      </c>
      <c r="G112" s="81">
        <v>40210</v>
      </c>
      <c r="H112" s="81">
        <v>40494</v>
      </c>
      <c r="I112" s="82" t="s">
        <v>20</v>
      </c>
      <c r="J112" s="218">
        <v>9.4</v>
      </c>
      <c r="K112" s="218">
        <v>0</v>
      </c>
      <c r="L112" s="84">
        <v>1240</v>
      </c>
      <c r="M112" s="555">
        <f t="shared" si="0"/>
        <v>1240</v>
      </c>
      <c r="N112" s="87">
        <v>1179264694</v>
      </c>
      <c r="O112" s="344"/>
      <c r="P112" s="75"/>
      <c r="Q112" s="75"/>
      <c r="R112" s="75"/>
      <c r="S112" s="75"/>
      <c r="T112" s="75"/>
      <c r="U112" s="75"/>
      <c r="V112" s="75"/>
      <c r="W112" s="75"/>
      <c r="X112" s="75"/>
    </row>
    <row r="113" spans="1:24" s="76" customFormat="1" ht="81.75" customHeight="1" x14ac:dyDescent="0.25">
      <c r="A113" s="336" t="s">
        <v>438</v>
      </c>
      <c r="B113" s="337" t="s">
        <v>438</v>
      </c>
      <c r="C113" s="77" t="s">
        <v>458</v>
      </c>
      <c r="D113" s="84">
        <v>2111659</v>
      </c>
      <c r="E113" s="79" t="s">
        <v>19</v>
      </c>
      <c r="F113" s="339">
        <v>1</v>
      </c>
      <c r="G113" s="81">
        <v>40819</v>
      </c>
      <c r="H113" s="81">
        <v>40990</v>
      </c>
      <c r="I113" s="82" t="s">
        <v>20</v>
      </c>
      <c r="J113" s="218">
        <v>2.9</v>
      </c>
      <c r="K113" s="218"/>
      <c r="L113" s="84">
        <v>1040</v>
      </c>
      <c r="M113" s="555">
        <f t="shared" si="0"/>
        <v>1040</v>
      </c>
      <c r="N113" s="87">
        <v>357651840</v>
      </c>
      <c r="O113" s="344" t="s">
        <v>459</v>
      </c>
      <c r="P113" s="75"/>
      <c r="Q113" s="75"/>
      <c r="R113" s="75"/>
      <c r="S113" s="75"/>
      <c r="T113" s="75"/>
      <c r="U113" s="75"/>
      <c r="V113" s="75"/>
      <c r="W113" s="75"/>
      <c r="X113" s="75"/>
    </row>
    <row r="114" spans="1:24" s="76" customFormat="1" x14ac:dyDescent="0.25">
      <c r="A114" s="162" t="s">
        <v>29</v>
      </c>
      <c r="B114" s="79"/>
      <c r="C114" s="77"/>
      <c r="D114" s="84"/>
      <c r="E114" s="79"/>
      <c r="F114" s="79"/>
      <c r="G114" s="81"/>
      <c r="H114" s="81"/>
      <c r="I114" s="82"/>
      <c r="J114" s="418">
        <f>SUBTOTAL(9,J110:J113)</f>
        <v>25.299999999999997</v>
      </c>
      <c r="K114" s="92">
        <f>SUBTOTAL(9,K110:K113)</f>
        <v>11.2</v>
      </c>
      <c r="L114" s="347">
        <v>2932</v>
      </c>
      <c r="M114" s="92">
        <f>SUM(M110:M113)</f>
        <v>5212</v>
      </c>
      <c r="N114" s="85"/>
      <c r="O114" s="88"/>
    </row>
    <row r="115" spans="1:24" s="100" customFormat="1" x14ac:dyDescent="0.25">
      <c r="D115" s="102"/>
    </row>
    <row r="116" spans="1:24" s="100" customFormat="1" x14ac:dyDescent="0.25">
      <c r="A116" s="1888" t="s">
        <v>60</v>
      </c>
      <c r="B116" s="1888" t="s">
        <v>61</v>
      </c>
      <c r="C116" s="1890" t="s">
        <v>62</v>
      </c>
      <c r="D116" s="1890"/>
    </row>
    <row r="117" spans="1:24" s="100" customFormat="1" x14ac:dyDescent="0.25">
      <c r="A117" s="1889"/>
      <c r="B117" s="1889"/>
      <c r="C117" s="104" t="s">
        <v>63</v>
      </c>
      <c r="D117" s="105" t="s">
        <v>64</v>
      </c>
    </row>
    <row r="118" spans="1:24" s="100" customFormat="1" ht="18.75" x14ac:dyDescent="0.25">
      <c r="A118" s="106" t="s">
        <v>65</v>
      </c>
      <c r="B118" s="107">
        <f>+J114</f>
        <v>25.299999999999997</v>
      </c>
      <c r="C118" s="109" t="s">
        <v>19</v>
      </c>
      <c r="D118" s="108"/>
      <c r="E118" s="110"/>
      <c r="F118" s="110"/>
      <c r="G118" s="110"/>
      <c r="H118" s="110"/>
      <c r="I118" s="110"/>
      <c r="J118" s="110"/>
      <c r="K118" s="110"/>
      <c r="L118" s="110"/>
    </row>
    <row r="119" spans="1:24" s="100" customFormat="1" x14ac:dyDescent="0.25">
      <c r="A119" s="106" t="s">
        <v>66</v>
      </c>
      <c r="B119" s="107" t="s">
        <v>2038</v>
      </c>
      <c r="C119" s="108" t="s">
        <v>22</v>
      </c>
      <c r="D119" s="109"/>
    </row>
    <row r="120" spans="1:24" s="100" customFormat="1" x14ac:dyDescent="0.25">
      <c r="A120" s="112"/>
      <c r="B120" s="1901"/>
      <c r="C120" s="1901"/>
      <c r="D120" s="1901"/>
      <c r="E120" s="1901"/>
      <c r="F120" s="1901"/>
      <c r="G120" s="1901"/>
      <c r="H120" s="1901"/>
      <c r="I120" s="1901"/>
      <c r="J120" s="1901"/>
      <c r="K120" s="1901"/>
      <c r="L120" s="1901"/>
      <c r="M120" s="1901"/>
    </row>
    <row r="121" spans="1:24" ht="15.75" thickBot="1" x14ac:dyDescent="0.3"/>
    <row r="122" spans="1:24" ht="27" thickBot="1" x14ac:dyDescent="0.3">
      <c r="A122" s="1902" t="s">
        <v>67</v>
      </c>
      <c r="B122" s="1902"/>
      <c r="C122" s="1902"/>
      <c r="D122" s="1902"/>
      <c r="E122" s="1902"/>
      <c r="F122" s="1902"/>
      <c r="G122" s="1902"/>
      <c r="H122" s="1902"/>
      <c r="I122" s="1902"/>
      <c r="J122" s="1902"/>
      <c r="K122" s="1902"/>
      <c r="L122" s="1902"/>
      <c r="M122" s="1902"/>
    </row>
    <row r="125" spans="1:24" ht="90" x14ac:dyDescent="0.25">
      <c r="A125" s="348" t="s">
        <v>68</v>
      </c>
      <c r="B125" s="114" t="s">
        <v>69</v>
      </c>
      <c r="C125" s="114" t="s">
        <v>70</v>
      </c>
      <c r="D125" s="114" t="s">
        <v>71</v>
      </c>
      <c r="E125" s="114" t="s">
        <v>72</v>
      </c>
      <c r="F125" s="114" t="s">
        <v>73</v>
      </c>
      <c r="G125" s="114" t="s">
        <v>74</v>
      </c>
      <c r="H125" s="114" t="s">
        <v>75</v>
      </c>
      <c r="I125" s="114" t="s">
        <v>76</v>
      </c>
      <c r="J125" s="114" t="s">
        <v>77</v>
      </c>
      <c r="K125" s="114" t="s">
        <v>78</v>
      </c>
      <c r="L125" s="115" t="s">
        <v>79</v>
      </c>
      <c r="M125" s="115" t="s">
        <v>80</v>
      </c>
      <c r="N125" s="178" t="s">
        <v>81</v>
      </c>
      <c r="O125" s="114" t="s">
        <v>82</v>
      </c>
    </row>
    <row r="126" spans="1:24" s="349" customFormat="1" ht="45" x14ac:dyDescent="0.25">
      <c r="A126" s="143" t="s">
        <v>460</v>
      </c>
      <c r="B126" s="143" t="s">
        <v>84</v>
      </c>
      <c r="C126" s="350" t="s">
        <v>461</v>
      </c>
      <c r="D126" s="350">
        <v>200</v>
      </c>
      <c r="E126" s="350" t="s">
        <v>86</v>
      </c>
      <c r="F126" s="350" t="s">
        <v>19</v>
      </c>
      <c r="G126" s="350" t="s">
        <v>86</v>
      </c>
      <c r="H126" s="350" t="s">
        <v>86</v>
      </c>
      <c r="I126" s="350" t="s">
        <v>19</v>
      </c>
      <c r="J126" s="143" t="s">
        <v>19</v>
      </c>
      <c r="K126" s="143" t="s">
        <v>19</v>
      </c>
      <c r="L126" s="143" t="s">
        <v>19</v>
      </c>
      <c r="M126" s="143" t="s">
        <v>19</v>
      </c>
      <c r="N126" s="351" t="s">
        <v>462</v>
      </c>
      <c r="O126" s="143" t="s">
        <v>19</v>
      </c>
    </row>
    <row r="127" spans="1:24" s="349" customFormat="1" ht="45" x14ac:dyDescent="0.25">
      <c r="A127" s="143" t="s">
        <v>463</v>
      </c>
      <c r="B127" s="143" t="s">
        <v>84</v>
      </c>
      <c r="C127" s="350" t="s">
        <v>464</v>
      </c>
      <c r="D127" s="350">
        <v>200</v>
      </c>
      <c r="E127" s="350" t="s">
        <v>86</v>
      </c>
      <c r="F127" s="350" t="s">
        <v>19</v>
      </c>
      <c r="G127" s="350" t="s">
        <v>86</v>
      </c>
      <c r="H127" s="350" t="s">
        <v>86</v>
      </c>
      <c r="I127" s="350" t="s">
        <v>19</v>
      </c>
      <c r="J127" s="143" t="s">
        <v>19</v>
      </c>
      <c r="K127" s="143" t="s">
        <v>19</v>
      </c>
      <c r="L127" s="143" t="s">
        <v>19</v>
      </c>
      <c r="M127" s="143" t="s">
        <v>19</v>
      </c>
      <c r="N127" s="351" t="s">
        <v>462</v>
      </c>
      <c r="O127" s="143" t="s">
        <v>19</v>
      </c>
    </row>
    <row r="128" spans="1:24" s="349" customFormat="1" ht="60" x14ac:dyDescent="0.25">
      <c r="A128" s="143" t="s">
        <v>460</v>
      </c>
      <c r="B128" s="143" t="s">
        <v>84</v>
      </c>
      <c r="C128" s="350" t="s">
        <v>465</v>
      </c>
      <c r="D128" s="350">
        <v>160</v>
      </c>
      <c r="E128" s="350" t="s">
        <v>86</v>
      </c>
      <c r="F128" s="350" t="s">
        <v>19</v>
      </c>
      <c r="G128" s="350" t="s">
        <v>86</v>
      </c>
      <c r="H128" s="350" t="s">
        <v>86</v>
      </c>
      <c r="I128" s="350" t="s">
        <v>19</v>
      </c>
      <c r="J128" s="143" t="s">
        <v>19</v>
      </c>
      <c r="K128" s="143" t="s">
        <v>19</v>
      </c>
      <c r="L128" s="143" t="s">
        <v>19</v>
      </c>
      <c r="M128" s="143" t="s">
        <v>19</v>
      </c>
      <c r="N128" s="351" t="s">
        <v>462</v>
      </c>
      <c r="O128" s="143" t="s">
        <v>19</v>
      </c>
    </row>
    <row r="129" spans="1:15" s="349" customFormat="1" ht="30" x14ac:dyDescent="0.25">
      <c r="A129" s="143" t="s">
        <v>460</v>
      </c>
      <c r="B129" s="143" t="s">
        <v>84</v>
      </c>
      <c r="C129" s="350" t="s">
        <v>466</v>
      </c>
      <c r="D129" s="350">
        <v>140</v>
      </c>
      <c r="E129" s="350" t="s">
        <v>86</v>
      </c>
      <c r="F129" s="350" t="s">
        <v>19</v>
      </c>
      <c r="G129" s="350" t="s">
        <v>86</v>
      </c>
      <c r="H129" s="350" t="s">
        <v>86</v>
      </c>
      <c r="I129" s="350" t="s">
        <v>19</v>
      </c>
      <c r="J129" s="143" t="s">
        <v>19</v>
      </c>
      <c r="K129" s="143" t="s">
        <v>19</v>
      </c>
      <c r="L129" s="143" t="s">
        <v>19</v>
      </c>
      <c r="M129" s="143" t="s">
        <v>19</v>
      </c>
      <c r="N129" s="351" t="s">
        <v>462</v>
      </c>
      <c r="O129" s="1357" t="s">
        <v>19</v>
      </c>
    </row>
    <row r="130" spans="1:15" s="349" customFormat="1" ht="30" x14ac:dyDescent="0.25">
      <c r="A130" s="143" t="s">
        <v>467</v>
      </c>
      <c r="B130" s="143" t="s">
        <v>84</v>
      </c>
      <c r="C130" s="350" t="s">
        <v>468</v>
      </c>
      <c r="D130" s="350">
        <v>91</v>
      </c>
      <c r="E130" s="350" t="s">
        <v>86</v>
      </c>
      <c r="F130" s="350" t="s">
        <v>86</v>
      </c>
      <c r="G130" s="350" t="s">
        <v>19</v>
      </c>
      <c r="H130" s="350" t="s">
        <v>86</v>
      </c>
      <c r="I130" s="350" t="s">
        <v>19</v>
      </c>
      <c r="J130" s="1357" t="s">
        <v>19</v>
      </c>
      <c r="K130" s="1357" t="s">
        <v>19</v>
      </c>
      <c r="L130" s="1357" t="s">
        <v>19</v>
      </c>
      <c r="M130" s="1357" t="s">
        <v>19</v>
      </c>
      <c r="N130" s="351" t="s">
        <v>4477</v>
      </c>
      <c r="O130" s="1357" t="s">
        <v>19</v>
      </c>
    </row>
    <row r="131" spans="1:15" s="349" customFormat="1" ht="30" x14ac:dyDescent="0.25">
      <c r="A131" s="143" t="s">
        <v>467</v>
      </c>
      <c r="B131" s="143" t="s">
        <v>84</v>
      </c>
      <c r="C131" s="350" t="s">
        <v>469</v>
      </c>
      <c r="D131" s="350">
        <v>39</v>
      </c>
      <c r="E131" s="350" t="s">
        <v>86</v>
      </c>
      <c r="F131" s="350" t="s">
        <v>86</v>
      </c>
      <c r="G131" s="350" t="s">
        <v>19</v>
      </c>
      <c r="H131" s="350" t="s">
        <v>86</v>
      </c>
      <c r="I131" s="350" t="s">
        <v>19</v>
      </c>
      <c r="J131" s="1357" t="s">
        <v>19</v>
      </c>
      <c r="K131" s="1357" t="s">
        <v>19</v>
      </c>
      <c r="L131" s="1357" t="s">
        <v>19</v>
      </c>
      <c r="M131" s="1357" t="s">
        <v>19</v>
      </c>
      <c r="N131" s="351" t="s">
        <v>4477</v>
      </c>
      <c r="O131" s="1357" t="s">
        <v>19</v>
      </c>
    </row>
    <row r="132" spans="1:15" s="349" customFormat="1" ht="30" x14ac:dyDescent="0.25">
      <c r="A132" s="143" t="s">
        <v>467</v>
      </c>
      <c r="B132" s="143" t="s">
        <v>84</v>
      </c>
      <c r="C132" s="350" t="s">
        <v>468</v>
      </c>
      <c r="D132" s="350">
        <v>84</v>
      </c>
      <c r="E132" s="350" t="s">
        <v>86</v>
      </c>
      <c r="F132" s="350" t="s">
        <v>86</v>
      </c>
      <c r="G132" s="350" t="s">
        <v>19</v>
      </c>
      <c r="H132" s="350" t="s">
        <v>86</v>
      </c>
      <c r="I132" s="350" t="s">
        <v>19</v>
      </c>
      <c r="J132" s="1357" t="s">
        <v>19</v>
      </c>
      <c r="K132" s="1357" t="s">
        <v>19</v>
      </c>
      <c r="L132" s="1357" t="s">
        <v>19</v>
      </c>
      <c r="M132" s="1357" t="s">
        <v>19</v>
      </c>
      <c r="N132" s="351" t="s">
        <v>4477</v>
      </c>
      <c r="O132" s="143" t="s">
        <v>19</v>
      </c>
    </row>
    <row r="133" spans="1:15" s="349" customFormat="1" ht="30" x14ac:dyDescent="0.25">
      <c r="A133" s="143" t="s">
        <v>467</v>
      </c>
      <c r="B133" s="143" t="s">
        <v>84</v>
      </c>
      <c r="C133" s="350" t="s">
        <v>470</v>
      </c>
      <c r="D133" s="350">
        <v>90</v>
      </c>
      <c r="E133" s="350" t="s">
        <v>86</v>
      </c>
      <c r="F133" s="350" t="s">
        <v>86</v>
      </c>
      <c r="G133" s="350" t="s">
        <v>19</v>
      </c>
      <c r="H133" s="350" t="s">
        <v>86</v>
      </c>
      <c r="I133" s="350" t="s">
        <v>19</v>
      </c>
      <c r="J133" s="1357" t="s">
        <v>19</v>
      </c>
      <c r="K133" s="1357" t="s">
        <v>19</v>
      </c>
      <c r="L133" s="1357" t="s">
        <v>19</v>
      </c>
      <c r="M133" s="1357" t="s">
        <v>19</v>
      </c>
      <c r="N133" s="351" t="s">
        <v>4477</v>
      </c>
      <c r="O133" s="1357" t="s">
        <v>19</v>
      </c>
    </row>
    <row r="134" spans="1:15" s="349" customFormat="1" ht="45" x14ac:dyDescent="0.25">
      <c r="A134" s="143" t="s">
        <v>471</v>
      </c>
      <c r="B134" s="143" t="s">
        <v>84</v>
      </c>
      <c r="C134" s="350" t="s">
        <v>472</v>
      </c>
      <c r="D134" s="350">
        <v>68</v>
      </c>
      <c r="E134" s="350" t="s">
        <v>86</v>
      </c>
      <c r="F134" s="350" t="s">
        <v>86</v>
      </c>
      <c r="G134" s="350" t="s">
        <v>19</v>
      </c>
      <c r="H134" s="350" t="s">
        <v>86</v>
      </c>
      <c r="I134" s="350" t="s">
        <v>19</v>
      </c>
      <c r="J134" s="1357" t="s">
        <v>19</v>
      </c>
      <c r="K134" s="1357" t="s">
        <v>19</v>
      </c>
      <c r="L134" s="1357" t="s">
        <v>19</v>
      </c>
      <c r="M134" s="1357" t="s">
        <v>19</v>
      </c>
      <c r="N134" s="351" t="s">
        <v>4477</v>
      </c>
      <c r="O134" s="1357" t="s">
        <v>19</v>
      </c>
    </row>
    <row r="135" spans="1:15" s="349" customFormat="1" ht="45" x14ac:dyDescent="0.25">
      <c r="A135" s="143" t="s">
        <v>471</v>
      </c>
      <c r="B135" s="143" t="s">
        <v>84</v>
      </c>
      <c r="C135" s="350" t="s">
        <v>473</v>
      </c>
      <c r="D135" s="350">
        <v>118</v>
      </c>
      <c r="E135" s="350" t="s">
        <v>86</v>
      </c>
      <c r="F135" s="350" t="s">
        <v>86</v>
      </c>
      <c r="G135" s="350" t="s">
        <v>19</v>
      </c>
      <c r="H135" s="350" t="s">
        <v>86</v>
      </c>
      <c r="I135" s="350" t="s">
        <v>19</v>
      </c>
      <c r="J135" s="1357" t="s">
        <v>19</v>
      </c>
      <c r="K135" s="1357" t="s">
        <v>19</v>
      </c>
      <c r="L135" s="1357" t="s">
        <v>19</v>
      </c>
      <c r="M135" s="1357" t="s">
        <v>19</v>
      </c>
      <c r="N135" s="351" t="s">
        <v>4477</v>
      </c>
      <c r="O135" s="1357" t="s">
        <v>19</v>
      </c>
    </row>
    <row r="136" spans="1:15" s="349" customFormat="1" ht="45" x14ac:dyDescent="0.25">
      <c r="A136" s="143" t="s">
        <v>471</v>
      </c>
      <c r="B136" s="143" t="s">
        <v>84</v>
      </c>
      <c r="C136" s="350" t="s">
        <v>474</v>
      </c>
      <c r="D136" s="350">
        <v>95</v>
      </c>
      <c r="E136" s="350" t="s">
        <v>86</v>
      </c>
      <c r="F136" s="350" t="s">
        <v>86</v>
      </c>
      <c r="G136" s="350" t="s">
        <v>19</v>
      </c>
      <c r="H136" s="350" t="s">
        <v>86</v>
      </c>
      <c r="I136" s="350" t="s">
        <v>19</v>
      </c>
      <c r="J136" s="1357" t="s">
        <v>19</v>
      </c>
      <c r="K136" s="1357" t="s">
        <v>19</v>
      </c>
      <c r="L136" s="1357" t="s">
        <v>19</v>
      </c>
      <c r="M136" s="1357" t="s">
        <v>19</v>
      </c>
      <c r="N136" s="351" t="s">
        <v>4477</v>
      </c>
      <c r="O136" s="1357" t="s">
        <v>19</v>
      </c>
    </row>
    <row r="137" spans="1:15" s="349" customFormat="1" ht="30" x14ac:dyDescent="0.25">
      <c r="A137" s="143" t="s">
        <v>475</v>
      </c>
      <c r="B137" s="143" t="s">
        <v>84</v>
      </c>
      <c r="C137" s="350" t="s">
        <v>476</v>
      </c>
      <c r="D137" s="350">
        <v>153</v>
      </c>
      <c r="E137" s="350" t="s">
        <v>86</v>
      </c>
      <c r="F137" s="350" t="s">
        <v>86</v>
      </c>
      <c r="G137" s="350" t="s">
        <v>19</v>
      </c>
      <c r="H137" s="350" t="s">
        <v>86</v>
      </c>
      <c r="I137" s="350" t="s">
        <v>19</v>
      </c>
      <c r="J137" s="1357" t="s">
        <v>19</v>
      </c>
      <c r="K137" s="1357" t="s">
        <v>19</v>
      </c>
      <c r="L137" s="1357" t="s">
        <v>19</v>
      </c>
      <c r="M137" s="1357" t="s">
        <v>19</v>
      </c>
      <c r="N137" s="351" t="s">
        <v>4477</v>
      </c>
      <c r="O137" s="1357" t="s">
        <v>19</v>
      </c>
    </row>
    <row r="138" spans="1:15" s="349" customFormat="1" ht="30" x14ac:dyDescent="0.25">
      <c r="A138" s="143" t="s">
        <v>477</v>
      </c>
      <c r="B138" s="143" t="s">
        <v>91</v>
      </c>
      <c r="C138" s="350" t="s">
        <v>478</v>
      </c>
      <c r="D138" s="350">
        <v>120</v>
      </c>
      <c r="E138" s="350" t="s">
        <v>86</v>
      </c>
      <c r="F138" s="350" t="s">
        <v>86</v>
      </c>
      <c r="G138" s="350" t="s">
        <v>86</v>
      </c>
      <c r="H138" s="350" t="s">
        <v>19</v>
      </c>
      <c r="I138" s="350" t="s">
        <v>19</v>
      </c>
      <c r="J138" s="1357" t="s">
        <v>19</v>
      </c>
      <c r="K138" s="1357" t="s">
        <v>19</v>
      </c>
      <c r="L138" s="1357" t="s">
        <v>19</v>
      </c>
      <c r="M138" s="1357" t="s">
        <v>19</v>
      </c>
      <c r="N138" s="351" t="s">
        <v>4477</v>
      </c>
      <c r="O138" s="1357" t="s">
        <v>19</v>
      </c>
    </row>
    <row r="139" spans="1:15" s="349" customFormat="1" ht="60" x14ac:dyDescent="0.25">
      <c r="A139" s="143" t="s">
        <v>479</v>
      </c>
      <c r="B139" s="143" t="s">
        <v>91</v>
      </c>
      <c r="C139" s="350" t="s">
        <v>480</v>
      </c>
      <c r="D139" s="350">
        <v>50</v>
      </c>
      <c r="E139" s="350" t="s">
        <v>86</v>
      </c>
      <c r="F139" s="350" t="s">
        <v>86</v>
      </c>
      <c r="G139" s="350" t="s">
        <v>86</v>
      </c>
      <c r="H139" s="350" t="s">
        <v>19</v>
      </c>
      <c r="I139" s="350" t="s">
        <v>19</v>
      </c>
      <c r="J139" s="1357" t="s">
        <v>19</v>
      </c>
      <c r="K139" s="1357" t="s">
        <v>19</v>
      </c>
      <c r="L139" s="1357" t="s">
        <v>19</v>
      </c>
      <c r="M139" s="1357" t="s">
        <v>19</v>
      </c>
      <c r="N139" s="351" t="s">
        <v>4477</v>
      </c>
      <c r="O139" s="1357" t="s">
        <v>19</v>
      </c>
    </row>
    <row r="140" spans="1:15" s="349" customFormat="1" ht="30" x14ac:dyDescent="0.25">
      <c r="A140" s="143" t="s">
        <v>481</v>
      </c>
      <c r="B140" s="143" t="s">
        <v>91</v>
      </c>
      <c r="C140" s="350" t="s">
        <v>482</v>
      </c>
      <c r="D140" s="350">
        <v>50</v>
      </c>
      <c r="E140" s="350" t="s">
        <v>86</v>
      </c>
      <c r="F140" s="350" t="s">
        <v>86</v>
      </c>
      <c r="G140" s="350" t="s">
        <v>86</v>
      </c>
      <c r="H140" s="350" t="s">
        <v>19</v>
      </c>
      <c r="I140" s="350" t="s">
        <v>19</v>
      </c>
      <c r="J140" s="1357" t="s">
        <v>19</v>
      </c>
      <c r="K140" s="1357" t="s">
        <v>19</v>
      </c>
      <c r="L140" s="1357" t="s">
        <v>19</v>
      </c>
      <c r="M140" s="1357" t="s">
        <v>19</v>
      </c>
      <c r="N140" s="351" t="s">
        <v>4477</v>
      </c>
      <c r="O140" s="1357" t="s">
        <v>19</v>
      </c>
    </row>
    <row r="141" spans="1:15" s="349" customFormat="1" ht="60" x14ac:dyDescent="0.25">
      <c r="A141" s="143" t="s">
        <v>477</v>
      </c>
      <c r="B141" s="143" t="s">
        <v>91</v>
      </c>
      <c r="C141" s="350" t="s">
        <v>483</v>
      </c>
      <c r="D141" s="350">
        <v>50</v>
      </c>
      <c r="E141" s="350" t="s">
        <v>86</v>
      </c>
      <c r="F141" s="350" t="s">
        <v>86</v>
      </c>
      <c r="G141" s="350" t="s">
        <v>86</v>
      </c>
      <c r="H141" s="350" t="s">
        <v>19</v>
      </c>
      <c r="I141" s="350" t="s">
        <v>19</v>
      </c>
      <c r="J141" s="1357" t="s">
        <v>19</v>
      </c>
      <c r="K141" s="1357" t="s">
        <v>19</v>
      </c>
      <c r="L141" s="1357" t="s">
        <v>19</v>
      </c>
      <c r="M141" s="1357" t="s">
        <v>19</v>
      </c>
      <c r="N141" s="351" t="s">
        <v>4477</v>
      </c>
      <c r="O141" s="1357" t="s">
        <v>19</v>
      </c>
    </row>
    <row r="142" spans="1:15" s="349" customFormat="1" ht="45" x14ac:dyDescent="0.25">
      <c r="A142" s="143" t="s">
        <v>477</v>
      </c>
      <c r="B142" s="143" t="s">
        <v>91</v>
      </c>
      <c r="C142" s="350" t="s">
        <v>484</v>
      </c>
      <c r="D142" s="350">
        <v>50</v>
      </c>
      <c r="E142" s="350" t="s">
        <v>86</v>
      </c>
      <c r="F142" s="350" t="s">
        <v>86</v>
      </c>
      <c r="G142" s="350" t="s">
        <v>86</v>
      </c>
      <c r="H142" s="350" t="s">
        <v>19</v>
      </c>
      <c r="I142" s="350" t="s">
        <v>19</v>
      </c>
      <c r="J142" s="1357" t="s">
        <v>19</v>
      </c>
      <c r="K142" s="1357" t="s">
        <v>19</v>
      </c>
      <c r="L142" s="1357" t="s">
        <v>19</v>
      </c>
      <c r="M142" s="1357" t="s">
        <v>19</v>
      </c>
      <c r="N142" s="351" t="s">
        <v>4477</v>
      </c>
      <c r="O142" s="1357" t="s">
        <v>19</v>
      </c>
    </row>
    <row r="143" spans="1:15" s="349" customFormat="1" ht="45" x14ac:dyDescent="0.25">
      <c r="A143" s="143" t="s">
        <v>477</v>
      </c>
      <c r="B143" s="143" t="s">
        <v>91</v>
      </c>
      <c r="C143" s="350" t="s">
        <v>485</v>
      </c>
      <c r="D143" s="350">
        <v>50</v>
      </c>
      <c r="E143" s="350" t="s">
        <v>86</v>
      </c>
      <c r="F143" s="350" t="s">
        <v>86</v>
      </c>
      <c r="G143" s="350" t="s">
        <v>86</v>
      </c>
      <c r="H143" s="350" t="s">
        <v>19</v>
      </c>
      <c r="I143" s="350" t="s">
        <v>19</v>
      </c>
      <c r="J143" s="1357" t="s">
        <v>19</v>
      </c>
      <c r="K143" s="1357" t="s">
        <v>19</v>
      </c>
      <c r="L143" s="1357" t="s">
        <v>19</v>
      </c>
      <c r="M143" s="1357" t="s">
        <v>19</v>
      </c>
      <c r="N143" s="351" t="s">
        <v>4477</v>
      </c>
      <c r="O143" s="1357" t="s">
        <v>19</v>
      </c>
    </row>
    <row r="144" spans="1:15" s="349" customFormat="1" ht="30" x14ac:dyDescent="0.25">
      <c r="A144" s="143" t="s">
        <v>477</v>
      </c>
      <c r="B144" s="143" t="s">
        <v>91</v>
      </c>
      <c r="C144" s="350" t="s">
        <v>486</v>
      </c>
      <c r="D144" s="350">
        <v>50</v>
      </c>
      <c r="E144" s="350" t="s">
        <v>86</v>
      </c>
      <c r="F144" s="350" t="s">
        <v>86</v>
      </c>
      <c r="G144" s="350" t="s">
        <v>86</v>
      </c>
      <c r="H144" s="350" t="s">
        <v>19</v>
      </c>
      <c r="I144" s="350" t="s">
        <v>19</v>
      </c>
      <c r="J144" s="1357" t="s">
        <v>19</v>
      </c>
      <c r="K144" s="1357" t="s">
        <v>19</v>
      </c>
      <c r="L144" s="1357" t="s">
        <v>19</v>
      </c>
      <c r="M144" s="1357" t="s">
        <v>19</v>
      </c>
      <c r="N144" s="351" t="s">
        <v>4477</v>
      </c>
      <c r="O144" s="1357" t="s">
        <v>19</v>
      </c>
    </row>
    <row r="145" spans="1:15" s="349" customFormat="1" ht="45" x14ac:dyDescent="0.25">
      <c r="A145" s="143" t="s">
        <v>477</v>
      </c>
      <c r="B145" s="143" t="s">
        <v>91</v>
      </c>
      <c r="C145" s="350" t="s">
        <v>487</v>
      </c>
      <c r="D145" s="350">
        <v>50</v>
      </c>
      <c r="E145" s="350" t="s">
        <v>86</v>
      </c>
      <c r="F145" s="350" t="s">
        <v>86</v>
      </c>
      <c r="G145" s="350" t="s">
        <v>86</v>
      </c>
      <c r="H145" s="350" t="s">
        <v>19</v>
      </c>
      <c r="I145" s="350" t="s">
        <v>19</v>
      </c>
      <c r="J145" s="1357" t="s">
        <v>19</v>
      </c>
      <c r="K145" s="1357" t="s">
        <v>19</v>
      </c>
      <c r="L145" s="1357" t="s">
        <v>19</v>
      </c>
      <c r="M145" s="1357" t="s">
        <v>19</v>
      </c>
      <c r="N145" s="351" t="s">
        <v>4477</v>
      </c>
      <c r="O145" s="1357" t="s">
        <v>19</v>
      </c>
    </row>
    <row r="146" spans="1:15" s="349" customFormat="1" ht="45" x14ac:dyDescent="0.25">
      <c r="A146" s="143" t="s">
        <v>477</v>
      </c>
      <c r="B146" s="143" t="s">
        <v>91</v>
      </c>
      <c r="C146" s="350" t="s">
        <v>488</v>
      </c>
      <c r="D146" s="350">
        <v>50</v>
      </c>
      <c r="E146" s="350" t="s">
        <v>86</v>
      </c>
      <c r="F146" s="350" t="s">
        <v>86</v>
      </c>
      <c r="G146" s="350" t="s">
        <v>86</v>
      </c>
      <c r="H146" s="350" t="s">
        <v>19</v>
      </c>
      <c r="I146" s="350" t="s">
        <v>19</v>
      </c>
      <c r="J146" s="1357" t="s">
        <v>19</v>
      </c>
      <c r="K146" s="1357" t="s">
        <v>19</v>
      </c>
      <c r="L146" s="1357" t="s">
        <v>19</v>
      </c>
      <c r="M146" s="1357" t="s">
        <v>19</v>
      </c>
      <c r="N146" s="351" t="s">
        <v>4477</v>
      </c>
      <c r="O146" s="1357" t="s">
        <v>19</v>
      </c>
    </row>
    <row r="147" spans="1:15" s="349" customFormat="1" ht="30" x14ac:dyDescent="0.25">
      <c r="A147" s="143" t="s">
        <v>477</v>
      </c>
      <c r="B147" s="143" t="s">
        <v>91</v>
      </c>
      <c r="C147" s="350" t="s">
        <v>489</v>
      </c>
      <c r="D147" s="350">
        <v>50</v>
      </c>
      <c r="E147" s="350" t="s">
        <v>86</v>
      </c>
      <c r="F147" s="350" t="s">
        <v>86</v>
      </c>
      <c r="G147" s="350" t="s">
        <v>86</v>
      </c>
      <c r="H147" s="350" t="s">
        <v>19</v>
      </c>
      <c r="I147" s="350" t="s">
        <v>19</v>
      </c>
      <c r="J147" s="1357" t="s">
        <v>19</v>
      </c>
      <c r="K147" s="1357" t="s">
        <v>19</v>
      </c>
      <c r="L147" s="1357" t="s">
        <v>19</v>
      </c>
      <c r="M147" s="1357" t="s">
        <v>19</v>
      </c>
      <c r="N147" s="351" t="s">
        <v>4477</v>
      </c>
      <c r="O147" s="1357" t="s">
        <v>19</v>
      </c>
    </row>
    <row r="148" spans="1:15" s="349" customFormat="1" ht="45" x14ac:dyDescent="0.25">
      <c r="A148" s="143" t="s">
        <v>477</v>
      </c>
      <c r="B148" s="143" t="s">
        <v>91</v>
      </c>
      <c r="C148" s="350" t="s">
        <v>490</v>
      </c>
      <c r="D148" s="350">
        <v>50</v>
      </c>
      <c r="E148" s="350" t="s">
        <v>86</v>
      </c>
      <c r="F148" s="350" t="s">
        <v>86</v>
      </c>
      <c r="G148" s="350" t="s">
        <v>86</v>
      </c>
      <c r="H148" s="350" t="s">
        <v>19</v>
      </c>
      <c r="I148" s="350" t="s">
        <v>19</v>
      </c>
      <c r="J148" s="1357" t="s">
        <v>19</v>
      </c>
      <c r="K148" s="1357" t="s">
        <v>19</v>
      </c>
      <c r="L148" s="1357" t="s">
        <v>19</v>
      </c>
      <c r="M148" s="1357" t="s">
        <v>19</v>
      </c>
      <c r="N148" s="351" t="s">
        <v>4477</v>
      </c>
      <c r="O148" s="1357" t="s">
        <v>19</v>
      </c>
    </row>
    <row r="149" spans="1:15" s="349" customFormat="1" ht="45" x14ac:dyDescent="0.25">
      <c r="A149" s="143" t="s">
        <v>477</v>
      </c>
      <c r="B149" s="143" t="s">
        <v>91</v>
      </c>
      <c r="C149" s="350" t="s">
        <v>491</v>
      </c>
      <c r="D149" s="350">
        <v>50</v>
      </c>
      <c r="E149" s="350" t="s">
        <v>86</v>
      </c>
      <c r="F149" s="350" t="s">
        <v>86</v>
      </c>
      <c r="G149" s="350" t="s">
        <v>86</v>
      </c>
      <c r="H149" s="350" t="s">
        <v>19</v>
      </c>
      <c r="I149" s="350" t="s">
        <v>19</v>
      </c>
      <c r="J149" s="1357" t="s">
        <v>19</v>
      </c>
      <c r="K149" s="1357" t="s">
        <v>19</v>
      </c>
      <c r="L149" s="1357" t="s">
        <v>19</v>
      </c>
      <c r="M149" s="1357" t="s">
        <v>19</v>
      </c>
      <c r="N149" s="351" t="s">
        <v>4477</v>
      </c>
      <c r="O149" s="1357" t="s">
        <v>19</v>
      </c>
    </row>
    <row r="150" spans="1:15" s="349" customFormat="1" ht="90" x14ac:dyDescent="0.25">
      <c r="A150" s="143" t="s">
        <v>477</v>
      </c>
      <c r="B150" s="143" t="s">
        <v>91</v>
      </c>
      <c r="C150" s="350" t="s">
        <v>492</v>
      </c>
      <c r="D150" s="350">
        <v>50</v>
      </c>
      <c r="E150" s="350" t="s">
        <v>86</v>
      </c>
      <c r="F150" s="350" t="s">
        <v>86</v>
      </c>
      <c r="G150" s="350" t="s">
        <v>86</v>
      </c>
      <c r="H150" s="350" t="s">
        <v>19</v>
      </c>
      <c r="I150" s="350" t="s">
        <v>19</v>
      </c>
      <c r="J150" s="1357" t="s">
        <v>19</v>
      </c>
      <c r="K150" s="1357" t="s">
        <v>19</v>
      </c>
      <c r="L150" s="1357" t="s">
        <v>19</v>
      </c>
      <c r="M150" s="1357" t="s">
        <v>19</v>
      </c>
      <c r="N150" s="351" t="s">
        <v>4477</v>
      </c>
      <c r="O150" s="1357" t="s">
        <v>19</v>
      </c>
    </row>
    <row r="151" spans="1:15" s="349" customFormat="1" ht="60" x14ac:dyDescent="0.25">
      <c r="A151" s="143" t="s">
        <v>493</v>
      </c>
      <c r="B151" s="143" t="s">
        <v>91</v>
      </c>
      <c r="C151" s="350" t="s">
        <v>494</v>
      </c>
      <c r="D151" s="350">
        <v>50</v>
      </c>
      <c r="E151" s="350" t="s">
        <v>86</v>
      </c>
      <c r="F151" s="350" t="s">
        <v>86</v>
      </c>
      <c r="G151" s="350" t="s">
        <v>86</v>
      </c>
      <c r="H151" s="350" t="s">
        <v>19</v>
      </c>
      <c r="I151" s="350" t="s">
        <v>19</v>
      </c>
      <c r="J151" s="1357" t="s">
        <v>19</v>
      </c>
      <c r="K151" s="1357" t="s">
        <v>19</v>
      </c>
      <c r="L151" s="1357" t="s">
        <v>19</v>
      </c>
      <c r="M151" s="1357" t="s">
        <v>19</v>
      </c>
      <c r="N151" s="351" t="s">
        <v>4477</v>
      </c>
      <c r="O151" s="1357" t="s">
        <v>19</v>
      </c>
    </row>
    <row r="152" spans="1:15" s="349" customFormat="1" ht="60" x14ac:dyDescent="0.25">
      <c r="A152" s="143" t="s">
        <v>477</v>
      </c>
      <c r="B152" s="143" t="s">
        <v>91</v>
      </c>
      <c r="C152" s="350" t="s">
        <v>495</v>
      </c>
      <c r="D152" s="350">
        <v>50</v>
      </c>
      <c r="E152" s="350" t="s">
        <v>86</v>
      </c>
      <c r="F152" s="350" t="s">
        <v>86</v>
      </c>
      <c r="G152" s="350" t="s">
        <v>86</v>
      </c>
      <c r="H152" s="350" t="s">
        <v>19</v>
      </c>
      <c r="I152" s="350" t="s">
        <v>19</v>
      </c>
      <c r="J152" s="1357" t="s">
        <v>19</v>
      </c>
      <c r="K152" s="1357" t="s">
        <v>19</v>
      </c>
      <c r="L152" s="1357" t="s">
        <v>19</v>
      </c>
      <c r="M152" s="1357" t="s">
        <v>19</v>
      </c>
      <c r="N152" s="351" t="s">
        <v>4477</v>
      </c>
      <c r="O152" s="1357" t="s">
        <v>19</v>
      </c>
    </row>
    <row r="153" spans="1:15" s="349" customFormat="1" ht="60" x14ac:dyDescent="0.25">
      <c r="A153" s="143" t="s">
        <v>477</v>
      </c>
      <c r="B153" s="143" t="s">
        <v>91</v>
      </c>
      <c r="C153" s="350" t="s">
        <v>496</v>
      </c>
      <c r="D153" s="350">
        <v>50</v>
      </c>
      <c r="E153" s="350" t="s">
        <v>86</v>
      </c>
      <c r="F153" s="350" t="s">
        <v>86</v>
      </c>
      <c r="G153" s="350" t="s">
        <v>86</v>
      </c>
      <c r="H153" s="350" t="s">
        <v>19</v>
      </c>
      <c r="I153" s="350" t="s">
        <v>19</v>
      </c>
      <c r="J153" s="1357" t="s">
        <v>19</v>
      </c>
      <c r="K153" s="1357" t="s">
        <v>19</v>
      </c>
      <c r="L153" s="1357" t="s">
        <v>19</v>
      </c>
      <c r="M153" s="1357" t="s">
        <v>19</v>
      </c>
      <c r="N153" s="351" t="s">
        <v>4477</v>
      </c>
      <c r="O153" s="1357" t="s">
        <v>19</v>
      </c>
    </row>
    <row r="154" spans="1:15" s="349" customFormat="1" ht="45" x14ac:dyDescent="0.25">
      <c r="A154" s="143" t="s">
        <v>477</v>
      </c>
      <c r="B154" s="143" t="s">
        <v>91</v>
      </c>
      <c r="C154" s="350" t="s">
        <v>497</v>
      </c>
      <c r="D154" s="350">
        <v>50</v>
      </c>
      <c r="E154" s="350" t="s">
        <v>86</v>
      </c>
      <c r="F154" s="350" t="s">
        <v>86</v>
      </c>
      <c r="G154" s="350" t="s">
        <v>86</v>
      </c>
      <c r="H154" s="350" t="s">
        <v>19</v>
      </c>
      <c r="I154" s="350" t="s">
        <v>19</v>
      </c>
      <c r="J154" s="1357" t="s">
        <v>19</v>
      </c>
      <c r="K154" s="1357" t="s">
        <v>19</v>
      </c>
      <c r="L154" s="1357" t="s">
        <v>19</v>
      </c>
      <c r="M154" s="1357" t="s">
        <v>19</v>
      </c>
      <c r="N154" s="351" t="s">
        <v>4477</v>
      </c>
      <c r="O154" s="1357" t="s">
        <v>19</v>
      </c>
    </row>
    <row r="155" spans="1:15" s="349" customFormat="1" ht="30" x14ac:dyDescent="0.25">
      <c r="A155" s="143" t="s">
        <v>498</v>
      </c>
      <c r="B155" s="143" t="s">
        <v>91</v>
      </c>
      <c r="C155" s="350" t="s">
        <v>499</v>
      </c>
      <c r="D155" s="350"/>
      <c r="E155" s="350" t="s">
        <v>86</v>
      </c>
      <c r="F155" s="350" t="s">
        <v>86</v>
      </c>
      <c r="G155" s="350" t="s">
        <v>86</v>
      </c>
      <c r="H155" s="350" t="s">
        <v>19</v>
      </c>
      <c r="I155" s="350" t="s">
        <v>19</v>
      </c>
      <c r="J155" s="1357" t="s">
        <v>19</v>
      </c>
      <c r="K155" s="1357" t="s">
        <v>19</v>
      </c>
      <c r="L155" s="1357" t="s">
        <v>19</v>
      </c>
      <c r="M155" s="1357" t="s">
        <v>19</v>
      </c>
      <c r="N155" s="351" t="s">
        <v>4477</v>
      </c>
      <c r="O155" s="1357" t="s">
        <v>19</v>
      </c>
    </row>
    <row r="156" spans="1:15" s="349" customFormat="1" ht="45" x14ac:dyDescent="0.25">
      <c r="A156" s="143" t="s">
        <v>477</v>
      </c>
      <c r="B156" s="143" t="s">
        <v>91</v>
      </c>
      <c r="C156" s="350" t="s">
        <v>500</v>
      </c>
      <c r="D156" s="350">
        <v>50</v>
      </c>
      <c r="E156" s="350" t="s">
        <v>86</v>
      </c>
      <c r="F156" s="350" t="s">
        <v>86</v>
      </c>
      <c r="G156" s="350" t="s">
        <v>86</v>
      </c>
      <c r="H156" s="350" t="s">
        <v>19</v>
      </c>
      <c r="I156" s="350" t="s">
        <v>19</v>
      </c>
      <c r="J156" s="1357" t="s">
        <v>19</v>
      </c>
      <c r="K156" s="1357" t="s">
        <v>19</v>
      </c>
      <c r="L156" s="1357" t="s">
        <v>19</v>
      </c>
      <c r="M156" s="1357" t="s">
        <v>19</v>
      </c>
      <c r="N156" s="351" t="s">
        <v>4477</v>
      </c>
      <c r="O156" s="1357" t="s">
        <v>19</v>
      </c>
    </row>
    <row r="157" spans="1:15" s="349" customFormat="1" ht="45" x14ac:dyDescent="0.25">
      <c r="A157" s="143" t="s">
        <v>498</v>
      </c>
      <c r="B157" s="143" t="s">
        <v>91</v>
      </c>
      <c r="C157" s="350" t="s">
        <v>500</v>
      </c>
      <c r="D157" s="350">
        <v>50</v>
      </c>
      <c r="E157" s="350" t="s">
        <v>86</v>
      </c>
      <c r="F157" s="350" t="s">
        <v>86</v>
      </c>
      <c r="G157" s="350" t="s">
        <v>86</v>
      </c>
      <c r="H157" s="350" t="s">
        <v>19</v>
      </c>
      <c r="I157" s="350" t="s">
        <v>19</v>
      </c>
      <c r="J157" s="1357" t="s">
        <v>19</v>
      </c>
      <c r="K157" s="1357" t="s">
        <v>19</v>
      </c>
      <c r="L157" s="1357" t="s">
        <v>19</v>
      </c>
      <c r="M157" s="1357" t="s">
        <v>19</v>
      </c>
      <c r="N157" s="351" t="s">
        <v>4477</v>
      </c>
      <c r="O157" s="1357" t="s">
        <v>19</v>
      </c>
    </row>
    <row r="158" spans="1:15" s="349" customFormat="1" ht="45" x14ac:dyDescent="0.25">
      <c r="A158" s="143" t="s">
        <v>477</v>
      </c>
      <c r="B158" s="143" t="s">
        <v>91</v>
      </c>
      <c r="C158" s="350" t="s">
        <v>501</v>
      </c>
      <c r="D158" s="350">
        <v>50</v>
      </c>
      <c r="E158" s="350" t="s">
        <v>86</v>
      </c>
      <c r="F158" s="350" t="s">
        <v>86</v>
      </c>
      <c r="G158" s="350" t="s">
        <v>86</v>
      </c>
      <c r="H158" s="350" t="s">
        <v>19</v>
      </c>
      <c r="I158" s="350" t="s">
        <v>19</v>
      </c>
      <c r="J158" s="1357" t="s">
        <v>19</v>
      </c>
      <c r="K158" s="1357" t="s">
        <v>19</v>
      </c>
      <c r="L158" s="1357" t="s">
        <v>19</v>
      </c>
      <c r="M158" s="1357" t="s">
        <v>19</v>
      </c>
      <c r="N158" s="351" t="s">
        <v>4477</v>
      </c>
      <c r="O158" s="1357" t="s">
        <v>19</v>
      </c>
    </row>
    <row r="159" spans="1:15" s="349" customFormat="1" ht="60" x14ac:dyDescent="0.25">
      <c r="A159" s="143" t="s">
        <v>477</v>
      </c>
      <c r="B159" s="143" t="s">
        <v>91</v>
      </c>
      <c r="C159" s="350" t="s">
        <v>502</v>
      </c>
      <c r="D159" s="350">
        <v>50</v>
      </c>
      <c r="E159" s="350" t="s">
        <v>86</v>
      </c>
      <c r="F159" s="350" t="s">
        <v>86</v>
      </c>
      <c r="G159" s="350" t="s">
        <v>86</v>
      </c>
      <c r="H159" s="350" t="s">
        <v>19</v>
      </c>
      <c r="I159" s="350" t="s">
        <v>19</v>
      </c>
      <c r="J159" s="1357" t="s">
        <v>19</v>
      </c>
      <c r="K159" s="1357" t="s">
        <v>19</v>
      </c>
      <c r="L159" s="1357" t="s">
        <v>19</v>
      </c>
      <c r="M159" s="1357" t="s">
        <v>19</v>
      </c>
      <c r="N159" s="351" t="s">
        <v>4477</v>
      </c>
      <c r="O159" s="1357" t="s">
        <v>19</v>
      </c>
    </row>
    <row r="160" spans="1:15" s="349" customFormat="1" ht="60" x14ac:dyDescent="0.25">
      <c r="A160" s="143" t="s">
        <v>477</v>
      </c>
      <c r="B160" s="143" t="s">
        <v>91</v>
      </c>
      <c r="C160" s="350" t="s">
        <v>503</v>
      </c>
      <c r="D160" s="350">
        <v>50</v>
      </c>
      <c r="E160" s="350" t="s">
        <v>86</v>
      </c>
      <c r="F160" s="350" t="s">
        <v>86</v>
      </c>
      <c r="G160" s="350" t="s">
        <v>86</v>
      </c>
      <c r="H160" s="350" t="s">
        <v>19</v>
      </c>
      <c r="I160" s="350" t="s">
        <v>19</v>
      </c>
      <c r="J160" s="1357" t="s">
        <v>19</v>
      </c>
      <c r="K160" s="1357" t="s">
        <v>19</v>
      </c>
      <c r="L160" s="1357" t="s">
        <v>19</v>
      </c>
      <c r="M160" s="1357" t="s">
        <v>19</v>
      </c>
      <c r="N160" s="351" t="s">
        <v>4477</v>
      </c>
      <c r="O160" s="1357" t="s">
        <v>19</v>
      </c>
    </row>
    <row r="161" spans="1:15" s="349" customFormat="1" ht="60" x14ac:dyDescent="0.25">
      <c r="A161" s="143" t="s">
        <v>477</v>
      </c>
      <c r="B161" s="143" t="s">
        <v>91</v>
      </c>
      <c r="C161" s="350" t="s">
        <v>504</v>
      </c>
      <c r="D161" s="350">
        <v>50</v>
      </c>
      <c r="E161" s="350" t="s">
        <v>86</v>
      </c>
      <c r="F161" s="350" t="s">
        <v>86</v>
      </c>
      <c r="G161" s="350" t="s">
        <v>86</v>
      </c>
      <c r="H161" s="350" t="s">
        <v>19</v>
      </c>
      <c r="I161" s="350" t="s">
        <v>19</v>
      </c>
      <c r="J161" s="1357" t="s">
        <v>19</v>
      </c>
      <c r="K161" s="1357" t="s">
        <v>19</v>
      </c>
      <c r="L161" s="1357" t="s">
        <v>19</v>
      </c>
      <c r="M161" s="1357" t="s">
        <v>19</v>
      </c>
      <c r="N161" s="351" t="s">
        <v>4477</v>
      </c>
      <c r="O161" s="1357" t="s">
        <v>19</v>
      </c>
    </row>
    <row r="162" spans="1:15" s="349" customFormat="1" ht="60" x14ac:dyDescent="0.25">
      <c r="A162" s="143" t="s">
        <v>477</v>
      </c>
      <c r="B162" s="143" t="s">
        <v>91</v>
      </c>
      <c r="C162" s="350" t="s">
        <v>505</v>
      </c>
      <c r="D162" s="350">
        <v>50</v>
      </c>
      <c r="E162" s="350" t="s">
        <v>86</v>
      </c>
      <c r="F162" s="350" t="s">
        <v>86</v>
      </c>
      <c r="G162" s="350" t="s">
        <v>86</v>
      </c>
      <c r="H162" s="350" t="s">
        <v>19</v>
      </c>
      <c r="I162" s="350" t="s">
        <v>19</v>
      </c>
      <c r="J162" s="1357" t="s">
        <v>19</v>
      </c>
      <c r="K162" s="1357" t="s">
        <v>19</v>
      </c>
      <c r="L162" s="1357" t="s">
        <v>19</v>
      </c>
      <c r="M162" s="1357" t="s">
        <v>19</v>
      </c>
      <c r="N162" s="351" t="s">
        <v>4477</v>
      </c>
      <c r="O162" s="1357" t="s">
        <v>19</v>
      </c>
    </row>
    <row r="163" spans="1:15" s="349" customFormat="1" ht="45" x14ac:dyDescent="0.25">
      <c r="A163" s="143" t="s">
        <v>477</v>
      </c>
      <c r="B163" s="143" t="s">
        <v>91</v>
      </c>
      <c r="C163" s="350" t="s">
        <v>506</v>
      </c>
      <c r="D163" s="350">
        <v>50</v>
      </c>
      <c r="E163" s="350" t="s">
        <v>86</v>
      </c>
      <c r="F163" s="350" t="s">
        <v>86</v>
      </c>
      <c r="G163" s="350" t="s">
        <v>86</v>
      </c>
      <c r="H163" s="350" t="s">
        <v>19</v>
      </c>
      <c r="I163" s="350" t="s">
        <v>19</v>
      </c>
      <c r="J163" s="1357" t="s">
        <v>19</v>
      </c>
      <c r="K163" s="1357" t="s">
        <v>19</v>
      </c>
      <c r="L163" s="1357" t="s">
        <v>19</v>
      </c>
      <c r="M163" s="1357" t="s">
        <v>19</v>
      </c>
      <c r="N163" s="351" t="s">
        <v>4477</v>
      </c>
      <c r="O163" s="1357" t="s">
        <v>19</v>
      </c>
    </row>
    <row r="164" spans="1:15" s="349" customFormat="1" ht="45" x14ac:dyDescent="0.25">
      <c r="A164" s="143" t="s">
        <v>477</v>
      </c>
      <c r="B164" s="143" t="s">
        <v>91</v>
      </c>
      <c r="C164" s="350" t="s">
        <v>507</v>
      </c>
      <c r="D164" s="350">
        <v>50</v>
      </c>
      <c r="E164" s="350" t="s">
        <v>86</v>
      </c>
      <c r="F164" s="350" t="s">
        <v>86</v>
      </c>
      <c r="G164" s="350" t="s">
        <v>86</v>
      </c>
      <c r="H164" s="350" t="s">
        <v>19</v>
      </c>
      <c r="I164" s="350" t="s">
        <v>19</v>
      </c>
      <c r="J164" s="1357" t="s">
        <v>19</v>
      </c>
      <c r="K164" s="1357" t="s">
        <v>19</v>
      </c>
      <c r="L164" s="1357" t="s">
        <v>19</v>
      </c>
      <c r="M164" s="1357" t="s">
        <v>19</v>
      </c>
      <c r="N164" s="351" t="s">
        <v>4477</v>
      </c>
      <c r="O164" s="1357" t="s">
        <v>19</v>
      </c>
    </row>
    <row r="165" spans="1:15" s="349" customFormat="1" ht="45" x14ac:dyDescent="0.25">
      <c r="A165" s="143" t="s">
        <v>477</v>
      </c>
      <c r="B165" s="143" t="s">
        <v>91</v>
      </c>
      <c r="C165" s="350" t="s">
        <v>508</v>
      </c>
      <c r="D165" s="350">
        <v>50</v>
      </c>
      <c r="E165" s="350" t="s">
        <v>86</v>
      </c>
      <c r="F165" s="350" t="s">
        <v>86</v>
      </c>
      <c r="G165" s="350" t="s">
        <v>86</v>
      </c>
      <c r="H165" s="350" t="s">
        <v>19</v>
      </c>
      <c r="I165" s="350" t="s">
        <v>19</v>
      </c>
      <c r="J165" s="1357" t="s">
        <v>19</v>
      </c>
      <c r="K165" s="1357" t="s">
        <v>19</v>
      </c>
      <c r="L165" s="1357" t="s">
        <v>19</v>
      </c>
      <c r="M165" s="1357" t="s">
        <v>19</v>
      </c>
      <c r="N165" s="351" t="s">
        <v>4477</v>
      </c>
      <c r="O165" s="1357" t="s">
        <v>19</v>
      </c>
    </row>
    <row r="166" spans="1:15" s="349" customFormat="1" ht="45" x14ac:dyDescent="0.25">
      <c r="A166" s="143" t="s">
        <v>477</v>
      </c>
      <c r="B166" s="143" t="s">
        <v>91</v>
      </c>
      <c r="C166" s="350" t="s">
        <v>509</v>
      </c>
      <c r="D166" s="350">
        <v>50</v>
      </c>
      <c r="E166" s="350" t="s">
        <v>86</v>
      </c>
      <c r="F166" s="350" t="s">
        <v>86</v>
      </c>
      <c r="G166" s="350" t="s">
        <v>86</v>
      </c>
      <c r="H166" s="350" t="s">
        <v>19</v>
      </c>
      <c r="I166" s="350" t="s">
        <v>19</v>
      </c>
      <c r="J166" s="1357" t="s">
        <v>19</v>
      </c>
      <c r="K166" s="1357" t="s">
        <v>19</v>
      </c>
      <c r="L166" s="1357" t="s">
        <v>19</v>
      </c>
      <c r="M166" s="1357" t="s">
        <v>19</v>
      </c>
      <c r="N166" s="351" t="s">
        <v>4477</v>
      </c>
      <c r="O166" s="1357" t="s">
        <v>19</v>
      </c>
    </row>
    <row r="167" spans="1:15" s="349" customFormat="1" ht="45" x14ac:dyDescent="0.25">
      <c r="A167" s="143" t="s">
        <v>477</v>
      </c>
      <c r="B167" s="143" t="s">
        <v>91</v>
      </c>
      <c r="C167" s="350" t="s">
        <v>510</v>
      </c>
      <c r="D167" s="350">
        <v>75</v>
      </c>
      <c r="E167" s="350" t="s">
        <v>86</v>
      </c>
      <c r="F167" s="350" t="s">
        <v>86</v>
      </c>
      <c r="G167" s="350" t="s">
        <v>86</v>
      </c>
      <c r="H167" s="350" t="s">
        <v>19</v>
      </c>
      <c r="I167" s="350" t="s">
        <v>19</v>
      </c>
      <c r="J167" s="1357" t="s">
        <v>19</v>
      </c>
      <c r="K167" s="1357" t="s">
        <v>19</v>
      </c>
      <c r="L167" s="1357" t="s">
        <v>19</v>
      </c>
      <c r="M167" s="1357" t="s">
        <v>19</v>
      </c>
      <c r="N167" s="351" t="s">
        <v>4477</v>
      </c>
      <c r="O167" s="1357" t="s">
        <v>19</v>
      </c>
    </row>
    <row r="168" spans="1:15" s="349" customFormat="1" ht="60" x14ac:dyDescent="0.25">
      <c r="A168" s="143" t="s">
        <v>477</v>
      </c>
      <c r="B168" s="143" t="s">
        <v>91</v>
      </c>
      <c r="C168" s="350" t="s">
        <v>511</v>
      </c>
      <c r="D168" s="350">
        <v>50</v>
      </c>
      <c r="E168" s="350" t="s">
        <v>86</v>
      </c>
      <c r="F168" s="350" t="s">
        <v>86</v>
      </c>
      <c r="G168" s="350" t="s">
        <v>86</v>
      </c>
      <c r="H168" s="350" t="s">
        <v>19</v>
      </c>
      <c r="I168" s="350" t="s">
        <v>19</v>
      </c>
      <c r="J168" s="1357" t="s">
        <v>19</v>
      </c>
      <c r="K168" s="1357" t="s">
        <v>19</v>
      </c>
      <c r="L168" s="1357" t="s">
        <v>19</v>
      </c>
      <c r="M168" s="1357" t="s">
        <v>19</v>
      </c>
      <c r="N168" s="351" t="s">
        <v>4477</v>
      </c>
      <c r="O168" s="1357" t="s">
        <v>19</v>
      </c>
    </row>
    <row r="169" spans="1:15" s="349" customFormat="1" ht="45" x14ac:dyDescent="0.25">
      <c r="A169" s="143" t="s">
        <v>477</v>
      </c>
      <c r="B169" s="143" t="s">
        <v>91</v>
      </c>
      <c r="C169" s="350" t="s">
        <v>512</v>
      </c>
      <c r="D169" s="350">
        <v>50</v>
      </c>
      <c r="E169" s="350" t="s">
        <v>86</v>
      </c>
      <c r="F169" s="350" t="s">
        <v>86</v>
      </c>
      <c r="G169" s="350" t="s">
        <v>86</v>
      </c>
      <c r="H169" s="350" t="s">
        <v>19</v>
      </c>
      <c r="I169" s="350" t="s">
        <v>19</v>
      </c>
      <c r="J169" s="1357" t="s">
        <v>19</v>
      </c>
      <c r="K169" s="1357" t="s">
        <v>19</v>
      </c>
      <c r="L169" s="1357" t="s">
        <v>19</v>
      </c>
      <c r="M169" s="1357" t="s">
        <v>19</v>
      </c>
      <c r="N169" s="351" t="s">
        <v>4477</v>
      </c>
      <c r="O169" s="1357" t="s">
        <v>19</v>
      </c>
    </row>
    <row r="170" spans="1:15" s="349" customFormat="1" ht="45" x14ac:dyDescent="0.25">
      <c r="A170" s="143" t="s">
        <v>513</v>
      </c>
      <c r="B170" s="143" t="s">
        <v>91</v>
      </c>
      <c r="C170" s="350" t="s">
        <v>514</v>
      </c>
      <c r="D170" s="350">
        <v>50</v>
      </c>
      <c r="E170" s="350" t="s">
        <v>86</v>
      </c>
      <c r="F170" s="350" t="s">
        <v>86</v>
      </c>
      <c r="G170" s="350" t="s">
        <v>86</v>
      </c>
      <c r="H170" s="350" t="s">
        <v>19</v>
      </c>
      <c r="I170" s="350" t="s">
        <v>19</v>
      </c>
      <c r="J170" s="1357" t="s">
        <v>19</v>
      </c>
      <c r="K170" s="1357" t="s">
        <v>19</v>
      </c>
      <c r="L170" s="1357" t="s">
        <v>19</v>
      </c>
      <c r="M170" s="1357" t="s">
        <v>19</v>
      </c>
      <c r="N170" s="351" t="s">
        <v>4477</v>
      </c>
      <c r="O170" s="1357" t="s">
        <v>19</v>
      </c>
    </row>
    <row r="171" spans="1:15" s="349" customFormat="1" ht="30" x14ac:dyDescent="0.25">
      <c r="A171" s="143" t="s">
        <v>515</v>
      </c>
      <c r="B171" s="143" t="s">
        <v>91</v>
      </c>
      <c r="C171" s="350" t="s">
        <v>516</v>
      </c>
      <c r="D171" s="350">
        <v>50</v>
      </c>
      <c r="E171" s="350" t="s">
        <v>86</v>
      </c>
      <c r="F171" s="350" t="s">
        <v>86</v>
      </c>
      <c r="G171" s="350" t="s">
        <v>86</v>
      </c>
      <c r="H171" s="350" t="s">
        <v>19</v>
      </c>
      <c r="I171" s="350" t="s">
        <v>19</v>
      </c>
      <c r="J171" s="1357" t="s">
        <v>19</v>
      </c>
      <c r="K171" s="1357" t="s">
        <v>19</v>
      </c>
      <c r="L171" s="1357" t="s">
        <v>19</v>
      </c>
      <c r="M171" s="1357" t="s">
        <v>19</v>
      </c>
      <c r="N171" s="351" t="s">
        <v>4477</v>
      </c>
      <c r="O171" s="1357" t="s">
        <v>19</v>
      </c>
    </row>
    <row r="172" spans="1:15" s="349" customFormat="1" ht="30" x14ac:dyDescent="0.25">
      <c r="A172" s="143" t="s">
        <v>515</v>
      </c>
      <c r="B172" s="143" t="s">
        <v>91</v>
      </c>
      <c r="C172" s="350" t="s">
        <v>517</v>
      </c>
      <c r="D172" s="350">
        <v>50</v>
      </c>
      <c r="E172" s="350" t="s">
        <v>86</v>
      </c>
      <c r="F172" s="350" t="s">
        <v>86</v>
      </c>
      <c r="G172" s="350" t="s">
        <v>86</v>
      </c>
      <c r="H172" s="350" t="s">
        <v>19</v>
      </c>
      <c r="I172" s="350" t="s">
        <v>19</v>
      </c>
      <c r="J172" s="1357" t="s">
        <v>19</v>
      </c>
      <c r="K172" s="1357" t="s">
        <v>19</v>
      </c>
      <c r="L172" s="1357" t="s">
        <v>19</v>
      </c>
      <c r="M172" s="1357" t="s">
        <v>19</v>
      </c>
      <c r="N172" s="351" t="s">
        <v>4477</v>
      </c>
      <c r="O172" s="1357" t="s">
        <v>19</v>
      </c>
    </row>
    <row r="173" spans="1:15" s="349" customFormat="1" ht="30" x14ac:dyDescent="0.25">
      <c r="A173" s="143" t="s">
        <v>515</v>
      </c>
      <c r="B173" s="143" t="s">
        <v>91</v>
      </c>
      <c r="C173" s="350" t="s">
        <v>518</v>
      </c>
      <c r="D173" s="350">
        <v>50</v>
      </c>
      <c r="E173" s="350" t="s">
        <v>86</v>
      </c>
      <c r="F173" s="350" t="s">
        <v>86</v>
      </c>
      <c r="G173" s="350" t="s">
        <v>86</v>
      </c>
      <c r="H173" s="350" t="s">
        <v>19</v>
      </c>
      <c r="I173" s="350" t="s">
        <v>19</v>
      </c>
      <c r="J173" s="1357" t="s">
        <v>19</v>
      </c>
      <c r="K173" s="1357" t="s">
        <v>19</v>
      </c>
      <c r="L173" s="1357" t="s">
        <v>19</v>
      </c>
      <c r="M173" s="1357" t="s">
        <v>19</v>
      </c>
      <c r="N173" s="351" t="s">
        <v>4477</v>
      </c>
      <c r="O173" s="1357" t="s">
        <v>19</v>
      </c>
    </row>
    <row r="174" spans="1:15" s="349" customFormat="1" ht="30" x14ac:dyDescent="0.25">
      <c r="A174" s="143" t="s">
        <v>519</v>
      </c>
      <c r="B174" s="143" t="s">
        <v>91</v>
      </c>
      <c r="C174" s="350" t="s">
        <v>520</v>
      </c>
      <c r="D174" s="350">
        <v>55</v>
      </c>
      <c r="E174" s="350" t="s">
        <v>86</v>
      </c>
      <c r="F174" s="350" t="s">
        <v>86</v>
      </c>
      <c r="G174" s="350" t="s">
        <v>86</v>
      </c>
      <c r="H174" s="350" t="s">
        <v>19</v>
      </c>
      <c r="I174" s="350" t="s">
        <v>19</v>
      </c>
      <c r="J174" s="1357" t="s">
        <v>19</v>
      </c>
      <c r="K174" s="1357" t="s">
        <v>19</v>
      </c>
      <c r="L174" s="1357" t="s">
        <v>19</v>
      </c>
      <c r="M174" s="1357" t="s">
        <v>19</v>
      </c>
      <c r="N174" s="351" t="s">
        <v>4477</v>
      </c>
      <c r="O174" s="1357" t="s">
        <v>19</v>
      </c>
    </row>
    <row r="175" spans="1:15" s="349" customFormat="1" ht="30" x14ac:dyDescent="0.25">
      <c r="A175" s="143" t="s">
        <v>515</v>
      </c>
      <c r="B175" s="143" t="s">
        <v>91</v>
      </c>
      <c r="C175" s="350" t="s">
        <v>521</v>
      </c>
      <c r="D175" s="350">
        <v>50</v>
      </c>
      <c r="E175" s="350" t="s">
        <v>86</v>
      </c>
      <c r="F175" s="350" t="s">
        <v>86</v>
      </c>
      <c r="G175" s="350" t="s">
        <v>86</v>
      </c>
      <c r="H175" s="350" t="s">
        <v>19</v>
      </c>
      <c r="I175" s="350" t="s">
        <v>19</v>
      </c>
      <c r="J175" s="1357" t="s">
        <v>19</v>
      </c>
      <c r="K175" s="1357" t="s">
        <v>19</v>
      </c>
      <c r="L175" s="1357" t="s">
        <v>19</v>
      </c>
      <c r="M175" s="1357" t="s">
        <v>19</v>
      </c>
      <c r="N175" s="351" t="s">
        <v>4477</v>
      </c>
      <c r="O175" s="1357" t="s">
        <v>19</v>
      </c>
    </row>
    <row r="176" spans="1:15" x14ac:dyDescent="0.25">
      <c r="A176" s="1" t="s">
        <v>218</v>
      </c>
    </row>
    <row r="177" spans="1:19" x14ac:dyDescent="0.25">
      <c r="A177" s="1" t="s">
        <v>92</v>
      </c>
    </row>
    <row r="178" spans="1:19" x14ac:dyDescent="0.25">
      <c r="A178" s="1" t="s">
        <v>93</v>
      </c>
    </row>
    <row r="180" spans="1:19" ht="15.75" thickBot="1" x14ac:dyDescent="0.3"/>
    <row r="181" spans="1:19" ht="27" thickBot="1" x14ac:dyDescent="0.3">
      <c r="A181" s="1903" t="s">
        <v>94</v>
      </c>
      <c r="B181" s="1904"/>
      <c r="C181" s="1904"/>
      <c r="D181" s="1904"/>
      <c r="E181" s="1904"/>
      <c r="F181" s="1904"/>
      <c r="G181" s="1904"/>
      <c r="H181" s="1904"/>
      <c r="I181" s="1904"/>
      <c r="J181" s="1904"/>
      <c r="K181" s="1904"/>
      <c r="L181" s="1904"/>
      <c r="M181" s="1905"/>
    </row>
    <row r="186" spans="1:19" x14ac:dyDescent="0.25">
      <c r="A186" s="1896" t="s">
        <v>95</v>
      </c>
      <c r="B186" s="1896" t="s">
        <v>96</v>
      </c>
      <c r="C186" s="1896" t="s">
        <v>97</v>
      </c>
      <c r="D186" s="1896" t="s">
        <v>98</v>
      </c>
      <c r="E186" s="1896" t="s">
        <v>99</v>
      </c>
      <c r="F186" s="1896" t="s">
        <v>100</v>
      </c>
      <c r="G186" s="1896" t="s">
        <v>101</v>
      </c>
      <c r="H186" s="1896" t="s">
        <v>102</v>
      </c>
      <c r="I186" s="1898" t="s">
        <v>103</v>
      </c>
      <c r="J186" s="1899"/>
      <c r="K186" s="1900"/>
      <c r="L186" s="1896" t="s">
        <v>104</v>
      </c>
      <c r="M186" s="1896" t="s">
        <v>105</v>
      </c>
      <c r="N186" s="1896" t="s">
        <v>522</v>
      </c>
      <c r="O186" s="1896" t="s">
        <v>49</v>
      </c>
    </row>
    <row r="187" spans="1:19" ht="24" x14ac:dyDescent="0.25">
      <c r="A187" s="1897"/>
      <c r="B187" s="1897"/>
      <c r="C187" s="1897"/>
      <c r="D187" s="1897"/>
      <c r="E187" s="1897"/>
      <c r="F187" s="1897"/>
      <c r="G187" s="1897"/>
      <c r="H187" s="1897"/>
      <c r="I187" s="352" t="s">
        <v>107</v>
      </c>
      <c r="J187" s="353" t="s">
        <v>108</v>
      </c>
      <c r="K187" s="352" t="s">
        <v>109</v>
      </c>
      <c r="L187" s="1897"/>
      <c r="M187" s="1897"/>
      <c r="N187" s="1897"/>
      <c r="O187" s="1897"/>
    </row>
    <row r="188" spans="1:19" s="116" customFormat="1" ht="30" hidden="1" x14ac:dyDescent="0.25">
      <c r="A188" s="1915" t="s">
        <v>523</v>
      </c>
      <c r="B188" s="1909" t="s">
        <v>111</v>
      </c>
      <c r="C188" s="1918" t="s">
        <v>524</v>
      </c>
      <c r="D188" s="1909">
        <v>1073809653</v>
      </c>
      <c r="E188" s="1909" t="s">
        <v>525</v>
      </c>
      <c r="F188" s="1909" t="s">
        <v>130</v>
      </c>
      <c r="G188" s="1906">
        <v>40745</v>
      </c>
      <c r="H188" s="1909" t="s">
        <v>86</v>
      </c>
      <c r="I188" s="536" t="s">
        <v>130</v>
      </c>
      <c r="J188" s="536"/>
      <c r="K188" s="536" t="s">
        <v>526</v>
      </c>
      <c r="L188" s="1909" t="s">
        <v>19</v>
      </c>
      <c r="M188" s="1909" t="s">
        <v>20</v>
      </c>
      <c r="N188" s="1909" t="s">
        <v>19</v>
      </c>
      <c r="O188" s="212" t="s">
        <v>527</v>
      </c>
      <c r="Q188" s="1912"/>
      <c r="R188" s="1913"/>
      <c r="S188" s="1914"/>
    </row>
    <row r="189" spans="1:19" s="137" customFormat="1" ht="30" hidden="1" x14ac:dyDescent="0.25">
      <c r="A189" s="1916"/>
      <c r="B189" s="1910"/>
      <c r="C189" s="1919"/>
      <c r="D189" s="1910"/>
      <c r="E189" s="1910"/>
      <c r="F189" s="1910"/>
      <c r="G189" s="1907"/>
      <c r="H189" s="1910"/>
      <c r="I189" s="354" t="s">
        <v>263</v>
      </c>
      <c r="J189" s="210"/>
      <c r="K189" s="117" t="s">
        <v>526</v>
      </c>
      <c r="L189" s="1910"/>
      <c r="M189" s="1910"/>
      <c r="N189" s="1910"/>
      <c r="O189" s="212" t="s">
        <v>528</v>
      </c>
    </row>
    <row r="190" spans="1:19" s="137" customFormat="1" ht="30" hidden="1" x14ac:dyDescent="0.25">
      <c r="A190" s="1916"/>
      <c r="B190" s="1910"/>
      <c r="C190" s="1919"/>
      <c r="D190" s="1910"/>
      <c r="E190" s="1910"/>
      <c r="F190" s="1910"/>
      <c r="G190" s="1907"/>
      <c r="H190" s="1910"/>
      <c r="I190" s="354" t="s">
        <v>529</v>
      </c>
      <c r="J190" s="210" t="s">
        <v>530</v>
      </c>
      <c r="K190" s="117" t="s">
        <v>526</v>
      </c>
      <c r="L190" s="1910"/>
      <c r="M190" s="1910"/>
      <c r="N190" s="1910"/>
      <c r="O190" s="212" t="s">
        <v>531</v>
      </c>
    </row>
    <row r="191" spans="1:19" s="137" customFormat="1" ht="30" hidden="1" x14ac:dyDescent="0.25">
      <c r="A191" s="1916"/>
      <c r="B191" s="1910"/>
      <c r="C191" s="1919"/>
      <c r="D191" s="1910"/>
      <c r="E191" s="1910"/>
      <c r="F191" s="1910"/>
      <c r="G191" s="1907"/>
      <c r="H191" s="1910"/>
      <c r="I191" s="354" t="s">
        <v>184</v>
      </c>
      <c r="J191" s="210"/>
      <c r="K191" s="117" t="s">
        <v>526</v>
      </c>
      <c r="L191" s="1910"/>
      <c r="M191" s="1910"/>
      <c r="N191" s="1910"/>
      <c r="O191" s="212" t="s">
        <v>532</v>
      </c>
    </row>
    <row r="192" spans="1:19" s="137" customFormat="1" ht="30" hidden="1" x14ac:dyDescent="0.25">
      <c r="A192" s="1916"/>
      <c r="B192" s="1910"/>
      <c r="C192" s="1919"/>
      <c r="D192" s="1910"/>
      <c r="E192" s="1910"/>
      <c r="F192" s="1910"/>
      <c r="G192" s="1907"/>
      <c r="H192" s="1910"/>
      <c r="I192" s="354" t="s">
        <v>184</v>
      </c>
      <c r="J192" s="210"/>
      <c r="K192" s="117" t="s">
        <v>526</v>
      </c>
      <c r="L192" s="1910"/>
      <c r="M192" s="1910"/>
      <c r="N192" s="1910"/>
      <c r="O192" s="212" t="s">
        <v>533</v>
      </c>
    </row>
    <row r="193" spans="1:15" s="137" customFormat="1" ht="30" hidden="1" x14ac:dyDescent="0.25">
      <c r="A193" s="1916"/>
      <c r="B193" s="1910"/>
      <c r="C193" s="1919"/>
      <c r="D193" s="1910"/>
      <c r="E193" s="1910"/>
      <c r="F193" s="1910"/>
      <c r="G193" s="1907"/>
      <c r="H193" s="1910"/>
      <c r="I193" s="354" t="s">
        <v>184</v>
      </c>
      <c r="J193" s="210"/>
      <c r="K193" s="117" t="s">
        <v>526</v>
      </c>
      <c r="L193" s="1910"/>
      <c r="M193" s="1910"/>
      <c r="N193" s="1910"/>
      <c r="O193" s="212" t="s">
        <v>534</v>
      </c>
    </row>
    <row r="194" spans="1:15" s="137" customFormat="1" ht="30" hidden="1" x14ac:dyDescent="0.25">
      <c r="A194" s="1917"/>
      <c r="B194" s="1911"/>
      <c r="C194" s="1920"/>
      <c r="D194" s="1911"/>
      <c r="E194" s="1911"/>
      <c r="F194" s="1911"/>
      <c r="G194" s="1908"/>
      <c r="H194" s="1911"/>
      <c r="I194" s="210" t="s">
        <v>535</v>
      </c>
      <c r="J194" s="210"/>
      <c r="K194" s="117" t="s">
        <v>526</v>
      </c>
      <c r="L194" s="1911"/>
      <c r="M194" s="1911"/>
      <c r="N194" s="1911"/>
      <c r="O194" s="212" t="s">
        <v>536</v>
      </c>
    </row>
    <row r="195" spans="1:15" s="116" customFormat="1" ht="60" hidden="1" x14ac:dyDescent="0.25">
      <c r="A195" s="124" t="s">
        <v>523</v>
      </c>
      <c r="B195" s="210" t="s">
        <v>537</v>
      </c>
      <c r="C195" s="1386" t="s">
        <v>538</v>
      </c>
      <c r="D195" s="210">
        <v>1069480402</v>
      </c>
      <c r="E195" s="210" t="s">
        <v>539</v>
      </c>
      <c r="F195" s="210" t="s">
        <v>540</v>
      </c>
      <c r="G195" s="355">
        <v>41351</v>
      </c>
      <c r="H195" s="210" t="s">
        <v>86</v>
      </c>
      <c r="I195" s="536" t="s">
        <v>541</v>
      </c>
      <c r="J195" s="356" t="s">
        <v>4478</v>
      </c>
      <c r="K195" s="536" t="s">
        <v>146</v>
      </c>
      <c r="L195" s="536" t="s">
        <v>19</v>
      </c>
      <c r="M195" s="536" t="s">
        <v>19</v>
      </c>
      <c r="N195" s="536" t="s">
        <v>19</v>
      </c>
      <c r="O195" s="351" t="s">
        <v>4477</v>
      </c>
    </row>
    <row r="196" spans="1:15" s="116" customFormat="1" ht="30" x14ac:dyDescent="0.25">
      <c r="A196" s="1915" t="s">
        <v>542</v>
      </c>
      <c r="B196" s="1909" t="s">
        <v>111</v>
      </c>
      <c r="C196" s="1909" t="s">
        <v>543</v>
      </c>
      <c r="D196" s="1909">
        <v>1069473426</v>
      </c>
      <c r="E196" s="1909" t="s">
        <v>544</v>
      </c>
      <c r="F196" s="1909" t="s">
        <v>540</v>
      </c>
      <c r="G196" s="1906">
        <v>41451</v>
      </c>
      <c r="H196" s="1909" t="s">
        <v>86</v>
      </c>
      <c r="I196" s="210" t="s">
        <v>545</v>
      </c>
      <c r="J196" s="210" t="s">
        <v>546</v>
      </c>
      <c r="K196" s="354" t="s">
        <v>146</v>
      </c>
      <c r="L196" s="1909" t="s">
        <v>19</v>
      </c>
      <c r="M196" s="1909" t="s">
        <v>19</v>
      </c>
      <c r="N196" s="1909" t="s">
        <v>19</v>
      </c>
      <c r="O196" s="1909"/>
    </row>
    <row r="197" spans="1:15" s="116" customFormat="1" ht="90" x14ac:dyDescent="0.25">
      <c r="A197" s="1916"/>
      <c r="B197" s="1910"/>
      <c r="C197" s="1910"/>
      <c r="D197" s="1910"/>
      <c r="E197" s="1910"/>
      <c r="F197" s="1910"/>
      <c r="G197" s="1907"/>
      <c r="H197" s="1910"/>
      <c r="I197" s="210" t="s">
        <v>190</v>
      </c>
      <c r="J197" s="210" t="s">
        <v>547</v>
      </c>
      <c r="K197" s="354" t="s">
        <v>146</v>
      </c>
      <c r="L197" s="1910"/>
      <c r="M197" s="1910"/>
      <c r="N197" s="1910"/>
      <c r="O197" s="1910"/>
    </row>
    <row r="198" spans="1:15" s="137" customFormat="1" ht="60" x14ac:dyDescent="0.25">
      <c r="A198" s="1917"/>
      <c r="B198" s="1911"/>
      <c r="C198" s="1911"/>
      <c r="D198" s="1911"/>
      <c r="E198" s="1911"/>
      <c r="F198" s="1911"/>
      <c r="G198" s="1908"/>
      <c r="H198" s="1911"/>
      <c r="I198" s="210" t="s">
        <v>548</v>
      </c>
      <c r="J198" s="355" t="s">
        <v>549</v>
      </c>
      <c r="K198" s="357" t="s">
        <v>550</v>
      </c>
      <c r="L198" s="1911"/>
      <c r="M198" s="1911"/>
      <c r="N198" s="1911"/>
      <c r="O198" s="1911"/>
    </row>
    <row r="199" spans="1:15" s="116" customFormat="1" ht="75" hidden="1" x14ac:dyDescent="0.25">
      <c r="A199" s="1915" t="s">
        <v>551</v>
      </c>
      <c r="B199" s="1909" t="s">
        <v>111</v>
      </c>
      <c r="C199" s="1921" t="s">
        <v>552</v>
      </c>
      <c r="D199" s="1909">
        <v>1069477645</v>
      </c>
      <c r="E199" s="1909" t="s">
        <v>553</v>
      </c>
      <c r="F199" s="1909" t="s">
        <v>130</v>
      </c>
      <c r="G199" s="1906">
        <v>41207</v>
      </c>
      <c r="H199" s="1909" t="s">
        <v>86</v>
      </c>
      <c r="I199" s="210" t="s">
        <v>193</v>
      </c>
      <c r="J199" s="210" t="s">
        <v>554</v>
      </c>
      <c r="K199" s="210" t="s">
        <v>19</v>
      </c>
      <c r="L199" s="1909" t="s">
        <v>19</v>
      </c>
      <c r="M199" s="1909" t="s">
        <v>19</v>
      </c>
      <c r="N199" s="1909" t="s">
        <v>19</v>
      </c>
      <c r="O199" s="351" t="s">
        <v>4477</v>
      </c>
    </row>
    <row r="200" spans="1:15" s="137" customFormat="1" ht="75" hidden="1" x14ac:dyDescent="0.25">
      <c r="A200" s="1917"/>
      <c r="B200" s="1911"/>
      <c r="C200" s="1923"/>
      <c r="D200" s="1911"/>
      <c r="E200" s="1911"/>
      <c r="F200" s="1911"/>
      <c r="G200" s="1908"/>
      <c r="H200" s="1911"/>
      <c r="I200" s="358" t="s">
        <v>555</v>
      </c>
      <c r="J200" s="210" t="s">
        <v>556</v>
      </c>
      <c r="K200" s="212" t="s">
        <v>19</v>
      </c>
      <c r="L200" s="1911"/>
      <c r="M200" s="1911"/>
      <c r="N200" s="1911"/>
      <c r="O200" s="351" t="s">
        <v>4477</v>
      </c>
    </row>
    <row r="201" spans="1:15" s="116" customFormat="1" ht="45" hidden="1" x14ac:dyDescent="0.25">
      <c r="A201" s="1915" t="s">
        <v>551</v>
      </c>
      <c r="B201" s="1909" t="s">
        <v>111</v>
      </c>
      <c r="C201" s="1921" t="s">
        <v>557</v>
      </c>
      <c r="D201" s="1909">
        <v>30573143</v>
      </c>
      <c r="E201" s="1909" t="s">
        <v>558</v>
      </c>
      <c r="F201" s="1909" t="s">
        <v>559</v>
      </c>
      <c r="G201" s="1909" t="s">
        <v>560</v>
      </c>
      <c r="H201" s="1909" t="s">
        <v>86</v>
      </c>
      <c r="I201" s="210" t="s">
        <v>4479</v>
      </c>
      <c r="J201" s="210" t="s">
        <v>4480</v>
      </c>
      <c r="K201" s="210" t="s">
        <v>146</v>
      </c>
      <c r="L201" s="1909" t="s">
        <v>19</v>
      </c>
      <c r="M201" s="1909" t="s">
        <v>19</v>
      </c>
      <c r="N201" s="1909" t="s">
        <v>19</v>
      </c>
      <c r="O201" s="212" t="s">
        <v>561</v>
      </c>
    </row>
    <row r="202" spans="1:15" s="137" customFormat="1" ht="30" hidden="1" x14ac:dyDescent="0.25">
      <c r="A202" s="1916"/>
      <c r="B202" s="1910"/>
      <c r="C202" s="1922"/>
      <c r="D202" s="1910"/>
      <c r="E202" s="1910"/>
      <c r="F202" s="1910"/>
      <c r="G202" s="1910"/>
      <c r="H202" s="1910"/>
      <c r="I202" s="1359" t="s">
        <v>562</v>
      </c>
      <c r="J202" s="1359" t="s">
        <v>563</v>
      </c>
      <c r="K202" s="1359" t="s">
        <v>146</v>
      </c>
      <c r="L202" s="1910"/>
      <c r="M202" s="1910"/>
      <c r="N202" s="1910"/>
      <c r="O202" s="351" t="s">
        <v>4477</v>
      </c>
    </row>
    <row r="203" spans="1:15" s="116" customFormat="1" ht="30" hidden="1" x14ac:dyDescent="0.25">
      <c r="A203" s="1915" t="s">
        <v>551</v>
      </c>
      <c r="B203" s="1909" t="s">
        <v>246</v>
      </c>
      <c r="C203" s="1909" t="s">
        <v>565</v>
      </c>
      <c r="D203" s="1909">
        <v>1069484985</v>
      </c>
      <c r="E203" s="1909" t="s">
        <v>544</v>
      </c>
      <c r="F203" s="1909" t="s">
        <v>184</v>
      </c>
      <c r="G203" s="1906">
        <v>41618</v>
      </c>
      <c r="H203" s="1909" t="s">
        <v>86</v>
      </c>
      <c r="I203" s="210" t="s">
        <v>566</v>
      </c>
      <c r="J203" s="210" t="s">
        <v>4481</v>
      </c>
      <c r="K203" s="210" t="s">
        <v>146</v>
      </c>
      <c r="L203" s="1909" t="s">
        <v>19</v>
      </c>
      <c r="M203" s="1909" t="s">
        <v>19</v>
      </c>
      <c r="N203" s="1909" t="s">
        <v>19</v>
      </c>
      <c r="O203" s="1909" t="s">
        <v>4605</v>
      </c>
    </row>
    <row r="204" spans="1:15" s="116" customFormat="1" ht="45" x14ac:dyDescent="0.25">
      <c r="A204" s="1916"/>
      <c r="B204" s="1910"/>
      <c r="C204" s="1910"/>
      <c r="D204" s="1910"/>
      <c r="E204" s="1910"/>
      <c r="F204" s="1910"/>
      <c r="G204" s="1907"/>
      <c r="H204" s="1910"/>
      <c r="I204" s="210" t="s">
        <v>567</v>
      </c>
      <c r="J204" s="210" t="s">
        <v>4482</v>
      </c>
      <c r="K204" s="210" t="s">
        <v>146</v>
      </c>
      <c r="L204" s="1910"/>
      <c r="M204" s="1910"/>
      <c r="N204" s="1910"/>
      <c r="O204" s="1910"/>
    </row>
    <row r="205" spans="1:15" s="116" customFormat="1" x14ac:dyDescent="0.25">
      <c r="A205" s="1916"/>
      <c r="B205" s="1910"/>
      <c r="C205" s="1910"/>
      <c r="D205" s="1910"/>
      <c r="E205" s="1910"/>
      <c r="F205" s="1910"/>
      <c r="G205" s="1907"/>
      <c r="H205" s="1910"/>
      <c r="I205" s="210" t="s">
        <v>545</v>
      </c>
      <c r="J205" s="210" t="s">
        <v>568</v>
      </c>
      <c r="K205" s="210" t="s">
        <v>526</v>
      </c>
      <c r="L205" s="1910"/>
      <c r="M205" s="1910"/>
      <c r="N205" s="1910"/>
      <c r="O205" s="1910"/>
    </row>
    <row r="206" spans="1:15" s="116" customFormat="1" ht="90" x14ac:dyDescent="0.25">
      <c r="A206" s="1917"/>
      <c r="B206" s="1911"/>
      <c r="C206" s="1911"/>
      <c r="D206" s="1911"/>
      <c r="E206" s="1911"/>
      <c r="F206" s="1911"/>
      <c r="G206" s="1908"/>
      <c r="H206" s="1911"/>
      <c r="I206" s="210" t="s">
        <v>190</v>
      </c>
      <c r="J206" s="210" t="s">
        <v>569</v>
      </c>
      <c r="K206" s="210" t="s">
        <v>146</v>
      </c>
      <c r="L206" s="1911"/>
      <c r="M206" s="1911"/>
      <c r="N206" s="1911"/>
      <c r="O206" s="1911"/>
    </row>
    <row r="207" spans="1:15" s="116" customFormat="1" ht="45" hidden="1" x14ac:dyDescent="0.25">
      <c r="A207" s="360" t="s">
        <v>570</v>
      </c>
      <c r="B207" s="210"/>
      <c r="C207" s="1386" t="s">
        <v>571</v>
      </c>
      <c r="D207" s="210">
        <v>1067890563</v>
      </c>
      <c r="E207" s="210" t="s">
        <v>572</v>
      </c>
      <c r="F207" s="210" t="s">
        <v>130</v>
      </c>
      <c r="G207" s="355">
        <v>41631</v>
      </c>
      <c r="H207" s="210" t="s">
        <v>86</v>
      </c>
      <c r="I207" s="210" t="s">
        <v>545</v>
      </c>
      <c r="J207" s="210" t="s">
        <v>573</v>
      </c>
      <c r="K207" s="210" t="s">
        <v>146</v>
      </c>
      <c r="L207" s="210" t="s">
        <v>19</v>
      </c>
      <c r="M207" s="210" t="s">
        <v>19</v>
      </c>
      <c r="N207" s="210" t="s">
        <v>19</v>
      </c>
      <c r="O207" s="212" t="s">
        <v>574</v>
      </c>
    </row>
    <row r="208" spans="1:15" s="116" customFormat="1" ht="30" hidden="1" x14ac:dyDescent="0.25">
      <c r="A208" s="1909" t="s">
        <v>575</v>
      </c>
      <c r="B208" s="1909" t="s">
        <v>111</v>
      </c>
      <c r="C208" s="1909" t="s">
        <v>576</v>
      </c>
      <c r="D208" s="1909">
        <v>78672315</v>
      </c>
      <c r="E208" s="1909" t="s">
        <v>577</v>
      </c>
      <c r="F208" s="1909" t="s">
        <v>578</v>
      </c>
      <c r="G208" s="1906">
        <v>35909</v>
      </c>
      <c r="H208" s="1909" t="s">
        <v>86</v>
      </c>
      <c r="I208" s="210" t="s">
        <v>579</v>
      </c>
      <c r="J208" s="210" t="s">
        <v>580</v>
      </c>
      <c r="K208" s="210" t="s">
        <v>526</v>
      </c>
      <c r="L208" s="1909" t="s">
        <v>19</v>
      </c>
      <c r="M208" s="1909" t="s">
        <v>19</v>
      </c>
      <c r="N208" s="1909" t="s">
        <v>19</v>
      </c>
      <c r="O208" s="1909" t="s">
        <v>4605</v>
      </c>
    </row>
    <row r="209" spans="1:17" s="137" customFormat="1" ht="30" x14ac:dyDescent="0.25">
      <c r="A209" s="1910"/>
      <c r="B209" s="1910"/>
      <c r="C209" s="1910"/>
      <c r="D209" s="1910"/>
      <c r="E209" s="1910"/>
      <c r="F209" s="1910"/>
      <c r="G209" s="1907"/>
      <c r="H209" s="1910"/>
      <c r="I209" s="210" t="s">
        <v>581</v>
      </c>
      <c r="J209" s="210" t="s">
        <v>582</v>
      </c>
      <c r="K209" s="210" t="s">
        <v>526</v>
      </c>
      <c r="L209" s="1910"/>
      <c r="M209" s="1910"/>
      <c r="N209" s="1910"/>
      <c r="O209" s="1910"/>
    </row>
    <row r="210" spans="1:17" s="137" customFormat="1" ht="30" x14ac:dyDescent="0.25">
      <c r="A210" s="1910"/>
      <c r="B210" s="1910"/>
      <c r="C210" s="1910"/>
      <c r="D210" s="1910"/>
      <c r="E210" s="1910"/>
      <c r="F210" s="1910"/>
      <c r="G210" s="1907"/>
      <c r="H210" s="1910"/>
      <c r="I210" s="210" t="s">
        <v>579</v>
      </c>
      <c r="J210" s="210" t="s">
        <v>583</v>
      </c>
      <c r="K210" s="210" t="s">
        <v>526</v>
      </c>
      <c r="L210" s="1910"/>
      <c r="M210" s="1910"/>
      <c r="N210" s="1910"/>
      <c r="O210" s="1910"/>
    </row>
    <row r="211" spans="1:17" ht="30" x14ac:dyDescent="0.25">
      <c r="A211" s="1911"/>
      <c r="B211" s="1911"/>
      <c r="C211" s="1911"/>
      <c r="D211" s="1911"/>
      <c r="E211" s="1911"/>
      <c r="F211" s="1911"/>
      <c r="G211" s="1908"/>
      <c r="H211" s="1911"/>
      <c r="I211" s="361" t="s">
        <v>545</v>
      </c>
      <c r="J211" s="362" t="s">
        <v>584</v>
      </c>
      <c r="K211" s="210" t="s">
        <v>146</v>
      </c>
      <c r="L211" s="1911"/>
      <c r="M211" s="1911"/>
      <c r="N211" s="1911"/>
      <c r="O211" s="1911"/>
    </row>
    <row r="212" spans="1:17" ht="30" x14ac:dyDescent="0.25">
      <c r="A212" s="363" t="s">
        <v>585</v>
      </c>
      <c r="B212" s="363" t="s">
        <v>586</v>
      </c>
      <c r="C212" s="1366" t="s">
        <v>587</v>
      </c>
      <c r="D212" s="363">
        <v>50876573</v>
      </c>
      <c r="E212" s="363" t="s">
        <v>588</v>
      </c>
      <c r="F212" s="363" t="s">
        <v>203</v>
      </c>
      <c r="G212" s="364">
        <v>41355</v>
      </c>
      <c r="H212" s="363" t="s">
        <v>86</v>
      </c>
      <c r="I212" s="361" t="s">
        <v>589</v>
      </c>
      <c r="J212" s="362" t="s">
        <v>590</v>
      </c>
      <c r="K212" s="210" t="s">
        <v>146</v>
      </c>
      <c r="L212" s="363" t="s">
        <v>19</v>
      </c>
      <c r="M212" s="363" t="s">
        <v>19</v>
      </c>
      <c r="N212" s="363" t="s">
        <v>19</v>
      </c>
      <c r="O212" s="363"/>
    </row>
    <row r="213" spans="1:17" ht="45" x14ac:dyDescent="0.25">
      <c r="A213" s="1909" t="s">
        <v>591</v>
      </c>
      <c r="B213" s="1909" t="s">
        <v>111</v>
      </c>
      <c r="C213" s="1909" t="s">
        <v>592</v>
      </c>
      <c r="D213" s="1909">
        <v>33223639</v>
      </c>
      <c r="E213" s="1909" t="s">
        <v>197</v>
      </c>
      <c r="F213" s="1909" t="s">
        <v>593</v>
      </c>
      <c r="G213" s="1906">
        <v>40102</v>
      </c>
      <c r="H213" s="1909" t="s">
        <v>86</v>
      </c>
      <c r="I213" s="124" t="s">
        <v>594</v>
      </c>
      <c r="J213" s="365" t="s">
        <v>595</v>
      </c>
      <c r="K213" s="210" t="s">
        <v>146</v>
      </c>
      <c r="L213" s="1909" t="s">
        <v>19</v>
      </c>
      <c r="M213" s="1909" t="s">
        <v>19</v>
      </c>
      <c r="N213" s="1909" t="s">
        <v>19</v>
      </c>
      <c r="O213" s="212"/>
    </row>
    <row r="214" spans="1:17" ht="90" hidden="1" x14ac:dyDescent="0.25">
      <c r="A214" s="1911"/>
      <c r="B214" s="1911"/>
      <c r="C214" s="1923"/>
      <c r="D214" s="1911"/>
      <c r="E214" s="1911"/>
      <c r="F214" s="1911"/>
      <c r="G214" s="1908"/>
      <c r="H214" s="1911"/>
      <c r="I214" s="124" t="s">
        <v>190</v>
      </c>
      <c r="J214" s="366" t="s">
        <v>596</v>
      </c>
      <c r="K214" s="210" t="s">
        <v>146</v>
      </c>
      <c r="L214" s="1911"/>
      <c r="M214" s="1911"/>
      <c r="N214" s="1911"/>
      <c r="O214" s="363" t="s">
        <v>4477</v>
      </c>
    </row>
    <row r="215" spans="1:17" hidden="1" x14ac:dyDescent="0.25">
      <c r="A215" s="1909" t="s">
        <v>591</v>
      </c>
      <c r="B215" s="1909" t="s">
        <v>111</v>
      </c>
      <c r="C215" s="1909" t="s">
        <v>597</v>
      </c>
      <c r="D215" s="1909">
        <v>1069481988</v>
      </c>
      <c r="E215" s="1909" t="s">
        <v>598</v>
      </c>
      <c r="F215" s="1909" t="s">
        <v>184</v>
      </c>
      <c r="G215" s="1906">
        <v>41452</v>
      </c>
      <c r="H215" s="1909" t="s">
        <v>86</v>
      </c>
      <c r="I215" s="367" t="s">
        <v>541</v>
      </c>
      <c r="J215" s="362" t="s">
        <v>4483</v>
      </c>
      <c r="K215" s="210" t="s">
        <v>146</v>
      </c>
      <c r="L215" s="1909" t="s">
        <v>19</v>
      </c>
      <c r="M215" s="1909" t="s">
        <v>19</v>
      </c>
      <c r="N215" s="1909" t="s">
        <v>19</v>
      </c>
      <c r="O215" s="1909" t="s">
        <v>4605</v>
      </c>
    </row>
    <row r="216" spans="1:17" ht="30" x14ac:dyDescent="0.25">
      <c r="A216" s="1910"/>
      <c r="B216" s="1910"/>
      <c r="C216" s="1910"/>
      <c r="D216" s="1910"/>
      <c r="E216" s="1910"/>
      <c r="F216" s="1910"/>
      <c r="G216" s="1907"/>
      <c r="H216" s="1910"/>
      <c r="I216" s="367" t="s">
        <v>599</v>
      </c>
      <c r="J216" s="362"/>
      <c r="K216" s="210" t="s">
        <v>526</v>
      </c>
      <c r="L216" s="1910"/>
      <c r="M216" s="1910"/>
      <c r="N216" s="1910"/>
      <c r="O216" s="1910"/>
    </row>
    <row r="217" spans="1:17" ht="90" x14ac:dyDescent="0.25">
      <c r="A217" s="1910"/>
      <c r="B217" s="1910"/>
      <c r="C217" s="1910"/>
      <c r="D217" s="1910"/>
      <c r="E217" s="1910"/>
      <c r="F217" s="1910"/>
      <c r="G217" s="1907"/>
      <c r="H217" s="1910"/>
      <c r="I217" s="919" t="s">
        <v>190</v>
      </c>
      <c r="J217" s="1390" t="s">
        <v>569</v>
      </c>
      <c r="K217" s="1341" t="s">
        <v>146</v>
      </c>
      <c r="L217" s="1910"/>
      <c r="M217" s="1910"/>
      <c r="N217" s="1910"/>
      <c r="O217" s="1910"/>
    </row>
    <row r="218" spans="1:17" ht="67.5" customHeight="1" x14ac:dyDescent="0.25">
      <c r="A218" s="1359" t="s">
        <v>591</v>
      </c>
      <c r="B218" s="1359" t="s">
        <v>111</v>
      </c>
      <c r="C218" s="1377" t="s">
        <v>4509</v>
      </c>
      <c r="D218" s="1359">
        <v>1068659348</v>
      </c>
      <c r="E218" s="1359" t="s">
        <v>4511</v>
      </c>
      <c r="F218" s="1359" t="s">
        <v>4510</v>
      </c>
      <c r="G218" s="355">
        <v>39073</v>
      </c>
      <c r="H218" s="1359" t="s">
        <v>86</v>
      </c>
      <c r="I218" s="1361" t="s">
        <v>545</v>
      </c>
      <c r="J218" s="362" t="s">
        <v>4512</v>
      </c>
      <c r="K218" s="1359" t="s">
        <v>4513</v>
      </c>
      <c r="L218" s="1359" t="s">
        <v>19</v>
      </c>
      <c r="M218" s="1359" t="s">
        <v>19</v>
      </c>
      <c r="N218" s="1359" t="s">
        <v>19</v>
      </c>
      <c r="O218" s="117" t="s">
        <v>4605</v>
      </c>
    </row>
    <row r="219" spans="1:17" ht="122.25" hidden="1" customHeight="1" x14ac:dyDescent="0.25">
      <c r="A219" s="1937" t="s">
        <v>591</v>
      </c>
      <c r="B219" s="1937" t="s">
        <v>111</v>
      </c>
      <c r="C219" s="1940" t="s">
        <v>600</v>
      </c>
      <c r="D219" s="1937">
        <v>30564538</v>
      </c>
      <c r="E219" s="1935" t="s">
        <v>601</v>
      </c>
      <c r="F219" s="1910" t="s">
        <v>114</v>
      </c>
      <c r="G219" s="1907">
        <v>40990</v>
      </c>
      <c r="H219" s="1928" t="s">
        <v>86</v>
      </c>
      <c r="I219" s="1401" t="s">
        <v>193</v>
      </c>
      <c r="J219" s="893" t="s">
        <v>602</v>
      </c>
      <c r="K219" s="1362" t="s">
        <v>146</v>
      </c>
      <c r="L219" s="1935" t="s">
        <v>19</v>
      </c>
      <c r="M219" s="1910" t="s">
        <v>19</v>
      </c>
      <c r="N219" s="1928" t="s">
        <v>19</v>
      </c>
      <c r="O219" s="1402" t="s">
        <v>603</v>
      </c>
    </row>
    <row r="220" spans="1:17" ht="45.75" hidden="1" thickBot="1" x14ac:dyDescent="0.3">
      <c r="A220" s="1938"/>
      <c r="B220" s="1938"/>
      <c r="C220" s="1941"/>
      <c r="D220" s="1938"/>
      <c r="E220" s="1936"/>
      <c r="F220" s="1933"/>
      <c r="G220" s="1934"/>
      <c r="H220" s="1929"/>
      <c r="I220" s="1396" t="s">
        <v>564</v>
      </c>
      <c r="J220" s="1391" t="s">
        <v>604</v>
      </c>
      <c r="K220" s="1397" t="s">
        <v>146</v>
      </c>
      <c r="L220" s="1936"/>
      <c r="M220" s="1933"/>
      <c r="N220" s="1929"/>
      <c r="O220" s="1398" t="s">
        <v>605</v>
      </c>
    </row>
    <row r="221" spans="1:17" ht="30" hidden="1" customHeight="1" x14ac:dyDescent="0.25">
      <c r="A221" s="1399"/>
      <c r="B221" s="1392"/>
      <c r="C221" s="1393"/>
      <c r="D221" s="1394"/>
      <c r="E221" s="1394"/>
      <c r="F221" s="1392"/>
      <c r="G221" s="1395"/>
      <c r="H221" s="1392"/>
      <c r="I221" s="1389" t="s">
        <v>606</v>
      </c>
      <c r="J221" s="893" t="s">
        <v>4485</v>
      </c>
      <c r="K221" s="1342" t="s">
        <v>146</v>
      </c>
      <c r="L221" s="1392"/>
      <c r="M221" s="1392"/>
      <c r="N221" s="1392"/>
      <c r="O221" s="1363" t="s">
        <v>4477</v>
      </c>
    </row>
    <row r="222" spans="1:17" ht="30" hidden="1" customHeight="1" x14ac:dyDescent="0.25">
      <c r="A222" s="1399"/>
      <c r="B222" s="1392"/>
      <c r="C222" s="1393"/>
      <c r="D222" s="1394"/>
      <c r="E222" s="1394"/>
      <c r="F222" s="1392"/>
      <c r="G222" s="1395"/>
      <c r="H222" s="1392"/>
      <c r="I222" s="153" t="s">
        <v>564</v>
      </c>
      <c r="J222" s="130" t="s">
        <v>4484</v>
      </c>
      <c r="K222" s="108" t="s">
        <v>146</v>
      </c>
      <c r="L222" s="1392"/>
      <c r="M222" s="1392"/>
      <c r="N222" s="1392"/>
      <c r="O222" s="212" t="s">
        <v>4477</v>
      </c>
    </row>
    <row r="223" spans="1:17" ht="90" hidden="1" x14ac:dyDescent="0.25">
      <c r="A223" s="1924" t="s">
        <v>607</v>
      </c>
      <c r="B223" s="1924" t="s">
        <v>111</v>
      </c>
      <c r="C223" s="1915" t="s">
        <v>608</v>
      </c>
      <c r="D223" s="1924">
        <v>1069465231</v>
      </c>
      <c r="E223" s="1924" t="s">
        <v>609</v>
      </c>
      <c r="F223" s="1924" t="s">
        <v>125</v>
      </c>
      <c r="G223" s="1930">
        <v>40164</v>
      </c>
      <c r="H223" s="1942" t="s">
        <v>86</v>
      </c>
      <c r="I223" s="129" t="s">
        <v>190</v>
      </c>
      <c r="J223" s="130" t="s">
        <v>569</v>
      </c>
      <c r="K223" s="210" t="s">
        <v>146</v>
      </c>
      <c r="L223" s="1885" t="s">
        <v>19</v>
      </c>
      <c r="M223" s="1885" t="s">
        <v>19</v>
      </c>
      <c r="N223" s="1885" t="s">
        <v>19</v>
      </c>
      <c r="O223" s="1924" t="s">
        <v>4477</v>
      </c>
      <c r="Q223" s="129"/>
    </row>
    <row r="224" spans="1:17" ht="30" x14ac:dyDescent="0.25">
      <c r="A224" s="1925"/>
      <c r="B224" s="1925"/>
      <c r="C224" s="1916"/>
      <c r="D224" s="1925"/>
      <c r="E224" s="1925"/>
      <c r="F224" s="1925"/>
      <c r="G224" s="1931"/>
      <c r="H224" s="1944"/>
      <c r="I224" s="129" t="s">
        <v>541</v>
      </c>
      <c r="J224" s="130" t="s">
        <v>4486</v>
      </c>
      <c r="K224" s="130" t="s">
        <v>146</v>
      </c>
      <c r="L224" s="1927"/>
      <c r="M224" s="1927"/>
      <c r="N224" s="1927"/>
      <c r="O224" s="1925"/>
    </row>
    <row r="225" spans="1:15" ht="30" x14ac:dyDescent="0.25">
      <c r="A225" s="1925"/>
      <c r="B225" s="1925"/>
      <c r="C225" s="1916"/>
      <c r="D225" s="1925"/>
      <c r="E225" s="1925"/>
      <c r="F225" s="1925"/>
      <c r="G225" s="1931"/>
      <c r="H225" s="1944"/>
      <c r="I225" s="129" t="s">
        <v>610</v>
      </c>
      <c r="J225" s="130" t="s">
        <v>4487</v>
      </c>
      <c r="K225" s="130" t="s">
        <v>146</v>
      </c>
      <c r="L225" s="1927"/>
      <c r="M225" s="1927"/>
      <c r="N225" s="1927"/>
      <c r="O225" s="1925"/>
    </row>
    <row r="226" spans="1:15" ht="30" x14ac:dyDescent="0.25">
      <c r="A226" s="1926"/>
      <c r="B226" s="1926"/>
      <c r="C226" s="1917"/>
      <c r="D226" s="1926"/>
      <c r="E226" s="1926"/>
      <c r="F226" s="1926"/>
      <c r="G226" s="1932"/>
      <c r="H226" s="1943"/>
      <c r="I226" s="129" t="s">
        <v>611</v>
      </c>
      <c r="J226" s="130" t="s">
        <v>612</v>
      </c>
      <c r="K226" s="130" t="s">
        <v>526</v>
      </c>
      <c r="L226" s="1886"/>
      <c r="M226" s="1886"/>
      <c r="N226" s="1886"/>
      <c r="O226" s="1926"/>
    </row>
    <row r="227" spans="1:15" ht="90" x14ac:dyDescent="0.25">
      <c r="A227" s="1924" t="s">
        <v>591</v>
      </c>
      <c r="B227" s="1924" t="s">
        <v>111</v>
      </c>
      <c r="C227" s="1915" t="s">
        <v>4494</v>
      </c>
      <c r="D227" s="1924">
        <v>1067856709</v>
      </c>
      <c r="E227" s="1924" t="s">
        <v>245</v>
      </c>
      <c r="F227" s="1924" t="s">
        <v>4495</v>
      </c>
      <c r="G227" s="1930">
        <v>40528</v>
      </c>
      <c r="H227" s="1942" t="s">
        <v>86</v>
      </c>
      <c r="I227" s="129" t="s">
        <v>190</v>
      </c>
      <c r="J227" s="130" t="s">
        <v>614</v>
      </c>
      <c r="K227" s="130" t="s">
        <v>146</v>
      </c>
      <c r="L227" s="1885" t="s">
        <v>19</v>
      </c>
      <c r="M227" s="1885" t="s">
        <v>19</v>
      </c>
      <c r="N227" s="1885" t="s">
        <v>19</v>
      </c>
      <c r="O227" s="129"/>
    </row>
    <row r="228" spans="1:15" ht="30" hidden="1" x14ac:dyDescent="0.25">
      <c r="A228" s="1926"/>
      <c r="B228" s="1926"/>
      <c r="C228" s="1939"/>
      <c r="D228" s="1926"/>
      <c r="E228" s="1926"/>
      <c r="F228" s="1926"/>
      <c r="G228" s="1932"/>
      <c r="H228" s="1943"/>
      <c r="I228" s="129" t="s">
        <v>4496</v>
      </c>
      <c r="J228" s="130" t="s">
        <v>4497</v>
      </c>
      <c r="K228" s="130" t="s">
        <v>146</v>
      </c>
      <c r="L228" s="1886"/>
      <c r="M228" s="1886"/>
      <c r="N228" s="1886"/>
      <c r="O228" s="129" t="s">
        <v>4492</v>
      </c>
    </row>
    <row r="229" spans="1:15" ht="30" hidden="1" x14ac:dyDescent="0.25">
      <c r="A229" s="129" t="s">
        <v>591</v>
      </c>
      <c r="B229" s="129" t="s">
        <v>615</v>
      </c>
      <c r="C229" s="1387" t="s">
        <v>4488</v>
      </c>
      <c r="D229" s="79">
        <v>42209571</v>
      </c>
      <c r="E229" s="79" t="s">
        <v>4489</v>
      </c>
      <c r="F229" s="129" t="s">
        <v>3870</v>
      </c>
      <c r="G229" s="146" t="s">
        <v>4490</v>
      </c>
      <c r="H229" s="130" t="s">
        <v>86</v>
      </c>
      <c r="I229" s="129" t="s">
        <v>545</v>
      </c>
      <c r="J229" s="130" t="s">
        <v>4491</v>
      </c>
      <c r="K229" s="130" t="s">
        <v>146</v>
      </c>
      <c r="L229" s="241" t="s">
        <v>19</v>
      </c>
      <c r="M229" s="241" t="s">
        <v>19</v>
      </c>
      <c r="N229" s="241" t="s">
        <v>19</v>
      </c>
      <c r="O229" s="212" t="s">
        <v>4492</v>
      </c>
    </row>
    <row r="230" spans="1:15" ht="60" x14ac:dyDescent="0.25">
      <c r="A230" s="129" t="s">
        <v>616</v>
      </c>
      <c r="B230" s="129" t="s">
        <v>617</v>
      </c>
      <c r="C230" s="1382" t="s">
        <v>618</v>
      </c>
      <c r="D230" s="129">
        <v>30570970</v>
      </c>
      <c r="E230" s="129" t="s">
        <v>245</v>
      </c>
      <c r="F230" s="129" t="s">
        <v>619</v>
      </c>
      <c r="G230" s="146">
        <v>40721</v>
      </c>
      <c r="H230" s="130" t="s">
        <v>86</v>
      </c>
      <c r="I230" s="129" t="s">
        <v>620</v>
      </c>
      <c r="J230" s="130" t="s">
        <v>621</v>
      </c>
      <c r="K230" s="130" t="s">
        <v>146</v>
      </c>
      <c r="L230" s="241" t="s">
        <v>19</v>
      </c>
      <c r="M230" s="241" t="s">
        <v>19</v>
      </c>
      <c r="N230" s="241" t="s">
        <v>19</v>
      </c>
      <c r="O230" s="212"/>
    </row>
    <row r="231" spans="1:15" ht="87" hidden="1" customHeight="1" x14ac:dyDescent="0.25">
      <c r="A231" s="1924" t="s">
        <v>622</v>
      </c>
      <c r="B231" s="1924" t="s">
        <v>111</v>
      </c>
      <c r="C231" s="1915" t="s">
        <v>623</v>
      </c>
      <c r="D231" s="1924">
        <v>30577176</v>
      </c>
      <c r="E231" s="1924" t="s">
        <v>624</v>
      </c>
      <c r="F231" s="1924" t="s">
        <v>203</v>
      </c>
      <c r="G231" s="1930">
        <v>38696</v>
      </c>
      <c r="H231" s="1942" t="s">
        <v>86</v>
      </c>
      <c r="I231" s="522" t="s">
        <v>625</v>
      </c>
      <c r="J231" s="523" t="s">
        <v>626</v>
      </c>
      <c r="K231" s="523" t="s">
        <v>146</v>
      </c>
      <c r="L231" s="1885" t="s">
        <v>19</v>
      </c>
      <c r="M231" s="1885" t="s">
        <v>19</v>
      </c>
      <c r="N231" s="1885" t="s">
        <v>19</v>
      </c>
      <c r="O231" s="1909" t="s">
        <v>627</v>
      </c>
    </row>
    <row r="232" spans="1:15" ht="36" customHeight="1" x14ac:dyDescent="0.25">
      <c r="A232" s="1926"/>
      <c r="B232" s="1926"/>
      <c r="C232" s="1917"/>
      <c r="D232" s="1926"/>
      <c r="E232" s="1926"/>
      <c r="F232" s="1926"/>
      <c r="G232" s="1932"/>
      <c r="H232" s="1943"/>
      <c r="I232" s="129" t="s">
        <v>628</v>
      </c>
      <c r="J232" s="130" t="s">
        <v>629</v>
      </c>
      <c r="K232" s="130" t="s">
        <v>526</v>
      </c>
      <c r="L232" s="1886"/>
      <c r="M232" s="1886"/>
      <c r="N232" s="1886"/>
      <c r="O232" s="1911"/>
    </row>
    <row r="233" spans="1:15" ht="40.5" customHeight="1" x14ac:dyDescent="0.25">
      <c r="A233" s="129" t="s">
        <v>622</v>
      </c>
      <c r="B233" s="129" t="s">
        <v>537</v>
      </c>
      <c r="C233" s="1382" t="s">
        <v>630</v>
      </c>
      <c r="D233" s="129">
        <v>50979084</v>
      </c>
      <c r="E233" s="129" t="s">
        <v>191</v>
      </c>
      <c r="F233" s="129" t="s">
        <v>125</v>
      </c>
      <c r="G233" s="146">
        <v>36671</v>
      </c>
      <c r="H233" s="130" t="s">
        <v>86</v>
      </c>
      <c r="I233" s="522" t="s">
        <v>631</v>
      </c>
      <c r="J233" s="523" t="s">
        <v>632</v>
      </c>
      <c r="K233" s="523" t="s">
        <v>146</v>
      </c>
      <c r="L233" s="515" t="s">
        <v>19</v>
      </c>
      <c r="M233" s="515" t="s">
        <v>19</v>
      </c>
      <c r="N233" s="515" t="s">
        <v>19</v>
      </c>
      <c r="O233" s="212" t="s">
        <v>633</v>
      </c>
    </row>
    <row r="234" spans="1:15" ht="90" x14ac:dyDescent="0.25">
      <c r="A234" s="129" t="s">
        <v>634</v>
      </c>
      <c r="B234" s="129" t="s">
        <v>111</v>
      </c>
      <c r="C234" s="1382" t="s">
        <v>635</v>
      </c>
      <c r="D234" s="129">
        <v>30576720</v>
      </c>
      <c r="E234" s="129" t="s">
        <v>636</v>
      </c>
      <c r="F234" s="129" t="s">
        <v>203</v>
      </c>
      <c r="G234" s="146">
        <v>39255</v>
      </c>
      <c r="H234" s="130" t="s">
        <v>86</v>
      </c>
      <c r="I234" s="129" t="s">
        <v>190</v>
      </c>
      <c r="J234" s="130" t="s">
        <v>637</v>
      </c>
      <c r="K234" s="130" t="s">
        <v>146</v>
      </c>
      <c r="L234" s="241" t="s">
        <v>19</v>
      </c>
      <c r="M234" s="241" t="s">
        <v>19</v>
      </c>
      <c r="N234" s="241" t="s">
        <v>19</v>
      </c>
      <c r="O234" s="212"/>
    </row>
    <row r="235" spans="1:15" ht="30" hidden="1" x14ac:dyDescent="0.25">
      <c r="A235" s="140" t="s">
        <v>638</v>
      </c>
      <c r="B235" s="140" t="s">
        <v>111</v>
      </c>
      <c r="C235" s="1400" t="s">
        <v>4498</v>
      </c>
      <c r="D235" s="140">
        <v>30579094</v>
      </c>
      <c r="E235" s="140" t="s">
        <v>191</v>
      </c>
      <c r="F235" s="140" t="s">
        <v>4499</v>
      </c>
      <c r="G235" s="216">
        <v>38331</v>
      </c>
      <c r="H235" s="142" t="s">
        <v>86</v>
      </c>
      <c r="I235" s="129" t="s">
        <v>4500</v>
      </c>
      <c r="J235" s="130" t="s">
        <v>4501</v>
      </c>
      <c r="K235" s="130" t="s">
        <v>146</v>
      </c>
      <c r="L235" s="53" t="s">
        <v>19</v>
      </c>
      <c r="M235" s="53" t="s">
        <v>19</v>
      </c>
      <c r="N235" s="53" t="s">
        <v>19</v>
      </c>
      <c r="O235" s="212" t="s">
        <v>4492</v>
      </c>
    </row>
    <row r="236" spans="1:15" ht="45" hidden="1" x14ac:dyDescent="0.25">
      <c r="A236" s="129" t="s">
        <v>634</v>
      </c>
      <c r="B236" s="129" t="s">
        <v>111</v>
      </c>
      <c r="C236" s="1388" t="s">
        <v>4502</v>
      </c>
      <c r="D236" s="129">
        <v>1133749024</v>
      </c>
      <c r="E236" s="129" t="s">
        <v>124</v>
      </c>
      <c r="F236" s="129" t="s">
        <v>203</v>
      </c>
      <c r="G236" s="146">
        <v>40384</v>
      </c>
      <c r="H236" s="130" t="s">
        <v>86</v>
      </c>
      <c r="I236" s="129" t="s">
        <v>4503</v>
      </c>
      <c r="J236" s="130" t="s">
        <v>4504</v>
      </c>
      <c r="K236" s="130" t="s">
        <v>146</v>
      </c>
      <c r="L236" s="53" t="s">
        <v>19</v>
      </c>
      <c r="M236" s="53" t="s">
        <v>19</v>
      </c>
      <c r="N236" s="53" t="s">
        <v>19</v>
      </c>
      <c r="O236" s="212" t="s">
        <v>4492</v>
      </c>
    </row>
    <row r="237" spans="1:15" ht="60" hidden="1" x14ac:dyDescent="0.25">
      <c r="A237" s="1924" t="s">
        <v>634</v>
      </c>
      <c r="B237" s="1924" t="s">
        <v>246</v>
      </c>
      <c r="C237" s="1915" t="s">
        <v>639</v>
      </c>
      <c r="D237" s="1924">
        <v>1069465132</v>
      </c>
      <c r="E237" s="1924" t="s">
        <v>182</v>
      </c>
      <c r="F237" s="1924" t="s">
        <v>203</v>
      </c>
      <c r="G237" s="1930">
        <v>40354</v>
      </c>
      <c r="H237" s="1942" t="s">
        <v>86</v>
      </c>
      <c r="I237" s="129" t="s">
        <v>640</v>
      </c>
      <c r="J237" s="130" t="s">
        <v>4508</v>
      </c>
      <c r="K237" s="130" t="s">
        <v>146</v>
      </c>
      <c r="L237" s="1885" t="s">
        <v>19</v>
      </c>
      <c r="M237" s="1885" t="s">
        <v>19</v>
      </c>
      <c r="N237" s="1885" t="s">
        <v>19</v>
      </c>
      <c r="O237" s="1909" t="s">
        <v>641</v>
      </c>
    </row>
    <row r="238" spans="1:15" ht="45" x14ac:dyDescent="0.25">
      <c r="A238" s="1925"/>
      <c r="B238" s="1925"/>
      <c r="C238" s="1916"/>
      <c r="D238" s="1925"/>
      <c r="E238" s="1925"/>
      <c r="F238" s="1925"/>
      <c r="G238" s="1931"/>
      <c r="H238" s="1944"/>
      <c r="I238" s="129" t="s">
        <v>567</v>
      </c>
      <c r="J238" s="130"/>
      <c r="K238" s="130" t="s">
        <v>526</v>
      </c>
      <c r="L238" s="1927"/>
      <c r="M238" s="1927"/>
      <c r="N238" s="1927"/>
      <c r="O238" s="1910"/>
    </row>
    <row r="239" spans="1:15" ht="90" x14ac:dyDescent="0.25">
      <c r="A239" s="1926"/>
      <c r="B239" s="1926"/>
      <c r="C239" s="1917"/>
      <c r="D239" s="1926"/>
      <c r="E239" s="1926"/>
      <c r="F239" s="1926"/>
      <c r="G239" s="1932"/>
      <c r="H239" s="1943"/>
      <c r="I239" s="129" t="s">
        <v>190</v>
      </c>
      <c r="J239" s="130" t="s">
        <v>569</v>
      </c>
      <c r="K239" s="130" t="s">
        <v>146</v>
      </c>
      <c r="L239" s="1886"/>
      <c r="M239" s="1886"/>
      <c r="N239" s="1886"/>
      <c r="O239" s="1911"/>
    </row>
    <row r="240" spans="1:15" ht="95.25" hidden="1" customHeight="1" x14ac:dyDescent="0.25">
      <c r="A240" s="129" t="s">
        <v>642</v>
      </c>
      <c r="B240" s="129" t="s">
        <v>586</v>
      </c>
      <c r="C240" s="1388" t="s">
        <v>643</v>
      </c>
      <c r="D240" s="129">
        <v>1063075473</v>
      </c>
      <c r="E240" s="129" t="s">
        <v>191</v>
      </c>
      <c r="F240" s="129" t="s">
        <v>184</v>
      </c>
      <c r="G240" s="146">
        <v>40522</v>
      </c>
      <c r="H240" s="130" t="s">
        <v>86</v>
      </c>
      <c r="I240" s="129" t="s">
        <v>545</v>
      </c>
      <c r="J240" s="130" t="s">
        <v>644</v>
      </c>
      <c r="K240" s="130" t="s">
        <v>146</v>
      </c>
      <c r="L240" s="241" t="s">
        <v>19</v>
      </c>
      <c r="M240" s="241" t="s">
        <v>19</v>
      </c>
      <c r="N240" s="241" t="s">
        <v>19</v>
      </c>
      <c r="O240" s="212" t="s">
        <v>645</v>
      </c>
    </row>
    <row r="241" spans="1:15" ht="30" x14ac:dyDescent="0.25">
      <c r="A241" s="129" t="s">
        <v>646</v>
      </c>
      <c r="B241" s="129" t="s">
        <v>111</v>
      </c>
      <c r="C241" s="1382" t="s">
        <v>647</v>
      </c>
      <c r="D241" s="129">
        <v>30577176</v>
      </c>
      <c r="E241" s="129" t="s">
        <v>624</v>
      </c>
      <c r="F241" s="129" t="s">
        <v>203</v>
      </c>
      <c r="G241" s="146">
        <v>37968</v>
      </c>
      <c r="H241" s="130" t="s">
        <v>86</v>
      </c>
      <c r="I241" s="129" t="s">
        <v>545</v>
      </c>
      <c r="J241" s="130" t="s">
        <v>648</v>
      </c>
      <c r="K241" s="130" t="s">
        <v>146</v>
      </c>
      <c r="L241" s="241" t="s">
        <v>19</v>
      </c>
      <c r="M241" s="241" t="s">
        <v>19</v>
      </c>
      <c r="N241" s="241" t="s">
        <v>19</v>
      </c>
      <c r="O241" s="212"/>
    </row>
    <row r="242" spans="1:15" ht="45" x14ac:dyDescent="0.25">
      <c r="A242" s="129" t="s">
        <v>646</v>
      </c>
      <c r="B242" s="369" t="s">
        <v>649</v>
      </c>
      <c r="C242" s="1382" t="s">
        <v>650</v>
      </c>
      <c r="D242" s="129">
        <v>45433794</v>
      </c>
      <c r="E242" s="129" t="s">
        <v>191</v>
      </c>
      <c r="F242" s="129" t="s">
        <v>651</v>
      </c>
      <c r="G242" s="146">
        <v>32346</v>
      </c>
      <c r="H242" s="130" t="s">
        <v>86</v>
      </c>
      <c r="I242" s="129" t="s">
        <v>545</v>
      </c>
      <c r="J242" s="130" t="s">
        <v>644</v>
      </c>
      <c r="K242" s="130" t="s">
        <v>146</v>
      </c>
      <c r="L242" s="241" t="s">
        <v>19</v>
      </c>
      <c r="M242" s="241" t="s">
        <v>19</v>
      </c>
      <c r="N242" s="241" t="s">
        <v>19</v>
      </c>
      <c r="O242" s="212"/>
    </row>
    <row r="243" spans="1:15" ht="90" hidden="1" x14ac:dyDescent="0.25">
      <c r="A243" s="129" t="s">
        <v>652</v>
      </c>
      <c r="B243" s="129" t="s">
        <v>133</v>
      </c>
      <c r="C243" s="1388" t="s">
        <v>653</v>
      </c>
      <c r="D243" s="129">
        <v>30583892</v>
      </c>
      <c r="E243" s="129" t="s">
        <v>124</v>
      </c>
      <c r="F243" s="129" t="s">
        <v>125</v>
      </c>
      <c r="G243" s="146">
        <v>40479</v>
      </c>
      <c r="H243" s="130" t="s">
        <v>86</v>
      </c>
      <c r="I243" s="129" t="s">
        <v>190</v>
      </c>
      <c r="J243" s="130" t="s">
        <v>569</v>
      </c>
      <c r="K243" s="130" t="s">
        <v>146</v>
      </c>
      <c r="L243" s="241" t="s">
        <v>19</v>
      </c>
      <c r="M243" s="241" t="s">
        <v>19</v>
      </c>
      <c r="N243" s="241" t="s">
        <v>19</v>
      </c>
      <c r="O243" s="212" t="s">
        <v>654</v>
      </c>
    </row>
    <row r="244" spans="1:15" ht="90" x14ac:dyDescent="0.25">
      <c r="A244" s="129" t="s">
        <v>652</v>
      </c>
      <c r="B244" s="129" t="s">
        <v>133</v>
      </c>
      <c r="C244" s="1382" t="s">
        <v>655</v>
      </c>
      <c r="D244" s="129">
        <v>30578545</v>
      </c>
      <c r="E244" s="129" t="s">
        <v>182</v>
      </c>
      <c r="F244" s="129" t="s">
        <v>203</v>
      </c>
      <c r="G244" s="146">
        <v>39255</v>
      </c>
      <c r="H244" s="130" t="s">
        <v>86</v>
      </c>
      <c r="I244" s="129" t="s">
        <v>190</v>
      </c>
      <c r="J244" s="130" t="s">
        <v>569</v>
      </c>
      <c r="K244" s="130" t="s">
        <v>146</v>
      </c>
      <c r="L244" s="241" t="s">
        <v>19</v>
      </c>
      <c r="M244" s="241" t="s">
        <v>19</v>
      </c>
      <c r="N244" s="241" t="s">
        <v>19</v>
      </c>
      <c r="O244" s="212"/>
    </row>
    <row r="245" spans="1:15" ht="90" hidden="1" x14ac:dyDescent="0.25">
      <c r="A245" s="129" t="s">
        <v>652</v>
      </c>
      <c r="B245" s="129" t="s">
        <v>133</v>
      </c>
      <c r="C245" s="1388" t="s">
        <v>656</v>
      </c>
      <c r="D245" s="129">
        <v>15046175</v>
      </c>
      <c r="E245" s="129" t="s">
        <v>182</v>
      </c>
      <c r="F245" s="129" t="s">
        <v>203</v>
      </c>
      <c r="G245" s="146">
        <v>39073</v>
      </c>
      <c r="H245" s="130" t="s">
        <v>86</v>
      </c>
      <c r="I245" s="129" t="s">
        <v>190</v>
      </c>
      <c r="J245" s="130" t="s">
        <v>569</v>
      </c>
      <c r="K245" s="130" t="s">
        <v>146</v>
      </c>
      <c r="L245" s="241" t="s">
        <v>19</v>
      </c>
      <c r="M245" s="241" t="s">
        <v>19</v>
      </c>
      <c r="N245" s="241" t="s">
        <v>19</v>
      </c>
      <c r="O245" s="212" t="s">
        <v>657</v>
      </c>
    </row>
    <row r="246" spans="1:15" ht="90" x14ac:dyDescent="0.25">
      <c r="A246" s="129" t="s">
        <v>652</v>
      </c>
      <c r="B246" s="129" t="s">
        <v>133</v>
      </c>
      <c r="C246" s="1382" t="s">
        <v>658</v>
      </c>
      <c r="D246" s="129">
        <v>50872122</v>
      </c>
      <c r="E246" s="129" t="s">
        <v>624</v>
      </c>
      <c r="F246" s="129" t="s">
        <v>203</v>
      </c>
      <c r="G246" s="146">
        <v>38331</v>
      </c>
      <c r="H246" s="130" t="s">
        <v>86</v>
      </c>
      <c r="I246" s="129" t="s">
        <v>190</v>
      </c>
      <c r="J246" s="130" t="s">
        <v>569</v>
      </c>
      <c r="K246" s="130" t="s">
        <v>146</v>
      </c>
      <c r="L246" s="241" t="s">
        <v>19</v>
      </c>
      <c r="M246" s="241" t="s">
        <v>19</v>
      </c>
      <c r="N246" s="241" t="s">
        <v>19</v>
      </c>
      <c r="O246" s="212"/>
    </row>
    <row r="247" spans="1:15" ht="90" x14ac:dyDescent="0.25">
      <c r="A247" s="129" t="s">
        <v>652</v>
      </c>
      <c r="B247" s="129" t="s">
        <v>133</v>
      </c>
      <c r="C247" s="1382" t="s">
        <v>659</v>
      </c>
      <c r="D247" s="129">
        <v>1129510399</v>
      </c>
      <c r="E247" s="129" t="s">
        <v>182</v>
      </c>
      <c r="F247" s="129" t="s">
        <v>189</v>
      </c>
      <c r="G247" s="146">
        <v>41789</v>
      </c>
      <c r="H247" s="130" t="s">
        <v>86</v>
      </c>
      <c r="I247" s="129" t="s">
        <v>190</v>
      </c>
      <c r="J247" s="130" t="s">
        <v>569</v>
      </c>
      <c r="K247" s="130" t="s">
        <v>146</v>
      </c>
      <c r="L247" s="241" t="s">
        <v>19</v>
      </c>
      <c r="M247" s="241" t="s">
        <v>19</v>
      </c>
      <c r="N247" s="241" t="s">
        <v>19</v>
      </c>
      <c r="O247" s="212"/>
    </row>
    <row r="248" spans="1:15" ht="90" x14ac:dyDescent="0.25">
      <c r="A248" s="129" t="s">
        <v>660</v>
      </c>
      <c r="B248" s="129" t="s">
        <v>133</v>
      </c>
      <c r="C248" s="1382" t="s">
        <v>661</v>
      </c>
      <c r="D248" s="129">
        <v>1069471402</v>
      </c>
      <c r="E248" s="129" t="s">
        <v>182</v>
      </c>
      <c r="F248" s="129" t="s">
        <v>184</v>
      </c>
      <c r="G248" s="146">
        <v>40809</v>
      </c>
      <c r="H248" s="130" t="s">
        <v>86</v>
      </c>
      <c r="I248" s="129" t="s">
        <v>190</v>
      </c>
      <c r="J248" s="130" t="s">
        <v>569</v>
      </c>
      <c r="K248" s="130" t="s">
        <v>146</v>
      </c>
      <c r="L248" s="241" t="s">
        <v>19</v>
      </c>
      <c r="M248" s="241" t="s">
        <v>19</v>
      </c>
      <c r="N248" s="241" t="s">
        <v>19</v>
      </c>
      <c r="O248" s="212"/>
    </row>
    <row r="249" spans="1:15" ht="90" hidden="1" x14ac:dyDescent="0.25">
      <c r="A249" s="129" t="s">
        <v>652</v>
      </c>
      <c r="B249" s="129" t="s">
        <v>133</v>
      </c>
      <c r="C249" s="1388" t="s">
        <v>662</v>
      </c>
      <c r="D249" s="129">
        <v>30572409</v>
      </c>
      <c r="E249" s="129" t="s">
        <v>624</v>
      </c>
      <c r="F249" s="129" t="s">
        <v>203</v>
      </c>
      <c r="G249" s="146">
        <v>39581</v>
      </c>
      <c r="H249" s="130" t="s">
        <v>86</v>
      </c>
      <c r="I249" s="129" t="s">
        <v>190</v>
      </c>
      <c r="J249" s="130" t="s">
        <v>569</v>
      </c>
      <c r="K249" s="130" t="s">
        <v>146</v>
      </c>
      <c r="L249" s="241" t="s">
        <v>19</v>
      </c>
      <c r="M249" s="241" t="s">
        <v>19</v>
      </c>
      <c r="N249" s="241" t="s">
        <v>19</v>
      </c>
      <c r="O249" s="212" t="s">
        <v>663</v>
      </c>
    </row>
    <row r="250" spans="1:15" ht="30" x14ac:dyDescent="0.25">
      <c r="A250" s="129" t="s">
        <v>652</v>
      </c>
      <c r="B250" s="129" t="s">
        <v>133</v>
      </c>
      <c r="C250" s="1382" t="s">
        <v>664</v>
      </c>
      <c r="D250" s="129">
        <v>50942100</v>
      </c>
      <c r="E250" s="129" t="s">
        <v>191</v>
      </c>
      <c r="F250" s="129" t="s">
        <v>665</v>
      </c>
      <c r="G250" s="146">
        <v>35769</v>
      </c>
      <c r="H250" s="130" t="s">
        <v>86</v>
      </c>
      <c r="I250" s="129" t="s">
        <v>666</v>
      </c>
      <c r="J250" s="130" t="s">
        <v>667</v>
      </c>
      <c r="K250" s="130" t="s">
        <v>146</v>
      </c>
      <c r="L250" s="241" t="s">
        <v>19</v>
      </c>
      <c r="M250" s="241" t="s">
        <v>19</v>
      </c>
      <c r="N250" s="241" t="s">
        <v>19</v>
      </c>
      <c r="O250" s="212"/>
    </row>
    <row r="251" spans="1:15" ht="30" hidden="1" x14ac:dyDescent="0.25">
      <c r="A251" s="129" t="s">
        <v>652</v>
      </c>
      <c r="B251" s="129" t="s">
        <v>133</v>
      </c>
      <c r="C251" s="1388" t="s">
        <v>668</v>
      </c>
      <c r="D251" s="129">
        <v>30582925</v>
      </c>
      <c r="E251" s="129" t="s">
        <v>124</v>
      </c>
      <c r="F251" s="129" t="s">
        <v>203</v>
      </c>
      <c r="G251" s="146">
        <v>40165</v>
      </c>
      <c r="H251" s="130" t="s">
        <v>86</v>
      </c>
      <c r="I251" s="129" t="s">
        <v>669</v>
      </c>
      <c r="J251" s="130"/>
      <c r="K251" s="130" t="s">
        <v>146</v>
      </c>
      <c r="L251" s="241" t="s">
        <v>19</v>
      </c>
      <c r="M251" s="241" t="s">
        <v>19</v>
      </c>
      <c r="N251" s="241" t="s">
        <v>19</v>
      </c>
      <c r="O251" s="212" t="s">
        <v>670</v>
      </c>
    </row>
    <row r="252" spans="1:15" ht="30" hidden="1" x14ac:dyDescent="0.25">
      <c r="A252" s="129" t="s">
        <v>652</v>
      </c>
      <c r="B252" s="129" t="s">
        <v>133</v>
      </c>
      <c r="C252" s="129" t="s">
        <v>671</v>
      </c>
      <c r="D252" s="129">
        <v>50861210</v>
      </c>
      <c r="E252" s="129" t="s">
        <v>124</v>
      </c>
      <c r="F252" s="129" t="s">
        <v>203</v>
      </c>
      <c r="G252" s="146">
        <v>40745</v>
      </c>
      <c r="H252" s="130" t="s">
        <v>86</v>
      </c>
      <c r="I252" s="129" t="s">
        <v>672</v>
      </c>
      <c r="J252" s="130" t="s">
        <v>673</v>
      </c>
      <c r="K252" s="130" t="s">
        <v>526</v>
      </c>
      <c r="L252" s="241" t="s">
        <v>19</v>
      </c>
      <c r="M252" s="241" t="s">
        <v>20</v>
      </c>
      <c r="N252" s="241" t="s">
        <v>19</v>
      </c>
      <c r="O252" s="212" t="s">
        <v>674</v>
      </c>
    </row>
    <row r="253" spans="1:15" ht="72.75" hidden="1" customHeight="1" x14ac:dyDescent="0.25">
      <c r="A253" s="129" t="s">
        <v>652</v>
      </c>
      <c r="B253" s="129" t="s">
        <v>133</v>
      </c>
      <c r="C253" s="1388" t="s">
        <v>4505</v>
      </c>
      <c r="D253" s="129">
        <v>30576670</v>
      </c>
      <c r="E253" s="129" t="s">
        <v>191</v>
      </c>
      <c r="F253" s="129" t="s">
        <v>4506</v>
      </c>
      <c r="G253" s="146">
        <v>40284</v>
      </c>
      <c r="H253" s="130" t="s">
        <v>86</v>
      </c>
      <c r="I253" s="1350" t="s">
        <v>190</v>
      </c>
      <c r="J253" s="130" t="s">
        <v>4507</v>
      </c>
      <c r="K253" s="130" t="s">
        <v>146</v>
      </c>
      <c r="L253" s="241" t="s">
        <v>19</v>
      </c>
      <c r="M253" s="241" t="s">
        <v>19</v>
      </c>
      <c r="N253" s="241" t="s">
        <v>19</v>
      </c>
      <c r="O253" s="212" t="s">
        <v>4492</v>
      </c>
    </row>
    <row r="254" spans="1:15" ht="78" customHeight="1" x14ac:dyDescent="0.25">
      <c r="A254" s="129" t="s">
        <v>676</v>
      </c>
      <c r="B254" s="144" t="s">
        <v>2039</v>
      </c>
      <c r="C254" s="1382" t="s">
        <v>677</v>
      </c>
      <c r="D254" s="129">
        <v>305782288</v>
      </c>
      <c r="E254" s="129" t="s">
        <v>124</v>
      </c>
      <c r="F254" s="129" t="s">
        <v>203</v>
      </c>
      <c r="G254" s="146">
        <v>40354</v>
      </c>
      <c r="H254" s="130" t="s">
        <v>86</v>
      </c>
      <c r="I254" s="129" t="s">
        <v>678</v>
      </c>
      <c r="J254" s="130" t="s">
        <v>679</v>
      </c>
      <c r="K254" s="130" t="s">
        <v>146</v>
      </c>
      <c r="L254" s="241" t="s">
        <v>19</v>
      </c>
      <c r="M254" s="241" t="s">
        <v>19</v>
      </c>
      <c r="N254" s="241" t="s">
        <v>19</v>
      </c>
      <c r="O254" s="212"/>
    </row>
    <row r="255" spans="1:15" ht="30" hidden="1" x14ac:dyDescent="0.25">
      <c r="A255" s="129" t="s">
        <v>680</v>
      </c>
      <c r="B255" s="129" t="s">
        <v>133</v>
      </c>
      <c r="C255" s="1388" t="s">
        <v>681</v>
      </c>
      <c r="D255" s="129">
        <v>30572058</v>
      </c>
      <c r="E255" s="129" t="s">
        <v>124</v>
      </c>
      <c r="F255" s="129" t="s">
        <v>203</v>
      </c>
      <c r="G255" s="146">
        <v>39649</v>
      </c>
      <c r="H255" s="130" t="s">
        <v>86</v>
      </c>
      <c r="I255" s="129" t="s">
        <v>545</v>
      </c>
      <c r="J255" s="130" t="s">
        <v>4493</v>
      </c>
      <c r="K255" s="130" t="s">
        <v>146</v>
      </c>
      <c r="L255" s="241" t="s">
        <v>19</v>
      </c>
      <c r="M255" s="241" t="s">
        <v>19</v>
      </c>
      <c r="N255" s="241" t="s">
        <v>19</v>
      </c>
      <c r="O255" s="212" t="s">
        <v>682</v>
      </c>
    </row>
    <row r="256" spans="1:15" ht="30" hidden="1" x14ac:dyDescent="0.25">
      <c r="A256" s="129" t="s">
        <v>683</v>
      </c>
      <c r="B256" s="129" t="s">
        <v>684</v>
      </c>
      <c r="C256" s="129" t="s">
        <v>685</v>
      </c>
      <c r="D256" s="129">
        <v>33084092</v>
      </c>
      <c r="E256" s="129" t="s">
        <v>124</v>
      </c>
      <c r="F256" s="129" t="s">
        <v>203</v>
      </c>
      <c r="G256" s="146">
        <v>40893</v>
      </c>
      <c r="H256" s="130" t="s">
        <v>86</v>
      </c>
      <c r="I256" s="129" t="s">
        <v>686</v>
      </c>
      <c r="J256" s="130"/>
      <c r="K256" s="130" t="s">
        <v>526</v>
      </c>
      <c r="L256" s="241" t="s">
        <v>19</v>
      </c>
      <c r="M256" s="241" t="s">
        <v>20</v>
      </c>
      <c r="N256" s="241" t="s">
        <v>19</v>
      </c>
      <c r="O256" s="212" t="s">
        <v>687</v>
      </c>
    </row>
    <row r="259" spans="1:14" ht="15.75" thickBot="1" x14ac:dyDescent="0.3"/>
    <row r="260" spans="1:14" ht="27" thickBot="1" x14ac:dyDescent="0.3">
      <c r="A260" s="1903" t="s">
        <v>149</v>
      </c>
      <c r="B260" s="1904"/>
      <c r="C260" s="1904"/>
      <c r="D260" s="1904"/>
      <c r="E260" s="1904"/>
      <c r="F260" s="1904"/>
      <c r="G260" s="1904"/>
      <c r="H260" s="1904"/>
      <c r="I260" s="1904"/>
      <c r="J260" s="1904"/>
      <c r="K260" s="1904"/>
      <c r="L260" s="1904"/>
      <c r="M260" s="1905"/>
    </row>
    <row r="263" spans="1:14" ht="30" x14ac:dyDescent="0.25">
      <c r="A263" s="114" t="s">
        <v>18</v>
      </c>
      <c r="B263" s="114" t="s">
        <v>150</v>
      </c>
      <c r="C263" s="1898" t="s">
        <v>81</v>
      </c>
      <c r="D263" s="1900"/>
    </row>
    <row r="264" spans="1:14" ht="30" customHeight="1" x14ac:dyDescent="0.25">
      <c r="A264" s="153" t="s">
        <v>151</v>
      </c>
      <c r="B264" s="53" t="s">
        <v>19</v>
      </c>
      <c r="C264" s="1945"/>
      <c r="D264" s="1945"/>
    </row>
    <row r="267" spans="1:14" ht="26.25" x14ac:dyDescent="0.25">
      <c r="A267" s="1881" t="s">
        <v>152</v>
      </c>
      <c r="B267" s="1882"/>
      <c r="C267" s="1882"/>
      <c r="D267" s="1882"/>
      <c r="E267" s="1882"/>
      <c r="F267" s="1882"/>
      <c r="G267" s="1882"/>
      <c r="H267" s="1882"/>
      <c r="I267" s="1882"/>
      <c r="J267" s="1882"/>
      <c r="K267" s="1882"/>
      <c r="L267" s="1882"/>
      <c r="M267" s="1882"/>
      <c r="N267" s="1882"/>
    </row>
    <row r="269" spans="1:14" ht="15.75" thickBot="1" x14ac:dyDescent="0.3"/>
    <row r="270" spans="1:14" ht="27" thickBot="1" x14ac:dyDescent="0.3">
      <c r="A270" s="1903" t="s">
        <v>153</v>
      </c>
      <c r="B270" s="1904"/>
      <c r="C270" s="1904"/>
      <c r="D270" s="1904"/>
      <c r="E270" s="1904"/>
      <c r="F270" s="1904"/>
      <c r="G270" s="1904"/>
      <c r="H270" s="1904"/>
      <c r="I270" s="1904"/>
      <c r="J270" s="1904"/>
      <c r="K270" s="1904"/>
      <c r="L270" s="1904"/>
      <c r="M270" s="1905"/>
    </row>
    <row r="272" spans="1:14" ht="15.75" thickBot="1" x14ac:dyDescent="0.3">
      <c r="L272" s="58"/>
      <c r="M272" s="58"/>
    </row>
    <row r="273" spans="1:24" s="3" customFormat="1" ht="129.75" customHeight="1" x14ac:dyDescent="0.25">
      <c r="A273" s="155" t="s">
        <v>34</v>
      </c>
      <c r="B273" s="155" t="s">
        <v>35</v>
      </c>
      <c r="C273" s="155" t="s">
        <v>36</v>
      </c>
      <c r="D273" s="155" t="s">
        <v>37</v>
      </c>
      <c r="E273" s="155" t="s">
        <v>38</v>
      </c>
      <c r="F273" s="155" t="s">
        <v>39</v>
      </c>
      <c r="G273" s="155" t="s">
        <v>40</v>
      </c>
      <c r="H273" s="155" t="s">
        <v>41</v>
      </c>
      <c r="I273" s="155" t="s">
        <v>42</v>
      </c>
      <c r="J273" s="155" t="s">
        <v>43</v>
      </c>
      <c r="K273" s="155" t="s">
        <v>44</v>
      </c>
      <c r="L273" s="157" t="s">
        <v>45</v>
      </c>
      <c r="M273" s="155" t="s">
        <v>46</v>
      </c>
      <c r="N273" s="155" t="s">
        <v>47</v>
      </c>
      <c r="O273" s="158" t="s">
        <v>49</v>
      </c>
    </row>
    <row r="274" spans="1:24" s="76" customFormat="1" ht="134.25" customHeight="1" x14ac:dyDescent="0.25">
      <c r="A274" s="77" t="s">
        <v>190</v>
      </c>
      <c r="B274" s="77" t="s">
        <v>190</v>
      </c>
      <c r="C274" s="77" t="s">
        <v>50</v>
      </c>
      <c r="D274" s="370" t="s">
        <v>688</v>
      </c>
      <c r="E274" s="79" t="s">
        <v>19</v>
      </c>
      <c r="F274" s="371">
        <v>1</v>
      </c>
      <c r="G274" s="80">
        <v>39694</v>
      </c>
      <c r="H274" s="81">
        <v>39794</v>
      </c>
      <c r="I274" s="82" t="s">
        <v>20</v>
      </c>
      <c r="J274" s="218">
        <v>3.9</v>
      </c>
      <c r="K274" s="83">
        <v>0</v>
      </c>
      <c r="L274" s="161">
        <v>200</v>
      </c>
      <c r="M274" s="161">
        <f>L274*F274</f>
        <v>200</v>
      </c>
      <c r="N274" s="85">
        <v>112324222</v>
      </c>
      <c r="O274" s="74"/>
      <c r="P274" s="75"/>
      <c r="Q274" s="75"/>
      <c r="R274" s="75"/>
      <c r="S274" s="75"/>
      <c r="T274" s="75"/>
      <c r="U274" s="75"/>
      <c r="V274" s="75"/>
      <c r="W274" s="75"/>
      <c r="X274" s="75"/>
    </row>
    <row r="275" spans="1:24" s="76" customFormat="1" ht="104.25" customHeight="1" x14ac:dyDescent="0.25">
      <c r="A275" s="77" t="s">
        <v>190</v>
      </c>
      <c r="B275" s="79" t="s">
        <v>190</v>
      </c>
      <c r="C275" s="77" t="s">
        <v>50</v>
      </c>
      <c r="D275" s="78" t="s">
        <v>689</v>
      </c>
      <c r="E275" s="79" t="s">
        <v>19</v>
      </c>
      <c r="F275" s="371">
        <v>1</v>
      </c>
      <c r="G275" s="80">
        <v>39694</v>
      </c>
      <c r="H275" s="81">
        <v>39794</v>
      </c>
      <c r="I275" s="82" t="s">
        <v>20</v>
      </c>
      <c r="J275" s="218">
        <v>0</v>
      </c>
      <c r="K275" s="83">
        <v>3.9</v>
      </c>
      <c r="L275" s="161">
        <v>364</v>
      </c>
      <c r="M275" s="161">
        <f t="shared" ref="M275:M278" si="1">L275*F275</f>
        <v>364</v>
      </c>
      <c r="N275" s="85">
        <v>141399076</v>
      </c>
      <c r="O275" s="74" t="s">
        <v>690</v>
      </c>
      <c r="P275" s="75"/>
      <c r="Q275" s="75"/>
      <c r="R275" s="75"/>
      <c r="S275" s="75"/>
      <c r="T275" s="75"/>
      <c r="U275" s="75"/>
      <c r="V275" s="75"/>
      <c r="W275" s="75"/>
      <c r="X275" s="75"/>
    </row>
    <row r="276" spans="1:24" s="76" customFormat="1" ht="108.75" customHeight="1" x14ac:dyDescent="0.25">
      <c r="A276" s="77" t="s">
        <v>190</v>
      </c>
      <c r="B276" s="79" t="s">
        <v>190</v>
      </c>
      <c r="C276" s="77" t="s">
        <v>50</v>
      </c>
      <c r="D276" s="78" t="s">
        <v>691</v>
      </c>
      <c r="E276" s="79" t="s">
        <v>19</v>
      </c>
      <c r="F276" s="78">
        <v>100</v>
      </c>
      <c r="G276" s="80">
        <v>39730</v>
      </c>
      <c r="H276" s="81">
        <v>39794</v>
      </c>
      <c r="I276" s="82" t="s">
        <v>20</v>
      </c>
      <c r="J276" s="218">
        <v>0</v>
      </c>
      <c r="K276" s="83">
        <v>2.7</v>
      </c>
      <c r="L276" s="161"/>
      <c r="M276" s="161">
        <f t="shared" si="1"/>
        <v>0</v>
      </c>
      <c r="N276" s="85">
        <v>111818437</v>
      </c>
      <c r="O276" s="74" t="s">
        <v>692</v>
      </c>
      <c r="P276" s="75"/>
      <c r="Q276" s="75"/>
      <c r="R276" s="75"/>
      <c r="S276" s="75"/>
      <c r="T276" s="75"/>
      <c r="U276" s="75"/>
      <c r="V276" s="75"/>
      <c r="W276" s="75"/>
      <c r="X276" s="75"/>
    </row>
    <row r="277" spans="1:24" s="76" customFormat="1" ht="115.5" customHeight="1" x14ac:dyDescent="0.25">
      <c r="A277" s="77" t="s">
        <v>190</v>
      </c>
      <c r="B277" s="79" t="s">
        <v>190</v>
      </c>
      <c r="C277" s="77" t="s">
        <v>50</v>
      </c>
      <c r="D277" s="78" t="s">
        <v>693</v>
      </c>
      <c r="E277" s="79" t="s">
        <v>19</v>
      </c>
      <c r="F277" s="78">
        <v>1</v>
      </c>
      <c r="G277" s="80">
        <v>39898</v>
      </c>
      <c r="H277" s="81">
        <v>40039</v>
      </c>
      <c r="I277" s="82" t="s">
        <v>20</v>
      </c>
      <c r="J277" s="218">
        <v>4.67</v>
      </c>
      <c r="K277" s="83">
        <v>0</v>
      </c>
      <c r="L277" s="161">
        <v>1040</v>
      </c>
      <c r="M277" s="161">
        <f t="shared" si="1"/>
        <v>1040</v>
      </c>
      <c r="N277" s="85">
        <v>351730780</v>
      </c>
      <c r="O277" s="74"/>
      <c r="P277" s="75"/>
      <c r="Q277" s="75"/>
      <c r="R277" s="75"/>
      <c r="S277" s="75"/>
      <c r="T277" s="75"/>
      <c r="U277" s="75"/>
      <c r="V277" s="75"/>
      <c r="W277" s="75"/>
      <c r="X277" s="75"/>
    </row>
    <row r="278" spans="1:24" s="76" customFormat="1" ht="108.75" customHeight="1" x14ac:dyDescent="0.25">
      <c r="A278" s="77" t="s">
        <v>190</v>
      </c>
      <c r="B278" s="79" t="s">
        <v>190</v>
      </c>
      <c r="C278" s="77" t="s">
        <v>50</v>
      </c>
      <c r="D278" s="78" t="s">
        <v>694</v>
      </c>
      <c r="E278" s="79" t="s">
        <v>19</v>
      </c>
      <c r="F278" s="78">
        <v>1</v>
      </c>
      <c r="G278" s="80">
        <v>39932</v>
      </c>
      <c r="H278" s="81">
        <v>40053</v>
      </c>
      <c r="I278" s="82" t="s">
        <v>20</v>
      </c>
      <c r="J278" s="218">
        <v>0</v>
      </c>
      <c r="K278" s="83">
        <v>4</v>
      </c>
      <c r="L278" s="161">
        <v>200</v>
      </c>
      <c r="M278" s="161">
        <f t="shared" si="1"/>
        <v>200</v>
      </c>
      <c r="N278" s="85">
        <v>124441123</v>
      </c>
      <c r="O278" s="74" t="s">
        <v>695</v>
      </c>
      <c r="P278" s="75"/>
      <c r="Q278" s="75"/>
      <c r="R278" s="75"/>
      <c r="S278" s="75"/>
      <c r="T278" s="75"/>
      <c r="U278" s="75"/>
      <c r="V278" s="75"/>
      <c r="W278" s="75"/>
      <c r="X278" s="75"/>
    </row>
    <row r="279" spans="1:24" s="76" customFormat="1" x14ac:dyDescent="0.25">
      <c r="A279" s="162" t="s">
        <v>29</v>
      </c>
      <c r="B279" s="79"/>
      <c r="C279" s="77"/>
      <c r="D279" s="78"/>
      <c r="E279" s="79"/>
      <c r="F279" s="79"/>
      <c r="G279" s="79"/>
      <c r="H279" s="81"/>
      <c r="I279" s="82"/>
      <c r="J279" s="92">
        <f>SUM(J274:J278)</f>
        <v>8.57</v>
      </c>
      <c r="K279" s="92">
        <f>SUM(K274:K278)</f>
        <v>10.6</v>
      </c>
      <c r="L279" s="96">
        <f>SUM(L274:L278)</f>
        <v>1804</v>
      </c>
      <c r="M279" s="92">
        <f>SUM(M274:M278)</f>
        <v>1804</v>
      </c>
      <c r="N279" s="85"/>
      <c r="O279" s="88"/>
    </row>
    <row r="280" spans="1:24" x14ac:dyDescent="0.25">
      <c r="A280" s="100"/>
      <c r="B280" s="100"/>
      <c r="C280" s="100"/>
      <c r="D280" s="102"/>
      <c r="E280" s="100"/>
      <c r="F280" s="100"/>
      <c r="G280" s="100"/>
      <c r="H280" s="100"/>
      <c r="I280" s="100"/>
      <c r="J280" s="100"/>
      <c r="K280" s="100"/>
      <c r="L280" s="100"/>
      <c r="M280" s="100"/>
      <c r="N280" s="100"/>
    </row>
    <row r="281" spans="1:24" ht="18.75" x14ac:dyDescent="0.25">
      <c r="A281" s="106" t="s">
        <v>154</v>
      </c>
      <c r="B281" s="171">
        <f>+J279</f>
        <v>8.57</v>
      </c>
      <c r="G281" s="110"/>
      <c r="H281" s="110"/>
      <c r="I281" s="110"/>
      <c r="J281" s="110"/>
      <c r="K281" s="110"/>
      <c r="L281" s="110"/>
      <c r="M281" s="100"/>
      <c r="N281" s="100"/>
    </row>
    <row r="283" spans="1:24" ht="15.75" thickBot="1" x14ac:dyDescent="0.3"/>
    <row r="284" spans="1:24" ht="30.75" thickBot="1" x14ac:dyDescent="0.3">
      <c r="A284" s="233" t="s">
        <v>166</v>
      </c>
      <c r="B284" s="199" t="s">
        <v>167</v>
      </c>
      <c r="C284" s="233" t="s">
        <v>28</v>
      </c>
      <c r="D284" s="199" t="s">
        <v>205</v>
      </c>
    </row>
    <row r="285" spans="1:24" x14ac:dyDescent="0.25">
      <c r="A285" s="235" t="s">
        <v>206</v>
      </c>
      <c r="B285" s="237">
        <v>20</v>
      </c>
      <c r="C285" s="237">
        <v>20</v>
      </c>
      <c r="D285" s="1946">
        <f>+C285+C286+C287</f>
        <v>20</v>
      </c>
    </row>
    <row r="286" spans="1:24" x14ac:dyDescent="0.25">
      <c r="A286" s="235" t="s">
        <v>207</v>
      </c>
      <c r="B286" s="108">
        <v>30</v>
      </c>
      <c r="C286" s="53">
        <v>0</v>
      </c>
      <c r="D286" s="1927"/>
      <c r="L286" s="372"/>
    </row>
    <row r="287" spans="1:24" ht="15.75" thickBot="1" x14ac:dyDescent="0.3">
      <c r="A287" s="235" t="s">
        <v>208</v>
      </c>
      <c r="B287" s="239">
        <v>40</v>
      </c>
      <c r="C287" s="239">
        <v>0</v>
      </c>
      <c r="D287" s="1947"/>
    </row>
    <row r="289" spans="1:15" ht="15.75" thickBot="1" x14ac:dyDescent="0.3"/>
    <row r="290" spans="1:15" ht="27" thickBot="1" x14ac:dyDescent="0.3">
      <c r="A290" s="1903" t="s">
        <v>155</v>
      </c>
      <c r="B290" s="1904"/>
      <c r="C290" s="1904"/>
      <c r="D290" s="1904"/>
      <c r="E290" s="1904"/>
      <c r="F290" s="1904"/>
      <c r="G290" s="1904"/>
      <c r="H290" s="1904"/>
      <c r="I290" s="1904"/>
      <c r="J290" s="1904"/>
      <c r="K290" s="1904"/>
      <c r="L290" s="1904"/>
      <c r="M290" s="1905"/>
    </row>
    <row r="292" spans="1:15" x14ac:dyDescent="0.25">
      <c r="F292" s="180"/>
    </row>
    <row r="293" spans="1:15" ht="75" x14ac:dyDescent="0.25">
      <c r="A293" s="59" t="s">
        <v>95</v>
      </c>
      <c r="B293" s="59" t="s">
        <v>96</v>
      </c>
      <c r="C293" s="59" t="s">
        <v>97</v>
      </c>
      <c r="D293" s="59" t="s">
        <v>98</v>
      </c>
      <c r="E293" s="59" t="s">
        <v>99</v>
      </c>
      <c r="F293" s="59" t="s">
        <v>100</v>
      </c>
      <c r="G293" s="59" t="s">
        <v>101</v>
      </c>
      <c r="H293" s="59" t="s">
        <v>102</v>
      </c>
      <c r="I293" s="1898" t="s">
        <v>103</v>
      </c>
      <c r="J293" s="1899"/>
      <c r="K293" s="1900"/>
      <c r="L293" s="59" t="s">
        <v>104</v>
      </c>
      <c r="M293" s="59" t="s">
        <v>105</v>
      </c>
      <c r="N293" s="59" t="s">
        <v>106</v>
      </c>
      <c r="O293" s="179" t="s">
        <v>81</v>
      </c>
    </row>
    <row r="294" spans="1:15" ht="30" x14ac:dyDescent="0.25">
      <c r="A294" s="59"/>
      <c r="B294" s="59"/>
      <c r="C294" s="59"/>
      <c r="D294" s="59"/>
      <c r="E294" s="59"/>
      <c r="F294" s="59"/>
      <c r="G294" s="59"/>
      <c r="H294" s="59"/>
      <c r="I294" s="59" t="s">
        <v>107</v>
      </c>
      <c r="J294" s="59" t="s">
        <v>108</v>
      </c>
      <c r="K294" s="59" t="s">
        <v>109</v>
      </c>
      <c r="L294" s="59"/>
      <c r="M294" s="59"/>
      <c r="N294" s="59"/>
      <c r="O294" s="179"/>
    </row>
    <row r="295" spans="1:15" ht="147.75" customHeight="1" x14ac:dyDescent="0.25">
      <c r="A295" s="1942" t="s">
        <v>2040</v>
      </c>
      <c r="B295" s="1924" t="s">
        <v>696</v>
      </c>
      <c r="C295" s="1924" t="s">
        <v>697</v>
      </c>
      <c r="D295" s="1924">
        <v>22865195</v>
      </c>
      <c r="E295" s="1924" t="s">
        <v>698</v>
      </c>
      <c r="F295" s="1924" t="s">
        <v>699</v>
      </c>
      <c r="G295" s="1930">
        <v>38128</v>
      </c>
      <c r="H295" s="1942" t="s">
        <v>86</v>
      </c>
      <c r="I295" s="129" t="s">
        <v>541</v>
      </c>
      <c r="J295" s="130"/>
      <c r="K295" s="130" t="s">
        <v>146</v>
      </c>
      <c r="L295" s="1924" t="s">
        <v>19</v>
      </c>
      <c r="M295" s="1924" t="s">
        <v>20</v>
      </c>
      <c r="N295" s="1924" t="s">
        <v>19</v>
      </c>
      <c r="O295" s="212" t="s">
        <v>700</v>
      </c>
    </row>
    <row r="296" spans="1:15" ht="30" x14ac:dyDescent="0.25">
      <c r="A296" s="1944"/>
      <c r="B296" s="1925"/>
      <c r="C296" s="1925"/>
      <c r="D296" s="1925"/>
      <c r="E296" s="1925"/>
      <c r="F296" s="1925"/>
      <c r="G296" s="1931"/>
      <c r="H296" s="1944"/>
      <c r="I296" s="129" t="s">
        <v>701</v>
      </c>
      <c r="J296" s="130" t="s">
        <v>702</v>
      </c>
      <c r="K296" s="130" t="s">
        <v>526</v>
      </c>
      <c r="L296" s="1925"/>
      <c r="M296" s="1925"/>
      <c r="N296" s="1925"/>
      <c r="O296" s="212" t="s">
        <v>703</v>
      </c>
    </row>
    <row r="297" spans="1:15" ht="30" x14ac:dyDescent="0.25">
      <c r="A297" s="1943"/>
      <c r="B297" s="1926"/>
      <c r="C297" s="1926"/>
      <c r="D297" s="1926"/>
      <c r="E297" s="1926"/>
      <c r="F297" s="1926"/>
      <c r="G297" s="1932"/>
      <c r="H297" s="1943"/>
      <c r="I297" s="129" t="s">
        <v>704</v>
      </c>
      <c r="J297" s="130"/>
      <c r="K297" s="130" t="s">
        <v>526</v>
      </c>
      <c r="L297" s="1926"/>
      <c r="M297" s="1926"/>
      <c r="N297" s="1926"/>
      <c r="O297" s="212" t="s">
        <v>705</v>
      </c>
    </row>
    <row r="298" spans="1:15" ht="45" x14ac:dyDescent="0.25">
      <c r="A298" s="523" t="s">
        <v>706</v>
      </c>
      <c r="B298" s="129" t="s">
        <v>696</v>
      </c>
      <c r="C298" s="129" t="s">
        <v>707</v>
      </c>
      <c r="D298" s="129">
        <v>1067866615</v>
      </c>
      <c r="E298" s="129" t="s">
        <v>708</v>
      </c>
      <c r="F298" s="129" t="s">
        <v>130</v>
      </c>
      <c r="G298" s="146">
        <v>41207</v>
      </c>
      <c r="H298" s="130" t="s">
        <v>86</v>
      </c>
      <c r="I298" s="129" t="s">
        <v>545</v>
      </c>
      <c r="J298" s="130"/>
      <c r="K298" s="130" t="s">
        <v>526</v>
      </c>
      <c r="L298" s="129" t="s">
        <v>19</v>
      </c>
      <c r="M298" s="129" t="s">
        <v>20</v>
      </c>
      <c r="N298" s="129" t="s">
        <v>19</v>
      </c>
      <c r="O298" s="212" t="s">
        <v>709</v>
      </c>
    </row>
    <row r="299" spans="1:15" x14ac:dyDescent="0.25">
      <c r="A299" s="523" t="s">
        <v>710</v>
      </c>
      <c r="B299" s="129" t="s">
        <v>696</v>
      </c>
      <c r="C299" s="129" t="s">
        <v>711</v>
      </c>
      <c r="D299" s="129">
        <v>64744799</v>
      </c>
      <c r="E299" s="129" t="s">
        <v>242</v>
      </c>
      <c r="F299" s="129" t="s">
        <v>243</v>
      </c>
      <c r="G299" s="146">
        <v>37862</v>
      </c>
      <c r="H299" s="130" t="s">
        <v>86</v>
      </c>
      <c r="I299" s="129" t="s">
        <v>184</v>
      </c>
      <c r="J299" s="130"/>
      <c r="K299" s="130" t="s">
        <v>146</v>
      </c>
      <c r="L299" s="129" t="s">
        <v>19</v>
      </c>
      <c r="M299" s="129" t="s">
        <v>19</v>
      </c>
      <c r="N299" s="129" t="s">
        <v>19</v>
      </c>
      <c r="O299" s="129"/>
    </row>
    <row r="300" spans="1:15" ht="75" x14ac:dyDescent="0.25">
      <c r="A300" s="1942" t="s">
        <v>712</v>
      </c>
      <c r="B300" s="1924" t="s">
        <v>713</v>
      </c>
      <c r="C300" s="1924" t="s">
        <v>714</v>
      </c>
      <c r="D300" s="1924">
        <v>30570977</v>
      </c>
      <c r="E300" s="1924" t="s">
        <v>715</v>
      </c>
      <c r="F300" s="1924" t="s">
        <v>184</v>
      </c>
      <c r="G300" s="1930">
        <v>37337</v>
      </c>
      <c r="H300" s="1942" t="s">
        <v>86</v>
      </c>
      <c r="I300" s="129" t="s">
        <v>716</v>
      </c>
      <c r="J300" s="130" t="s">
        <v>717</v>
      </c>
      <c r="K300" s="1942" t="s">
        <v>146</v>
      </c>
      <c r="L300" s="1924" t="s">
        <v>19</v>
      </c>
      <c r="M300" s="1924" t="s">
        <v>19</v>
      </c>
      <c r="N300" s="1924" t="s">
        <v>19</v>
      </c>
      <c r="O300" s="212"/>
    </row>
    <row r="301" spans="1:15" ht="30" x14ac:dyDescent="0.25">
      <c r="A301" s="1943"/>
      <c r="B301" s="1926"/>
      <c r="C301" s="1926"/>
      <c r="D301" s="1926"/>
      <c r="E301" s="1926"/>
      <c r="F301" s="1926"/>
      <c r="G301" s="1932"/>
      <c r="H301" s="1943"/>
      <c r="I301" s="129" t="s">
        <v>718</v>
      </c>
      <c r="J301" s="215">
        <v>39001</v>
      </c>
      <c r="K301" s="1943"/>
      <c r="L301" s="1926"/>
      <c r="M301" s="1926"/>
      <c r="N301" s="1926"/>
      <c r="O301" s="212" t="s">
        <v>719</v>
      </c>
    </row>
    <row r="302" spans="1:15" ht="45" x14ac:dyDescent="0.25">
      <c r="A302" s="523" t="s">
        <v>720</v>
      </c>
      <c r="B302" s="129" t="s">
        <v>713</v>
      </c>
      <c r="C302" s="140" t="s">
        <v>721</v>
      </c>
      <c r="D302" s="140">
        <v>50917277</v>
      </c>
      <c r="E302" s="140" t="s">
        <v>722</v>
      </c>
      <c r="F302" s="140" t="s">
        <v>130</v>
      </c>
      <c r="G302" s="216">
        <v>40081</v>
      </c>
      <c r="H302" s="142" t="s">
        <v>86</v>
      </c>
      <c r="I302" s="129" t="s">
        <v>723</v>
      </c>
      <c r="J302" s="130"/>
      <c r="K302" s="130" t="s">
        <v>526</v>
      </c>
      <c r="L302" s="140" t="s">
        <v>19</v>
      </c>
      <c r="M302" s="140" t="s">
        <v>20</v>
      </c>
      <c r="N302" s="140" t="s">
        <v>19</v>
      </c>
      <c r="O302" s="212" t="s">
        <v>724</v>
      </c>
    </row>
    <row r="303" spans="1:15" ht="60" x14ac:dyDescent="0.25">
      <c r="A303" s="523" t="s">
        <v>725</v>
      </c>
      <c r="B303" s="129" t="s">
        <v>713</v>
      </c>
      <c r="C303" s="129" t="s">
        <v>726</v>
      </c>
      <c r="D303" s="129">
        <v>30570888</v>
      </c>
      <c r="E303" s="129" t="s">
        <v>727</v>
      </c>
      <c r="F303" s="129" t="s">
        <v>728</v>
      </c>
      <c r="G303" s="146">
        <v>36729</v>
      </c>
      <c r="H303" s="130" t="s">
        <v>86</v>
      </c>
      <c r="I303" s="129"/>
      <c r="J303" s="130"/>
      <c r="K303" s="130" t="s">
        <v>526</v>
      </c>
      <c r="L303" s="129" t="s">
        <v>19</v>
      </c>
      <c r="M303" s="129" t="s">
        <v>20</v>
      </c>
      <c r="N303" s="129" t="s">
        <v>19</v>
      </c>
      <c r="O303" s="129" t="s">
        <v>729</v>
      </c>
    </row>
    <row r="304" spans="1:15" ht="108" customHeight="1" x14ac:dyDescent="0.25">
      <c r="A304" s="1942" t="s">
        <v>730</v>
      </c>
      <c r="B304" s="1924" t="s">
        <v>259</v>
      </c>
      <c r="C304" s="1924" t="s">
        <v>731</v>
      </c>
      <c r="D304" s="1924">
        <v>51803995</v>
      </c>
      <c r="E304" s="1924" t="s">
        <v>732</v>
      </c>
      <c r="F304" s="1924" t="s">
        <v>184</v>
      </c>
      <c r="G304" s="1930">
        <v>37162</v>
      </c>
      <c r="H304" s="1942" t="s">
        <v>86</v>
      </c>
      <c r="I304" s="129" t="s">
        <v>733</v>
      </c>
      <c r="J304" s="130"/>
      <c r="K304" s="130" t="s">
        <v>526</v>
      </c>
      <c r="L304" s="1924" t="s">
        <v>19</v>
      </c>
      <c r="M304" s="1924" t="s">
        <v>20</v>
      </c>
      <c r="N304" s="1924" t="s">
        <v>19</v>
      </c>
      <c r="O304" s="1909" t="s">
        <v>734</v>
      </c>
    </row>
    <row r="305" spans="1:15" ht="30" x14ac:dyDescent="0.25">
      <c r="A305" s="1944"/>
      <c r="B305" s="1925"/>
      <c r="C305" s="1925"/>
      <c r="D305" s="1925"/>
      <c r="E305" s="1925"/>
      <c r="F305" s="1925"/>
      <c r="G305" s="1931"/>
      <c r="H305" s="1944"/>
      <c r="I305" s="129" t="s">
        <v>735</v>
      </c>
      <c r="J305" s="130"/>
      <c r="K305" s="130" t="s">
        <v>526</v>
      </c>
      <c r="L305" s="1925"/>
      <c r="M305" s="1925"/>
      <c r="N305" s="1925"/>
      <c r="O305" s="1911"/>
    </row>
    <row r="306" spans="1:15" ht="45" x14ac:dyDescent="0.25">
      <c r="A306" s="1942" t="s">
        <v>730</v>
      </c>
      <c r="B306" s="1924" t="s">
        <v>736</v>
      </c>
      <c r="C306" s="1924" t="s">
        <v>737</v>
      </c>
      <c r="D306" s="1924">
        <v>25786146</v>
      </c>
      <c r="E306" s="1924" t="s">
        <v>738</v>
      </c>
      <c r="F306" s="1924" t="s">
        <v>739</v>
      </c>
      <c r="G306" s="1930">
        <v>39064</v>
      </c>
      <c r="H306" s="1942" t="s">
        <v>86</v>
      </c>
      <c r="I306" s="129" t="s">
        <v>740</v>
      </c>
      <c r="J306" s="215">
        <v>39146</v>
      </c>
      <c r="K306" s="130" t="s">
        <v>526</v>
      </c>
      <c r="L306" s="1924" t="s">
        <v>19</v>
      </c>
      <c r="M306" s="1924" t="s">
        <v>20</v>
      </c>
      <c r="N306" s="1924" t="s">
        <v>19</v>
      </c>
      <c r="O306" s="1909" t="s">
        <v>741</v>
      </c>
    </row>
    <row r="307" spans="1:15" ht="30" x14ac:dyDescent="0.25">
      <c r="A307" s="1944"/>
      <c r="B307" s="1926"/>
      <c r="C307" s="1926"/>
      <c r="D307" s="1926"/>
      <c r="E307" s="1926"/>
      <c r="F307" s="1926"/>
      <c r="G307" s="1932"/>
      <c r="H307" s="1943"/>
      <c r="I307" s="129" t="s">
        <v>742</v>
      </c>
      <c r="J307" s="215" t="s">
        <v>743</v>
      </c>
      <c r="K307" s="130" t="s">
        <v>146</v>
      </c>
      <c r="L307" s="1926"/>
      <c r="M307" s="1926"/>
      <c r="N307" s="1926"/>
      <c r="O307" s="1911"/>
    </row>
    <row r="308" spans="1:15" ht="72.75" customHeight="1" x14ac:dyDescent="0.25">
      <c r="A308" s="1942" t="s">
        <v>744</v>
      </c>
      <c r="B308" s="1924" t="s">
        <v>259</v>
      </c>
      <c r="C308" s="1924" t="s">
        <v>745</v>
      </c>
      <c r="D308" s="1924">
        <v>43113323</v>
      </c>
      <c r="E308" s="1924" t="s">
        <v>746</v>
      </c>
      <c r="F308" s="1924" t="s">
        <v>188</v>
      </c>
      <c r="G308" s="1930">
        <v>38701</v>
      </c>
      <c r="H308" s="1942" t="s">
        <v>86</v>
      </c>
      <c r="I308" s="129" t="s">
        <v>545</v>
      </c>
      <c r="J308" s="215" t="s">
        <v>747</v>
      </c>
      <c r="K308" s="130" t="s">
        <v>526</v>
      </c>
      <c r="L308" s="1924" t="s">
        <v>19</v>
      </c>
      <c r="M308" s="1924" t="s">
        <v>20</v>
      </c>
      <c r="N308" s="1924" t="s">
        <v>19</v>
      </c>
      <c r="O308" s="212" t="s">
        <v>748</v>
      </c>
    </row>
    <row r="309" spans="1:15" ht="30" x14ac:dyDescent="0.25">
      <c r="A309" s="1943"/>
      <c r="B309" s="1926"/>
      <c r="C309" s="1926"/>
      <c r="D309" s="1926"/>
      <c r="E309" s="1926"/>
      <c r="F309" s="1926"/>
      <c r="G309" s="1932"/>
      <c r="H309" s="1943"/>
      <c r="I309" s="129" t="s">
        <v>749</v>
      </c>
      <c r="J309" s="130" t="s">
        <v>750</v>
      </c>
      <c r="K309" s="130" t="s">
        <v>526</v>
      </c>
      <c r="L309" s="1926"/>
      <c r="M309" s="1926"/>
      <c r="N309" s="1926"/>
      <c r="O309" s="212" t="s">
        <v>751</v>
      </c>
    </row>
    <row r="310" spans="1:15" ht="64.5" customHeight="1" x14ac:dyDescent="0.25">
      <c r="A310" s="1948" t="s">
        <v>752</v>
      </c>
      <c r="B310" s="1949" t="s">
        <v>736</v>
      </c>
      <c r="C310" s="1949" t="s">
        <v>753</v>
      </c>
      <c r="D310" s="1949">
        <v>30575572</v>
      </c>
      <c r="E310" s="1949" t="s">
        <v>754</v>
      </c>
      <c r="F310" s="1949" t="s">
        <v>184</v>
      </c>
      <c r="G310" s="1950">
        <v>37197</v>
      </c>
      <c r="H310" s="1948" t="s">
        <v>86</v>
      </c>
      <c r="I310" s="129" t="s">
        <v>755</v>
      </c>
      <c r="J310" s="130" t="s">
        <v>750</v>
      </c>
      <c r="K310" s="130" t="s">
        <v>526</v>
      </c>
      <c r="L310" s="1924" t="s">
        <v>19</v>
      </c>
      <c r="M310" s="1924" t="s">
        <v>20</v>
      </c>
      <c r="N310" s="1924" t="s">
        <v>19</v>
      </c>
      <c r="O310" s="212" t="s">
        <v>756</v>
      </c>
    </row>
    <row r="311" spans="1:15" ht="45" x14ac:dyDescent="0.25">
      <c r="A311" s="1948"/>
      <c r="B311" s="1949"/>
      <c r="C311" s="1949"/>
      <c r="D311" s="1949"/>
      <c r="E311" s="1949"/>
      <c r="F311" s="1949"/>
      <c r="G311" s="1950"/>
      <c r="H311" s="1948"/>
      <c r="I311" s="129" t="s">
        <v>567</v>
      </c>
      <c r="J311" s="130"/>
      <c r="K311" s="130" t="s">
        <v>526</v>
      </c>
      <c r="L311" s="1926"/>
      <c r="M311" s="1926"/>
      <c r="N311" s="1926"/>
      <c r="O311" s="212" t="s">
        <v>757</v>
      </c>
    </row>
    <row r="312" spans="1:15" ht="105.75" customHeight="1" x14ac:dyDescent="0.25">
      <c r="A312" s="523" t="s">
        <v>758</v>
      </c>
      <c r="B312" s="373" t="s">
        <v>759</v>
      </c>
      <c r="C312" s="373" t="s">
        <v>760</v>
      </c>
      <c r="D312" s="373">
        <v>1069465845</v>
      </c>
      <c r="E312" s="373" t="s">
        <v>761</v>
      </c>
      <c r="F312" s="373" t="s">
        <v>210</v>
      </c>
      <c r="G312" s="374">
        <v>39691</v>
      </c>
      <c r="H312" s="375" t="s">
        <v>86</v>
      </c>
      <c r="I312" s="129"/>
      <c r="J312" s="130"/>
      <c r="K312" s="130"/>
      <c r="L312" s="140" t="s">
        <v>19</v>
      </c>
      <c r="M312" s="140" t="s">
        <v>20</v>
      </c>
      <c r="N312" s="140" t="s">
        <v>19</v>
      </c>
      <c r="O312" s="212" t="s">
        <v>762</v>
      </c>
    </row>
    <row r="313" spans="1:15" ht="45" x14ac:dyDescent="0.25">
      <c r="A313" s="521" t="s">
        <v>763</v>
      </c>
      <c r="B313" s="140" t="s">
        <v>617</v>
      </c>
      <c r="C313" s="140" t="s">
        <v>764</v>
      </c>
      <c r="D313" s="140">
        <v>30576692</v>
      </c>
      <c r="E313" s="140" t="s">
        <v>191</v>
      </c>
      <c r="F313" s="140" t="s">
        <v>651</v>
      </c>
      <c r="G313" s="216">
        <v>37923</v>
      </c>
      <c r="H313" s="142" t="s">
        <v>86</v>
      </c>
      <c r="I313" s="129"/>
      <c r="J313" s="130"/>
      <c r="K313" s="130"/>
      <c r="L313" s="140" t="s">
        <v>19</v>
      </c>
      <c r="M313" s="140" t="s">
        <v>20</v>
      </c>
      <c r="N313" s="140" t="s">
        <v>19</v>
      </c>
      <c r="O313" s="212" t="s">
        <v>765</v>
      </c>
    </row>
    <row r="314" spans="1:15" ht="45" x14ac:dyDescent="0.25">
      <c r="A314" s="523" t="s">
        <v>766</v>
      </c>
      <c r="B314" s="129" t="s">
        <v>767</v>
      </c>
      <c r="C314" s="129" t="s">
        <v>768</v>
      </c>
      <c r="D314" s="129">
        <v>1067900797</v>
      </c>
      <c r="E314" s="129" t="s">
        <v>769</v>
      </c>
      <c r="F314" s="129" t="s">
        <v>130</v>
      </c>
      <c r="G314" s="146">
        <v>41510</v>
      </c>
      <c r="H314" s="130" t="s">
        <v>86</v>
      </c>
      <c r="I314" s="129"/>
      <c r="J314" s="130"/>
      <c r="K314" s="130" t="s">
        <v>526</v>
      </c>
      <c r="L314" s="129" t="s">
        <v>19</v>
      </c>
      <c r="M314" s="129" t="s">
        <v>20</v>
      </c>
      <c r="N314" s="129" t="s">
        <v>19</v>
      </c>
      <c r="O314" s="212" t="s">
        <v>770</v>
      </c>
    </row>
    <row r="315" spans="1:15" ht="30" x14ac:dyDescent="0.25">
      <c r="A315" s="523" t="s">
        <v>771</v>
      </c>
      <c r="B315" s="129" t="s">
        <v>617</v>
      </c>
      <c r="C315" s="129" t="s">
        <v>772</v>
      </c>
      <c r="D315" s="129">
        <v>1103108614</v>
      </c>
      <c r="E315" s="129" t="s">
        <v>242</v>
      </c>
      <c r="F315" s="129" t="s">
        <v>773</v>
      </c>
      <c r="G315" s="146">
        <v>41509</v>
      </c>
      <c r="H315" s="130" t="s">
        <v>86</v>
      </c>
      <c r="I315" s="129" t="s">
        <v>774</v>
      </c>
      <c r="J315" s="130" t="s">
        <v>775</v>
      </c>
      <c r="K315" s="130" t="s">
        <v>526</v>
      </c>
      <c r="L315" s="129" t="s">
        <v>19</v>
      </c>
      <c r="M315" s="129" t="s">
        <v>19</v>
      </c>
      <c r="N315" s="129" t="s">
        <v>19</v>
      </c>
      <c r="O315" s="129"/>
    </row>
    <row r="316" spans="1:15" ht="30" x14ac:dyDescent="0.25">
      <c r="A316" s="1942" t="s">
        <v>776</v>
      </c>
      <c r="B316" s="1924" t="s">
        <v>586</v>
      </c>
      <c r="C316" s="1924" t="s">
        <v>777</v>
      </c>
      <c r="D316" s="1924">
        <v>64739834</v>
      </c>
      <c r="E316" s="1924" t="s">
        <v>778</v>
      </c>
      <c r="F316" s="1924" t="s">
        <v>184</v>
      </c>
      <c r="G316" s="1930">
        <v>41495</v>
      </c>
      <c r="H316" s="1942" t="s">
        <v>86</v>
      </c>
      <c r="I316" s="129" t="s">
        <v>779</v>
      </c>
      <c r="J316" s="130"/>
      <c r="K316" s="130" t="s">
        <v>526</v>
      </c>
      <c r="L316" s="1924" t="s">
        <v>19</v>
      </c>
      <c r="M316" s="1924" t="s">
        <v>20</v>
      </c>
      <c r="N316" s="1924" t="s">
        <v>19</v>
      </c>
      <c r="O316" s="212" t="s">
        <v>780</v>
      </c>
    </row>
    <row r="317" spans="1:15" ht="30" x14ac:dyDescent="0.25">
      <c r="A317" s="1944"/>
      <c r="B317" s="1925"/>
      <c r="C317" s="1925"/>
      <c r="D317" s="1925"/>
      <c r="E317" s="1925"/>
      <c r="F317" s="1925"/>
      <c r="G317" s="1931"/>
      <c r="H317" s="1944"/>
      <c r="I317" s="129" t="s">
        <v>735</v>
      </c>
      <c r="J317" s="130" t="s">
        <v>781</v>
      </c>
      <c r="K317" s="130" t="s">
        <v>526</v>
      </c>
      <c r="L317" s="1925"/>
      <c r="M317" s="1925"/>
      <c r="N317" s="1925"/>
      <c r="O317" s="212" t="s">
        <v>782</v>
      </c>
    </row>
    <row r="318" spans="1:15" ht="45" x14ac:dyDescent="0.25">
      <c r="A318" s="523" t="s">
        <v>783</v>
      </c>
      <c r="B318" s="129" t="s">
        <v>586</v>
      </c>
      <c r="C318" s="129" t="s">
        <v>784</v>
      </c>
      <c r="D318" s="129">
        <v>92556359</v>
      </c>
      <c r="E318" s="129" t="s">
        <v>785</v>
      </c>
      <c r="F318" s="129" t="s">
        <v>184</v>
      </c>
      <c r="G318" s="146">
        <v>41907</v>
      </c>
      <c r="H318" s="130" t="s">
        <v>86</v>
      </c>
      <c r="I318" s="129"/>
      <c r="J318" s="130"/>
      <c r="K318" s="130"/>
      <c r="L318" s="129"/>
      <c r="M318" s="129"/>
      <c r="N318" s="129"/>
      <c r="O318" s="212" t="s">
        <v>765</v>
      </c>
    </row>
    <row r="319" spans="1:15" ht="45" x14ac:dyDescent="0.25">
      <c r="A319" s="1942" t="s">
        <v>786</v>
      </c>
      <c r="B319" s="1924" t="s">
        <v>586</v>
      </c>
      <c r="C319" s="1924" t="s">
        <v>787</v>
      </c>
      <c r="D319" s="1924">
        <v>50936060</v>
      </c>
      <c r="E319" s="1924" t="s">
        <v>242</v>
      </c>
      <c r="F319" s="1924" t="s">
        <v>189</v>
      </c>
      <c r="G319" s="1930">
        <v>38447</v>
      </c>
      <c r="H319" s="1942" t="s">
        <v>86</v>
      </c>
      <c r="I319" s="129" t="s">
        <v>788</v>
      </c>
      <c r="J319" s="130" t="s">
        <v>789</v>
      </c>
      <c r="K319" s="130" t="s">
        <v>146</v>
      </c>
      <c r="L319" s="1924" t="s">
        <v>19</v>
      </c>
      <c r="M319" s="1924" t="s">
        <v>19</v>
      </c>
      <c r="N319" s="1924" t="s">
        <v>19</v>
      </c>
      <c r="O319" s="129"/>
    </row>
    <row r="320" spans="1:15" ht="30" x14ac:dyDescent="0.25">
      <c r="A320" s="1943"/>
      <c r="B320" s="1926"/>
      <c r="C320" s="1926"/>
      <c r="D320" s="1926"/>
      <c r="E320" s="1926"/>
      <c r="F320" s="1926"/>
      <c r="G320" s="1932"/>
      <c r="H320" s="1943"/>
      <c r="I320" s="129" t="s">
        <v>790</v>
      </c>
      <c r="J320" s="130" t="s">
        <v>791</v>
      </c>
      <c r="K320" s="130" t="s">
        <v>146</v>
      </c>
      <c r="L320" s="1926"/>
      <c r="M320" s="1926"/>
      <c r="N320" s="1926"/>
      <c r="O320" s="308"/>
    </row>
    <row r="321" spans="1:15" ht="45" x14ac:dyDescent="0.25">
      <c r="A321" s="521" t="s">
        <v>792</v>
      </c>
      <c r="B321" s="140" t="s">
        <v>793</v>
      </c>
      <c r="C321" s="140" t="s">
        <v>794</v>
      </c>
      <c r="D321" s="140">
        <v>1073822085</v>
      </c>
      <c r="E321" s="140" t="s">
        <v>769</v>
      </c>
      <c r="F321" s="140" t="s">
        <v>130</v>
      </c>
      <c r="G321" s="216">
        <v>37857</v>
      </c>
      <c r="H321" s="142" t="s">
        <v>86</v>
      </c>
      <c r="I321" s="129" t="s">
        <v>545</v>
      </c>
      <c r="J321" s="130"/>
      <c r="K321" s="130" t="s">
        <v>526</v>
      </c>
      <c r="L321" s="140" t="s">
        <v>19</v>
      </c>
      <c r="M321" s="140" t="s">
        <v>20</v>
      </c>
      <c r="N321" s="140" t="s">
        <v>19</v>
      </c>
      <c r="O321" s="212" t="s">
        <v>795</v>
      </c>
    </row>
    <row r="322" spans="1:15" ht="285" x14ac:dyDescent="0.25">
      <c r="A322" s="523" t="s">
        <v>796</v>
      </c>
      <c r="B322" s="129" t="s">
        <v>793</v>
      </c>
      <c r="C322" s="129" t="s">
        <v>797</v>
      </c>
      <c r="D322" s="129">
        <v>42208938</v>
      </c>
      <c r="E322" s="129" t="s">
        <v>798</v>
      </c>
      <c r="F322" s="129" t="s">
        <v>799</v>
      </c>
      <c r="G322" s="146">
        <v>34544</v>
      </c>
      <c r="H322" s="130" t="s">
        <v>86</v>
      </c>
      <c r="I322" s="129" t="s">
        <v>800</v>
      </c>
      <c r="J322" s="130" t="s">
        <v>801</v>
      </c>
      <c r="K322" s="130" t="s">
        <v>146</v>
      </c>
      <c r="L322" s="129" t="s">
        <v>19</v>
      </c>
      <c r="M322" s="129" t="s">
        <v>19</v>
      </c>
      <c r="N322" s="129" t="s">
        <v>19</v>
      </c>
      <c r="O322" s="212"/>
    </row>
    <row r="323" spans="1:15" ht="45" x14ac:dyDescent="0.25">
      <c r="A323" s="523" t="s">
        <v>802</v>
      </c>
      <c r="B323" s="129" t="s">
        <v>793</v>
      </c>
      <c r="C323" s="129" t="s">
        <v>803</v>
      </c>
      <c r="D323" s="129">
        <v>78763753</v>
      </c>
      <c r="E323" s="129" t="s">
        <v>213</v>
      </c>
      <c r="F323" s="129" t="s">
        <v>184</v>
      </c>
      <c r="G323" s="146">
        <v>39360</v>
      </c>
      <c r="H323" s="130" t="s">
        <v>86</v>
      </c>
      <c r="I323" s="129" t="s">
        <v>804</v>
      </c>
      <c r="J323" s="130" t="s">
        <v>805</v>
      </c>
      <c r="K323" s="130" t="s">
        <v>146</v>
      </c>
      <c r="L323" s="129" t="s">
        <v>19</v>
      </c>
      <c r="M323" s="129" t="s">
        <v>19</v>
      </c>
      <c r="N323" s="129" t="s">
        <v>19</v>
      </c>
      <c r="O323" s="129"/>
    </row>
    <row r="324" spans="1:15" x14ac:dyDescent="0.25">
      <c r="A324" s="44"/>
      <c r="B324" s="44"/>
      <c r="C324" s="44"/>
      <c r="D324" s="44"/>
      <c r="E324" s="44"/>
      <c r="F324" s="44"/>
      <c r="G324" s="376"/>
      <c r="H324" s="21"/>
      <c r="I324" s="44"/>
      <c r="J324" s="21"/>
      <c r="K324" s="21"/>
      <c r="L324" s="44"/>
      <c r="M324" s="44"/>
      <c r="N324" s="44"/>
      <c r="O324" s="44"/>
    </row>
    <row r="328" spans="1:15" x14ac:dyDescent="0.25">
      <c r="A328" s="47" t="s">
        <v>173</v>
      </c>
    </row>
    <row r="331" spans="1:15" x14ac:dyDescent="0.25">
      <c r="A331" s="49" t="s">
        <v>18</v>
      </c>
      <c r="B331" s="49" t="s">
        <v>27</v>
      </c>
      <c r="C331" s="55" t="s">
        <v>28</v>
      </c>
      <c r="D331" s="55" t="s">
        <v>29</v>
      </c>
    </row>
    <row r="332" spans="1:15" ht="28.5" x14ac:dyDescent="0.25">
      <c r="A332" s="56" t="s">
        <v>174</v>
      </c>
      <c r="B332" s="252">
        <v>40</v>
      </c>
      <c r="C332" s="53">
        <f>+D285</f>
        <v>20</v>
      </c>
      <c r="D332" s="1885"/>
    </row>
    <row r="333" spans="1:15" ht="42.75" x14ac:dyDescent="0.25">
      <c r="A333" s="56" t="s">
        <v>175</v>
      </c>
      <c r="B333" s="252">
        <v>60</v>
      </c>
      <c r="C333" s="53" t="s">
        <v>237</v>
      </c>
      <c r="D333" s="1886"/>
    </row>
  </sheetData>
  <autoFilter ref="A186:O258">
    <filterColumn colId="8" showButton="0"/>
    <filterColumn colId="9" showButton="0"/>
    <filterColumn colId="14">
      <filters blank="1"/>
    </filterColumn>
  </autoFilter>
  <mergeCells count="286">
    <mergeCell ref="G319:G320"/>
    <mergeCell ref="H319:H320"/>
    <mergeCell ref="L319:L320"/>
    <mergeCell ref="M319:M320"/>
    <mergeCell ref="N319:N320"/>
    <mergeCell ref="D332:D333"/>
    <mergeCell ref="A319:A320"/>
    <mergeCell ref="B319:B320"/>
    <mergeCell ref="C319:C320"/>
    <mergeCell ref="D319:D320"/>
    <mergeCell ref="E319:E320"/>
    <mergeCell ref="F319:F320"/>
    <mergeCell ref="H316:H317"/>
    <mergeCell ref="L316:L317"/>
    <mergeCell ref="M316:M317"/>
    <mergeCell ref="N316:N317"/>
    <mergeCell ref="G310:G311"/>
    <mergeCell ref="H310:H311"/>
    <mergeCell ref="L310:L311"/>
    <mergeCell ref="M310:M311"/>
    <mergeCell ref="N310:N311"/>
    <mergeCell ref="H308:H309"/>
    <mergeCell ref="L308:L309"/>
    <mergeCell ref="M308:M309"/>
    <mergeCell ref="N308:N309"/>
    <mergeCell ref="A310:A311"/>
    <mergeCell ref="B310:B311"/>
    <mergeCell ref="C310:C311"/>
    <mergeCell ref="D310:D311"/>
    <mergeCell ref="E310:E311"/>
    <mergeCell ref="F310:F311"/>
    <mergeCell ref="A308:A309"/>
    <mergeCell ref="B308:B309"/>
    <mergeCell ref="C308:C309"/>
    <mergeCell ref="D308:D309"/>
    <mergeCell ref="E308:E309"/>
    <mergeCell ref="F308:F309"/>
    <mergeCell ref="G308:G309"/>
    <mergeCell ref="A316:A317"/>
    <mergeCell ref="B316:B317"/>
    <mergeCell ref="C316:C317"/>
    <mergeCell ref="D316:D317"/>
    <mergeCell ref="E316:E317"/>
    <mergeCell ref="F316:F317"/>
    <mergeCell ref="G316:G317"/>
    <mergeCell ref="A304:A305"/>
    <mergeCell ref="B304:B305"/>
    <mergeCell ref="C304:C305"/>
    <mergeCell ref="D304:D305"/>
    <mergeCell ref="E304:E305"/>
    <mergeCell ref="O304:O305"/>
    <mergeCell ref="A306:A307"/>
    <mergeCell ref="B306:B307"/>
    <mergeCell ref="C306:C307"/>
    <mergeCell ref="D306:D307"/>
    <mergeCell ref="E306:E307"/>
    <mergeCell ref="F306:F307"/>
    <mergeCell ref="G306:G307"/>
    <mergeCell ref="H306:H307"/>
    <mergeCell ref="L306:L307"/>
    <mergeCell ref="F304:F305"/>
    <mergeCell ref="G304:G305"/>
    <mergeCell ref="H304:H305"/>
    <mergeCell ref="L304:L305"/>
    <mergeCell ref="M304:M305"/>
    <mergeCell ref="N304:N305"/>
    <mergeCell ref="M306:M307"/>
    <mergeCell ref="N306:N307"/>
    <mergeCell ref="O306:O307"/>
    <mergeCell ref="N295:N297"/>
    <mergeCell ref="A300:A301"/>
    <mergeCell ref="B300:B301"/>
    <mergeCell ref="C300:C301"/>
    <mergeCell ref="D300:D301"/>
    <mergeCell ref="E300:E301"/>
    <mergeCell ref="F300:F301"/>
    <mergeCell ref="G300:G301"/>
    <mergeCell ref="H300:H301"/>
    <mergeCell ref="K300:K301"/>
    <mergeCell ref="L300:L301"/>
    <mergeCell ref="M300:M301"/>
    <mergeCell ref="N300:N301"/>
    <mergeCell ref="A290:M290"/>
    <mergeCell ref="I293:K293"/>
    <mergeCell ref="A295:A297"/>
    <mergeCell ref="B295:B297"/>
    <mergeCell ref="C295:C297"/>
    <mergeCell ref="D295:D297"/>
    <mergeCell ref="E295:E297"/>
    <mergeCell ref="F295:F297"/>
    <mergeCell ref="G295:G297"/>
    <mergeCell ref="H295:H297"/>
    <mergeCell ref="L295:L297"/>
    <mergeCell ref="M295:M297"/>
    <mergeCell ref="A260:M260"/>
    <mergeCell ref="C263:D263"/>
    <mergeCell ref="C264:D264"/>
    <mergeCell ref="A267:N267"/>
    <mergeCell ref="A270:M270"/>
    <mergeCell ref="D285:D287"/>
    <mergeCell ref="G237:G239"/>
    <mergeCell ref="H237:H239"/>
    <mergeCell ref="L237:L239"/>
    <mergeCell ref="M237:M239"/>
    <mergeCell ref="N237:N239"/>
    <mergeCell ref="O237:O239"/>
    <mergeCell ref="A237:A239"/>
    <mergeCell ref="B237:B239"/>
    <mergeCell ref="C237:C239"/>
    <mergeCell ref="D237:D239"/>
    <mergeCell ref="E237:E239"/>
    <mergeCell ref="F237:F239"/>
    <mergeCell ref="G231:G232"/>
    <mergeCell ref="H231:H232"/>
    <mergeCell ref="L231:L232"/>
    <mergeCell ref="M231:M232"/>
    <mergeCell ref="N231:N232"/>
    <mergeCell ref="O231:O232"/>
    <mergeCell ref="A231:A232"/>
    <mergeCell ref="B231:B232"/>
    <mergeCell ref="C231:C232"/>
    <mergeCell ref="D231:D232"/>
    <mergeCell ref="E231:E232"/>
    <mergeCell ref="F231:F232"/>
    <mergeCell ref="F227:F228"/>
    <mergeCell ref="G227:G228"/>
    <mergeCell ref="H227:H228"/>
    <mergeCell ref="L227:L228"/>
    <mergeCell ref="M227:M228"/>
    <mergeCell ref="N227:N228"/>
    <mergeCell ref="H223:H226"/>
    <mergeCell ref="L223:L226"/>
    <mergeCell ref="M223:M226"/>
    <mergeCell ref="A219:A220"/>
    <mergeCell ref="A227:A228"/>
    <mergeCell ref="B227:B228"/>
    <mergeCell ref="C227:C228"/>
    <mergeCell ref="D227:D228"/>
    <mergeCell ref="E227:E228"/>
    <mergeCell ref="A223:A226"/>
    <mergeCell ref="B223:B226"/>
    <mergeCell ref="C223:C226"/>
    <mergeCell ref="D223:D226"/>
    <mergeCell ref="E223:E226"/>
    <mergeCell ref="D219:D220"/>
    <mergeCell ref="C219:C220"/>
    <mergeCell ref="B219:B220"/>
    <mergeCell ref="E219:E220"/>
    <mergeCell ref="O223:O226"/>
    <mergeCell ref="N223:N226"/>
    <mergeCell ref="N219:N220"/>
    <mergeCell ref="F223:F226"/>
    <mergeCell ref="G223:G226"/>
    <mergeCell ref="G213:G214"/>
    <mergeCell ref="H213:H214"/>
    <mergeCell ref="L213:L214"/>
    <mergeCell ref="M213:M214"/>
    <mergeCell ref="N213:N214"/>
    <mergeCell ref="F213:F214"/>
    <mergeCell ref="F219:F220"/>
    <mergeCell ref="G219:G220"/>
    <mergeCell ref="H219:H220"/>
    <mergeCell ref="L219:L220"/>
    <mergeCell ref="M219:M220"/>
    <mergeCell ref="O215:O217"/>
    <mergeCell ref="F215:F217"/>
    <mergeCell ref="G215:G217"/>
    <mergeCell ref="H215:H217"/>
    <mergeCell ref="L215:L217"/>
    <mergeCell ref="M215:M217"/>
    <mergeCell ref="N215:N217"/>
    <mergeCell ref="A215:A217"/>
    <mergeCell ref="B215:B217"/>
    <mergeCell ref="C215:C217"/>
    <mergeCell ref="D215:D217"/>
    <mergeCell ref="E215:E217"/>
    <mergeCell ref="A213:A214"/>
    <mergeCell ref="B213:B214"/>
    <mergeCell ref="C213:C214"/>
    <mergeCell ref="D213:D214"/>
    <mergeCell ref="E213:E214"/>
    <mergeCell ref="G208:G211"/>
    <mergeCell ref="H208:H211"/>
    <mergeCell ref="L208:L211"/>
    <mergeCell ref="M208:M211"/>
    <mergeCell ref="N208:N211"/>
    <mergeCell ref="O208:O211"/>
    <mergeCell ref="A208:A211"/>
    <mergeCell ref="B208:B211"/>
    <mergeCell ref="C208:C211"/>
    <mergeCell ref="D208:D211"/>
    <mergeCell ref="E208:E211"/>
    <mergeCell ref="F208:F211"/>
    <mergeCell ref="G203:G206"/>
    <mergeCell ref="H203:H206"/>
    <mergeCell ref="L203:L206"/>
    <mergeCell ref="M203:M206"/>
    <mergeCell ref="N203:N206"/>
    <mergeCell ref="O203:O206"/>
    <mergeCell ref="A203:A206"/>
    <mergeCell ref="B203:B206"/>
    <mergeCell ref="C203:C206"/>
    <mergeCell ref="D203:D206"/>
    <mergeCell ref="E203:E206"/>
    <mergeCell ref="F203:F206"/>
    <mergeCell ref="F201:F202"/>
    <mergeCell ref="G201:G202"/>
    <mergeCell ref="H201:H202"/>
    <mergeCell ref="L201:L202"/>
    <mergeCell ref="M201:M202"/>
    <mergeCell ref="N201:N202"/>
    <mergeCell ref="G199:G200"/>
    <mergeCell ref="H199:H200"/>
    <mergeCell ref="L199:L200"/>
    <mergeCell ref="M199:M200"/>
    <mergeCell ref="N199:N200"/>
    <mergeCell ref="F199:F200"/>
    <mergeCell ref="A201:A202"/>
    <mergeCell ref="B201:B202"/>
    <mergeCell ref="C201:C202"/>
    <mergeCell ref="D201:D202"/>
    <mergeCell ref="E201:E202"/>
    <mergeCell ref="A199:A200"/>
    <mergeCell ref="B199:B200"/>
    <mergeCell ref="C199:C200"/>
    <mergeCell ref="D199:D200"/>
    <mergeCell ref="E199:E200"/>
    <mergeCell ref="G196:G198"/>
    <mergeCell ref="H196:H198"/>
    <mergeCell ref="L196:L198"/>
    <mergeCell ref="M196:M198"/>
    <mergeCell ref="N196:N198"/>
    <mergeCell ref="O196:O198"/>
    <mergeCell ref="A196:A198"/>
    <mergeCell ref="B196:B198"/>
    <mergeCell ref="C196:C198"/>
    <mergeCell ref="D196:D198"/>
    <mergeCell ref="E196:E198"/>
    <mergeCell ref="F196:F198"/>
    <mergeCell ref="G188:G194"/>
    <mergeCell ref="H188:H194"/>
    <mergeCell ref="L188:L194"/>
    <mergeCell ref="M188:M194"/>
    <mergeCell ref="N188:N194"/>
    <mergeCell ref="Q188:S188"/>
    <mergeCell ref="A188:A194"/>
    <mergeCell ref="B188:B194"/>
    <mergeCell ref="C188:C194"/>
    <mergeCell ref="D188:D194"/>
    <mergeCell ref="E188:E194"/>
    <mergeCell ref="F188:F194"/>
    <mergeCell ref="H186:H187"/>
    <mergeCell ref="I186:K186"/>
    <mergeCell ref="L186:L187"/>
    <mergeCell ref="M186:M187"/>
    <mergeCell ref="N186:N187"/>
    <mergeCell ref="O186:O187"/>
    <mergeCell ref="B120:M120"/>
    <mergeCell ref="A122:M122"/>
    <mergeCell ref="A181:M181"/>
    <mergeCell ref="A186:A187"/>
    <mergeCell ref="B186:B187"/>
    <mergeCell ref="C186:C187"/>
    <mergeCell ref="D186:D187"/>
    <mergeCell ref="E186:E187"/>
    <mergeCell ref="F186:F187"/>
    <mergeCell ref="G186:G187"/>
    <mergeCell ref="L106:M106"/>
    <mergeCell ref="A116:A117"/>
    <mergeCell ref="B116:B117"/>
    <mergeCell ref="C116:D116"/>
    <mergeCell ref="B10:D10"/>
    <mergeCell ref="A14:B21"/>
    <mergeCell ref="A22:B22"/>
    <mergeCell ref="D76:D77"/>
    <mergeCell ref="D81:D82"/>
    <mergeCell ref="D86:D87"/>
    <mergeCell ref="A2:N2"/>
    <mergeCell ref="A4:N4"/>
    <mergeCell ref="B6:M6"/>
    <mergeCell ref="B7:M7"/>
    <mergeCell ref="B8:M8"/>
    <mergeCell ref="B9:M9"/>
    <mergeCell ref="D92:D93"/>
    <mergeCell ref="D97:D98"/>
    <mergeCell ref="D102:D103"/>
  </mergeCells>
  <dataValidations disablePrompts="1" count="2">
    <dataValidation type="decimal" allowBlank="1" showInputMessage="1" showErrorMessage="1" sqref="WVF983251 WLJ983251 B65747 IT65747 SP65747 ACL65747 AMH65747 AWD65747 BFZ65747 BPV65747 BZR65747 CJN65747 CTJ65747 DDF65747 DNB65747 DWX65747 EGT65747 EQP65747 FAL65747 FKH65747 FUD65747 GDZ65747 GNV65747 GXR65747 HHN65747 HRJ65747 IBF65747 ILB65747 IUX65747 JET65747 JOP65747 JYL65747 KIH65747 KSD65747 LBZ65747 LLV65747 LVR65747 MFN65747 MPJ65747 MZF65747 NJB65747 NSX65747 OCT65747 OMP65747 OWL65747 PGH65747 PQD65747 PZZ65747 QJV65747 QTR65747 RDN65747 RNJ65747 RXF65747 SHB65747 SQX65747 TAT65747 TKP65747 TUL65747 UEH65747 UOD65747 UXZ65747 VHV65747 VRR65747 WBN65747 WLJ65747 WVF65747 B131283 IT131283 SP131283 ACL131283 AMH131283 AWD131283 BFZ131283 BPV131283 BZR131283 CJN131283 CTJ131283 DDF131283 DNB131283 DWX131283 EGT131283 EQP131283 FAL131283 FKH131283 FUD131283 GDZ131283 GNV131283 GXR131283 HHN131283 HRJ131283 IBF131283 ILB131283 IUX131283 JET131283 JOP131283 JYL131283 KIH131283 KSD131283 LBZ131283 LLV131283 LVR131283 MFN131283 MPJ131283 MZF131283 NJB131283 NSX131283 OCT131283 OMP131283 OWL131283 PGH131283 PQD131283 PZZ131283 QJV131283 QTR131283 RDN131283 RNJ131283 RXF131283 SHB131283 SQX131283 TAT131283 TKP131283 TUL131283 UEH131283 UOD131283 UXZ131283 VHV131283 VRR131283 WBN131283 WLJ131283 WVF131283 B196819 IT196819 SP196819 ACL196819 AMH196819 AWD196819 BFZ196819 BPV196819 BZR196819 CJN196819 CTJ196819 DDF196819 DNB196819 DWX196819 EGT196819 EQP196819 FAL196819 FKH196819 FUD196819 GDZ196819 GNV196819 GXR196819 HHN196819 HRJ196819 IBF196819 ILB196819 IUX196819 JET196819 JOP196819 JYL196819 KIH196819 KSD196819 LBZ196819 LLV196819 LVR196819 MFN196819 MPJ196819 MZF196819 NJB196819 NSX196819 OCT196819 OMP196819 OWL196819 PGH196819 PQD196819 PZZ196819 QJV196819 QTR196819 RDN196819 RNJ196819 RXF196819 SHB196819 SQX196819 TAT196819 TKP196819 TUL196819 UEH196819 UOD196819 UXZ196819 VHV196819 VRR196819 WBN196819 WLJ196819 WVF196819 B262355 IT262355 SP262355 ACL262355 AMH262355 AWD262355 BFZ262355 BPV262355 BZR262355 CJN262355 CTJ262355 DDF262355 DNB262355 DWX262355 EGT262355 EQP262355 FAL262355 FKH262355 FUD262355 GDZ262355 GNV262355 GXR262355 HHN262355 HRJ262355 IBF262355 ILB262355 IUX262355 JET262355 JOP262355 JYL262355 KIH262355 KSD262355 LBZ262355 LLV262355 LVR262355 MFN262355 MPJ262355 MZF262355 NJB262355 NSX262355 OCT262355 OMP262355 OWL262355 PGH262355 PQD262355 PZZ262355 QJV262355 QTR262355 RDN262355 RNJ262355 RXF262355 SHB262355 SQX262355 TAT262355 TKP262355 TUL262355 UEH262355 UOD262355 UXZ262355 VHV262355 VRR262355 WBN262355 WLJ262355 WVF262355 B327891 IT327891 SP327891 ACL327891 AMH327891 AWD327891 BFZ327891 BPV327891 BZR327891 CJN327891 CTJ327891 DDF327891 DNB327891 DWX327891 EGT327891 EQP327891 FAL327891 FKH327891 FUD327891 GDZ327891 GNV327891 GXR327891 HHN327891 HRJ327891 IBF327891 ILB327891 IUX327891 JET327891 JOP327891 JYL327891 KIH327891 KSD327891 LBZ327891 LLV327891 LVR327891 MFN327891 MPJ327891 MZF327891 NJB327891 NSX327891 OCT327891 OMP327891 OWL327891 PGH327891 PQD327891 PZZ327891 QJV327891 QTR327891 RDN327891 RNJ327891 RXF327891 SHB327891 SQX327891 TAT327891 TKP327891 TUL327891 UEH327891 UOD327891 UXZ327891 VHV327891 VRR327891 WBN327891 WLJ327891 WVF327891 B393427 IT393427 SP393427 ACL393427 AMH393427 AWD393427 BFZ393427 BPV393427 BZR393427 CJN393427 CTJ393427 DDF393427 DNB393427 DWX393427 EGT393427 EQP393427 FAL393427 FKH393427 FUD393427 GDZ393427 GNV393427 GXR393427 HHN393427 HRJ393427 IBF393427 ILB393427 IUX393427 JET393427 JOP393427 JYL393427 KIH393427 KSD393427 LBZ393427 LLV393427 LVR393427 MFN393427 MPJ393427 MZF393427 NJB393427 NSX393427 OCT393427 OMP393427 OWL393427 PGH393427 PQD393427 PZZ393427 QJV393427 QTR393427 RDN393427 RNJ393427 RXF393427 SHB393427 SQX393427 TAT393427 TKP393427 TUL393427 UEH393427 UOD393427 UXZ393427 VHV393427 VRR393427 WBN393427 WLJ393427 WVF393427 B458963 IT458963 SP458963 ACL458963 AMH458963 AWD458963 BFZ458963 BPV458963 BZR458963 CJN458963 CTJ458963 DDF458963 DNB458963 DWX458963 EGT458963 EQP458963 FAL458963 FKH458963 FUD458963 GDZ458963 GNV458963 GXR458963 HHN458963 HRJ458963 IBF458963 ILB458963 IUX458963 JET458963 JOP458963 JYL458963 KIH458963 KSD458963 LBZ458963 LLV458963 LVR458963 MFN458963 MPJ458963 MZF458963 NJB458963 NSX458963 OCT458963 OMP458963 OWL458963 PGH458963 PQD458963 PZZ458963 QJV458963 QTR458963 RDN458963 RNJ458963 RXF458963 SHB458963 SQX458963 TAT458963 TKP458963 TUL458963 UEH458963 UOD458963 UXZ458963 VHV458963 VRR458963 WBN458963 WLJ458963 WVF458963 B524499 IT524499 SP524499 ACL524499 AMH524499 AWD524499 BFZ524499 BPV524499 BZR524499 CJN524499 CTJ524499 DDF524499 DNB524499 DWX524499 EGT524499 EQP524499 FAL524499 FKH524499 FUD524499 GDZ524499 GNV524499 GXR524499 HHN524499 HRJ524499 IBF524499 ILB524499 IUX524499 JET524499 JOP524499 JYL524499 KIH524499 KSD524499 LBZ524499 LLV524499 LVR524499 MFN524499 MPJ524499 MZF524499 NJB524499 NSX524499 OCT524499 OMP524499 OWL524499 PGH524499 PQD524499 PZZ524499 QJV524499 QTR524499 RDN524499 RNJ524499 RXF524499 SHB524499 SQX524499 TAT524499 TKP524499 TUL524499 UEH524499 UOD524499 UXZ524499 VHV524499 VRR524499 WBN524499 WLJ524499 WVF524499 B590035 IT590035 SP590035 ACL590035 AMH590035 AWD590035 BFZ590035 BPV590035 BZR590035 CJN590035 CTJ590035 DDF590035 DNB590035 DWX590035 EGT590035 EQP590035 FAL590035 FKH590035 FUD590035 GDZ590035 GNV590035 GXR590035 HHN590035 HRJ590035 IBF590035 ILB590035 IUX590035 JET590035 JOP590035 JYL590035 KIH590035 KSD590035 LBZ590035 LLV590035 LVR590035 MFN590035 MPJ590035 MZF590035 NJB590035 NSX590035 OCT590035 OMP590035 OWL590035 PGH590035 PQD590035 PZZ590035 QJV590035 QTR590035 RDN590035 RNJ590035 RXF590035 SHB590035 SQX590035 TAT590035 TKP590035 TUL590035 UEH590035 UOD590035 UXZ590035 VHV590035 VRR590035 WBN590035 WLJ590035 WVF590035 B655571 IT655571 SP655571 ACL655571 AMH655571 AWD655571 BFZ655571 BPV655571 BZR655571 CJN655571 CTJ655571 DDF655571 DNB655571 DWX655571 EGT655571 EQP655571 FAL655571 FKH655571 FUD655571 GDZ655571 GNV655571 GXR655571 HHN655571 HRJ655571 IBF655571 ILB655571 IUX655571 JET655571 JOP655571 JYL655571 KIH655571 KSD655571 LBZ655571 LLV655571 LVR655571 MFN655571 MPJ655571 MZF655571 NJB655571 NSX655571 OCT655571 OMP655571 OWL655571 PGH655571 PQD655571 PZZ655571 QJV655571 QTR655571 RDN655571 RNJ655571 RXF655571 SHB655571 SQX655571 TAT655571 TKP655571 TUL655571 UEH655571 UOD655571 UXZ655571 VHV655571 VRR655571 WBN655571 WLJ655571 WVF655571 B721107 IT721107 SP721107 ACL721107 AMH721107 AWD721107 BFZ721107 BPV721107 BZR721107 CJN721107 CTJ721107 DDF721107 DNB721107 DWX721107 EGT721107 EQP721107 FAL721107 FKH721107 FUD721107 GDZ721107 GNV721107 GXR721107 HHN721107 HRJ721107 IBF721107 ILB721107 IUX721107 JET721107 JOP721107 JYL721107 KIH721107 KSD721107 LBZ721107 LLV721107 LVR721107 MFN721107 MPJ721107 MZF721107 NJB721107 NSX721107 OCT721107 OMP721107 OWL721107 PGH721107 PQD721107 PZZ721107 QJV721107 QTR721107 RDN721107 RNJ721107 RXF721107 SHB721107 SQX721107 TAT721107 TKP721107 TUL721107 UEH721107 UOD721107 UXZ721107 VHV721107 VRR721107 WBN721107 WLJ721107 WVF721107 B786643 IT786643 SP786643 ACL786643 AMH786643 AWD786643 BFZ786643 BPV786643 BZR786643 CJN786643 CTJ786643 DDF786643 DNB786643 DWX786643 EGT786643 EQP786643 FAL786643 FKH786643 FUD786643 GDZ786643 GNV786643 GXR786643 HHN786643 HRJ786643 IBF786643 ILB786643 IUX786643 JET786643 JOP786643 JYL786643 KIH786643 KSD786643 LBZ786643 LLV786643 LVR786643 MFN786643 MPJ786643 MZF786643 NJB786643 NSX786643 OCT786643 OMP786643 OWL786643 PGH786643 PQD786643 PZZ786643 QJV786643 QTR786643 RDN786643 RNJ786643 RXF786643 SHB786643 SQX786643 TAT786643 TKP786643 TUL786643 UEH786643 UOD786643 UXZ786643 VHV786643 VRR786643 WBN786643 WLJ786643 WVF786643 B852179 IT852179 SP852179 ACL852179 AMH852179 AWD852179 BFZ852179 BPV852179 BZR852179 CJN852179 CTJ852179 DDF852179 DNB852179 DWX852179 EGT852179 EQP852179 FAL852179 FKH852179 FUD852179 GDZ852179 GNV852179 GXR852179 HHN852179 HRJ852179 IBF852179 ILB852179 IUX852179 JET852179 JOP852179 JYL852179 KIH852179 KSD852179 LBZ852179 LLV852179 LVR852179 MFN852179 MPJ852179 MZF852179 NJB852179 NSX852179 OCT852179 OMP852179 OWL852179 PGH852179 PQD852179 PZZ852179 QJV852179 QTR852179 RDN852179 RNJ852179 RXF852179 SHB852179 SQX852179 TAT852179 TKP852179 TUL852179 UEH852179 UOD852179 UXZ852179 VHV852179 VRR852179 WBN852179 WLJ852179 WVF852179 B917715 IT917715 SP917715 ACL917715 AMH917715 AWD917715 BFZ917715 BPV917715 BZR917715 CJN917715 CTJ917715 DDF917715 DNB917715 DWX917715 EGT917715 EQP917715 FAL917715 FKH917715 FUD917715 GDZ917715 GNV917715 GXR917715 HHN917715 HRJ917715 IBF917715 ILB917715 IUX917715 JET917715 JOP917715 JYL917715 KIH917715 KSD917715 LBZ917715 LLV917715 LVR917715 MFN917715 MPJ917715 MZF917715 NJB917715 NSX917715 OCT917715 OMP917715 OWL917715 PGH917715 PQD917715 PZZ917715 QJV917715 QTR917715 RDN917715 RNJ917715 RXF917715 SHB917715 SQX917715 TAT917715 TKP917715 TUL917715 UEH917715 UOD917715 UXZ917715 VHV917715 VRR917715 WBN917715 WLJ917715 WVF917715 B983251 IT983251 SP983251 ACL983251 AMH983251 AWD983251 BFZ983251 BPV983251 BZR983251 CJN983251 CTJ983251 DDF983251 DNB983251 DWX983251 EGT983251 EQP983251 FAL983251 FKH983251 FUD983251 GDZ983251 GNV983251 GXR983251 HHN983251 HRJ983251 IBF983251 ILB983251 IUX983251 JET983251 JOP983251 JYL983251 KIH983251 KSD983251 LBZ983251 LLV983251 LVR983251 MFN983251 MPJ983251 MZF983251 NJB983251 NSX983251 OCT983251 OMP983251 OWL983251 PGH983251 PQD983251 PZZ983251 QJV983251 QTR983251 RDN983251 RNJ983251 RXF983251 SHB983251 SQX983251 TAT983251 TKP983251 TUL983251 UEH983251 UOD983251 UXZ983251 VHV983251 VRR983251 WBN983251 WVF24:WVF105 WLJ24:WLJ105 WBN24:WBN105 VRR24:VRR105 VHV24:VHV105 UXZ24:UXZ105 UOD24:UOD105 UEH24:UEH105 TUL24:TUL105 TKP24:TKP105 TAT24:TAT105 SQX24:SQX105 SHB24:SHB105 RXF24:RXF105 RNJ24:RNJ105 RDN24:RDN105 QTR24:QTR105 QJV24:QJV105 PZZ24:PZZ105 PQD24:PQD105 PGH24:PGH105 OWL24:OWL105 OMP24:OMP105 OCT24:OCT105 NSX24:NSX105 NJB24:NJB105 MZF24:MZF105 MPJ24:MPJ105 MFN24:MFN105 LVR24:LVR105 LLV24:LLV105 LBZ24:LBZ105 KSD24:KSD105 KIH24:KIH105 JYL24:JYL105 JOP24:JOP105 JET24:JET105 IUX24:IUX105 ILB24:ILB105 IBF24:IBF105 HRJ24:HRJ105 HHN24:HHN105 GXR24:GXR105 GNV24:GNV105 GDZ24:GDZ105 FUD24:FUD105 FKH24:FKH105 FAL24:FAL105 EQP24:EQP105 EGT24:EGT105 DWX24:DWX105 DNB24:DNB105 DDF24:DDF105 CTJ24:CTJ105 CJN24:CJN105 BZR24:BZR105 BPV24:BPV105 BFZ24:BFZ105 AWD24:AWD105 AMH24:AMH105 ACL24:ACL105 SP24:SP105 IT24:IT105">
      <formula1>0</formula1>
      <formula2>1</formula2>
    </dataValidation>
    <dataValidation type="list" allowBlank="1" showInputMessage="1" showErrorMessage="1" sqref="WVC983251 IQ65747 SM65747 ACI65747 AME65747 AWA65747 BFW65747 BPS65747 BZO65747 CJK65747 CTG65747 DDC65747 DMY65747 DWU65747 EGQ65747 EQM65747 FAI65747 FKE65747 FUA65747 GDW65747 GNS65747 GXO65747 HHK65747 HRG65747 IBC65747 IKY65747 IUU65747 JEQ65747 JOM65747 JYI65747 KIE65747 KSA65747 LBW65747 LLS65747 LVO65747 MFK65747 MPG65747 MZC65747 NIY65747 NSU65747 OCQ65747 OMM65747 OWI65747 PGE65747 PQA65747 PZW65747 QJS65747 QTO65747 RDK65747 RNG65747 RXC65747 SGY65747 SQU65747 TAQ65747 TKM65747 TUI65747 UEE65747 UOA65747 UXW65747 VHS65747 VRO65747 WBK65747 WLG65747 WVC65747 IQ131283 SM131283 ACI131283 AME131283 AWA131283 BFW131283 BPS131283 BZO131283 CJK131283 CTG131283 DDC131283 DMY131283 DWU131283 EGQ131283 EQM131283 FAI131283 FKE131283 FUA131283 GDW131283 GNS131283 GXO131283 HHK131283 HRG131283 IBC131283 IKY131283 IUU131283 JEQ131283 JOM131283 JYI131283 KIE131283 KSA131283 LBW131283 LLS131283 LVO131283 MFK131283 MPG131283 MZC131283 NIY131283 NSU131283 OCQ131283 OMM131283 OWI131283 PGE131283 PQA131283 PZW131283 QJS131283 QTO131283 RDK131283 RNG131283 RXC131283 SGY131283 SQU131283 TAQ131283 TKM131283 TUI131283 UEE131283 UOA131283 UXW131283 VHS131283 VRO131283 WBK131283 WLG131283 WVC131283 IQ196819 SM196819 ACI196819 AME196819 AWA196819 BFW196819 BPS196819 BZO196819 CJK196819 CTG196819 DDC196819 DMY196819 DWU196819 EGQ196819 EQM196819 FAI196819 FKE196819 FUA196819 GDW196819 GNS196819 GXO196819 HHK196819 HRG196819 IBC196819 IKY196819 IUU196819 JEQ196819 JOM196819 JYI196819 KIE196819 KSA196819 LBW196819 LLS196819 LVO196819 MFK196819 MPG196819 MZC196819 NIY196819 NSU196819 OCQ196819 OMM196819 OWI196819 PGE196819 PQA196819 PZW196819 QJS196819 QTO196819 RDK196819 RNG196819 RXC196819 SGY196819 SQU196819 TAQ196819 TKM196819 TUI196819 UEE196819 UOA196819 UXW196819 VHS196819 VRO196819 WBK196819 WLG196819 WVC196819 IQ262355 SM262355 ACI262355 AME262355 AWA262355 BFW262355 BPS262355 BZO262355 CJK262355 CTG262355 DDC262355 DMY262355 DWU262355 EGQ262355 EQM262355 FAI262355 FKE262355 FUA262355 GDW262355 GNS262355 GXO262355 HHK262355 HRG262355 IBC262355 IKY262355 IUU262355 JEQ262355 JOM262355 JYI262355 KIE262355 KSA262355 LBW262355 LLS262355 LVO262355 MFK262355 MPG262355 MZC262355 NIY262355 NSU262355 OCQ262355 OMM262355 OWI262355 PGE262355 PQA262355 PZW262355 QJS262355 QTO262355 RDK262355 RNG262355 RXC262355 SGY262355 SQU262355 TAQ262355 TKM262355 TUI262355 UEE262355 UOA262355 UXW262355 VHS262355 VRO262355 WBK262355 WLG262355 WVC262355 IQ327891 SM327891 ACI327891 AME327891 AWA327891 BFW327891 BPS327891 BZO327891 CJK327891 CTG327891 DDC327891 DMY327891 DWU327891 EGQ327891 EQM327891 FAI327891 FKE327891 FUA327891 GDW327891 GNS327891 GXO327891 HHK327891 HRG327891 IBC327891 IKY327891 IUU327891 JEQ327891 JOM327891 JYI327891 KIE327891 KSA327891 LBW327891 LLS327891 LVO327891 MFK327891 MPG327891 MZC327891 NIY327891 NSU327891 OCQ327891 OMM327891 OWI327891 PGE327891 PQA327891 PZW327891 QJS327891 QTO327891 RDK327891 RNG327891 RXC327891 SGY327891 SQU327891 TAQ327891 TKM327891 TUI327891 UEE327891 UOA327891 UXW327891 VHS327891 VRO327891 WBK327891 WLG327891 WVC327891 IQ393427 SM393427 ACI393427 AME393427 AWA393427 BFW393427 BPS393427 BZO393427 CJK393427 CTG393427 DDC393427 DMY393427 DWU393427 EGQ393427 EQM393427 FAI393427 FKE393427 FUA393427 GDW393427 GNS393427 GXO393427 HHK393427 HRG393427 IBC393427 IKY393427 IUU393427 JEQ393427 JOM393427 JYI393427 KIE393427 KSA393427 LBW393427 LLS393427 LVO393427 MFK393427 MPG393427 MZC393427 NIY393427 NSU393427 OCQ393427 OMM393427 OWI393427 PGE393427 PQA393427 PZW393427 QJS393427 QTO393427 RDK393427 RNG393427 RXC393427 SGY393427 SQU393427 TAQ393427 TKM393427 TUI393427 UEE393427 UOA393427 UXW393427 VHS393427 VRO393427 WBK393427 WLG393427 WVC393427 IQ458963 SM458963 ACI458963 AME458963 AWA458963 BFW458963 BPS458963 BZO458963 CJK458963 CTG458963 DDC458963 DMY458963 DWU458963 EGQ458963 EQM458963 FAI458963 FKE458963 FUA458963 GDW458963 GNS458963 GXO458963 HHK458963 HRG458963 IBC458963 IKY458963 IUU458963 JEQ458963 JOM458963 JYI458963 KIE458963 KSA458963 LBW458963 LLS458963 LVO458963 MFK458963 MPG458963 MZC458963 NIY458963 NSU458963 OCQ458963 OMM458963 OWI458963 PGE458963 PQA458963 PZW458963 QJS458963 QTO458963 RDK458963 RNG458963 RXC458963 SGY458963 SQU458963 TAQ458963 TKM458963 TUI458963 UEE458963 UOA458963 UXW458963 VHS458963 VRO458963 WBK458963 WLG458963 WVC458963 IQ524499 SM524499 ACI524499 AME524499 AWA524499 BFW524499 BPS524499 BZO524499 CJK524499 CTG524499 DDC524499 DMY524499 DWU524499 EGQ524499 EQM524499 FAI524499 FKE524499 FUA524499 GDW524499 GNS524499 GXO524499 HHK524499 HRG524499 IBC524499 IKY524499 IUU524499 JEQ524499 JOM524499 JYI524499 KIE524499 KSA524499 LBW524499 LLS524499 LVO524499 MFK524499 MPG524499 MZC524499 NIY524499 NSU524499 OCQ524499 OMM524499 OWI524499 PGE524499 PQA524499 PZW524499 QJS524499 QTO524499 RDK524499 RNG524499 RXC524499 SGY524499 SQU524499 TAQ524499 TKM524499 TUI524499 UEE524499 UOA524499 UXW524499 VHS524499 VRO524499 WBK524499 WLG524499 WVC524499 IQ590035 SM590035 ACI590035 AME590035 AWA590035 BFW590035 BPS590035 BZO590035 CJK590035 CTG590035 DDC590035 DMY590035 DWU590035 EGQ590035 EQM590035 FAI590035 FKE590035 FUA590035 GDW590035 GNS590035 GXO590035 HHK590035 HRG590035 IBC590035 IKY590035 IUU590035 JEQ590035 JOM590035 JYI590035 KIE590035 KSA590035 LBW590035 LLS590035 LVO590035 MFK590035 MPG590035 MZC590035 NIY590035 NSU590035 OCQ590035 OMM590035 OWI590035 PGE590035 PQA590035 PZW590035 QJS590035 QTO590035 RDK590035 RNG590035 RXC590035 SGY590035 SQU590035 TAQ590035 TKM590035 TUI590035 UEE590035 UOA590035 UXW590035 VHS590035 VRO590035 WBK590035 WLG590035 WVC590035 IQ655571 SM655571 ACI655571 AME655571 AWA655571 BFW655571 BPS655571 BZO655571 CJK655571 CTG655571 DDC655571 DMY655571 DWU655571 EGQ655571 EQM655571 FAI655571 FKE655571 FUA655571 GDW655571 GNS655571 GXO655571 HHK655571 HRG655571 IBC655571 IKY655571 IUU655571 JEQ655571 JOM655571 JYI655571 KIE655571 KSA655571 LBW655571 LLS655571 LVO655571 MFK655571 MPG655571 MZC655571 NIY655571 NSU655571 OCQ655571 OMM655571 OWI655571 PGE655571 PQA655571 PZW655571 QJS655571 QTO655571 RDK655571 RNG655571 RXC655571 SGY655571 SQU655571 TAQ655571 TKM655571 TUI655571 UEE655571 UOA655571 UXW655571 VHS655571 VRO655571 WBK655571 WLG655571 WVC655571 IQ721107 SM721107 ACI721107 AME721107 AWA721107 BFW721107 BPS721107 BZO721107 CJK721107 CTG721107 DDC721107 DMY721107 DWU721107 EGQ721107 EQM721107 FAI721107 FKE721107 FUA721107 GDW721107 GNS721107 GXO721107 HHK721107 HRG721107 IBC721107 IKY721107 IUU721107 JEQ721107 JOM721107 JYI721107 KIE721107 KSA721107 LBW721107 LLS721107 LVO721107 MFK721107 MPG721107 MZC721107 NIY721107 NSU721107 OCQ721107 OMM721107 OWI721107 PGE721107 PQA721107 PZW721107 QJS721107 QTO721107 RDK721107 RNG721107 RXC721107 SGY721107 SQU721107 TAQ721107 TKM721107 TUI721107 UEE721107 UOA721107 UXW721107 VHS721107 VRO721107 WBK721107 WLG721107 WVC721107 IQ786643 SM786643 ACI786643 AME786643 AWA786643 BFW786643 BPS786643 BZO786643 CJK786643 CTG786643 DDC786643 DMY786643 DWU786643 EGQ786643 EQM786643 FAI786643 FKE786643 FUA786643 GDW786643 GNS786643 GXO786643 HHK786643 HRG786643 IBC786643 IKY786643 IUU786643 JEQ786643 JOM786643 JYI786643 KIE786643 KSA786643 LBW786643 LLS786643 LVO786643 MFK786643 MPG786643 MZC786643 NIY786643 NSU786643 OCQ786643 OMM786643 OWI786643 PGE786643 PQA786643 PZW786643 QJS786643 QTO786643 RDK786643 RNG786643 RXC786643 SGY786643 SQU786643 TAQ786643 TKM786643 TUI786643 UEE786643 UOA786643 UXW786643 VHS786643 VRO786643 WBK786643 WLG786643 WVC786643 IQ852179 SM852179 ACI852179 AME852179 AWA852179 BFW852179 BPS852179 BZO852179 CJK852179 CTG852179 DDC852179 DMY852179 DWU852179 EGQ852179 EQM852179 FAI852179 FKE852179 FUA852179 GDW852179 GNS852179 GXO852179 HHK852179 HRG852179 IBC852179 IKY852179 IUU852179 JEQ852179 JOM852179 JYI852179 KIE852179 KSA852179 LBW852179 LLS852179 LVO852179 MFK852179 MPG852179 MZC852179 NIY852179 NSU852179 OCQ852179 OMM852179 OWI852179 PGE852179 PQA852179 PZW852179 QJS852179 QTO852179 RDK852179 RNG852179 RXC852179 SGY852179 SQU852179 TAQ852179 TKM852179 TUI852179 UEE852179 UOA852179 UXW852179 VHS852179 VRO852179 WBK852179 WLG852179 WVC852179 IQ917715 SM917715 ACI917715 AME917715 AWA917715 BFW917715 BPS917715 BZO917715 CJK917715 CTG917715 DDC917715 DMY917715 DWU917715 EGQ917715 EQM917715 FAI917715 FKE917715 FUA917715 GDW917715 GNS917715 GXO917715 HHK917715 HRG917715 IBC917715 IKY917715 IUU917715 JEQ917715 JOM917715 JYI917715 KIE917715 KSA917715 LBW917715 LLS917715 LVO917715 MFK917715 MPG917715 MZC917715 NIY917715 NSU917715 OCQ917715 OMM917715 OWI917715 PGE917715 PQA917715 PZW917715 QJS917715 QTO917715 RDK917715 RNG917715 RXC917715 SGY917715 SQU917715 TAQ917715 TKM917715 TUI917715 UEE917715 UOA917715 UXW917715 VHS917715 VRO917715 WBK917715 WLG917715 WVC917715 IQ983251 SM983251 ACI983251 AME983251 AWA983251 BFW983251 BPS983251 BZO983251 CJK983251 CTG983251 DDC983251 DMY983251 DWU983251 EGQ983251 EQM983251 FAI983251 FKE983251 FUA983251 GDW983251 GNS983251 GXO983251 HHK983251 HRG983251 IBC983251 IKY983251 IUU983251 JEQ983251 JOM983251 JYI983251 KIE983251 KSA983251 LBW983251 LLS983251 LVO983251 MFK983251 MPG983251 MZC983251 NIY983251 NSU983251 OCQ983251 OMM983251 OWI983251 PGE983251 PQA983251 PZW983251 QJS983251 QTO983251 RDK983251 RNG983251 RXC983251 SGY983251 SQU983251 TAQ983251 TKM983251 TUI983251 UEE983251 UOA983251 UXW983251 VHS983251 VRO983251 WBK983251 WLG983251 WVC24:WVC105 WLG24:WLG105 WBK24:WBK105 VRO24:VRO105 VHS24:VHS105 UXW24:UXW105 UOA24:UOA105 UEE24:UEE105 TUI24:TUI105 TKM24:TKM105 TAQ24:TAQ105 SQU24:SQU105 SGY24:SGY105 RXC24:RXC105 RNG24:RNG105 RDK24:RDK105 QTO24:QTO105 QJS24:QJS105 PZW24:PZW105 PQA24:PQA105 PGE24:PGE105 OWI24:OWI105 OMM24:OMM105 OCQ24:OCQ105 NSU24:NSU105 NIY24:NIY105 MZC24:MZC105 MPG24:MPG105 MFK24:MFK105 LVO24:LVO105 LLS24:LLS105 LBW24:LBW105 KSA24:KSA105 KIE24:KIE105 JYI24:JYI105 JOM24:JOM105 JEQ24:JEQ105 IUU24:IUU105 IKY24:IKY105 IBC24:IBC105 HRG24:HRG105 HHK24:HHK105 GXO24:GXO105 GNS24:GNS105 GDW24:GDW105 FUA24:FUA105 FKE24:FKE105 FAI24:FAI105 EQM24:EQM105 EGQ24:EGQ105 DWU24:DWU105 DMY24:DMY105 DDC24:DDC105 CTG24:CTG105 CJK24:CJK105 BZO24:BZO105 BPS24:BPS105 BFW24:BFW105 AWA24:AWA105 AME24:AME105 ACI24:ACI105 SM24:SM105 IQ24:IQ105">
      <formula1>"1,2,3,4,5"</formula1>
    </dataValidation>
  </dataValidations>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BK719"/>
  <sheetViews>
    <sheetView topLeftCell="A58" zoomScale="58" workbookViewId="0">
      <selection activeCell="D39" sqref="D39"/>
    </sheetView>
  </sheetViews>
  <sheetFormatPr baseColWidth="10" defaultRowHeight="15" x14ac:dyDescent="0.25"/>
  <cols>
    <col min="1" max="1" width="3.140625" style="1" bestFit="1" customWidth="1"/>
    <col min="2" max="2" width="102.7109375" style="1" bestFit="1" customWidth="1"/>
    <col min="3" max="3" width="47" style="1" customWidth="1"/>
    <col min="4" max="4" width="51.140625" style="1" customWidth="1"/>
    <col min="5" max="5" width="44.28515625" style="1" customWidth="1"/>
    <col min="6" max="6" width="35.7109375" style="1" customWidth="1"/>
    <col min="7" max="7" width="29.7109375" style="1" customWidth="1"/>
    <col min="8" max="8" width="24.5703125" style="1" customWidth="1"/>
    <col min="9" max="9" width="24" style="1" customWidth="1"/>
    <col min="10" max="10" width="50.7109375" style="1" customWidth="1"/>
    <col min="11" max="11" width="39.28515625" style="1" customWidth="1"/>
    <col min="12" max="12" width="116.85546875" style="1" customWidth="1"/>
    <col min="13" max="13" width="18.7109375" style="1" customWidth="1"/>
    <col min="14" max="14" width="22.140625" style="1" customWidth="1"/>
    <col min="15" max="15" width="26.140625" style="1" customWidth="1"/>
    <col min="16" max="16" width="92" style="1" customWidth="1"/>
    <col min="17" max="17" width="55.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2576</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1891" t="s">
        <v>2577</v>
      </c>
      <c r="D10" s="1891"/>
      <c r="E10" s="1892"/>
      <c r="F10" s="6"/>
      <c r="G10" s="6"/>
      <c r="H10" s="6"/>
      <c r="I10" s="6"/>
      <c r="J10" s="6"/>
      <c r="K10" s="6"/>
      <c r="L10" s="6"/>
      <c r="M10" s="6"/>
      <c r="N10" s="8"/>
    </row>
    <row r="11" spans="2:16" ht="16.5" thickBot="1" x14ac:dyDescent="0.3">
      <c r="B11" s="9" t="s">
        <v>8</v>
      </c>
      <c r="C11" s="313">
        <v>41971</v>
      </c>
      <c r="D11" s="11"/>
      <c r="E11" s="11"/>
      <c r="F11" s="11"/>
      <c r="G11" s="11"/>
      <c r="H11" s="11"/>
      <c r="I11" s="11"/>
      <c r="J11" s="11"/>
      <c r="K11" s="11"/>
      <c r="L11" s="11"/>
      <c r="M11" s="11"/>
      <c r="N11" s="13"/>
    </row>
    <row r="12" spans="2:16" ht="15.75" x14ac:dyDescent="0.25">
      <c r="B12" s="14"/>
      <c r="C12" s="244"/>
      <c r="D12" s="16"/>
      <c r="E12" s="16"/>
      <c r="F12" s="16"/>
      <c r="G12" s="16"/>
      <c r="H12" s="16"/>
      <c r="I12" s="653"/>
      <c r="J12" s="653"/>
      <c r="K12" s="653"/>
      <c r="L12" s="653"/>
      <c r="M12" s="653"/>
      <c r="N12" s="16"/>
    </row>
    <row r="13" spans="2:16" x14ac:dyDescent="0.25">
      <c r="I13" s="653"/>
      <c r="J13" s="653"/>
      <c r="K13" s="653"/>
      <c r="L13" s="653"/>
      <c r="M13" s="653"/>
      <c r="N13" s="17"/>
    </row>
    <row r="14" spans="2:16" x14ac:dyDescent="0.25">
      <c r="B14" s="1893" t="s">
        <v>10</v>
      </c>
      <c r="C14" s="1893"/>
      <c r="D14" s="600" t="s">
        <v>11</v>
      </c>
      <c r="E14" s="600" t="s">
        <v>12</v>
      </c>
      <c r="F14" s="600" t="s">
        <v>13</v>
      </c>
      <c r="G14" s="19"/>
      <c r="I14" s="20"/>
      <c r="J14" s="20"/>
      <c r="K14" s="20"/>
      <c r="L14" s="20"/>
      <c r="M14" s="20"/>
      <c r="N14" s="17"/>
    </row>
    <row r="15" spans="2:16" x14ac:dyDescent="0.25">
      <c r="B15" s="1893"/>
      <c r="C15" s="1893"/>
      <c r="D15" s="600" t="s">
        <v>2578</v>
      </c>
      <c r="E15" s="245" t="s">
        <v>2579</v>
      </c>
      <c r="F15" s="314">
        <v>1051</v>
      </c>
      <c r="G15" s="24"/>
      <c r="I15" s="25"/>
      <c r="J15" s="25"/>
      <c r="K15" s="25"/>
      <c r="L15" s="25"/>
      <c r="M15" s="25"/>
      <c r="N15" s="17"/>
    </row>
    <row r="16" spans="2:16" x14ac:dyDescent="0.25">
      <c r="B16" s="1893"/>
      <c r="C16" s="1893"/>
      <c r="D16" s="600" t="s">
        <v>2580</v>
      </c>
      <c r="E16" s="245" t="s">
        <v>2581</v>
      </c>
      <c r="F16" s="314">
        <v>304</v>
      </c>
      <c r="G16" s="24"/>
      <c r="I16" s="25"/>
      <c r="J16" s="25"/>
      <c r="K16" s="25"/>
      <c r="L16" s="25"/>
      <c r="M16" s="25"/>
      <c r="N16" s="17"/>
    </row>
    <row r="17" spans="1:14" x14ac:dyDescent="0.25">
      <c r="B17" s="1893"/>
      <c r="C17" s="1893"/>
      <c r="D17" s="600" t="s">
        <v>2582</v>
      </c>
      <c r="E17" s="245" t="s">
        <v>2583</v>
      </c>
      <c r="F17" s="728">
        <v>611</v>
      </c>
      <c r="G17" s="24"/>
      <c r="I17" s="25"/>
      <c r="J17" s="25"/>
      <c r="K17" s="25"/>
      <c r="L17" s="25"/>
      <c r="M17" s="25"/>
      <c r="N17" s="17"/>
    </row>
    <row r="18" spans="1:14" x14ac:dyDescent="0.25">
      <c r="B18" s="1893"/>
      <c r="C18" s="1893"/>
      <c r="D18" s="600" t="s">
        <v>2584</v>
      </c>
      <c r="E18" s="729" t="s">
        <v>2585</v>
      </c>
      <c r="F18" s="728">
        <v>117</v>
      </c>
      <c r="G18" s="24"/>
      <c r="H18" s="28"/>
      <c r="I18" s="25"/>
      <c r="J18" s="25"/>
      <c r="K18" s="25"/>
      <c r="L18" s="25"/>
      <c r="M18" s="25"/>
      <c r="N18" s="29"/>
    </row>
    <row r="19" spans="1:14" x14ac:dyDescent="0.25">
      <c r="B19" s="1893"/>
      <c r="C19" s="1893"/>
      <c r="D19" s="600" t="s">
        <v>2586</v>
      </c>
      <c r="E19" s="729" t="s">
        <v>2587</v>
      </c>
      <c r="F19" s="728">
        <v>368</v>
      </c>
      <c r="G19" s="24"/>
      <c r="H19" s="28"/>
      <c r="I19" s="247"/>
      <c r="J19" s="247"/>
      <c r="K19" s="247"/>
      <c r="L19" s="247"/>
      <c r="M19" s="247"/>
      <c r="N19" s="29"/>
    </row>
    <row r="20" spans="1:14" x14ac:dyDescent="0.25">
      <c r="B20" s="1893"/>
      <c r="C20" s="1893"/>
      <c r="D20" s="600" t="s">
        <v>2588</v>
      </c>
      <c r="E20" s="729" t="s">
        <v>2589</v>
      </c>
      <c r="F20" s="728">
        <v>323</v>
      </c>
      <c r="G20" s="24"/>
      <c r="H20" s="28"/>
      <c r="I20" s="653"/>
      <c r="J20" s="653"/>
      <c r="K20" s="653"/>
      <c r="L20" s="653"/>
      <c r="M20" s="653"/>
      <c r="N20" s="29"/>
    </row>
    <row r="21" spans="1:14" x14ac:dyDescent="0.25">
      <c r="B21" s="1893"/>
      <c r="C21" s="1893"/>
      <c r="D21" s="600" t="s">
        <v>2590</v>
      </c>
      <c r="E21" s="729" t="s">
        <v>2591</v>
      </c>
      <c r="F21" s="728">
        <v>269</v>
      </c>
      <c r="G21" s="24"/>
      <c r="H21" s="28"/>
      <c r="I21" s="653"/>
      <c r="J21" s="653"/>
      <c r="K21" s="653"/>
      <c r="L21" s="653"/>
      <c r="M21" s="653"/>
      <c r="N21" s="29"/>
    </row>
    <row r="22" spans="1:14" ht="15.75" thickBot="1" x14ac:dyDescent="0.3">
      <c r="B22" s="1894" t="s">
        <v>14</v>
      </c>
      <c r="C22" s="1895"/>
      <c r="D22" s="600" t="s">
        <v>2592</v>
      </c>
      <c r="E22" s="245" t="s">
        <v>2593</v>
      </c>
      <c r="F22" s="314">
        <v>990</v>
      </c>
      <c r="G22" s="24"/>
      <c r="H22" s="28"/>
      <c r="I22" s="653"/>
      <c r="J22" s="653"/>
      <c r="K22" s="653"/>
      <c r="L22" s="653"/>
      <c r="M22" s="653"/>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48">
        <v>3226</v>
      </c>
      <c r="D24" s="39"/>
      <c r="E24" s="315">
        <v>4051803765</v>
      </c>
      <c r="F24" s="41"/>
      <c r="G24" s="41"/>
      <c r="H24" s="41"/>
      <c r="I24" s="42"/>
      <c r="J24" s="42"/>
      <c r="K24" s="42"/>
      <c r="L24" s="42"/>
      <c r="M24" s="42"/>
    </row>
    <row r="25" spans="1:14" x14ac:dyDescent="0.25">
      <c r="A25" s="44"/>
      <c r="C25" s="250"/>
      <c r="D25" s="25"/>
      <c r="E25" s="46"/>
      <c r="F25" s="41"/>
      <c r="G25" s="41"/>
      <c r="H25" s="41"/>
      <c r="I25" s="42"/>
      <c r="J25" s="42"/>
      <c r="K25" s="42"/>
      <c r="L25" s="42"/>
      <c r="M25" s="42"/>
    </row>
    <row r="26" spans="1:14" x14ac:dyDescent="0.25">
      <c r="A26" s="44"/>
      <c r="C26" s="250"/>
      <c r="D26" s="25"/>
      <c r="E26" s="46"/>
      <c r="F26" s="41"/>
      <c r="G26" s="41"/>
      <c r="H26" s="41"/>
      <c r="I26" s="42"/>
      <c r="J26" s="42"/>
      <c r="K26" s="42"/>
      <c r="L26" s="42"/>
      <c r="M26" s="42"/>
    </row>
    <row r="27" spans="1:14" x14ac:dyDescent="0.25">
      <c r="A27" s="44"/>
      <c r="B27" s="47" t="s">
        <v>2594</v>
      </c>
      <c r="C27"/>
      <c r="D27"/>
      <c r="E27"/>
      <c r="F27"/>
      <c r="G27"/>
      <c r="H27"/>
      <c r="I27" s="653"/>
      <c r="J27" s="653"/>
      <c r="K27" s="653"/>
      <c r="L27" s="653"/>
      <c r="M27" s="653"/>
      <c r="N27" s="17"/>
    </row>
    <row r="28" spans="1:14" x14ac:dyDescent="0.25">
      <c r="A28" s="44"/>
      <c r="B28"/>
      <c r="C28"/>
      <c r="D28"/>
      <c r="E28"/>
      <c r="F28"/>
      <c r="G28"/>
      <c r="H28"/>
      <c r="I28" s="653"/>
      <c r="J28" s="653"/>
      <c r="K28" s="653"/>
      <c r="L28" s="653"/>
      <c r="M28" s="653"/>
      <c r="N28" s="17"/>
    </row>
    <row r="29" spans="1:14" x14ac:dyDescent="0.25">
      <c r="A29" s="44"/>
      <c r="B29" s="49" t="s">
        <v>18</v>
      </c>
      <c r="C29" s="49" t="s">
        <v>19</v>
      </c>
      <c r="D29" s="49" t="s">
        <v>20</v>
      </c>
      <c r="E29" s="316"/>
      <c r="F29"/>
      <c r="G29"/>
      <c r="H29"/>
      <c r="I29" s="653"/>
      <c r="J29" s="653"/>
      <c r="K29" s="653"/>
      <c r="L29" s="653"/>
      <c r="M29" s="653"/>
      <c r="N29" s="17"/>
    </row>
    <row r="30" spans="1:14" x14ac:dyDescent="0.25">
      <c r="A30" s="44"/>
      <c r="B30" s="51" t="s">
        <v>21</v>
      </c>
      <c r="C30" s="620"/>
      <c r="D30" s="620" t="s">
        <v>22</v>
      </c>
      <c r="E30"/>
      <c r="F30"/>
      <c r="G30"/>
      <c r="H30"/>
      <c r="I30" s="653"/>
      <c r="J30" s="653"/>
      <c r="K30" s="653"/>
      <c r="L30" s="653"/>
      <c r="M30" s="653"/>
      <c r="N30" s="17"/>
    </row>
    <row r="31" spans="1:14" x14ac:dyDescent="0.25">
      <c r="A31" s="44"/>
      <c r="B31" s="51" t="s">
        <v>23</v>
      </c>
      <c r="C31" s="620" t="s">
        <v>22</v>
      </c>
      <c r="D31" s="51"/>
      <c r="E31"/>
      <c r="F31"/>
      <c r="G31"/>
      <c r="H31"/>
      <c r="I31" s="653"/>
      <c r="J31" s="653"/>
      <c r="K31" s="653"/>
      <c r="L31" s="653"/>
      <c r="M31" s="653"/>
      <c r="N31" s="17"/>
    </row>
    <row r="32" spans="1:14" x14ac:dyDescent="0.25">
      <c r="A32" s="44"/>
      <c r="B32" s="51" t="s">
        <v>24</v>
      </c>
      <c r="C32" s="620" t="s">
        <v>22</v>
      </c>
      <c r="D32" s="620"/>
      <c r="E32"/>
      <c r="F32"/>
      <c r="G32"/>
      <c r="H32"/>
      <c r="I32" s="653"/>
      <c r="J32" s="653"/>
      <c r="K32" s="653"/>
      <c r="L32" s="653"/>
      <c r="M32" s="653"/>
      <c r="N32" s="17"/>
    </row>
    <row r="33" spans="1:14" x14ac:dyDescent="0.25">
      <c r="A33" s="44"/>
      <c r="B33" s="51" t="s">
        <v>25</v>
      </c>
      <c r="C33" s="620" t="s">
        <v>22</v>
      </c>
      <c r="D33" s="620"/>
      <c r="E33"/>
      <c r="F33"/>
      <c r="G33"/>
      <c r="H33"/>
      <c r="I33" s="653"/>
      <c r="J33" s="653"/>
      <c r="K33" s="653"/>
      <c r="L33" s="653"/>
      <c r="M33" s="653"/>
      <c r="N33" s="17"/>
    </row>
    <row r="34" spans="1:14" x14ac:dyDescent="0.25">
      <c r="A34" s="44"/>
      <c r="B34"/>
      <c r="C34"/>
      <c r="D34"/>
      <c r="E34"/>
      <c r="F34"/>
      <c r="G34"/>
      <c r="H34"/>
      <c r="I34" s="653"/>
      <c r="J34" s="653"/>
      <c r="K34" s="653"/>
      <c r="L34" s="653"/>
      <c r="M34" s="653"/>
      <c r="N34" s="17"/>
    </row>
    <row r="35" spans="1:14" x14ac:dyDescent="0.25">
      <c r="A35" s="44"/>
      <c r="B35" s="47" t="s">
        <v>2595</v>
      </c>
      <c r="C35"/>
      <c r="D35"/>
      <c r="E35"/>
      <c r="F35"/>
      <c r="G35"/>
      <c r="H35"/>
      <c r="I35" s="653"/>
      <c r="J35" s="653"/>
      <c r="K35" s="653"/>
      <c r="L35" s="653"/>
      <c r="M35" s="653"/>
      <c r="N35" s="17"/>
    </row>
    <row r="36" spans="1:14" x14ac:dyDescent="0.25">
      <c r="A36" s="44"/>
      <c r="B36"/>
      <c r="C36"/>
      <c r="D36"/>
      <c r="E36"/>
      <c r="F36"/>
      <c r="G36"/>
      <c r="H36"/>
      <c r="I36" s="653"/>
      <c r="J36" s="653"/>
      <c r="K36" s="653"/>
      <c r="L36" s="653"/>
      <c r="M36" s="653"/>
      <c r="N36" s="17"/>
    </row>
    <row r="37" spans="1:14" x14ac:dyDescent="0.25">
      <c r="A37" s="44"/>
      <c r="B37" s="49" t="s">
        <v>18</v>
      </c>
      <c r="C37" s="49" t="s">
        <v>19</v>
      </c>
      <c r="D37" s="49" t="s">
        <v>20</v>
      </c>
      <c r="E37"/>
      <c r="F37"/>
      <c r="G37"/>
      <c r="H37"/>
      <c r="I37" s="653"/>
      <c r="J37" s="653"/>
      <c r="K37" s="653"/>
      <c r="L37" s="653"/>
      <c r="M37" s="653"/>
      <c r="N37" s="17"/>
    </row>
    <row r="38" spans="1:14" x14ac:dyDescent="0.25">
      <c r="A38" s="44"/>
      <c r="B38" s="51" t="s">
        <v>21</v>
      </c>
      <c r="C38" s="620"/>
      <c r="D38" s="620" t="s">
        <v>22</v>
      </c>
      <c r="E38"/>
      <c r="F38"/>
      <c r="G38"/>
      <c r="H38"/>
      <c r="I38" s="653"/>
      <c r="J38" s="653"/>
      <c r="K38" s="653"/>
      <c r="L38" s="653"/>
      <c r="M38" s="653"/>
      <c r="N38" s="17"/>
    </row>
    <row r="39" spans="1:14" x14ac:dyDescent="0.25">
      <c r="A39" s="44"/>
      <c r="B39" s="51" t="s">
        <v>23</v>
      </c>
      <c r="C39" s="620" t="s">
        <v>22</v>
      </c>
      <c r="D39" s="620"/>
      <c r="E39"/>
      <c r="F39"/>
      <c r="G39"/>
      <c r="H39"/>
      <c r="I39" s="653"/>
      <c r="J39" s="653"/>
      <c r="K39" s="653"/>
      <c r="L39" s="653"/>
      <c r="M39" s="653"/>
      <c r="N39" s="17"/>
    </row>
    <row r="40" spans="1:14" x14ac:dyDescent="0.25">
      <c r="A40" s="44"/>
      <c r="B40" s="51" t="s">
        <v>24</v>
      </c>
      <c r="C40" s="620" t="s">
        <v>22</v>
      </c>
      <c r="D40" s="620"/>
      <c r="E40"/>
      <c r="F40"/>
      <c r="G40"/>
      <c r="H40"/>
      <c r="I40" s="653"/>
      <c r="J40" s="653"/>
      <c r="K40" s="653"/>
      <c r="L40" s="653"/>
      <c r="M40" s="653"/>
      <c r="N40" s="17"/>
    </row>
    <row r="41" spans="1:14" x14ac:dyDescent="0.25">
      <c r="A41" s="44"/>
      <c r="B41" s="51" t="s">
        <v>25</v>
      </c>
      <c r="C41" s="620" t="s">
        <v>22</v>
      </c>
      <c r="D41" s="620"/>
      <c r="E41"/>
      <c r="F41"/>
      <c r="G41"/>
      <c r="H41"/>
      <c r="I41" s="653"/>
      <c r="J41" s="653"/>
      <c r="K41" s="653"/>
      <c r="L41" s="653"/>
      <c r="M41" s="653"/>
      <c r="N41" s="17"/>
    </row>
    <row r="42" spans="1:14" x14ac:dyDescent="0.25">
      <c r="A42" s="44"/>
      <c r="B42"/>
      <c r="C42"/>
      <c r="D42"/>
      <c r="E42"/>
      <c r="F42"/>
      <c r="G42"/>
      <c r="H42"/>
      <c r="I42" s="653"/>
      <c r="J42" s="653"/>
      <c r="K42" s="653"/>
      <c r="L42" s="653"/>
      <c r="M42" s="653"/>
      <c r="N42" s="17"/>
    </row>
    <row r="43" spans="1:14" x14ac:dyDescent="0.25">
      <c r="A43" s="44"/>
      <c r="B43" s="47" t="s">
        <v>901</v>
      </c>
      <c r="C43"/>
      <c r="D43"/>
      <c r="E43"/>
      <c r="F43"/>
      <c r="G43"/>
      <c r="H43"/>
      <c r="I43" s="653"/>
      <c r="J43" s="653"/>
      <c r="K43" s="653"/>
      <c r="L43" s="653"/>
      <c r="M43" s="653"/>
      <c r="N43" s="17"/>
    </row>
    <row r="44" spans="1:14" x14ac:dyDescent="0.25">
      <c r="A44" s="44"/>
      <c r="B44" s="47"/>
      <c r="C44"/>
      <c r="D44"/>
      <c r="E44"/>
      <c r="F44"/>
      <c r="G44"/>
      <c r="H44"/>
      <c r="I44" s="653"/>
      <c r="J44" s="653"/>
      <c r="K44" s="653"/>
      <c r="L44" s="653"/>
      <c r="M44" s="653"/>
      <c r="N44" s="17"/>
    </row>
    <row r="45" spans="1:14" x14ac:dyDescent="0.25">
      <c r="A45" s="44"/>
      <c r="B45" s="49" t="s">
        <v>18</v>
      </c>
      <c r="C45" s="49" t="s">
        <v>19</v>
      </c>
      <c r="D45" s="49" t="s">
        <v>20</v>
      </c>
      <c r="E45"/>
      <c r="F45"/>
      <c r="G45"/>
      <c r="H45"/>
      <c r="I45" s="653"/>
      <c r="J45" s="653"/>
      <c r="K45" s="653"/>
      <c r="L45" s="653"/>
      <c r="M45" s="653"/>
      <c r="N45" s="17"/>
    </row>
    <row r="46" spans="1:14" x14ac:dyDescent="0.25">
      <c r="A46" s="44"/>
      <c r="B46" s="51" t="s">
        <v>21</v>
      </c>
      <c r="C46" s="620"/>
      <c r="D46" s="620" t="s">
        <v>22</v>
      </c>
      <c r="E46"/>
      <c r="F46"/>
      <c r="G46"/>
      <c r="H46"/>
      <c r="I46" s="653"/>
      <c r="J46" s="653"/>
      <c r="K46" s="653"/>
      <c r="L46" s="653"/>
      <c r="M46" s="653"/>
      <c r="N46" s="17"/>
    </row>
    <row r="47" spans="1:14" x14ac:dyDescent="0.25">
      <c r="A47" s="44"/>
      <c r="B47" s="51" t="s">
        <v>23</v>
      </c>
      <c r="C47" s="620" t="s">
        <v>22</v>
      </c>
      <c r="D47" s="620"/>
      <c r="E47"/>
      <c r="F47"/>
      <c r="G47"/>
      <c r="H47"/>
      <c r="I47" s="653"/>
      <c r="J47" s="653"/>
      <c r="K47" s="653"/>
      <c r="L47" s="653"/>
      <c r="M47" s="653"/>
      <c r="N47" s="17"/>
    </row>
    <row r="48" spans="1:14" x14ac:dyDescent="0.25">
      <c r="A48" s="44"/>
      <c r="B48" s="51" t="s">
        <v>24</v>
      </c>
      <c r="C48" s="620" t="s">
        <v>22</v>
      </c>
      <c r="D48" s="620"/>
      <c r="E48"/>
      <c r="F48"/>
      <c r="G48"/>
      <c r="H48"/>
      <c r="I48" s="653"/>
      <c r="J48" s="653"/>
      <c r="K48" s="653"/>
      <c r="L48" s="653"/>
      <c r="M48" s="653"/>
      <c r="N48" s="17"/>
    </row>
    <row r="49" spans="1:14" x14ac:dyDescent="0.25">
      <c r="A49" s="44"/>
      <c r="B49" s="51" t="s">
        <v>25</v>
      </c>
      <c r="C49" s="620" t="s">
        <v>22</v>
      </c>
      <c r="D49" s="620"/>
      <c r="E49"/>
      <c r="F49"/>
      <c r="G49"/>
      <c r="H49"/>
      <c r="I49" s="653"/>
      <c r="J49" s="653"/>
      <c r="K49" s="653"/>
      <c r="L49" s="653"/>
      <c r="M49" s="653"/>
      <c r="N49" s="17"/>
    </row>
    <row r="50" spans="1:14" x14ac:dyDescent="0.25">
      <c r="A50" s="44"/>
      <c r="B50" s="47"/>
      <c r="C50"/>
      <c r="D50"/>
      <c r="E50"/>
      <c r="F50"/>
      <c r="G50"/>
      <c r="H50"/>
      <c r="I50" s="653"/>
      <c r="J50" s="653"/>
      <c r="K50" s="653"/>
      <c r="L50" s="653"/>
      <c r="M50" s="653"/>
      <c r="N50" s="17"/>
    </row>
    <row r="51" spans="1:14" x14ac:dyDescent="0.25">
      <c r="A51" s="44"/>
      <c r="B51" s="47" t="s">
        <v>2596</v>
      </c>
      <c r="C51"/>
      <c r="D51"/>
      <c r="E51"/>
      <c r="F51"/>
      <c r="G51"/>
      <c r="H51"/>
      <c r="I51" s="653"/>
      <c r="J51" s="653"/>
      <c r="K51" s="653"/>
      <c r="L51" s="653"/>
      <c r="M51" s="653"/>
      <c r="N51" s="17"/>
    </row>
    <row r="52" spans="1:14" x14ac:dyDescent="0.25">
      <c r="A52" s="44"/>
      <c r="B52" s="47"/>
      <c r="C52"/>
      <c r="D52"/>
      <c r="E52"/>
      <c r="F52"/>
      <c r="G52"/>
      <c r="H52"/>
      <c r="I52" s="653"/>
      <c r="J52" s="653"/>
      <c r="K52" s="653"/>
      <c r="L52" s="653"/>
      <c r="M52" s="653"/>
      <c r="N52" s="17"/>
    </row>
    <row r="53" spans="1:14" x14ac:dyDescent="0.25">
      <c r="A53" s="44"/>
      <c r="B53" s="49" t="s">
        <v>18</v>
      </c>
      <c r="C53" s="49" t="s">
        <v>19</v>
      </c>
      <c r="D53" s="49" t="s">
        <v>20</v>
      </c>
      <c r="E53"/>
      <c r="F53"/>
      <c r="G53"/>
      <c r="H53"/>
      <c r="I53" s="653"/>
      <c r="J53" s="653"/>
      <c r="K53" s="653"/>
      <c r="L53" s="653"/>
      <c r="M53" s="653"/>
      <c r="N53" s="17"/>
    </row>
    <row r="54" spans="1:14" x14ac:dyDescent="0.25">
      <c r="A54" s="44"/>
      <c r="B54" s="51" t="s">
        <v>21</v>
      </c>
      <c r="C54" s="620"/>
      <c r="D54" s="620" t="s">
        <v>22</v>
      </c>
      <c r="E54"/>
      <c r="F54"/>
      <c r="G54"/>
      <c r="H54"/>
      <c r="I54" s="653"/>
      <c r="J54" s="653"/>
      <c r="K54" s="653"/>
      <c r="L54" s="653"/>
      <c r="M54" s="653"/>
      <c r="N54" s="17"/>
    </row>
    <row r="55" spans="1:14" x14ac:dyDescent="0.25">
      <c r="A55" s="44"/>
      <c r="B55" s="51" t="s">
        <v>23</v>
      </c>
      <c r="C55" s="620" t="s">
        <v>22</v>
      </c>
      <c r="D55" s="620"/>
      <c r="E55"/>
      <c r="F55"/>
      <c r="G55"/>
      <c r="H55"/>
      <c r="I55" s="653"/>
      <c r="J55" s="653"/>
      <c r="K55" s="653"/>
      <c r="L55" s="653"/>
      <c r="M55" s="653"/>
      <c r="N55" s="17"/>
    </row>
    <row r="56" spans="1:14" x14ac:dyDescent="0.25">
      <c r="A56" s="44"/>
      <c r="B56" s="51" t="s">
        <v>24</v>
      </c>
      <c r="C56" s="620" t="s">
        <v>22</v>
      </c>
      <c r="D56" s="620"/>
      <c r="E56"/>
      <c r="F56"/>
      <c r="G56"/>
      <c r="H56"/>
      <c r="I56" s="653"/>
      <c r="J56" s="653"/>
      <c r="K56" s="653"/>
      <c r="L56" s="653"/>
      <c r="M56" s="653"/>
      <c r="N56" s="17"/>
    </row>
    <row r="57" spans="1:14" x14ac:dyDescent="0.25">
      <c r="A57" s="44"/>
      <c r="B57" s="51" t="s">
        <v>25</v>
      </c>
      <c r="C57" s="620" t="s">
        <v>22</v>
      </c>
      <c r="D57" s="620"/>
      <c r="E57"/>
      <c r="F57"/>
      <c r="G57"/>
      <c r="H57"/>
      <c r="I57" s="653"/>
      <c r="J57" s="653"/>
      <c r="K57" s="653"/>
      <c r="L57" s="653"/>
      <c r="M57" s="653"/>
      <c r="N57" s="17"/>
    </row>
    <row r="58" spans="1:14" x14ac:dyDescent="0.25">
      <c r="A58" s="44"/>
      <c r="B58" s="47"/>
      <c r="C58"/>
      <c r="D58"/>
      <c r="E58"/>
      <c r="F58"/>
      <c r="G58"/>
      <c r="H58"/>
      <c r="I58" s="653"/>
      <c r="J58" s="653"/>
      <c r="K58" s="653"/>
      <c r="L58" s="653"/>
      <c r="M58" s="653"/>
      <c r="N58" s="17"/>
    </row>
    <row r="59" spans="1:14" x14ac:dyDescent="0.25">
      <c r="A59" s="44"/>
      <c r="B59" s="47" t="s">
        <v>2597</v>
      </c>
      <c r="C59"/>
      <c r="D59"/>
      <c r="E59"/>
      <c r="F59"/>
      <c r="G59"/>
      <c r="H59"/>
      <c r="I59" s="653"/>
      <c r="J59" s="653"/>
      <c r="K59" s="653"/>
      <c r="L59" s="653"/>
      <c r="M59" s="653"/>
      <c r="N59" s="17"/>
    </row>
    <row r="60" spans="1:14" x14ac:dyDescent="0.25">
      <c r="A60" s="44"/>
      <c r="B60" s="47"/>
      <c r="C60"/>
      <c r="D60"/>
      <c r="E60"/>
      <c r="F60"/>
      <c r="G60"/>
      <c r="H60"/>
      <c r="I60" s="653"/>
      <c r="J60" s="653"/>
      <c r="K60" s="653"/>
      <c r="L60" s="653"/>
      <c r="M60" s="653"/>
      <c r="N60" s="17"/>
    </row>
    <row r="61" spans="1:14" x14ac:dyDescent="0.25">
      <c r="A61" s="44"/>
      <c r="B61" s="49" t="s">
        <v>18</v>
      </c>
      <c r="C61" s="49" t="s">
        <v>19</v>
      </c>
      <c r="D61" s="49" t="s">
        <v>20</v>
      </c>
      <c r="E61"/>
      <c r="F61"/>
      <c r="G61"/>
      <c r="H61"/>
      <c r="I61" s="653"/>
      <c r="J61" s="653"/>
      <c r="K61" s="653"/>
      <c r="L61" s="653"/>
      <c r="M61" s="653"/>
      <c r="N61" s="17"/>
    </row>
    <row r="62" spans="1:14" x14ac:dyDescent="0.25">
      <c r="A62" s="44"/>
      <c r="B62" s="51" t="s">
        <v>21</v>
      </c>
      <c r="C62" s="620"/>
      <c r="D62" s="620" t="s">
        <v>22</v>
      </c>
      <c r="E62"/>
      <c r="F62"/>
      <c r="G62"/>
      <c r="H62"/>
      <c r="I62" s="653"/>
      <c r="J62" s="653"/>
      <c r="K62" s="653"/>
      <c r="L62" s="653"/>
      <c r="M62" s="653"/>
      <c r="N62" s="17"/>
    </row>
    <row r="63" spans="1:14" x14ac:dyDescent="0.25">
      <c r="A63" s="44"/>
      <c r="B63" s="51" t="s">
        <v>23</v>
      </c>
      <c r="C63" s="620" t="s">
        <v>22</v>
      </c>
      <c r="D63" s="620"/>
      <c r="E63"/>
      <c r="F63"/>
      <c r="G63"/>
      <c r="H63"/>
      <c r="I63" s="653"/>
      <c r="J63" s="653"/>
      <c r="K63" s="653"/>
      <c r="L63" s="653"/>
      <c r="M63" s="653"/>
      <c r="N63" s="17"/>
    </row>
    <row r="64" spans="1:14" x14ac:dyDescent="0.25">
      <c r="A64" s="44"/>
      <c r="B64" s="51" t="s">
        <v>24</v>
      </c>
      <c r="C64" s="620" t="s">
        <v>22</v>
      </c>
      <c r="D64" s="620"/>
      <c r="E64"/>
      <c r="F64"/>
      <c r="G64"/>
      <c r="H64"/>
      <c r="I64" s="653"/>
      <c r="J64" s="653"/>
      <c r="K64" s="653"/>
      <c r="L64" s="653"/>
      <c r="M64" s="653"/>
      <c r="N64" s="17"/>
    </row>
    <row r="65" spans="1:14" x14ac:dyDescent="0.25">
      <c r="A65" s="44"/>
      <c r="B65" s="51" t="s">
        <v>25</v>
      </c>
      <c r="C65" s="620" t="s">
        <v>22</v>
      </c>
      <c r="D65" s="620"/>
      <c r="E65"/>
      <c r="F65"/>
      <c r="G65"/>
      <c r="H65"/>
      <c r="I65" s="653"/>
      <c r="J65" s="653"/>
      <c r="K65" s="653"/>
      <c r="L65" s="653"/>
      <c r="M65" s="653"/>
      <c r="N65" s="17"/>
    </row>
    <row r="66" spans="1:14" x14ac:dyDescent="0.25">
      <c r="A66" s="44"/>
      <c r="B66" s="47"/>
      <c r="C66"/>
      <c r="D66"/>
      <c r="E66"/>
      <c r="F66"/>
      <c r="G66"/>
      <c r="H66"/>
      <c r="I66" s="653"/>
      <c r="J66" s="653"/>
      <c r="K66" s="653"/>
      <c r="L66" s="653"/>
      <c r="M66" s="653"/>
      <c r="N66" s="17"/>
    </row>
    <row r="67" spans="1:14" x14ac:dyDescent="0.25">
      <c r="A67" s="44"/>
      <c r="B67" s="47" t="s">
        <v>2598</v>
      </c>
      <c r="C67"/>
      <c r="D67"/>
      <c r="E67"/>
      <c r="F67"/>
      <c r="G67"/>
      <c r="H67"/>
      <c r="I67" s="653"/>
      <c r="J67" s="653"/>
      <c r="K67" s="653"/>
      <c r="L67" s="653"/>
      <c r="M67" s="653"/>
      <c r="N67" s="17"/>
    </row>
    <row r="68" spans="1:14" x14ac:dyDescent="0.25">
      <c r="A68" s="44"/>
      <c r="B68" s="49" t="s">
        <v>18</v>
      </c>
      <c r="C68" s="49" t="s">
        <v>19</v>
      </c>
      <c r="D68" s="49" t="s">
        <v>20</v>
      </c>
      <c r="E68"/>
      <c r="F68"/>
      <c r="G68"/>
      <c r="H68"/>
      <c r="I68" s="653"/>
      <c r="J68" s="653"/>
      <c r="K68" s="653"/>
      <c r="L68" s="653"/>
      <c r="M68" s="653"/>
      <c r="N68" s="17"/>
    </row>
    <row r="69" spans="1:14" x14ac:dyDescent="0.25">
      <c r="A69" s="44"/>
      <c r="B69" s="51" t="s">
        <v>21</v>
      </c>
      <c r="C69" s="620"/>
      <c r="D69" s="620" t="s">
        <v>22</v>
      </c>
      <c r="E69"/>
      <c r="F69"/>
      <c r="G69"/>
      <c r="H69"/>
      <c r="I69" s="653"/>
      <c r="J69" s="653"/>
      <c r="K69" s="653"/>
      <c r="L69" s="653"/>
      <c r="M69" s="653"/>
      <c r="N69" s="17"/>
    </row>
    <row r="70" spans="1:14" x14ac:dyDescent="0.25">
      <c r="A70" s="44"/>
      <c r="B70" s="51" t="s">
        <v>23</v>
      </c>
      <c r="C70" s="620" t="s">
        <v>22</v>
      </c>
      <c r="D70" s="620"/>
      <c r="E70"/>
      <c r="F70"/>
      <c r="G70"/>
      <c r="H70"/>
      <c r="I70" s="653"/>
      <c r="J70" s="653"/>
      <c r="K70" s="653"/>
      <c r="L70" s="653"/>
      <c r="M70" s="653"/>
      <c r="N70" s="17"/>
    </row>
    <row r="71" spans="1:14" x14ac:dyDescent="0.25">
      <c r="A71" s="44"/>
      <c r="B71" s="51" t="s">
        <v>24</v>
      </c>
      <c r="C71" s="620" t="s">
        <v>22</v>
      </c>
      <c r="D71" s="620"/>
      <c r="E71"/>
      <c r="F71"/>
      <c r="G71"/>
      <c r="H71"/>
      <c r="I71" s="653"/>
      <c r="J71" s="653"/>
      <c r="K71" s="653"/>
      <c r="L71" s="653"/>
      <c r="M71" s="653"/>
      <c r="N71" s="17"/>
    </row>
    <row r="72" spans="1:14" x14ac:dyDescent="0.25">
      <c r="A72" s="44"/>
      <c r="B72" s="51" t="s">
        <v>25</v>
      </c>
      <c r="C72" s="620" t="s">
        <v>22</v>
      </c>
      <c r="D72" s="620"/>
      <c r="E72"/>
      <c r="F72"/>
      <c r="G72"/>
      <c r="H72"/>
      <c r="I72" s="653"/>
      <c r="J72" s="653"/>
      <c r="K72" s="653"/>
      <c r="L72" s="653"/>
      <c r="M72" s="653"/>
      <c r="N72" s="17"/>
    </row>
    <row r="73" spans="1:14" x14ac:dyDescent="0.25">
      <c r="A73" s="44"/>
      <c r="B73" s="35"/>
      <c r="C73" s="35"/>
      <c r="D73" s="670"/>
      <c r="E73"/>
      <c r="F73"/>
      <c r="G73"/>
      <c r="H73"/>
      <c r="I73" s="653"/>
      <c r="J73" s="653"/>
      <c r="K73" s="653"/>
      <c r="L73" s="653"/>
      <c r="M73" s="653"/>
      <c r="N73" s="17"/>
    </row>
    <row r="74" spans="1:14" x14ac:dyDescent="0.25">
      <c r="A74" s="44"/>
      <c r="B74" s="47" t="s">
        <v>2599</v>
      </c>
      <c r="C74" s="35"/>
      <c r="D74" s="670"/>
      <c r="E74"/>
      <c r="F74"/>
      <c r="G74"/>
      <c r="H74"/>
      <c r="I74" s="653"/>
      <c r="J74" s="653"/>
      <c r="K74" s="653"/>
      <c r="L74" s="653"/>
      <c r="M74" s="653"/>
      <c r="N74" s="17"/>
    </row>
    <row r="75" spans="1:14" x14ac:dyDescent="0.25">
      <c r="A75" s="44"/>
      <c r="B75" s="49" t="s">
        <v>18</v>
      </c>
      <c r="C75" s="49" t="s">
        <v>19</v>
      </c>
      <c r="D75" s="49" t="s">
        <v>20</v>
      </c>
      <c r="E75"/>
      <c r="F75"/>
      <c r="G75"/>
      <c r="H75"/>
      <c r="I75" s="653"/>
      <c r="J75" s="653"/>
      <c r="K75" s="653"/>
      <c r="L75" s="653"/>
      <c r="M75" s="653"/>
      <c r="N75" s="17"/>
    </row>
    <row r="76" spans="1:14" x14ac:dyDescent="0.25">
      <c r="A76" s="44"/>
      <c r="B76" s="51" t="s">
        <v>21</v>
      </c>
      <c r="C76" s="620"/>
      <c r="D76" s="620" t="s">
        <v>22</v>
      </c>
      <c r="E76"/>
      <c r="F76"/>
      <c r="G76"/>
      <c r="H76"/>
      <c r="I76" s="653"/>
      <c r="J76" s="653"/>
      <c r="K76" s="653"/>
      <c r="L76" s="653"/>
      <c r="M76" s="653"/>
      <c r="N76" s="17"/>
    </row>
    <row r="77" spans="1:14" x14ac:dyDescent="0.25">
      <c r="A77" s="44"/>
      <c r="B77" s="51" t="s">
        <v>23</v>
      </c>
      <c r="C77" s="620" t="s">
        <v>22</v>
      </c>
      <c r="D77" s="620"/>
      <c r="E77"/>
      <c r="F77"/>
      <c r="G77"/>
      <c r="H77"/>
      <c r="I77" s="653"/>
      <c r="J77" s="653"/>
      <c r="K77" s="653"/>
      <c r="L77" s="653"/>
      <c r="M77" s="653"/>
      <c r="N77" s="17"/>
    </row>
    <row r="78" spans="1:14" x14ac:dyDescent="0.25">
      <c r="A78" s="44"/>
      <c r="B78" s="51" t="s">
        <v>24</v>
      </c>
      <c r="C78" s="620" t="s">
        <v>22</v>
      </c>
      <c r="D78" s="620"/>
      <c r="E78"/>
      <c r="F78"/>
      <c r="G78"/>
      <c r="H78"/>
      <c r="I78" s="653"/>
      <c r="J78" s="653"/>
      <c r="K78" s="653"/>
      <c r="L78" s="653"/>
      <c r="M78" s="653"/>
      <c r="N78" s="17"/>
    </row>
    <row r="79" spans="1:14" x14ac:dyDescent="0.25">
      <c r="A79" s="44"/>
      <c r="B79" s="51" t="s">
        <v>25</v>
      </c>
      <c r="C79" s="620" t="s">
        <v>22</v>
      </c>
      <c r="D79" s="620"/>
      <c r="E79"/>
      <c r="F79"/>
      <c r="G79"/>
      <c r="H79"/>
      <c r="I79" s="653"/>
      <c r="J79" s="653"/>
      <c r="K79" s="653"/>
      <c r="L79" s="653"/>
      <c r="M79" s="653"/>
      <c r="N79" s="17"/>
    </row>
    <row r="80" spans="1:14" x14ac:dyDescent="0.25">
      <c r="A80" s="44"/>
      <c r="B80" s="35"/>
      <c r="C80" s="35"/>
      <c r="D80" s="670"/>
      <c r="E80"/>
      <c r="F80"/>
      <c r="G80"/>
      <c r="H80"/>
      <c r="I80" s="653"/>
      <c r="J80" s="653"/>
      <c r="K80" s="653"/>
      <c r="L80" s="653"/>
      <c r="M80" s="653"/>
      <c r="N80" s="17"/>
    </row>
    <row r="81" spans="1:14" x14ac:dyDescent="0.25">
      <c r="A81" s="44"/>
      <c r="B81" s="47" t="s">
        <v>902</v>
      </c>
      <c r="C81" s="35"/>
      <c r="D81" s="670"/>
      <c r="E81"/>
      <c r="F81"/>
      <c r="G81"/>
      <c r="H81"/>
      <c r="I81" s="653"/>
      <c r="J81" s="653"/>
      <c r="K81" s="653"/>
      <c r="L81" s="653"/>
      <c r="M81" s="653"/>
      <c r="N81" s="17"/>
    </row>
    <row r="82" spans="1:14" x14ac:dyDescent="0.25">
      <c r="A82" s="44"/>
      <c r="B82" s="49" t="s">
        <v>18</v>
      </c>
      <c r="C82" s="49" t="s">
        <v>19</v>
      </c>
      <c r="D82" s="49" t="s">
        <v>20</v>
      </c>
      <c r="E82"/>
      <c r="F82"/>
      <c r="G82"/>
      <c r="H82"/>
      <c r="I82" s="653"/>
      <c r="J82" s="653"/>
      <c r="K82" s="653"/>
      <c r="L82" s="653"/>
      <c r="M82" s="653"/>
      <c r="N82" s="17"/>
    </row>
    <row r="83" spans="1:14" x14ac:dyDescent="0.25">
      <c r="A83" s="44"/>
      <c r="B83" s="51" t="s">
        <v>21</v>
      </c>
      <c r="C83" s="620"/>
      <c r="D83" s="620" t="s">
        <v>22</v>
      </c>
      <c r="E83"/>
      <c r="F83"/>
      <c r="G83"/>
      <c r="H83"/>
      <c r="I83" s="653"/>
      <c r="J83" s="653"/>
      <c r="K83" s="653"/>
      <c r="L83" s="653"/>
      <c r="M83" s="653"/>
      <c r="N83" s="17"/>
    </row>
    <row r="84" spans="1:14" x14ac:dyDescent="0.25">
      <c r="A84" s="44"/>
      <c r="B84" s="51" t="s">
        <v>23</v>
      </c>
      <c r="C84" s="620" t="s">
        <v>22</v>
      </c>
      <c r="D84" s="620"/>
      <c r="E84"/>
      <c r="F84"/>
      <c r="G84"/>
      <c r="H84"/>
      <c r="I84" s="653"/>
      <c r="J84" s="653"/>
      <c r="K84" s="653"/>
      <c r="L84" s="653"/>
      <c r="M84" s="653"/>
      <c r="N84" s="17"/>
    </row>
    <row r="85" spans="1:14" x14ac:dyDescent="0.25">
      <c r="A85" s="44"/>
      <c r="B85" s="51" t="s">
        <v>24</v>
      </c>
      <c r="C85" s="620" t="s">
        <v>22</v>
      </c>
      <c r="D85" s="620"/>
      <c r="E85"/>
      <c r="F85"/>
      <c r="G85"/>
      <c r="H85"/>
      <c r="I85" s="653"/>
      <c r="J85" s="653"/>
      <c r="K85" s="653"/>
      <c r="L85" s="653"/>
      <c r="M85" s="653"/>
      <c r="N85" s="17"/>
    </row>
    <row r="86" spans="1:14" x14ac:dyDescent="0.25">
      <c r="A86" s="44"/>
      <c r="B86" s="51" t="s">
        <v>25</v>
      </c>
      <c r="C86" s="620" t="s">
        <v>22</v>
      </c>
      <c r="D86" s="620"/>
      <c r="E86"/>
      <c r="F86"/>
      <c r="G86"/>
      <c r="H86"/>
      <c r="I86" s="653"/>
      <c r="J86" s="653"/>
      <c r="K86" s="653"/>
      <c r="L86" s="653"/>
      <c r="M86" s="653"/>
      <c r="N86" s="17"/>
    </row>
    <row r="87" spans="1:14" x14ac:dyDescent="0.25">
      <c r="A87" s="44"/>
      <c r="B87" s="35"/>
      <c r="C87" s="670"/>
      <c r="D87" s="670"/>
      <c r="E87"/>
      <c r="F87"/>
      <c r="G87"/>
      <c r="H87"/>
      <c r="I87" s="653"/>
      <c r="J87" s="653"/>
      <c r="K87" s="653"/>
      <c r="L87" s="653"/>
      <c r="M87" s="653"/>
      <c r="N87" s="17"/>
    </row>
    <row r="88" spans="1:14" x14ac:dyDescent="0.25">
      <c r="A88" s="44"/>
      <c r="B88" s="730" t="s">
        <v>2867</v>
      </c>
      <c r="C88" s="670"/>
      <c r="D88" s="670"/>
      <c r="E88" s="196"/>
      <c r="F88"/>
      <c r="G88"/>
      <c r="H88"/>
      <c r="I88" s="653"/>
      <c r="J88" s="653"/>
      <c r="K88" s="653"/>
      <c r="L88" s="653"/>
      <c r="M88" s="653"/>
      <c r="N88" s="17"/>
    </row>
    <row r="89" spans="1:14" x14ac:dyDescent="0.25">
      <c r="A89" s="44"/>
      <c r="B89" s="731" t="s">
        <v>18</v>
      </c>
      <c r="C89" s="731" t="s">
        <v>27</v>
      </c>
      <c r="D89" s="732" t="s">
        <v>28</v>
      </c>
      <c r="E89" s="732" t="s">
        <v>29</v>
      </c>
      <c r="F89"/>
      <c r="G89"/>
      <c r="H89"/>
      <c r="I89" s="653"/>
      <c r="J89" s="653"/>
      <c r="K89" s="653"/>
      <c r="L89" s="653"/>
      <c r="M89" s="653"/>
      <c r="N89" s="17"/>
    </row>
    <row r="90" spans="1:14" ht="28.5" x14ac:dyDescent="0.25">
      <c r="A90" s="44"/>
      <c r="B90" s="56" t="s">
        <v>30</v>
      </c>
      <c r="C90" s="252">
        <v>40</v>
      </c>
      <c r="D90" s="620">
        <v>40</v>
      </c>
      <c r="E90" s="1885">
        <f>+D90+D91</f>
        <v>50</v>
      </c>
      <c r="F90"/>
      <c r="G90"/>
      <c r="H90"/>
      <c r="I90" s="653"/>
      <c r="J90" s="653"/>
      <c r="K90" s="653"/>
      <c r="L90" s="653"/>
      <c r="M90" s="653"/>
      <c r="N90" s="17"/>
    </row>
    <row r="91" spans="1:14" ht="42.75" x14ac:dyDescent="0.25">
      <c r="A91" s="44"/>
      <c r="B91" s="56" t="s">
        <v>31</v>
      </c>
      <c r="C91" s="252">
        <v>60</v>
      </c>
      <c r="D91" s="620">
        <v>10</v>
      </c>
      <c r="E91" s="1886"/>
      <c r="F91"/>
      <c r="G91"/>
      <c r="H91"/>
      <c r="I91" s="653"/>
      <c r="J91" s="653"/>
      <c r="K91" s="653"/>
      <c r="L91" s="653"/>
      <c r="M91" s="653"/>
      <c r="N91" s="17"/>
    </row>
    <row r="92" spans="1:14" x14ac:dyDescent="0.25">
      <c r="A92" s="44"/>
      <c r="B92" s="207"/>
      <c r="C92" s="253"/>
      <c r="D92" s="670"/>
      <c r="E92" s="670"/>
      <c r="F92"/>
      <c r="G92"/>
      <c r="H92"/>
      <c r="I92" s="653"/>
      <c r="J92" s="653"/>
      <c r="K92" s="653"/>
      <c r="L92" s="653"/>
      <c r="M92" s="653"/>
      <c r="N92" s="17"/>
    </row>
    <row r="93" spans="1:14" x14ac:dyDescent="0.25">
      <c r="A93" s="44"/>
      <c r="B93" s="730" t="s">
        <v>2648</v>
      </c>
      <c r="C93" s="724"/>
      <c r="D93" s="724"/>
      <c r="E93" s="196"/>
      <c r="F93"/>
      <c r="G93"/>
      <c r="H93"/>
      <c r="I93" s="722"/>
      <c r="J93" s="722"/>
      <c r="K93" s="722"/>
      <c r="L93" s="722"/>
      <c r="M93" s="722"/>
      <c r="N93" s="17"/>
    </row>
    <row r="94" spans="1:14" x14ac:dyDescent="0.25">
      <c r="A94" s="44"/>
      <c r="B94" s="731" t="s">
        <v>18</v>
      </c>
      <c r="C94" s="731" t="s">
        <v>27</v>
      </c>
      <c r="D94" s="732" t="s">
        <v>28</v>
      </c>
      <c r="E94" s="732" t="s">
        <v>29</v>
      </c>
      <c r="F94"/>
      <c r="G94"/>
      <c r="H94"/>
      <c r="I94" s="722"/>
      <c r="J94" s="722"/>
      <c r="K94" s="722"/>
      <c r="L94" s="722"/>
      <c r="M94" s="722"/>
      <c r="N94" s="17"/>
    </row>
    <row r="95" spans="1:14" ht="28.5" x14ac:dyDescent="0.25">
      <c r="A95" s="44"/>
      <c r="B95" s="56" t="s">
        <v>30</v>
      </c>
      <c r="C95" s="252">
        <v>40</v>
      </c>
      <c r="D95" s="719">
        <v>0</v>
      </c>
      <c r="E95" s="1885">
        <f>+D95+D96</f>
        <v>60</v>
      </c>
      <c r="F95"/>
      <c r="G95"/>
      <c r="H95"/>
      <c r="I95" s="722"/>
      <c r="J95" s="722"/>
      <c r="K95" s="722"/>
      <c r="L95" s="722"/>
      <c r="M95" s="722"/>
      <c r="N95" s="17"/>
    </row>
    <row r="96" spans="1:14" ht="42.75" x14ac:dyDescent="0.25">
      <c r="A96" s="44"/>
      <c r="B96" s="56" t="s">
        <v>31</v>
      </c>
      <c r="C96" s="252">
        <v>60</v>
      </c>
      <c r="D96" s="719">
        <v>60</v>
      </c>
      <c r="E96" s="1886"/>
      <c r="F96"/>
      <c r="G96"/>
      <c r="H96"/>
      <c r="I96" s="722"/>
      <c r="J96" s="722"/>
      <c r="K96" s="722"/>
      <c r="L96" s="722"/>
      <c r="M96" s="722"/>
      <c r="N96" s="17"/>
    </row>
    <row r="97" spans="1:14" x14ac:dyDescent="0.25">
      <c r="A97" s="44"/>
      <c r="B97" s="207"/>
      <c r="C97" s="253"/>
      <c r="D97" s="724"/>
      <c r="E97" s="724"/>
      <c r="F97"/>
      <c r="G97"/>
      <c r="H97"/>
      <c r="I97" s="722"/>
      <c r="J97" s="722"/>
      <c r="K97" s="722"/>
      <c r="L97" s="722"/>
      <c r="M97" s="722"/>
      <c r="N97" s="17"/>
    </row>
    <row r="98" spans="1:14" x14ac:dyDescent="0.25">
      <c r="A98" s="44"/>
      <c r="B98" s="730" t="s">
        <v>2655</v>
      </c>
      <c r="C98" s="724"/>
      <c r="D98" s="724"/>
      <c r="E98" s="196"/>
      <c r="F98"/>
      <c r="G98"/>
      <c r="H98"/>
      <c r="I98" s="722"/>
      <c r="J98" s="722"/>
      <c r="K98" s="722"/>
      <c r="L98" s="722"/>
      <c r="M98" s="722"/>
      <c r="N98" s="17"/>
    </row>
    <row r="99" spans="1:14" x14ac:dyDescent="0.25">
      <c r="A99" s="44"/>
      <c r="B99" s="731" t="s">
        <v>18</v>
      </c>
      <c r="C99" s="731" t="s">
        <v>27</v>
      </c>
      <c r="D99" s="732" t="s">
        <v>28</v>
      </c>
      <c r="E99" s="732" t="s">
        <v>29</v>
      </c>
      <c r="F99"/>
      <c r="G99"/>
      <c r="H99"/>
      <c r="I99" s="722"/>
      <c r="J99" s="722"/>
      <c r="K99" s="722"/>
      <c r="L99" s="722"/>
      <c r="M99" s="722"/>
      <c r="N99" s="17"/>
    </row>
    <row r="100" spans="1:14" ht="28.5" x14ac:dyDescent="0.25">
      <c r="A100" s="44"/>
      <c r="B100" s="56" t="s">
        <v>30</v>
      </c>
      <c r="C100" s="252">
        <v>40</v>
      </c>
      <c r="D100" s="719">
        <v>0</v>
      </c>
      <c r="E100" s="1885">
        <f>+D100+D101</f>
        <v>60</v>
      </c>
      <c r="F100"/>
      <c r="G100"/>
      <c r="H100"/>
      <c r="I100" s="722"/>
      <c r="J100" s="722"/>
      <c r="K100" s="722"/>
      <c r="L100" s="722"/>
      <c r="M100" s="722"/>
      <c r="N100" s="17"/>
    </row>
    <row r="101" spans="1:14" ht="42.75" x14ac:dyDescent="0.25">
      <c r="A101" s="44"/>
      <c r="B101" s="56" t="s">
        <v>31</v>
      </c>
      <c r="C101" s="252">
        <v>60</v>
      </c>
      <c r="D101" s="719">
        <v>60</v>
      </c>
      <c r="E101" s="1886"/>
      <c r="F101"/>
      <c r="G101"/>
      <c r="H101"/>
      <c r="I101" s="722"/>
      <c r="J101" s="722"/>
      <c r="K101" s="722"/>
      <c r="L101" s="722"/>
      <c r="M101" s="722"/>
      <c r="N101" s="17"/>
    </row>
    <row r="102" spans="1:14" x14ac:dyDescent="0.25">
      <c r="A102" s="44"/>
      <c r="B102" s="207"/>
      <c r="C102" s="253"/>
      <c r="D102" s="724"/>
      <c r="E102" s="724"/>
      <c r="F102"/>
      <c r="G102"/>
      <c r="H102"/>
      <c r="I102" s="722"/>
      <c r="J102" s="722"/>
      <c r="K102" s="722"/>
      <c r="L102" s="722"/>
      <c r="M102" s="722"/>
      <c r="N102" s="17"/>
    </row>
    <row r="103" spans="1:14" x14ac:dyDescent="0.25">
      <c r="A103" s="44"/>
      <c r="B103" s="730" t="s">
        <v>2679</v>
      </c>
      <c r="C103" s="724"/>
      <c r="D103" s="724"/>
      <c r="E103" s="196"/>
      <c r="F103"/>
      <c r="G103"/>
      <c r="H103"/>
      <c r="I103" s="722"/>
      <c r="J103" s="722"/>
      <c r="K103" s="722"/>
      <c r="L103" s="722"/>
      <c r="M103" s="722"/>
      <c r="N103" s="17"/>
    </row>
    <row r="104" spans="1:14" x14ac:dyDescent="0.25">
      <c r="A104" s="44"/>
      <c r="B104" s="731" t="s">
        <v>18</v>
      </c>
      <c r="C104" s="731" t="s">
        <v>27</v>
      </c>
      <c r="D104" s="732" t="s">
        <v>28</v>
      </c>
      <c r="E104" s="732" t="s">
        <v>29</v>
      </c>
      <c r="F104"/>
      <c r="G104"/>
      <c r="H104"/>
      <c r="I104" s="722"/>
      <c r="J104" s="722"/>
      <c r="K104" s="722"/>
      <c r="L104" s="722"/>
      <c r="M104" s="722"/>
      <c r="N104" s="17"/>
    </row>
    <row r="105" spans="1:14" ht="28.5" x14ac:dyDescent="0.25">
      <c r="A105" s="44"/>
      <c r="B105" s="56" t="s">
        <v>30</v>
      </c>
      <c r="C105" s="252">
        <v>40</v>
      </c>
      <c r="D105" s="719">
        <v>0</v>
      </c>
      <c r="E105" s="1885">
        <f>+D105+D106</f>
        <v>60</v>
      </c>
      <c r="F105"/>
      <c r="G105"/>
      <c r="H105"/>
      <c r="I105" s="722"/>
      <c r="J105" s="722"/>
      <c r="K105" s="722"/>
      <c r="L105" s="722"/>
      <c r="M105" s="722"/>
      <c r="N105" s="17"/>
    </row>
    <row r="106" spans="1:14" ht="42.75" x14ac:dyDescent="0.25">
      <c r="A106" s="44"/>
      <c r="B106" s="56" t="s">
        <v>31</v>
      </c>
      <c r="C106" s="252">
        <v>60</v>
      </c>
      <c r="D106" s="719">
        <v>60</v>
      </c>
      <c r="E106" s="1886"/>
      <c r="F106"/>
      <c r="G106"/>
      <c r="H106"/>
      <c r="I106" s="722"/>
      <c r="J106" s="722"/>
      <c r="K106" s="722"/>
      <c r="L106" s="722"/>
      <c r="M106" s="722"/>
      <c r="N106" s="17"/>
    </row>
    <row r="107" spans="1:14" x14ac:dyDescent="0.25">
      <c r="A107" s="44"/>
      <c r="B107" s="207"/>
      <c r="C107" s="253"/>
      <c r="D107" s="724"/>
      <c r="E107" s="724"/>
      <c r="F107"/>
      <c r="G107"/>
      <c r="H107"/>
      <c r="I107" s="722"/>
      <c r="J107" s="722"/>
      <c r="K107" s="722"/>
      <c r="L107" s="722"/>
      <c r="M107" s="722"/>
      <c r="N107" s="17"/>
    </row>
    <row r="108" spans="1:14" x14ac:dyDescent="0.25">
      <c r="A108" s="44"/>
      <c r="B108" s="730" t="s">
        <v>2683</v>
      </c>
      <c r="C108" s="724"/>
      <c r="D108" s="724"/>
      <c r="E108" s="196"/>
      <c r="F108"/>
      <c r="G108"/>
      <c r="H108"/>
      <c r="I108" s="722"/>
      <c r="J108" s="722"/>
      <c r="K108" s="722"/>
      <c r="L108" s="722"/>
      <c r="M108" s="722"/>
      <c r="N108" s="17"/>
    </row>
    <row r="109" spans="1:14" x14ac:dyDescent="0.25">
      <c r="A109" s="44"/>
      <c r="B109" s="731" t="s">
        <v>18</v>
      </c>
      <c r="C109" s="731" t="s">
        <v>27</v>
      </c>
      <c r="D109" s="732" t="s">
        <v>28</v>
      </c>
      <c r="E109" s="732" t="s">
        <v>29</v>
      </c>
      <c r="F109"/>
      <c r="G109"/>
      <c r="H109"/>
      <c r="I109" s="722"/>
      <c r="J109" s="722"/>
      <c r="K109" s="722"/>
      <c r="L109" s="722"/>
      <c r="M109" s="722"/>
      <c r="N109" s="17"/>
    </row>
    <row r="110" spans="1:14" ht="28.5" x14ac:dyDescent="0.25">
      <c r="A110" s="44"/>
      <c r="B110" s="56" t="s">
        <v>30</v>
      </c>
      <c r="C110" s="252">
        <v>40</v>
      </c>
      <c r="D110" s="719">
        <v>0</v>
      </c>
      <c r="E110" s="1885">
        <f>+D110+D111</f>
        <v>60</v>
      </c>
      <c r="F110"/>
      <c r="G110"/>
      <c r="H110"/>
      <c r="I110" s="722"/>
      <c r="J110" s="722"/>
      <c r="K110" s="722"/>
      <c r="L110" s="722"/>
      <c r="M110" s="722"/>
      <c r="N110" s="17"/>
    </row>
    <row r="111" spans="1:14" ht="42.75" x14ac:dyDescent="0.25">
      <c r="A111" s="44"/>
      <c r="B111" s="56" t="s">
        <v>31</v>
      </c>
      <c r="C111" s="252">
        <v>60</v>
      </c>
      <c r="D111" s="719">
        <v>60</v>
      </c>
      <c r="E111" s="1886"/>
      <c r="F111"/>
      <c r="G111"/>
      <c r="H111"/>
      <c r="I111" s="722"/>
      <c r="J111" s="722"/>
      <c r="K111" s="722"/>
      <c r="L111" s="722"/>
      <c r="M111" s="722"/>
      <c r="N111" s="17"/>
    </row>
    <row r="112" spans="1:14" x14ac:dyDescent="0.25">
      <c r="A112" s="44"/>
      <c r="B112" s="207"/>
      <c r="C112" s="253"/>
      <c r="D112" s="724"/>
      <c r="E112" s="724"/>
      <c r="F112"/>
      <c r="G112"/>
      <c r="H112"/>
      <c r="I112" s="722"/>
      <c r="J112" s="722"/>
      <c r="K112" s="722"/>
      <c r="L112" s="722"/>
      <c r="M112" s="722"/>
      <c r="N112" s="17"/>
    </row>
    <row r="113" spans="1:14" x14ac:dyDescent="0.25">
      <c r="A113" s="44"/>
      <c r="B113" s="730" t="s">
        <v>2692</v>
      </c>
      <c r="C113" s="724"/>
      <c r="D113" s="724"/>
      <c r="E113" s="196"/>
      <c r="F113"/>
      <c r="G113"/>
      <c r="H113"/>
      <c r="I113" s="722"/>
      <c r="J113" s="722"/>
      <c r="K113" s="722"/>
      <c r="L113" s="722"/>
      <c r="M113" s="722"/>
      <c r="N113" s="17"/>
    </row>
    <row r="114" spans="1:14" x14ac:dyDescent="0.25">
      <c r="A114" s="44"/>
      <c r="B114" s="731" t="s">
        <v>18</v>
      </c>
      <c r="C114" s="731" t="s">
        <v>27</v>
      </c>
      <c r="D114" s="732" t="s">
        <v>28</v>
      </c>
      <c r="E114" s="732" t="s">
        <v>29</v>
      </c>
      <c r="F114"/>
      <c r="G114"/>
      <c r="H114"/>
      <c r="I114" s="722"/>
      <c r="J114" s="722"/>
      <c r="K114" s="722"/>
      <c r="L114" s="722"/>
      <c r="M114" s="722"/>
      <c r="N114" s="17"/>
    </row>
    <row r="115" spans="1:14" ht="28.5" x14ac:dyDescent="0.25">
      <c r="A115" s="44"/>
      <c r="B115" s="56" t="s">
        <v>30</v>
      </c>
      <c r="C115" s="252">
        <v>40</v>
      </c>
      <c r="D115" s="719">
        <v>0</v>
      </c>
      <c r="E115" s="1885">
        <f>+D115+D116</f>
        <v>60</v>
      </c>
      <c r="F115"/>
      <c r="G115"/>
      <c r="H115"/>
      <c r="I115" s="722"/>
      <c r="J115" s="722"/>
      <c r="K115" s="722"/>
      <c r="L115" s="722"/>
      <c r="M115" s="722"/>
      <c r="N115" s="17"/>
    </row>
    <row r="116" spans="1:14" ht="42.75" x14ac:dyDescent="0.25">
      <c r="A116" s="44"/>
      <c r="B116" s="56" t="s">
        <v>31</v>
      </c>
      <c r="C116" s="252">
        <v>60</v>
      </c>
      <c r="D116" s="719">
        <v>60</v>
      </c>
      <c r="E116" s="1886"/>
      <c r="F116"/>
      <c r="G116"/>
      <c r="H116"/>
      <c r="I116" s="722"/>
      <c r="J116" s="722"/>
      <c r="K116" s="722"/>
      <c r="L116" s="722"/>
      <c r="M116" s="722"/>
      <c r="N116" s="17"/>
    </row>
    <row r="117" spans="1:14" x14ac:dyDescent="0.25">
      <c r="A117" s="44"/>
      <c r="B117" s="207"/>
      <c r="C117" s="253"/>
      <c r="D117" s="724"/>
      <c r="E117" s="724"/>
      <c r="F117"/>
      <c r="G117"/>
      <c r="H117"/>
      <c r="I117" s="722"/>
      <c r="J117" s="722"/>
      <c r="K117" s="722"/>
      <c r="L117" s="722"/>
      <c r="M117" s="722"/>
      <c r="N117" s="17"/>
    </row>
    <row r="118" spans="1:14" x14ac:dyDescent="0.25">
      <c r="A118" s="44"/>
      <c r="B118" s="730" t="s">
        <v>2699</v>
      </c>
      <c r="C118" s="724"/>
      <c r="D118" s="724"/>
      <c r="E118" s="196"/>
      <c r="F118"/>
      <c r="G118"/>
      <c r="H118"/>
      <c r="I118" s="722"/>
      <c r="J118" s="722"/>
      <c r="K118" s="722"/>
      <c r="L118" s="722"/>
      <c r="M118" s="722"/>
      <c r="N118" s="17"/>
    </row>
    <row r="119" spans="1:14" x14ac:dyDescent="0.25">
      <c r="A119" s="44"/>
      <c r="B119" s="731" t="s">
        <v>18</v>
      </c>
      <c r="C119" s="731" t="s">
        <v>27</v>
      </c>
      <c r="D119" s="732" t="s">
        <v>28</v>
      </c>
      <c r="E119" s="732" t="s">
        <v>29</v>
      </c>
      <c r="F119"/>
      <c r="G119"/>
      <c r="H119"/>
      <c r="I119" s="722"/>
      <c r="J119" s="722"/>
      <c r="K119" s="722"/>
      <c r="L119" s="722"/>
      <c r="M119" s="722"/>
      <c r="N119" s="17"/>
    </row>
    <row r="120" spans="1:14" ht="28.5" x14ac:dyDescent="0.25">
      <c r="A120" s="44"/>
      <c r="B120" s="56" t="s">
        <v>30</v>
      </c>
      <c r="C120" s="252">
        <v>40</v>
      </c>
      <c r="D120" s="719">
        <v>0</v>
      </c>
      <c r="E120" s="1885">
        <f>+D120+D121</f>
        <v>60</v>
      </c>
      <c r="F120"/>
      <c r="G120"/>
      <c r="H120"/>
      <c r="I120" s="722"/>
      <c r="J120" s="722"/>
      <c r="K120" s="722"/>
      <c r="L120" s="722"/>
      <c r="M120" s="722"/>
      <c r="N120" s="17"/>
    </row>
    <row r="121" spans="1:14" ht="42.75" x14ac:dyDescent="0.25">
      <c r="A121" s="44"/>
      <c r="B121" s="56" t="s">
        <v>31</v>
      </c>
      <c r="C121" s="252">
        <v>60</v>
      </c>
      <c r="D121" s="719">
        <v>60</v>
      </c>
      <c r="E121" s="1886"/>
      <c r="F121"/>
      <c r="G121"/>
      <c r="H121"/>
      <c r="I121" s="722"/>
      <c r="J121" s="722"/>
      <c r="K121" s="722"/>
      <c r="L121" s="722"/>
      <c r="M121" s="722"/>
      <c r="N121" s="17"/>
    </row>
    <row r="122" spans="1:14" x14ac:dyDescent="0.25">
      <c r="A122" s="44"/>
      <c r="B122" s="207"/>
      <c r="C122" s="253"/>
      <c r="D122" s="724"/>
      <c r="E122" s="724"/>
      <c r="F122"/>
      <c r="G122"/>
      <c r="H122"/>
      <c r="I122" s="722"/>
      <c r="J122" s="722"/>
      <c r="K122" s="722"/>
      <c r="L122" s="722"/>
      <c r="M122" s="722"/>
      <c r="N122" s="17"/>
    </row>
    <row r="123" spans="1:14" x14ac:dyDescent="0.25">
      <c r="A123" s="44"/>
      <c r="B123" s="730" t="s">
        <v>2706</v>
      </c>
      <c r="C123" s="724"/>
      <c r="D123" s="724"/>
      <c r="E123" s="196"/>
      <c r="F123"/>
      <c r="G123"/>
      <c r="H123"/>
      <c r="I123" s="722"/>
      <c r="J123" s="722"/>
      <c r="K123" s="722"/>
      <c r="L123" s="722"/>
      <c r="M123" s="722"/>
      <c r="N123" s="17"/>
    </row>
    <row r="124" spans="1:14" x14ac:dyDescent="0.25">
      <c r="A124" s="44"/>
      <c r="B124" s="731" t="s">
        <v>18</v>
      </c>
      <c r="C124" s="731" t="s">
        <v>27</v>
      </c>
      <c r="D124" s="732" t="s">
        <v>28</v>
      </c>
      <c r="E124" s="732" t="s">
        <v>29</v>
      </c>
      <c r="F124"/>
      <c r="G124"/>
      <c r="H124"/>
      <c r="I124" s="722"/>
      <c r="J124" s="722"/>
      <c r="K124" s="722"/>
      <c r="L124" s="722"/>
      <c r="M124" s="722"/>
      <c r="N124" s="17"/>
    </row>
    <row r="125" spans="1:14" ht="28.5" x14ac:dyDescent="0.25">
      <c r="A125" s="44"/>
      <c r="B125" s="56" t="s">
        <v>30</v>
      </c>
      <c r="C125" s="252">
        <v>40</v>
      </c>
      <c r="D125" s="719">
        <v>0</v>
      </c>
      <c r="E125" s="1885">
        <f>+D125+D126</f>
        <v>60</v>
      </c>
      <c r="F125"/>
      <c r="G125"/>
      <c r="H125"/>
      <c r="I125" s="722"/>
      <c r="J125" s="722"/>
      <c r="K125" s="722"/>
      <c r="L125" s="722"/>
      <c r="M125" s="722"/>
      <c r="N125" s="17"/>
    </row>
    <row r="126" spans="1:14" ht="42.75" x14ac:dyDescent="0.25">
      <c r="A126" s="44"/>
      <c r="B126" s="56" t="s">
        <v>31</v>
      </c>
      <c r="C126" s="252">
        <v>60</v>
      </c>
      <c r="D126" s="719">
        <v>60</v>
      </c>
      <c r="E126" s="1886"/>
      <c r="F126"/>
      <c r="G126"/>
      <c r="H126"/>
      <c r="I126" s="722"/>
      <c r="J126" s="722"/>
      <c r="K126" s="722"/>
      <c r="L126" s="722"/>
      <c r="M126" s="722"/>
      <c r="N126" s="17"/>
    </row>
    <row r="127" spans="1:14" x14ac:dyDescent="0.25">
      <c r="A127" s="44"/>
      <c r="B127" s="207"/>
      <c r="C127" s="253"/>
      <c r="D127" s="724"/>
      <c r="E127" s="724"/>
      <c r="F127"/>
      <c r="G127"/>
      <c r="H127"/>
      <c r="I127" s="722"/>
      <c r="J127" s="722"/>
      <c r="K127" s="722"/>
      <c r="L127" s="722"/>
      <c r="M127" s="722"/>
      <c r="N127" s="17"/>
    </row>
    <row r="128" spans="1:14" ht="15.75" thickBot="1" x14ac:dyDescent="0.3">
      <c r="M128" s="1887" t="s">
        <v>32</v>
      </c>
      <c r="N128" s="1887"/>
    </row>
    <row r="129" spans="1:26" x14ac:dyDescent="0.25">
      <c r="B129" s="47" t="s">
        <v>33</v>
      </c>
      <c r="M129" s="58"/>
      <c r="N129" s="58"/>
    </row>
    <row r="130" spans="1:26" ht="15.75" thickBot="1" x14ac:dyDescent="0.3">
      <c r="B130" s="653" t="s">
        <v>2600</v>
      </c>
      <c r="M130" s="58"/>
      <c r="N130" s="58"/>
    </row>
    <row r="131" spans="1:26" s="653" customFormat="1" ht="60" x14ac:dyDescent="0.25">
      <c r="B131" s="155" t="s">
        <v>34</v>
      </c>
      <c r="C131" s="155" t="s">
        <v>35</v>
      </c>
      <c r="D131" s="155" t="s">
        <v>36</v>
      </c>
      <c r="E131" s="155" t="s">
        <v>37</v>
      </c>
      <c r="F131" s="155" t="s">
        <v>38</v>
      </c>
      <c r="G131" s="155" t="s">
        <v>39</v>
      </c>
      <c r="H131" s="155" t="s">
        <v>40</v>
      </c>
      <c r="I131" s="155" t="s">
        <v>41</v>
      </c>
      <c r="J131" s="155" t="s">
        <v>42</v>
      </c>
      <c r="K131" s="155" t="s">
        <v>43</v>
      </c>
      <c r="L131" s="155" t="s">
        <v>44</v>
      </c>
      <c r="M131" s="157" t="s">
        <v>45</v>
      </c>
      <c r="N131" s="155" t="s">
        <v>46</v>
      </c>
      <c r="O131" s="155" t="s">
        <v>47</v>
      </c>
      <c r="P131" s="601" t="s">
        <v>48</v>
      </c>
      <c r="Q131" s="601" t="s">
        <v>49</v>
      </c>
    </row>
    <row r="132" spans="1:26" s="76" customFormat="1" ht="30" x14ac:dyDescent="0.25">
      <c r="A132" s="62">
        <v>1</v>
      </c>
      <c r="B132" s="77" t="s">
        <v>2576</v>
      </c>
      <c r="C132" s="79" t="s">
        <v>2601</v>
      </c>
      <c r="D132" s="77" t="s">
        <v>50</v>
      </c>
      <c r="E132" s="163" t="s">
        <v>2602</v>
      </c>
      <c r="F132" s="164" t="s">
        <v>19</v>
      </c>
      <c r="G132" s="302">
        <v>1</v>
      </c>
      <c r="H132" s="303">
        <v>41661</v>
      </c>
      <c r="I132" s="166">
        <v>41912</v>
      </c>
      <c r="J132" s="166" t="s">
        <v>20</v>
      </c>
      <c r="K132" s="317">
        <v>8.26</v>
      </c>
      <c r="L132" s="318">
        <v>0</v>
      </c>
      <c r="M132" s="318">
        <v>1068</v>
      </c>
      <c r="N132" s="318">
        <v>1068</v>
      </c>
      <c r="O132" s="170" t="s">
        <v>2603</v>
      </c>
      <c r="P132" s="170" t="s">
        <v>216</v>
      </c>
      <c r="Q132" s="74" t="s">
        <v>2604</v>
      </c>
      <c r="R132" s="75"/>
      <c r="S132" s="75"/>
      <c r="T132" s="75"/>
      <c r="U132" s="75"/>
      <c r="V132" s="75"/>
      <c r="W132" s="75"/>
      <c r="X132" s="75"/>
      <c r="Y132" s="75"/>
      <c r="Z132" s="75"/>
    </row>
    <row r="133" spans="1:26" s="76" customFormat="1" ht="15.75" thickBot="1" x14ac:dyDescent="0.3">
      <c r="A133" s="62">
        <f>+A132+1</f>
        <v>2</v>
      </c>
      <c r="B133" s="77" t="s">
        <v>2605</v>
      </c>
      <c r="C133" s="79"/>
      <c r="D133" s="77"/>
      <c r="E133" s="163"/>
      <c r="F133" s="164"/>
      <c r="G133" s="163"/>
      <c r="H133" s="303"/>
      <c r="I133" s="166"/>
      <c r="J133" s="166"/>
      <c r="K133" s="301"/>
      <c r="L133" s="318"/>
      <c r="M133" s="304"/>
      <c r="N133" s="304"/>
      <c r="O133" s="170"/>
      <c r="P133" s="170"/>
      <c r="Q133" s="74"/>
      <c r="R133" s="75"/>
      <c r="S133" s="75"/>
      <c r="T133" s="75"/>
      <c r="U133" s="75"/>
      <c r="V133" s="75"/>
      <c r="W133" s="75"/>
      <c r="X133" s="75"/>
      <c r="Y133" s="75"/>
      <c r="Z133" s="75"/>
    </row>
    <row r="134" spans="1:26" s="76" customFormat="1" ht="60" x14ac:dyDescent="0.25">
      <c r="A134" s="62">
        <f t="shared" ref="A134:A139" si="0">+A133+1</f>
        <v>3</v>
      </c>
      <c r="B134" s="155" t="s">
        <v>34</v>
      </c>
      <c r="C134" s="155" t="s">
        <v>35</v>
      </c>
      <c r="D134" s="155" t="s">
        <v>36</v>
      </c>
      <c r="E134" s="155" t="s">
        <v>37</v>
      </c>
      <c r="F134" s="155" t="s">
        <v>38</v>
      </c>
      <c r="G134" s="155" t="s">
        <v>39</v>
      </c>
      <c r="H134" s="155" t="s">
        <v>40</v>
      </c>
      <c r="I134" s="155" t="s">
        <v>41</v>
      </c>
      <c r="J134" s="155" t="s">
        <v>42</v>
      </c>
      <c r="K134" s="155" t="s">
        <v>43</v>
      </c>
      <c r="L134" s="155" t="s">
        <v>44</v>
      </c>
      <c r="M134" s="157" t="s">
        <v>45</v>
      </c>
      <c r="N134" s="155" t="s">
        <v>46</v>
      </c>
      <c r="O134" s="155" t="s">
        <v>47</v>
      </c>
      <c r="P134" s="601" t="s">
        <v>48</v>
      </c>
      <c r="Q134" s="601" t="s">
        <v>49</v>
      </c>
      <c r="R134" s="75"/>
      <c r="S134" s="75"/>
      <c r="T134" s="75"/>
      <c r="U134" s="75"/>
      <c r="V134" s="75"/>
      <c r="W134" s="75"/>
      <c r="X134" s="75"/>
      <c r="Y134" s="75"/>
      <c r="Z134" s="75"/>
    </row>
    <row r="135" spans="1:26" s="76" customFormat="1" ht="30" x14ac:dyDescent="0.25">
      <c r="A135" s="62">
        <f t="shared" si="0"/>
        <v>4</v>
      </c>
      <c r="B135" s="77" t="s">
        <v>2576</v>
      </c>
      <c r="C135" s="79" t="s">
        <v>2576</v>
      </c>
      <c r="D135" s="77" t="s">
        <v>50</v>
      </c>
      <c r="E135" s="163" t="s">
        <v>2606</v>
      </c>
      <c r="F135" s="164" t="s">
        <v>19</v>
      </c>
      <c r="G135" s="163">
        <v>1</v>
      </c>
      <c r="H135" s="303">
        <v>40925</v>
      </c>
      <c r="I135" s="166">
        <v>41274</v>
      </c>
      <c r="J135" s="166" t="s">
        <v>20</v>
      </c>
      <c r="K135" s="539">
        <v>11.46</v>
      </c>
      <c r="L135" s="318">
        <v>0</v>
      </c>
      <c r="M135" s="318">
        <v>3084</v>
      </c>
      <c r="N135" s="318">
        <v>3084</v>
      </c>
      <c r="O135" s="170" t="s">
        <v>2607</v>
      </c>
      <c r="P135" s="170" t="s">
        <v>2608</v>
      </c>
      <c r="Q135" s="74"/>
      <c r="R135" s="75"/>
      <c r="S135" s="75"/>
      <c r="T135" s="75"/>
      <c r="U135" s="75"/>
      <c r="V135" s="75"/>
      <c r="W135" s="75"/>
      <c r="X135" s="75"/>
      <c r="Y135" s="75"/>
      <c r="Z135" s="75"/>
    </row>
    <row r="136" spans="1:26" s="76" customFormat="1" ht="15.75" thickBot="1" x14ac:dyDescent="0.3">
      <c r="A136" s="62">
        <f t="shared" si="0"/>
        <v>5</v>
      </c>
      <c r="B136" s="77" t="s">
        <v>2582</v>
      </c>
      <c r="C136" s="79"/>
      <c r="D136" s="77"/>
      <c r="E136" s="163"/>
      <c r="F136" s="164"/>
      <c r="G136" s="164"/>
      <c r="H136" s="164"/>
      <c r="I136" s="166"/>
      <c r="J136" s="166"/>
      <c r="K136" s="301"/>
      <c r="L136" s="166"/>
      <c r="M136" s="304"/>
      <c r="N136" s="304"/>
      <c r="O136" s="170"/>
      <c r="P136" s="170"/>
      <c r="Q136" s="74"/>
      <c r="R136" s="75"/>
      <c r="S136" s="75"/>
      <c r="T136" s="75"/>
      <c r="U136" s="75"/>
      <c r="V136" s="75"/>
      <c r="W136" s="75"/>
      <c r="X136" s="75"/>
      <c r="Y136" s="75"/>
      <c r="Z136" s="75"/>
    </row>
    <row r="137" spans="1:26" s="76" customFormat="1" ht="60" x14ac:dyDescent="0.25">
      <c r="A137" s="62">
        <f t="shared" si="0"/>
        <v>6</v>
      </c>
      <c r="B137" s="155" t="s">
        <v>34</v>
      </c>
      <c r="C137" s="155" t="s">
        <v>35</v>
      </c>
      <c r="D137" s="155" t="s">
        <v>36</v>
      </c>
      <c r="E137" s="155" t="s">
        <v>37</v>
      </c>
      <c r="F137" s="155" t="s">
        <v>38</v>
      </c>
      <c r="G137" s="155" t="s">
        <v>39</v>
      </c>
      <c r="H137" s="155" t="s">
        <v>40</v>
      </c>
      <c r="I137" s="155" t="s">
        <v>41</v>
      </c>
      <c r="J137" s="155" t="s">
        <v>42</v>
      </c>
      <c r="K137" s="155" t="s">
        <v>43</v>
      </c>
      <c r="L137" s="155" t="s">
        <v>44</v>
      </c>
      <c r="M137" s="157" t="s">
        <v>45</v>
      </c>
      <c r="N137" s="155" t="s">
        <v>46</v>
      </c>
      <c r="O137" s="155" t="s">
        <v>47</v>
      </c>
      <c r="P137" s="601" t="s">
        <v>48</v>
      </c>
      <c r="Q137" s="601" t="s">
        <v>49</v>
      </c>
      <c r="R137" s="75"/>
      <c r="S137" s="75"/>
      <c r="T137" s="75"/>
      <c r="U137" s="75"/>
      <c r="V137" s="75"/>
      <c r="W137" s="75"/>
      <c r="X137" s="75"/>
      <c r="Y137" s="75"/>
      <c r="Z137" s="75"/>
    </row>
    <row r="138" spans="1:26" s="76" customFormat="1" ht="30" x14ac:dyDescent="0.25">
      <c r="A138" s="62">
        <f t="shared" si="0"/>
        <v>7</v>
      </c>
      <c r="B138" s="77" t="s">
        <v>2576</v>
      </c>
      <c r="C138" s="79" t="s">
        <v>2576</v>
      </c>
      <c r="D138" s="77" t="s">
        <v>50</v>
      </c>
      <c r="E138" s="163" t="s">
        <v>2609</v>
      </c>
      <c r="F138" s="164" t="s">
        <v>19</v>
      </c>
      <c r="G138" s="163">
        <v>1</v>
      </c>
      <c r="H138" s="303">
        <v>41550</v>
      </c>
      <c r="I138" s="166">
        <v>41943</v>
      </c>
      <c r="J138" s="166" t="s">
        <v>20</v>
      </c>
      <c r="K138" s="539">
        <v>11.9</v>
      </c>
      <c r="L138" s="318">
        <v>0</v>
      </c>
      <c r="M138" s="318">
        <v>557</v>
      </c>
      <c r="N138" s="318">
        <v>557</v>
      </c>
      <c r="O138" s="170" t="s">
        <v>2610</v>
      </c>
      <c r="P138" s="170" t="s">
        <v>2611</v>
      </c>
      <c r="Q138" s="74"/>
      <c r="R138" s="75"/>
      <c r="S138" s="75"/>
      <c r="T138" s="75"/>
      <c r="U138" s="75"/>
      <c r="V138" s="75"/>
      <c r="W138" s="75"/>
      <c r="X138" s="75"/>
      <c r="Y138" s="75"/>
      <c r="Z138" s="75"/>
    </row>
    <row r="139" spans="1:26" s="76" customFormat="1" ht="15.75" thickBot="1" x14ac:dyDescent="0.3">
      <c r="A139" s="62">
        <f t="shared" si="0"/>
        <v>8</v>
      </c>
      <c r="B139" s="77" t="s">
        <v>2584</v>
      </c>
      <c r="C139" s="79"/>
      <c r="D139" s="77"/>
      <c r="E139" s="163"/>
      <c r="F139" s="164"/>
      <c r="G139" s="164"/>
      <c r="H139" s="164"/>
      <c r="I139" s="166"/>
      <c r="J139" s="166"/>
      <c r="K139" s="301"/>
      <c r="L139" s="166"/>
      <c r="M139" s="304"/>
      <c r="N139" s="304"/>
      <c r="O139" s="170"/>
      <c r="P139" s="170"/>
      <c r="Q139" s="74"/>
      <c r="R139" s="75"/>
      <c r="S139" s="75"/>
      <c r="T139" s="75"/>
      <c r="U139" s="75"/>
      <c r="V139" s="75"/>
      <c r="W139" s="75"/>
      <c r="X139" s="75"/>
      <c r="Y139" s="75"/>
      <c r="Z139" s="75"/>
    </row>
    <row r="140" spans="1:26" s="76" customFormat="1" ht="60" x14ac:dyDescent="0.25">
      <c r="A140" s="62"/>
      <c r="B140" s="155" t="s">
        <v>34</v>
      </c>
      <c r="C140" s="155" t="s">
        <v>35</v>
      </c>
      <c r="D140" s="155" t="s">
        <v>36</v>
      </c>
      <c r="E140" s="155" t="s">
        <v>37</v>
      </c>
      <c r="F140" s="155" t="s">
        <v>38</v>
      </c>
      <c r="G140" s="155" t="s">
        <v>39</v>
      </c>
      <c r="H140" s="155" t="s">
        <v>40</v>
      </c>
      <c r="I140" s="155" t="s">
        <v>41</v>
      </c>
      <c r="J140" s="155" t="s">
        <v>42</v>
      </c>
      <c r="K140" s="155" t="s">
        <v>43</v>
      </c>
      <c r="L140" s="155" t="s">
        <v>44</v>
      </c>
      <c r="M140" s="157" t="s">
        <v>45</v>
      </c>
      <c r="N140" s="155" t="s">
        <v>46</v>
      </c>
      <c r="O140" s="155" t="s">
        <v>47</v>
      </c>
      <c r="P140" s="601" t="s">
        <v>48</v>
      </c>
      <c r="Q140" s="601" t="s">
        <v>49</v>
      </c>
      <c r="R140" s="75"/>
      <c r="S140" s="75"/>
      <c r="T140" s="75"/>
      <c r="U140" s="75"/>
      <c r="V140" s="75"/>
      <c r="W140" s="75"/>
      <c r="X140" s="75"/>
      <c r="Y140" s="75"/>
      <c r="Z140" s="75"/>
    </row>
    <row r="141" spans="1:26" s="76" customFormat="1" ht="90" x14ac:dyDescent="0.25">
      <c r="A141" s="62"/>
      <c r="B141" s="77" t="s">
        <v>2576</v>
      </c>
      <c r="C141" s="79" t="s">
        <v>2576</v>
      </c>
      <c r="D141" s="77" t="s">
        <v>50</v>
      </c>
      <c r="E141" s="163" t="s">
        <v>2606</v>
      </c>
      <c r="F141" s="164" t="s">
        <v>19</v>
      </c>
      <c r="G141" s="163">
        <v>1</v>
      </c>
      <c r="H141" s="303">
        <v>40925</v>
      </c>
      <c r="I141" s="166">
        <v>41274</v>
      </c>
      <c r="J141" s="166" t="s">
        <v>20</v>
      </c>
      <c r="K141" s="301">
        <v>0</v>
      </c>
      <c r="L141" s="318">
        <v>11.46</v>
      </c>
      <c r="M141" s="318">
        <v>3084</v>
      </c>
      <c r="N141" s="318">
        <v>3084</v>
      </c>
      <c r="O141" s="170" t="s">
        <v>2607</v>
      </c>
      <c r="P141" s="170" t="s">
        <v>2612</v>
      </c>
      <c r="Q141" s="74" t="s">
        <v>2613</v>
      </c>
      <c r="R141" s="75"/>
      <c r="S141" s="75"/>
      <c r="T141" s="75"/>
      <c r="U141" s="75"/>
      <c r="V141" s="75"/>
      <c r="W141" s="75"/>
      <c r="X141" s="75"/>
      <c r="Y141" s="75"/>
      <c r="Z141" s="75"/>
    </row>
    <row r="142" spans="1:26" s="76" customFormat="1" ht="15.75" thickBot="1" x14ac:dyDescent="0.3">
      <c r="A142" s="62"/>
      <c r="B142" s="77" t="s">
        <v>2586</v>
      </c>
      <c r="C142" s="79"/>
      <c r="D142" s="77"/>
      <c r="E142" s="163"/>
      <c r="F142" s="164"/>
      <c r="G142" s="164"/>
      <c r="H142" s="164"/>
      <c r="I142" s="166"/>
      <c r="J142" s="166"/>
      <c r="K142" s="301"/>
      <c r="L142" s="166"/>
      <c r="M142" s="304"/>
      <c r="N142" s="304"/>
      <c r="O142" s="170"/>
      <c r="P142" s="170"/>
      <c r="Q142" s="74"/>
      <c r="R142" s="75"/>
      <c r="S142" s="75"/>
      <c r="T142" s="75"/>
      <c r="U142" s="75"/>
      <c r="V142" s="75"/>
      <c r="W142" s="75"/>
      <c r="X142" s="75"/>
      <c r="Y142" s="75"/>
      <c r="Z142" s="75"/>
    </row>
    <row r="143" spans="1:26" s="76" customFormat="1" ht="60" x14ac:dyDescent="0.25">
      <c r="A143" s="62"/>
      <c r="B143" s="155" t="s">
        <v>34</v>
      </c>
      <c r="C143" s="155" t="s">
        <v>35</v>
      </c>
      <c r="D143" s="155" t="s">
        <v>36</v>
      </c>
      <c r="E143" s="155" t="s">
        <v>37</v>
      </c>
      <c r="F143" s="155" t="s">
        <v>38</v>
      </c>
      <c r="G143" s="155" t="s">
        <v>39</v>
      </c>
      <c r="H143" s="155" t="s">
        <v>40</v>
      </c>
      <c r="I143" s="155" t="s">
        <v>41</v>
      </c>
      <c r="J143" s="155" t="s">
        <v>42</v>
      </c>
      <c r="K143" s="155" t="s">
        <v>43</v>
      </c>
      <c r="L143" s="155" t="s">
        <v>44</v>
      </c>
      <c r="M143" s="157" t="s">
        <v>45</v>
      </c>
      <c r="N143" s="155" t="s">
        <v>46</v>
      </c>
      <c r="O143" s="155" t="s">
        <v>47</v>
      </c>
      <c r="P143" s="601" t="s">
        <v>48</v>
      </c>
      <c r="Q143" s="601" t="s">
        <v>49</v>
      </c>
      <c r="R143" s="75"/>
      <c r="S143" s="75"/>
      <c r="T143" s="75"/>
      <c r="U143" s="75"/>
      <c r="V143" s="75"/>
      <c r="W143" s="75"/>
      <c r="X143" s="75"/>
      <c r="Y143" s="75"/>
      <c r="Z143" s="75"/>
    </row>
    <row r="144" spans="1:26" s="76" customFormat="1" ht="90" x14ac:dyDescent="0.25">
      <c r="A144" s="62"/>
      <c r="B144" s="77" t="s">
        <v>2576</v>
      </c>
      <c r="C144" s="79" t="s">
        <v>2576</v>
      </c>
      <c r="D144" s="77" t="s">
        <v>50</v>
      </c>
      <c r="E144" s="163" t="s">
        <v>2606</v>
      </c>
      <c r="F144" s="164" t="s">
        <v>19</v>
      </c>
      <c r="G144" s="163">
        <v>1</v>
      </c>
      <c r="H144" s="303">
        <v>40925</v>
      </c>
      <c r="I144" s="166">
        <v>41274</v>
      </c>
      <c r="J144" s="166" t="s">
        <v>20</v>
      </c>
      <c r="K144" s="301">
        <v>0</v>
      </c>
      <c r="L144" s="318">
        <v>11.46</v>
      </c>
      <c r="M144" s="318">
        <v>3084</v>
      </c>
      <c r="N144" s="318">
        <v>3084</v>
      </c>
      <c r="O144" s="170" t="s">
        <v>2607</v>
      </c>
      <c r="P144" s="170" t="s">
        <v>2614</v>
      </c>
      <c r="Q144" s="74" t="s">
        <v>2613</v>
      </c>
      <c r="R144" s="75"/>
      <c r="S144" s="75"/>
      <c r="T144" s="75"/>
      <c r="U144" s="75"/>
      <c r="V144" s="75"/>
      <c r="W144" s="75"/>
      <c r="X144" s="75"/>
      <c r="Y144" s="75"/>
      <c r="Z144" s="75"/>
    </row>
    <row r="145" spans="1:26" s="76" customFormat="1" ht="15.75" thickBot="1" x14ac:dyDescent="0.3">
      <c r="A145" s="62"/>
      <c r="B145" s="77" t="s">
        <v>2615</v>
      </c>
      <c r="C145" s="79"/>
      <c r="D145" s="77"/>
      <c r="E145" s="163"/>
      <c r="F145" s="164"/>
      <c r="G145" s="164"/>
      <c r="H145" s="164"/>
      <c r="I145" s="166"/>
      <c r="J145" s="166"/>
      <c r="K145" s="301"/>
      <c r="L145" s="166"/>
      <c r="M145" s="304"/>
      <c r="N145" s="304"/>
      <c r="O145" s="170"/>
      <c r="P145" s="170"/>
      <c r="Q145" s="74"/>
      <c r="R145" s="75"/>
      <c r="S145" s="75"/>
      <c r="T145" s="75"/>
      <c r="U145" s="75"/>
      <c r="V145" s="75"/>
      <c r="W145" s="75"/>
      <c r="X145" s="75"/>
      <c r="Y145" s="75"/>
      <c r="Z145" s="75"/>
    </row>
    <row r="146" spans="1:26" s="76" customFormat="1" ht="60" x14ac:dyDescent="0.25">
      <c r="A146" s="62"/>
      <c r="B146" s="155" t="s">
        <v>34</v>
      </c>
      <c r="C146" s="155" t="s">
        <v>35</v>
      </c>
      <c r="D146" s="155" t="s">
        <v>36</v>
      </c>
      <c r="E146" s="155" t="s">
        <v>37</v>
      </c>
      <c r="F146" s="155" t="s">
        <v>38</v>
      </c>
      <c r="G146" s="155" t="s">
        <v>39</v>
      </c>
      <c r="H146" s="155" t="s">
        <v>40</v>
      </c>
      <c r="I146" s="155" t="s">
        <v>41</v>
      </c>
      <c r="J146" s="155" t="s">
        <v>42</v>
      </c>
      <c r="K146" s="155" t="s">
        <v>43</v>
      </c>
      <c r="L146" s="155" t="s">
        <v>44</v>
      </c>
      <c r="M146" s="157" t="s">
        <v>45</v>
      </c>
      <c r="N146" s="155" t="s">
        <v>46</v>
      </c>
      <c r="O146" s="155" t="s">
        <v>47</v>
      </c>
      <c r="P146" s="601" t="s">
        <v>48</v>
      </c>
      <c r="Q146" s="601" t="s">
        <v>49</v>
      </c>
      <c r="R146" s="75"/>
      <c r="S146" s="75"/>
      <c r="T146" s="75"/>
      <c r="U146" s="75"/>
      <c r="V146" s="75"/>
      <c r="W146" s="75"/>
      <c r="X146" s="75"/>
      <c r="Y146" s="75"/>
      <c r="Z146" s="75"/>
    </row>
    <row r="147" spans="1:26" s="76" customFormat="1" ht="90" x14ac:dyDescent="0.25">
      <c r="A147" s="62"/>
      <c r="B147" s="77" t="s">
        <v>2576</v>
      </c>
      <c r="C147" s="79" t="s">
        <v>2576</v>
      </c>
      <c r="D147" s="77" t="s">
        <v>50</v>
      </c>
      <c r="E147" s="318" t="s">
        <v>2606</v>
      </c>
      <c r="F147" s="164" t="s">
        <v>19</v>
      </c>
      <c r="G147" s="163">
        <v>1</v>
      </c>
      <c r="H147" s="303">
        <v>40925</v>
      </c>
      <c r="I147" s="166">
        <v>41274</v>
      </c>
      <c r="J147" s="166" t="s">
        <v>20</v>
      </c>
      <c r="K147" s="301">
        <v>0</v>
      </c>
      <c r="L147" s="318">
        <v>11.46</v>
      </c>
      <c r="M147" s="304">
        <v>3084</v>
      </c>
      <c r="N147" s="318">
        <v>3084</v>
      </c>
      <c r="O147" s="170" t="s">
        <v>2607</v>
      </c>
      <c r="P147" s="170" t="s">
        <v>2616</v>
      </c>
      <c r="Q147" s="74" t="s">
        <v>2613</v>
      </c>
      <c r="R147" s="75"/>
      <c r="S147" s="75"/>
      <c r="T147" s="75"/>
      <c r="U147" s="75"/>
      <c r="V147" s="75"/>
      <c r="W147" s="75"/>
      <c r="X147" s="75"/>
      <c r="Y147" s="75"/>
      <c r="Z147" s="75"/>
    </row>
    <row r="148" spans="1:26" s="76" customFormat="1" ht="15.75" thickBot="1" x14ac:dyDescent="0.3">
      <c r="A148" s="62"/>
      <c r="B148" s="77" t="s">
        <v>2590</v>
      </c>
      <c r="C148" s="79"/>
      <c r="D148" s="77"/>
      <c r="E148" s="163"/>
      <c r="F148" s="164"/>
      <c r="G148" s="164"/>
      <c r="H148" s="164"/>
      <c r="I148" s="166"/>
      <c r="J148" s="166"/>
      <c r="K148" s="301"/>
      <c r="L148" s="166"/>
      <c r="M148" s="304"/>
      <c r="N148" s="304"/>
      <c r="O148" s="170"/>
      <c r="P148" s="170"/>
      <c r="Q148" s="74"/>
      <c r="R148" s="75"/>
      <c r="S148" s="75"/>
      <c r="T148" s="75"/>
      <c r="U148" s="75"/>
      <c r="V148" s="75"/>
      <c r="W148" s="75"/>
      <c r="X148" s="75"/>
      <c r="Y148" s="75"/>
      <c r="Z148" s="75"/>
    </row>
    <row r="149" spans="1:26" s="76" customFormat="1" ht="60" x14ac:dyDescent="0.25">
      <c r="A149" s="62"/>
      <c r="B149" s="155" t="s">
        <v>34</v>
      </c>
      <c r="C149" s="155" t="s">
        <v>35</v>
      </c>
      <c r="D149" s="155" t="s">
        <v>36</v>
      </c>
      <c r="E149" s="155" t="s">
        <v>37</v>
      </c>
      <c r="F149" s="155" t="s">
        <v>38</v>
      </c>
      <c r="G149" s="155" t="s">
        <v>39</v>
      </c>
      <c r="H149" s="155" t="s">
        <v>40</v>
      </c>
      <c r="I149" s="155" t="s">
        <v>41</v>
      </c>
      <c r="J149" s="155" t="s">
        <v>42</v>
      </c>
      <c r="K149" s="155" t="s">
        <v>43</v>
      </c>
      <c r="L149" s="155" t="s">
        <v>44</v>
      </c>
      <c r="M149" s="157" t="s">
        <v>45</v>
      </c>
      <c r="N149" s="155" t="s">
        <v>46</v>
      </c>
      <c r="O149" s="155" t="s">
        <v>47</v>
      </c>
      <c r="P149" s="601" t="s">
        <v>48</v>
      </c>
      <c r="Q149" s="601" t="s">
        <v>49</v>
      </c>
      <c r="R149" s="75"/>
      <c r="S149" s="75"/>
      <c r="T149" s="75"/>
      <c r="U149" s="75"/>
      <c r="V149" s="75"/>
      <c r="W149" s="75"/>
      <c r="X149" s="75"/>
      <c r="Y149" s="75"/>
      <c r="Z149" s="75"/>
    </row>
    <row r="150" spans="1:26" s="76" customFormat="1" ht="90" x14ac:dyDescent="0.25">
      <c r="A150" s="62"/>
      <c r="B150" s="77" t="s">
        <v>2576</v>
      </c>
      <c r="C150" s="79" t="s">
        <v>2576</v>
      </c>
      <c r="D150" s="77" t="s">
        <v>50</v>
      </c>
      <c r="E150" s="318" t="s">
        <v>2606</v>
      </c>
      <c r="F150" s="164" t="s">
        <v>19</v>
      </c>
      <c r="G150" s="163">
        <v>1</v>
      </c>
      <c r="H150" s="303">
        <v>40925</v>
      </c>
      <c r="I150" s="166">
        <v>41274</v>
      </c>
      <c r="J150" s="166" t="s">
        <v>20</v>
      </c>
      <c r="K150" s="301">
        <v>0</v>
      </c>
      <c r="L150" s="318">
        <v>11.46</v>
      </c>
      <c r="M150" s="304">
        <v>3084</v>
      </c>
      <c r="N150" s="318">
        <v>3084</v>
      </c>
      <c r="O150" s="170" t="s">
        <v>2607</v>
      </c>
      <c r="P150" s="170" t="s">
        <v>2617</v>
      </c>
      <c r="Q150" s="74" t="s">
        <v>2613</v>
      </c>
      <c r="R150" s="75"/>
      <c r="S150" s="75"/>
      <c r="T150" s="75"/>
      <c r="U150" s="75"/>
      <c r="V150" s="75"/>
      <c r="W150" s="75"/>
      <c r="X150" s="75"/>
      <c r="Y150" s="75"/>
      <c r="Z150" s="75"/>
    </row>
    <row r="151" spans="1:26" s="76" customFormat="1" ht="15.75" thickBot="1" x14ac:dyDescent="0.3">
      <c r="A151" s="62"/>
      <c r="B151" s="77" t="s">
        <v>2592</v>
      </c>
      <c r="C151" s="79"/>
      <c r="D151" s="77"/>
      <c r="E151" s="163"/>
      <c r="F151" s="164"/>
      <c r="G151" s="164"/>
      <c r="H151" s="164"/>
      <c r="I151" s="166"/>
      <c r="J151" s="166"/>
      <c r="K151" s="301"/>
      <c r="L151" s="166"/>
      <c r="M151" s="304"/>
      <c r="N151" s="304"/>
      <c r="O151" s="170"/>
      <c r="P151" s="170"/>
      <c r="Q151" s="74"/>
      <c r="R151" s="75"/>
      <c r="S151" s="75"/>
      <c r="T151" s="75"/>
      <c r="U151" s="75"/>
      <c r="V151" s="75"/>
      <c r="W151" s="75"/>
      <c r="X151" s="75"/>
      <c r="Y151" s="75"/>
      <c r="Z151" s="75"/>
    </row>
    <row r="152" spans="1:26" s="76" customFormat="1" ht="60" x14ac:dyDescent="0.25">
      <c r="A152" s="62"/>
      <c r="B152" s="155" t="s">
        <v>34</v>
      </c>
      <c r="C152" s="155" t="s">
        <v>35</v>
      </c>
      <c r="D152" s="155" t="s">
        <v>36</v>
      </c>
      <c r="E152" s="155" t="s">
        <v>37</v>
      </c>
      <c r="F152" s="155" t="s">
        <v>38</v>
      </c>
      <c r="G152" s="155" t="s">
        <v>39</v>
      </c>
      <c r="H152" s="155" t="s">
        <v>40</v>
      </c>
      <c r="I152" s="155" t="s">
        <v>41</v>
      </c>
      <c r="J152" s="155" t="s">
        <v>42</v>
      </c>
      <c r="K152" s="155" t="s">
        <v>43</v>
      </c>
      <c r="L152" s="155" t="s">
        <v>44</v>
      </c>
      <c r="M152" s="157" t="s">
        <v>45</v>
      </c>
      <c r="N152" s="155" t="s">
        <v>46</v>
      </c>
      <c r="O152" s="155" t="s">
        <v>47</v>
      </c>
      <c r="P152" s="601" t="s">
        <v>48</v>
      </c>
      <c r="Q152" s="601" t="s">
        <v>49</v>
      </c>
      <c r="R152" s="75"/>
      <c r="S152" s="75"/>
      <c r="T152" s="75"/>
      <c r="U152" s="75"/>
      <c r="V152" s="75"/>
      <c r="W152" s="75"/>
      <c r="X152" s="75"/>
      <c r="Y152" s="75"/>
      <c r="Z152" s="75"/>
    </row>
    <row r="153" spans="1:26" s="76" customFormat="1" ht="90" x14ac:dyDescent="0.25">
      <c r="A153" s="62"/>
      <c r="B153" s="77" t="s">
        <v>2576</v>
      </c>
      <c r="C153" s="79" t="s">
        <v>2576</v>
      </c>
      <c r="D153" s="77" t="s">
        <v>50</v>
      </c>
      <c r="E153" s="318" t="s">
        <v>2606</v>
      </c>
      <c r="F153" s="164" t="s">
        <v>19</v>
      </c>
      <c r="G153" s="163">
        <v>1</v>
      </c>
      <c r="H153" s="303">
        <v>40925</v>
      </c>
      <c r="I153" s="166">
        <v>41274</v>
      </c>
      <c r="J153" s="166" t="s">
        <v>20</v>
      </c>
      <c r="K153" s="301">
        <v>0</v>
      </c>
      <c r="L153" s="318">
        <v>11.46</v>
      </c>
      <c r="M153" s="304">
        <v>3084</v>
      </c>
      <c r="N153" s="318">
        <v>3084</v>
      </c>
      <c r="O153" s="170" t="s">
        <v>2607</v>
      </c>
      <c r="P153" s="170" t="s">
        <v>2618</v>
      </c>
      <c r="Q153" s="74" t="s">
        <v>2613</v>
      </c>
    </row>
    <row r="154" spans="1:26" s="100" customFormat="1" x14ac:dyDescent="0.25">
      <c r="B154" s="653" t="s">
        <v>2600</v>
      </c>
      <c r="E154" s="102"/>
    </row>
    <row r="155" spans="1:26" s="100" customFormat="1" x14ac:dyDescent="0.25">
      <c r="B155" s="1888" t="s">
        <v>60</v>
      </c>
      <c r="C155" s="1888" t="s">
        <v>61</v>
      </c>
      <c r="D155" s="1890" t="s">
        <v>62</v>
      </c>
      <c r="E155" s="1890"/>
    </row>
    <row r="156" spans="1:26" s="100" customFormat="1" x14ac:dyDescent="0.25">
      <c r="B156" s="1889"/>
      <c r="C156" s="1889"/>
      <c r="D156" s="599" t="s">
        <v>63</v>
      </c>
      <c r="E156" s="105" t="s">
        <v>64</v>
      </c>
    </row>
    <row r="157" spans="1:26" s="100" customFormat="1" ht="18.75" x14ac:dyDescent="0.25">
      <c r="B157" s="106" t="s">
        <v>65</v>
      </c>
      <c r="C157" s="107" t="s">
        <v>2619</v>
      </c>
      <c r="D157" s="109"/>
      <c r="E157" s="671" t="s">
        <v>22</v>
      </c>
      <c r="F157" s="110"/>
      <c r="G157" s="110"/>
      <c r="H157" s="110"/>
      <c r="I157" s="110"/>
      <c r="J157" s="110"/>
      <c r="K157" s="110"/>
      <c r="L157" s="110"/>
      <c r="M157" s="110"/>
    </row>
    <row r="158" spans="1:26" s="100" customFormat="1" x14ac:dyDescent="0.25">
      <c r="B158" s="106" t="s">
        <v>66</v>
      </c>
      <c r="C158" s="107" t="s">
        <v>2620</v>
      </c>
      <c r="D158" s="671" t="s">
        <v>22</v>
      </c>
      <c r="E158" s="109"/>
    </row>
    <row r="159" spans="1:26" s="100" customFormat="1" x14ac:dyDescent="0.25">
      <c r="B159" s="624" t="s">
        <v>2605</v>
      </c>
      <c r="C159" s="421"/>
      <c r="D159" s="381"/>
      <c r="E159" s="381"/>
    </row>
    <row r="160" spans="1:26" s="100" customFormat="1" x14ac:dyDescent="0.25">
      <c r="B160" s="1888" t="s">
        <v>60</v>
      </c>
      <c r="C160" s="1888" t="s">
        <v>61</v>
      </c>
      <c r="D160" s="1890" t="s">
        <v>62</v>
      </c>
      <c r="E160" s="1890"/>
    </row>
    <row r="161" spans="2:14" s="100" customFormat="1" x14ac:dyDescent="0.25">
      <c r="B161" s="1889"/>
      <c r="C161" s="1889"/>
      <c r="D161" s="599" t="s">
        <v>63</v>
      </c>
      <c r="E161" s="105" t="s">
        <v>64</v>
      </c>
    </row>
    <row r="162" spans="2:14" s="100" customFormat="1" x14ac:dyDescent="0.25">
      <c r="B162" s="106" t="s">
        <v>65</v>
      </c>
      <c r="C162" s="107" t="s">
        <v>2621</v>
      </c>
      <c r="D162" s="109"/>
      <c r="E162" s="671" t="s">
        <v>22</v>
      </c>
    </row>
    <row r="163" spans="2:14" s="100" customFormat="1" x14ac:dyDescent="0.25">
      <c r="B163" s="106" t="s">
        <v>66</v>
      </c>
      <c r="C163" s="107" t="s">
        <v>2622</v>
      </c>
      <c r="D163" s="671" t="s">
        <v>22</v>
      </c>
      <c r="E163" s="671"/>
    </row>
    <row r="164" spans="2:14" s="100" customFormat="1" x14ac:dyDescent="0.25">
      <c r="B164" s="112" t="s">
        <v>2623</v>
      </c>
      <c r="C164" s="1901"/>
      <c r="D164" s="1901"/>
      <c r="E164" s="1901"/>
      <c r="F164" s="1901"/>
      <c r="G164" s="1901"/>
      <c r="H164" s="1901"/>
      <c r="I164" s="1901"/>
      <c r="J164" s="1901"/>
      <c r="K164" s="1901"/>
      <c r="L164" s="1901"/>
      <c r="M164" s="1901"/>
      <c r="N164" s="1901"/>
    </row>
    <row r="165" spans="2:14" s="100" customFormat="1" x14ac:dyDescent="0.25">
      <c r="B165" s="1888" t="s">
        <v>60</v>
      </c>
      <c r="C165" s="1888" t="s">
        <v>61</v>
      </c>
      <c r="D165" s="1890" t="s">
        <v>62</v>
      </c>
      <c r="E165" s="1890"/>
      <c r="F165" s="605"/>
      <c r="G165" s="605"/>
      <c r="H165" s="605"/>
      <c r="I165" s="605"/>
      <c r="J165" s="605"/>
      <c r="K165" s="605"/>
      <c r="L165" s="605"/>
      <c r="M165" s="605"/>
      <c r="N165" s="605"/>
    </row>
    <row r="166" spans="2:14" s="100" customFormat="1" x14ac:dyDescent="0.25">
      <c r="B166" s="1889"/>
      <c r="C166" s="1889"/>
      <c r="D166" s="599" t="s">
        <v>63</v>
      </c>
      <c r="E166" s="105" t="s">
        <v>64</v>
      </c>
      <c r="F166" s="605"/>
      <c r="G166" s="605"/>
      <c r="H166" s="605"/>
      <c r="I166" s="605"/>
      <c r="J166" s="605"/>
      <c r="K166" s="605"/>
      <c r="L166" s="605"/>
      <c r="M166" s="605"/>
      <c r="N166" s="605"/>
    </row>
    <row r="167" spans="2:14" s="100" customFormat="1" x14ac:dyDescent="0.25">
      <c r="B167" s="106" t="s">
        <v>65</v>
      </c>
      <c r="C167" s="107" t="s">
        <v>2624</v>
      </c>
      <c r="D167" s="109"/>
      <c r="E167" s="671" t="s">
        <v>22</v>
      </c>
      <c r="F167" s="605"/>
      <c r="G167" s="605"/>
      <c r="H167" s="605"/>
      <c r="I167" s="605"/>
      <c r="J167" s="605"/>
      <c r="K167" s="605"/>
      <c r="L167" s="605"/>
      <c r="M167" s="605"/>
      <c r="N167" s="605"/>
    </row>
    <row r="168" spans="2:14" s="100" customFormat="1" x14ac:dyDescent="0.25">
      <c r="B168" s="106" t="s">
        <v>66</v>
      </c>
      <c r="C168" s="107" t="s">
        <v>2625</v>
      </c>
      <c r="D168" s="671"/>
      <c r="E168" s="671" t="s">
        <v>22</v>
      </c>
      <c r="F168" s="605"/>
      <c r="G168" s="605"/>
      <c r="H168" s="605"/>
      <c r="I168" s="605"/>
      <c r="J168" s="605"/>
      <c r="K168" s="605"/>
      <c r="L168" s="605"/>
      <c r="M168" s="605"/>
      <c r="N168" s="605"/>
    </row>
    <row r="169" spans="2:14" s="100" customFormat="1" x14ac:dyDescent="0.25">
      <c r="B169" s="112" t="s">
        <v>2584</v>
      </c>
      <c r="C169" s="605"/>
      <c r="D169" s="605"/>
      <c r="E169" s="605"/>
      <c r="F169" s="605"/>
      <c r="G169" s="605"/>
      <c r="H169" s="605"/>
      <c r="I169" s="605"/>
      <c r="J169" s="605"/>
      <c r="K169" s="605"/>
      <c r="L169" s="605"/>
      <c r="M169" s="605"/>
      <c r="N169" s="605"/>
    </row>
    <row r="170" spans="2:14" s="100" customFormat="1" x14ac:dyDescent="0.25">
      <c r="B170" s="1888" t="s">
        <v>60</v>
      </c>
      <c r="C170" s="1888" t="s">
        <v>61</v>
      </c>
      <c r="D170" s="1890" t="s">
        <v>62</v>
      </c>
      <c r="E170" s="1890"/>
      <c r="F170" s="605"/>
      <c r="G170" s="605"/>
      <c r="H170" s="605"/>
      <c r="I170" s="605"/>
      <c r="J170" s="605"/>
      <c r="K170" s="605"/>
      <c r="L170" s="605"/>
      <c r="M170" s="605"/>
      <c r="N170" s="605"/>
    </row>
    <row r="171" spans="2:14" s="100" customFormat="1" x14ac:dyDescent="0.25">
      <c r="B171" s="1889"/>
      <c r="C171" s="1889"/>
      <c r="D171" s="599" t="s">
        <v>63</v>
      </c>
      <c r="E171" s="105" t="s">
        <v>64</v>
      </c>
      <c r="F171" s="605"/>
      <c r="G171" s="605"/>
      <c r="H171" s="605"/>
      <c r="I171" s="605"/>
      <c r="J171" s="605"/>
      <c r="K171" s="605"/>
      <c r="L171" s="605"/>
      <c r="M171" s="605"/>
      <c r="N171" s="605"/>
    </row>
    <row r="172" spans="2:14" s="100" customFormat="1" x14ac:dyDescent="0.25">
      <c r="B172" s="106" t="s">
        <v>65</v>
      </c>
      <c r="C172" s="107" t="s">
        <v>1531</v>
      </c>
      <c r="D172" s="109"/>
      <c r="E172" s="671" t="s">
        <v>22</v>
      </c>
      <c r="F172" s="605"/>
      <c r="G172" s="605"/>
      <c r="H172" s="605"/>
      <c r="I172" s="605"/>
      <c r="J172" s="605"/>
      <c r="K172" s="605"/>
      <c r="L172" s="605"/>
      <c r="M172" s="605"/>
      <c r="N172" s="605"/>
    </row>
    <row r="173" spans="2:14" s="100" customFormat="1" x14ac:dyDescent="0.25">
      <c r="B173" s="106" t="s">
        <v>66</v>
      </c>
      <c r="C173" s="107" t="s">
        <v>2622</v>
      </c>
      <c r="D173" s="671" t="s">
        <v>22</v>
      </c>
      <c r="E173" s="109"/>
      <c r="F173" s="605"/>
      <c r="G173" s="605"/>
      <c r="H173" s="605"/>
      <c r="I173" s="605"/>
      <c r="J173" s="605"/>
      <c r="K173" s="605"/>
      <c r="L173" s="605"/>
      <c r="M173" s="605"/>
      <c r="N173" s="605"/>
    </row>
    <row r="174" spans="2:14" s="100" customFormat="1" x14ac:dyDescent="0.25">
      <c r="B174" s="624" t="s">
        <v>2586</v>
      </c>
      <c r="C174" s="421"/>
      <c r="D174" s="381"/>
      <c r="E174" s="381"/>
      <c r="F174" s="605"/>
      <c r="G174" s="605"/>
      <c r="H174" s="605"/>
      <c r="I174" s="605"/>
      <c r="J174" s="605"/>
      <c r="K174" s="605"/>
      <c r="L174" s="605"/>
      <c r="M174" s="605"/>
      <c r="N174" s="605"/>
    </row>
    <row r="175" spans="2:14" s="100" customFormat="1" x14ac:dyDescent="0.25">
      <c r="B175" s="1888" t="s">
        <v>60</v>
      </c>
      <c r="C175" s="1888" t="s">
        <v>61</v>
      </c>
      <c r="D175" s="1890" t="s">
        <v>62</v>
      </c>
      <c r="E175" s="1890"/>
      <c r="F175" s="605"/>
      <c r="G175" s="605"/>
      <c r="H175" s="605"/>
      <c r="I175" s="605"/>
      <c r="J175" s="605"/>
      <c r="K175" s="605"/>
      <c r="L175" s="605"/>
      <c r="M175" s="605"/>
      <c r="N175" s="605"/>
    </row>
    <row r="176" spans="2:14" s="100" customFormat="1" x14ac:dyDescent="0.25">
      <c r="B176" s="1889"/>
      <c r="C176" s="1889"/>
      <c r="D176" s="599" t="s">
        <v>63</v>
      </c>
      <c r="E176" s="105" t="s">
        <v>64</v>
      </c>
      <c r="F176" s="605"/>
      <c r="G176" s="605"/>
      <c r="H176" s="605"/>
      <c r="I176" s="605"/>
      <c r="J176" s="605"/>
      <c r="K176" s="605"/>
      <c r="L176" s="605"/>
      <c r="M176" s="605"/>
      <c r="N176" s="605"/>
    </row>
    <row r="177" spans="2:14" s="100" customFormat="1" x14ac:dyDescent="0.25">
      <c r="B177" s="106" t="s">
        <v>65</v>
      </c>
      <c r="C177" s="107">
        <f>+K173</f>
        <v>0</v>
      </c>
      <c r="D177" s="109"/>
      <c r="E177" s="109" t="s">
        <v>22</v>
      </c>
      <c r="F177" s="605"/>
      <c r="G177" s="605"/>
      <c r="H177" s="605"/>
      <c r="I177" s="605"/>
      <c r="J177" s="605"/>
      <c r="K177" s="605"/>
      <c r="L177" s="605"/>
      <c r="M177" s="605"/>
      <c r="N177" s="605"/>
    </row>
    <row r="178" spans="2:14" s="100" customFormat="1" x14ac:dyDescent="0.25">
      <c r="B178" s="106" t="s">
        <v>66</v>
      </c>
      <c r="C178" s="107" t="s">
        <v>2622</v>
      </c>
      <c r="D178" s="671" t="s">
        <v>22</v>
      </c>
      <c r="E178" s="109"/>
      <c r="F178" s="605"/>
      <c r="G178" s="605"/>
      <c r="H178" s="605"/>
      <c r="I178" s="605"/>
      <c r="J178" s="605"/>
      <c r="K178" s="605"/>
      <c r="L178" s="605"/>
      <c r="M178" s="605"/>
      <c r="N178" s="605"/>
    </row>
    <row r="179" spans="2:14" s="100" customFormat="1" x14ac:dyDescent="0.25">
      <c r="B179" s="624" t="s">
        <v>2588</v>
      </c>
      <c r="C179" s="421"/>
      <c r="D179" s="381"/>
      <c r="E179" s="381"/>
      <c r="F179" s="605"/>
      <c r="G179" s="605"/>
      <c r="H179" s="605"/>
      <c r="I179" s="605"/>
      <c r="J179" s="605"/>
      <c r="K179" s="605"/>
      <c r="L179" s="605"/>
      <c r="M179" s="605"/>
      <c r="N179" s="605"/>
    </row>
    <row r="180" spans="2:14" s="100" customFormat="1" x14ac:dyDescent="0.25">
      <c r="B180" s="1888" t="s">
        <v>60</v>
      </c>
      <c r="C180" s="1888" t="s">
        <v>61</v>
      </c>
      <c r="D180" s="1890" t="s">
        <v>62</v>
      </c>
      <c r="E180" s="1890"/>
      <c r="F180" s="605"/>
      <c r="G180" s="605"/>
      <c r="H180" s="605"/>
      <c r="I180" s="605"/>
      <c r="J180" s="605"/>
      <c r="K180" s="605"/>
      <c r="L180" s="605"/>
      <c r="M180" s="605"/>
      <c r="N180" s="605"/>
    </row>
    <row r="181" spans="2:14" s="100" customFormat="1" x14ac:dyDescent="0.25">
      <c r="B181" s="1889"/>
      <c r="C181" s="1889"/>
      <c r="D181" s="599" t="s">
        <v>63</v>
      </c>
      <c r="E181" s="105" t="s">
        <v>64</v>
      </c>
      <c r="F181" s="605"/>
      <c r="G181" s="605"/>
      <c r="H181" s="605"/>
      <c r="I181" s="605"/>
      <c r="J181" s="605"/>
      <c r="K181" s="605"/>
      <c r="L181" s="605"/>
      <c r="M181" s="605"/>
      <c r="N181" s="605"/>
    </row>
    <row r="182" spans="2:14" s="100" customFormat="1" x14ac:dyDescent="0.25">
      <c r="B182" s="106" t="s">
        <v>65</v>
      </c>
      <c r="C182" s="107">
        <f>+K178</f>
        <v>0</v>
      </c>
      <c r="D182" s="109"/>
      <c r="E182" s="671" t="s">
        <v>22</v>
      </c>
      <c r="F182" s="605"/>
      <c r="G182" s="605"/>
      <c r="H182" s="605"/>
      <c r="I182" s="605"/>
      <c r="J182" s="605"/>
      <c r="K182" s="605"/>
      <c r="L182" s="605"/>
      <c r="M182" s="605"/>
      <c r="N182" s="605"/>
    </row>
    <row r="183" spans="2:14" s="100" customFormat="1" x14ac:dyDescent="0.25">
      <c r="B183" s="106" t="s">
        <v>66</v>
      </c>
      <c r="C183" s="107" t="s">
        <v>2622</v>
      </c>
      <c r="D183" s="671" t="s">
        <v>22</v>
      </c>
      <c r="E183" s="109"/>
      <c r="F183" s="605"/>
      <c r="G183" s="605"/>
      <c r="H183" s="605"/>
      <c r="I183" s="605"/>
      <c r="J183" s="605"/>
      <c r="K183" s="605"/>
      <c r="L183" s="605"/>
      <c r="M183" s="605"/>
      <c r="N183" s="605"/>
    </row>
    <row r="184" spans="2:14" s="100" customFormat="1" x14ac:dyDescent="0.25">
      <c r="B184" s="624" t="s">
        <v>2590</v>
      </c>
      <c r="C184" s="421"/>
      <c r="D184" s="381"/>
      <c r="E184" s="381"/>
      <c r="F184" s="605"/>
      <c r="G184" s="605"/>
      <c r="H184" s="605"/>
      <c r="I184" s="605"/>
      <c r="J184" s="605"/>
      <c r="K184" s="605"/>
      <c r="L184" s="605"/>
      <c r="M184" s="605"/>
      <c r="N184" s="605"/>
    </row>
    <row r="185" spans="2:14" s="100" customFormat="1" x14ac:dyDescent="0.25">
      <c r="B185" s="1888" t="s">
        <v>60</v>
      </c>
      <c r="C185" s="1888" t="s">
        <v>61</v>
      </c>
      <c r="D185" s="1890" t="s">
        <v>62</v>
      </c>
      <c r="E185" s="1890"/>
      <c r="F185" s="605"/>
      <c r="G185" s="605"/>
      <c r="H185" s="605"/>
      <c r="I185" s="605"/>
      <c r="J185" s="605"/>
      <c r="K185" s="605"/>
      <c r="L185" s="605"/>
      <c r="M185" s="605"/>
      <c r="N185" s="605"/>
    </row>
    <row r="186" spans="2:14" s="100" customFormat="1" x14ac:dyDescent="0.25">
      <c r="B186" s="1889"/>
      <c r="C186" s="1889"/>
      <c r="D186" s="599" t="s">
        <v>63</v>
      </c>
      <c r="E186" s="105" t="s">
        <v>64</v>
      </c>
      <c r="F186" s="605"/>
      <c r="G186" s="605"/>
      <c r="H186" s="605"/>
      <c r="I186" s="605"/>
      <c r="J186" s="605"/>
      <c r="K186" s="605"/>
      <c r="L186" s="605"/>
      <c r="M186" s="605"/>
      <c r="N186" s="605"/>
    </row>
    <row r="187" spans="2:14" s="100" customFormat="1" x14ac:dyDescent="0.25">
      <c r="B187" s="106" t="s">
        <v>65</v>
      </c>
      <c r="C187" s="107">
        <f>+K183</f>
        <v>0</v>
      </c>
      <c r="D187" s="109"/>
      <c r="E187" s="671" t="s">
        <v>22</v>
      </c>
      <c r="F187" s="605"/>
      <c r="G187" s="605"/>
      <c r="H187" s="605"/>
      <c r="I187" s="605"/>
      <c r="J187" s="605"/>
      <c r="K187" s="605"/>
      <c r="L187" s="605"/>
      <c r="M187" s="605"/>
      <c r="N187" s="605"/>
    </row>
    <row r="188" spans="2:14" s="100" customFormat="1" x14ac:dyDescent="0.25">
      <c r="B188" s="106" t="s">
        <v>66</v>
      </c>
      <c r="C188" s="107" t="s">
        <v>2622</v>
      </c>
      <c r="D188" s="671" t="s">
        <v>22</v>
      </c>
      <c r="E188" s="109"/>
      <c r="F188" s="605"/>
      <c r="G188" s="605"/>
      <c r="H188" s="605"/>
      <c r="I188" s="605"/>
      <c r="J188" s="605"/>
      <c r="K188" s="605"/>
      <c r="L188" s="605"/>
      <c r="M188" s="605"/>
      <c r="N188" s="605"/>
    </row>
    <row r="189" spans="2:14" s="100" customFormat="1" x14ac:dyDescent="0.25">
      <c r="B189" s="624" t="s">
        <v>2592</v>
      </c>
      <c r="C189" s="421"/>
      <c r="D189" s="381"/>
      <c r="E189" s="381"/>
      <c r="F189" s="605"/>
      <c r="G189" s="605"/>
      <c r="H189" s="605"/>
      <c r="I189" s="605"/>
      <c r="J189" s="605"/>
      <c r="K189" s="605"/>
      <c r="L189" s="605"/>
      <c r="M189" s="605"/>
      <c r="N189" s="605"/>
    </row>
    <row r="190" spans="2:14" s="100" customFormat="1" x14ac:dyDescent="0.25">
      <c r="B190" s="1888" t="s">
        <v>60</v>
      </c>
      <c r="C190" s="1888" t="s">
        <v>61</v>
      </c>
      <c r="D190" s="1890" t="s">
        <v>62</v>
      </c>
      <c r="E190" s="1890"/>
      <c r="F190" s="605"/>
      <c r="G190" s="605"/>
      <c r="H190" s="605"/>
      <c r="I190" s="605"/>
      <c r="J190" s="605"/>
      <c r="K190" s="605"/>
      <c r="L190" s="605"/>
      <c r="M190" s="605"/>
      <c r="N190" s="605"/>
    </row>
    <row r="191" spans="2:14" s="100" customFormat="1" x14ac:dyDescent="0.25">
      <c r="B191" s="1889"/>
      <c r="C191" s="1889"/>
      <c r="D191" s="599" t="s">
        <v>63</v>
      </c>
      <c r="E191" s="105" t="s">
        <v>64</v>
      </c>
      <c r="F191" s="605"/>
      <c r="G191" s="605"/>
      <c r="H191" s="605"/>
      <c r="I191" s="605"/>
      <c r="J191" s="605"/>
      <c r="K191" s="605"/>
      <c r="L191" s="605"/>
      <c r="M191" s="605"/>
      <c r="N191" s="605"/>
    </row>
    <row r="192" spans="2:14" s="100" customFormat="1" x14ac:dyDescent="0.25">
      <c r="B192" s="106" t="s">
        <v>65</v>
      </c>
      <c r="C192" s="107">
        <f>+K188</f>
        <v>0</v>
      </c>
      <c r="D192" s="109"/>
      <c r="E192" s="671" t="s">
        <v>22</v>
      </c>
      <c r="F192" s="605"/>
      <c r="G192" s="605"/>
      <c r="H192" s="605"/>
      <c r="I192" s="605"/>
      <c r="J192" s="605"/>
      <c r="K192" s="605"/>
      <c r="L192" s="605"/>
      <c r="M192" s="605"/>
      <c r="N192" s="605"/>
    </row>
    <row r="193" spans="2:17" ht="15.75" thickBot="1" x14ac:dyDescent="0.3">
      <c r="B193" s="106" t="s">
        <v>66</v>
      </c>
      <c r="C193" s="107" t="s">
        <v>2622</v>
      </c>
      <c r="D193" s="671" t="s">
        <v>22</v>
      </c>
      <c r="E193" s="109"/>
    </row>
    <row r="194" spans="2:17" ht="27" thickBot="1" x14ac:dyDescent="0.3">
      <c r="B194" s="1902" t="s">
        <v>67</v>
      </c>
      <c r="C194" s="1902"/>
      <c r="D194" s="1902"/>
      <c r="E194" s="1902"/>
      <c r="F194" s="1902"/>
      <c r="G194" s="1902"/>
      <c r="H194" s="1902"/>
      <c r="I194" s="1902"/>
      <c r="J194" s="1902"/>
      <c r="K194" s="1902"/>
      <c r="L194" s="1902"/>
      <c r="M194" s="1902"/>
      <c r="N194" s="1902"/>
    </row>
    <row r="197" spans="2:17" ht="90" x14ac:dyDescent="0.25">
      <c r="B197" s="656" t="s">
        <v>68</v>
      </c>
      <c r="C197" s="114" t="s">
        <v>69</v>
      </c>
      <c r="D197" s="114" t="s">
        <v>70</v>
      </c>
      <c r="E197" s="114" t="s">
        <v>71</v>
      </c>
      <c r="F197" s="114" t="s">
        <v>72</v>
      </c>
      <c r="G197" s="114" t="s">
        <v>73</v>
      </c>
      <c r="H197" s="114" t="s">
        <v>74</v>
      </c>
      <c r="I197" s="114" t="s">
        <v>75</v>
      </c>
      <c r="J197" s="114" t="s">
        <v>76</v>
      </c>
      <c r="K197" s="114" t="s">
        <v>77</v>
      </c>
      <c r="L197" s="114" t="s">
        <v>78</v>
      </c>
      <c r="M197" s="115" t="s">
        <v>79</v>
      </c>
      <c r="N197" s="115" t="s">
        <v>80</v>
      </c>
      <c r="O197" s="1898" t="s">
        <v>81</v>
      </c>
      <c r="P197" s="1900"/>
      <c r="Q197" s="114" t="s">
        <v>82</v>
      </c>
    </row>
    <row r="198" spans="2:17" x14ac:dyDescent="0.25">
      <c r="B198" s="276" t="s">
        <v>2626</v>
      </c>
      <c r="C198" s="276"/>
      <c r="D198" s="277"/>
      <c r="E198" s="277"/>
      <c r="F198" s="657"/>
      <c r="G198" s="657"/>
      <c r="H198" s="657"/>
      <c r="I198" s="278"/>
      <c r="J198" s="278"/>
      <c r="K198" s="51"/>
      <c r="L198" s="51"/>
      <c r="M198" s="51"/>
      <c r="N198" s="51"/>
      <c r="O198" s="1952"/>
      <c r="P198" s="1953"/>
      <c r="Q198" s="51"/>
    </row>
    <row r="199" spans="2:17" x14ac:dyDescent="0.25">
      <c r="B199" s="276" t="s">
        <v>1274</v>
      </c>
      <c r="C199" s="276" t="s">
        <v>2627</v>
      </c>
      <c r="D199" s="277" t="s">
        <v>2628</v>
      </c>
      <c r="E199" s="277">
        <v>190</v>
      </c>
      <c r="F199" s="657"/>
      <c r="G199" s="657" t="s">
        <v>19</v>
      </c>
      <c r="H199" s="657"/>
      <c r="I199" s="278"/>
      <c r="J199" s="278" t="s">
        <v>19</v>
      </c>
      <c r="K199" s="51" t="s">
        <v>19</v>
      </c>
      <c r="L199" s="51" t="s">
        <v>19</v>
      </c>
      <c r="M199" s="51" t="s">
        <v>19</v>
      </c>
      <c r="N199" s="51" t="s">
        <v>19</v>
      </c>
      <c r="O199" s="1952"/>
      <c r="P199" s="1953"/>
      <c r="Q199" s="51" t="s">
        <v>19</v>
      </c>
    </row>
    <row r="200" spans="2:17" x14ac:dyDescent="0.25">
      <c r="B200" s="276" t="s">
        <v>90</v>
      </c>
      <c r="C200" s="276" t="s">
        <v>2629</v>
      </c>
      <c r="D200" s="277" t="s">
        <v>2630</v>
      </c>
      <c r="E200" s="277">
        <v>51</v>
      </c>
      <c r="F200" s="657"/>
      <c r="G200" s="657" t="s">
        <v>19</v>
      </c>
      <c r="H200" s="657"/>
      <c r="I200" s="278"/>
      <c r="J200" s="278" t="s">
        <v>19</v>
      </c>
      <c r="K200" s="51" t="s">
        <v>19</v>
      </c>
      <c r="L200" s="51" t="s">
        <v>19</v>
      </c>
      <c r="M200" s="51" t="s">
        <v>19</v>
      </c>
      <c r="N200" s="51" t="s">
        <v>19</v>
      </c>
      <c r="O200" s="1952"/>
      <c r="P200" s="1953"/>
      <c r="Q200" s="51" t="s">
        <v>19</v>
      </c>
    </row>
    <row r="201" spans="2:17" x14ac:dyDescent="0.25">
      <c r="B201" s="276" t="s">
        <v>90</v>
      </c>
      <c r="C201" s="276" t="s">
        <v>1152</v>
      </c>
      <c r="D201" s="279" t="s">
        <v>2631</v>
      </c>
      <c r="E201" s="277">
        <v>51</v>
      </c>
      <c r="F201" s="657"/>
      <c r="G201" s="657" t="s">
        <v>19</v>
      </c>
      <c r="H201" s="657"/>
      <c r="I201" s="278"/>
      <c r="J201" s="278" t="s">
        <v>19</v>
      </c>
      <c r="K201" s="51" t="s">
        <v>19</v>
      </c>
      <c r="L201" s="51" t="s">
        <v>19</v>
      </c>
      <c r="M201" s="51" t="s">
        <v>19</v>
      </c>
      <c r="N201" s="51" t="s">
        <v>19</v>
      </c>
      <c r="O201" s="1952"/>
      <c r="P201" s="1953"/>
      <c r="Q201" s="51" t="s">
        <v>19</v>
      </c>
    </row>
    <row r="202" spans="2:17" x14ac:dyDescent="0.25">
      <c r="B202" s="276" t="s">
        <v>90</v>
      </c>
      <c r="C202" s="276" t="s">
        <v>2632</v>
      </c>
      <c r="D202" s="277" t="s">
        <v>2633</v>
      </c>
      <c r="E202" s="277">
        <v>51</v>
      </c>
      <c r="F202" s="657"/>
      <c r="G202" s="657" t="s">
        <v>19</v>
      </c>
      <c r="H202" s="657"/>
      <c r="I202" s="278"/>
      <c r="J202" s="278" t="s">
        <v>19</v>
      </c>
      <c r="K202" s="51" t="s">
        <v>19</v>
      </c>
      <c r="L202" s="51" t="s">
        <v>19</v>
      </c>
      <c r="M202" s="51" t="s">
        <v>19</v>
      </c>
      <c r="N202" s="51" t="s">
        <v>19</v>
      </c>
      <c r="O202" s="1952"/>
      <c r="P202" s="1953"/>
      <c r="Q202" s="51" t="s">
        <v>19</v>
      </c>
    </row>
    <row r="203" spans="2:17" x14ac:dyDescent="0.25">
      <c r="B203" s="276" t="s">
        <v>90</v>
      </c>
      <c r="C203" s="276" t="s">
        <v>1154</v>
      </c>
      <c r="D203" s="277" t="s">
        <v>2634</v>
      </c>
      <c r="E203" s="277">
        <v>51</v>
      </c>
      <c r="F203" s="657"/>
      <c r="G203" s="657" t="s">
        <v>19</v>
      </c>
      <c r="H203" s="657"/>
      <c r="I203" s="278"/>
      <c r="J203" s="278" t="s">
        <v>19</v>
      </c>
      <c r="K203" s="51" t="s">
        <v>19</v>
      </c>
      <c r="L203" s="51" t="s">
        <v>19</v>
      </c>
      <c r="M203" s="51" t="s">
        <v>19</v>
      </c>
      <c r="N203" s="51" t="s">
        <v>19</v>
      </c>
      <c r="O203" s="1952"/>
      <c r="P203" s="1953"/>
      <c r="Q203" s="51" t="s">
        <v>19</v>
      </c>
    </row>
    <row r="204" spans="2:17" x14ac:dyDescent="0.25">
      <c r="B204" s="276" t="s">
        <v>90</v>
      </c>
      <c r="C204" s="276" t="s">
        <v>1155</v>
      </c>
      <c r="D204" s="277" t="s">
        <v>2635</v>
      </c>
      <c r="E204" s="277">
        <v>51</v>
      </c>
      <c r="F204" s="657"/>
      <c r="G204" s="657" t="s">
        <v>19</v>
      </c>
      <c r="H204" s="657"/>
      <c r="I204" s="278"/>
      <c r="J204" s="278" t="s">
        <v>19</v>
      </c>
      <c r="K204" s="51" t="s">
        <v>19</v>
      </c>
      <c r="L204" s="51" t="s">
        <v>19</v>
      </c>
      <c r="M204" s="51" t="s">
        <v>19</v>
      </c>
      <c r="N204" s="51" t="s">
        <v>19</v>
      </c>
      <c r="O204" s="1952"/>
      <c r="P204" s="1953"/>
      <c r="Q204" s="51" t="s">
        <v>19</v>
      </c>
    </row>
    <row r="205" spans="2:17" x14ac:dyDescent="0.25">
      <c r="B205" s="276" t="s">
        <v>90</v>
      </c>
      <c r="C205" s="276" t="s">
        <v>1156</v>
      </c>
      <c r="D205" s="277" t="s">
        <v>2636</v>
      </c>
      <c r="E205" s="277">
        <v>51</v>
      </c>
      <c r="F205" s="657"/>
      <c r="G205" s="657" t="s">
        <v>19</v>
      </c>
      <c r="H205" s="657"/>
      <c r="I205" s="278"/>
      <c r="J205" s="278" t="s">
        <v>19</v>
      </c>
      <c r="K205" s="51" t="s">
        <v>19</v>
      </c>
      <c r="L205" s="51" t="s">
        <v>19</v>
      </c>
      <c r="M205" s="51" t="s">
        <v>19</v>
      </c>
      <c r="N205" s="51" t="s">
        <v>19</v>
      </c>
      <c r="O205" s="1952"/>
      <c r="P205" s="1953"/>
      <c r="Q205" s="51" t="s">
        <v>19</v>
      </c>
    </row>
    <row r="206" spans="2:17" x14ac:dyDescent="0.25">
      <c r="B206" s="276" t="s">
        <v>90</v>
      </c>
      <c r="C206" s="276" t="s">
        <v>2637</v>
      </c>
      <c r="D206" s="279" t="s">
        <v>2638</v>
      </c>
      <c r="E206" s="277">
        <v>51</v>
      </c>
      <c r="F206" s="657"/>
      <c r="G206" s="657" t="s">
        <v>19</v>
      </c>
      <c r="H206" s="657"/>
      <c r="I206" s="278"/>
      <c r="J206" s="278" t="s">
        <v>19</v>
      </c>
      <c r="K206" s="51" t="s">
        <v>19</v>
      </c>
      <c r="L206" s="51" t="s">
        <v>19</v>
      </c>
      <c r="M206" s="51" t="s">
        <v>19</v>
      </c>
      <c r="N206" s="51" t="s">
        <v>19</v>
      </c>
      <c r="O206" s="1952"/>
      <c r="P206" s="1953"/>
      <c r="Q206" s="51" t="s">
        <v>19</v>
      </c>
    </row>
    <row r="207" spans="2:17" x14ac:dyDescent="0.25">
      <c r="B207" s="276" t="s">
        <v>90</v>
      </c>
      <c r="C207" s="276" t="s">
        <v>2639</v>
      </c>
      <c r="D207" s="277" t="s">
        <v>2640</v>
      </c>
      <c r="E207" s="277">
        <v>51</v>
      </c>
      <c r="F207" s="657"/>
      <c r="G207" s="657" t="s">
        <v>19</v>
      </c>
      <c r="H207" s="657"/>
      <c r="I207" s="278"/>
      <c r="J207" s="278" t="s">
        <v>19</v>
      </c>
      <c r="K207" s="51" t="s">
        <v>19</v>
      </c>
      <c r="L207" s="51" t="s">
        <v>19</v>
      </c>
      <c r="M207" s="51" t="s">
        <v>19</v>
      </c>
      <c r="N207" s="51" t="s">
        <v>19</v>
      </c>
      <c r="O207" s="1952"/>
      <c r="P207" s="1953"/>
      <c r="Q207" s="51" t="s">
        <v>19</v>
      </c>
    </row>
    <row r="208" spans="2:17" x14ac:dyDescent="0.25">
      <c r="B208" s="276" t="s">
        <v>90</v>
      </c>
      <c r="C208" s="276" t="s">
        <v>2641</v>
      </c>
      <c r="D208" s="277" t="s">
        <v>2642</v>
      </c>
      <c r="E208" s="277">
        <v>51</v>
      </c>
      <c r="F208" s="657"/>
      <c r="G208" s="657" t="s">
        <v>19</v>
      </c>
      <c r="H208" s="657"/>
      <c r="I208" s="278"/>
      <c r="J208" s="278" t="s">
        <v>19</v>
      </c>
      <c r="K208" s="51" t="s">
        <v>19</v>
      </c>
      <c r="L208" s="51" t="s">
        <v>19</v>
      </c>
      <c r="M208" s="51" t="s">
        <v>19</v>
      </c>
      <c r="N208" s="51" t="s">
        <v>19</v>
      </c>
      <c r="O208" s="1952"/>
      <c r="P208" s="1953"/>
      <c r="Q208" s="51" t="s">
        <v>19</v>
      </c>
    </row>
    <row r="209" spans="2:17" x14ac:dyDescent="0.25">
      <c r="B209" s="276" t="s">
        <v>90</v>
      </c>
      <c r="C209" s="276" t="s">
        <v>2643</v>
      </c>
      <c r="D209" s="277" t="s">
        <v>2644</v>
      </c>
      <c r="E209" s="277">
        <v>51</v>
      </c>
      <c r="F209" s="657"/>
      <c r="G209" s="657" t="s">
        <v>19</v>
      </c>
      <c r="H209" s="657"/>
      <c r="I209" s="278"/>
      <c r="J209" s="278" t="s">
        <v>19</v>
      </c>
      <c r="K209" s="51" t="s">
        <v>19</v>
      </c>
      <c r="L209" s="51" t="s">
        <v>19</v>
      </c>
      <c r="M209" s="51" t="s">
        <v>19</v>
      </c>
      <c r="N209" s="51" t="s">
        <v>19</v>
      </c>
      <c r="O209" s="1952"/>
      <c r="P209" s="1953"/>
      <c r="Q209" s="51" t="s">
        <v>19</v>
      </c>
    </row>
    <row r="210" spans="2:17" x14ac:dyDescent="0.25">
      <c r="B210" s="276" t="s">
        <v>90</v>
      </c>
      <c r="C210" s="276" t="s">
        <v>1159</v>
      </c>
      <c r="D210" s="277" t="s">
        <v>2645</v>
      </c>
      <c r="E210" s="277">
        <v>51</v>
      </c>
      <c r="F210" s="657"/>
      <c r="G210" s="657" t="s">
        <v>19</v>
      </c>
      <c r="H210" s="657"/>
      <c r="I210" s="278"/>
      <c r="J210" s="278" t="s">
        <v>19</v>
      </c>
      <c r="K210" s="51" t="s">
        <v>19</v>
      </c>
      <c r="L210" s="51" t="s">
        <v>19</v>
      </c>
      <c r="M210" s="51" t="s">
        <v>19</v>
      </c>
      <c r="N210" s="51" t="s">
        <v>19</v>
      </c>
      <c r="O210" s="1952"/>
      <c r="P210" s="1953"/>
      <c r="Q210" s="51" t="s">
        <v>19</v>
      </c>
    </row>
    <row r="211" spans="2:17" x14ac:dyDescent="0.25">
      <c r="B211" s="276" t="s">
        <v>90</v>
      </c>
      <c r="C211" s="276" t="s">
        <v>2646</v>
      </c>
      <c r="D211" s="277" t="s">
        <v>2647</v>
      </c>
      <c r="E211" s="277">
        <v>300</v>
      </c>
      <c r="F211" s="657"/>
      <c r="G211" s="657" t="s">
        <v>19</v>
      </c>
      <c r="H211" s="657"/>
      <c r="I211" s="278"/>
      <c r="J211" s="278" t="s">
        <v>19</v>
      </c>
      <c r="K211" s="51" t="s">
        <v>19</v>
      </c>
      <c r="L211" s="51" t="s">
        <v>19</v>
      </c>
      <c r="M211" s="51" t="s">
        <v>19</v>
      </c>
      <c r="N211" s="51" t="s">
        <v>19</v>
      </c>
      <c r="O211" s="1952"/>
      <c r="P211" s="1953"/>
      <c r="Q211" s="51" t="s">
        <v>19</v>
      </c>
    </row>
    <row r="212" spans="2:17" x14ac:dyDescent="0.25">
      <c r="B212" s="276"/>
      <c r="C212" s="276"/>
      <c r="D212" s="277"/>
      <c r="E212" s="277"/>
      <c r="F212" s="657"/>
      <c r="G212" s="657"/>
      <c r="H212" s="657"/>
      <c r="I212" s="278"/>
      <c r="J212" s="278"/>
      <c r="K212" s="51"/>
      <c r="L212" s="51"/>
      <c r="M212" s="51"/>
      <c r="N212" s="51"/>
      <c r="O212" s="1952"/>
      <c r="P212" s="1953"/>
      <c r="Q212" s="51"/>
    </row>
    <row r="213" spans="2:17" x14ac:dyDescent="0.25">
      <c r="B213" s="1" t="s">
        <v>92</v>
      </c>
    </row>
    <row r="214" spans="2:17" x14ac:dyDescent="0.25">
      <c r="B214" s="1" t="s">
        <v>93</v>
      </c>
    </row>
    <row r="217" spans="2:17" ht="15.75" thickBot="1" x14ac:dyDescent="0.3"/>
    <row r="218" spans="2:17" ht="27" thickBot="1" x14ac:dyDescent="0.3">
      <c r="B218" s="1902" t="s">
        <v>67</v>
      </c>
      <c r="C218" s="1902"/>
      <c r="D218" s="1902"/>
      <c r="E218" s="1902"/>
      <c r="F218" s="1902"/>
      <c r="G218" s="1902"/>
      <c r="H218" s="1902"/>
      <c r="I218" s="1902"/>
      <c r="J218" s="1902"/>
      <c r="K218" s="1902"/>
      <c r="L218" s="1902"/>
      <c r="M218" s="1902"/>
      <c r="N218" s="1902"/>
    </row>
    <row r="221" spans="2:17" ht="90" x14ac:dyDescent="0.25">
      <c r="B221" s="656" t="s">
        <v>68</v>
      </c>
      <c r="C221" s="114" t="s">
        <v>69</v>
      </c>
      <c r="D221" s="114" t="s">
        <v>70</v>
      </c>
      <c r="E221" s="114" t="s">
        <v>71</v>
      </c>
      <c r="F221" s="114" t="s">
        <v>72</v>
      </c>
      <c r="G221" s="114" t="s">
        <v>73</v>
      </c>
      <c r="H221" s="114" t="s">
        <v>74</v>
      </c>
      <c r="I221" s="114" t="s">
        <v>75</v>
      </c>
      <c r="J221" s="114" t="s">
        <v>76</v>
      </c>
      <c r="K221" s="114" t="s">
        <v>77</v>
      </c>
      <c r="L221" s="114" t="s">
        <v>78</v>
      </c>
      <c r="M221" s="115" t="s">
        <v>79</v>
      </c>
      <c r="N221" s="115" t="s">
        <v>80</v>
      </c>
      <c r="O221" s="1898" t="s">
        <v>81</v>
      </c>
      <c r="P221" s="1900"/>
    </row>
    <row r="222" spans="2:17" x14ac:dyDescent="0.25">
      <c r="B222" s="276" t="s">
        <v>2648</v>
      </c>
      <c r="C222" s="276"/>
      <c r="D222" s="277"/>
      <c r="E222" s="277"/>
      <c r="F222" s="657"/>
      <c r="G222" s="657"/>
      <c r="H222" s="657"/>
      <c r="I222" s="278"/>
      <c r="J222" s="278"/>
      <c r="K222" s="51"/>
      <c r="L222" s="51"/>
      <c r="M222" s="51"/>
      <c r="N222" s="51"/>
      <c r="O222" s="51"/>
      <c r="P222" s="51"/>
    </row>
    <row r="223" spans="2:17" x14ac:dyDescent="0.25">
      <c r="B223" s="276" t="s">
        <v>83</v>
      </c>
      <c r="C223" s="276" t="s">
        <v>2649</v>
      </c>
      <c r="D223" s="277" t="s">
        <v>2650</v>
      </c>
      <c r="E223" s="277">
        <v>104</v>
      </c>
      <c r="F223" s="657"/>
      <c r="G223" s="657"/>
      <c r="H223" s="657" t="s">
        <v>19</v>
      </c>
      <c r="I223" s="278"/>
      <c r="J223" s="278" t="s">
        <v>19</v>
      </c>
      <c r="K223" s="51" t="s">
        <v>19</v>
      </c>
      <c r="L223" s="51" t="s">
        <v>19</v>
      </c>
      <c r="M223" s="51" t="s">
        <v>19</v>
      </c>
      <c r="N223" s="51" t="s">
        <v>19</v>
      </c>
      <c r="O223" s="51"/>
      <c r="P223" s="51"/>
    </row>
    <row r="224" spans="2:17" ht="30" x14ac:dyDescent="0.25">
      <c r="B224" s="276" t="s">
        <v>83</v>
      </c>
      <c r="C224" s="181" t="s">
        <v>2651</v>
      </c>
      <c r="D224" s="277" t="s">
        <v>2652</v>
      </c>
      <c r="E224" s="277">
        <v>100</v>
      </c>
      <c r="F224" s="657"/>
      <c r="G224" s="657"/>
      <c r="H224" s="657" t="s">
        <v>19</v>
      </c>
      <c r="I224" s="278"/>
      <c r="J224" s="278" t="s">
        <v>19</v>
      </c>
      <c r="K224" s="51" t="s">
        <v>19</v>
      </c>
      <c r="L224" s="51" t="s">
        <v>19</v>
      </c>
      <c r="M224" s="51" t="s">
        <v>19</v>
      </c>
      <c r="N224" s="51" t="s">
        <v>19</v>
      </c>
      <c r="O224" s="51"/>
      <c r="P224" s="51"/>
    </row>
    <row r="225" spans="2:16" ht="30" x14ac:dyDescent="0.25">
      <c r="B225" s="276" t="s">
        <v>83</v>
      </c>
      <c r="C225" s="181" t="s">
        <v>2653</v>
      </c>
      <c r="D225" s="279" t="s">
        <v>2654</v>
      </c>
      <c r="E225" s="277">
        <v>100</v>
      </c>
      <c r="F225" s="657"/>
      <c r="G225" s="657"/>
      <c r="H225" s="657" t="s">
        <v>19</v>
      </c>
      <c r="I225" s="278"/>
      <c r="J225" s="278" t="s">
        <v>19</v>
      </c>
      <c r="K225" s="51" t="s">
        <v>19</v>
      </c>
      <c r="L225" s="51" t="s">
        <v>19</v>
      </c>
      <c r="M225" s="51" t="s">
        <v>19</v>
      </c>
      <c r="N225" s="51" t="s">
        <v>19</v>
      </c>
      <c r="O225" s="51"/>
      <c r="P225" s="51"/>
    </row>
    <row r="226" spans="2:16" x14ac:dyDescent="0.25">
      <c r="B226" s="276"/>
      <c r="C226" s="276"/>
      <c r="D226" s="277"/>
      <c r="E226" s="277"/>
      <c r="F226" s="657"/>
      <c r="G226" s="657"/>
      <c r="H226" s="657"/>
      <c r="I226" s="278"/>
      <c r="J226" s="278"/>
      <c r="K226" s="51"/>
      <c r="L226" s="51"/>
      <c r="M226" s="51"/>
      <c r="N226" s="51"/>
      <c r="O226" s="51"/>
      <c r="P226" s="51"/>
    </row>
    <row r="227" spans="2:16" ht="15.75" thickBot="1" x14ac:dyDescent="0.3">
      <c r="B227" s="276"/>
      <c r="C227" s="276"/>
      <c r="D227" s="277"/>
      <c r="E227" s="277"/>
      <c r="F227" s="657"/>
      <c r="G227" s="657"/>
      <c r="H227" s="657"/>
      <c r="I227" s="278"/>
      <c r="J227" s="278"/>
      <c r="K227" s="51"/>
      <c r="L227" s="51"/>
      <c r="M227" s="51"/>
      <c r="N227" s="51"/>
    </row>
    <row r="228" spans="2:16" ht="27" thickBot="1" x14ac:dyDescent="0.3">
      <c r="B228" s="1903" t="s">
        <v>67</v>
      </c>
      <c r="C228" s="1904"/>
      <c r="D228" s="1904"/>
      <c r="E228" s="1904"/>
      <c r="F228" s="1904"/>
      <c r="G228" s="1904"/>
      <c r="H228" s="1904"/>
      <c r="I228" s="1904"/>
      <c r="J228" s="1904"/>
      <c r="K228" s="1904"/>
      <c r="L228" s="1904"/>
      <c r="M228" s="1904"/>
      <c r="N228" s="1905"/>
    </row>
    <row r="231" spans="2:16" ht="90" x14ac:dyDescent="0.25">
      <c r="B231" s="656" t="s">
        <v>68</v>
      </c>
      <c r="C231" s="114" t="s">
        <v>69</v>
      </c>
      <c r="D231" s="114" t="s">
        <v>70</v>
      </c>
      <c r="E231" s="114" t="s">
        <v>71</v>
      </c>
      <c r="F231" s="114" t="s">
        <v>72</v>
      </c>
      <c r="G231" s="114" t="s">
        <v>73</v>
      </c>
      <c r="H231" s="114" t="s">
        <v>74</v>
      </c>
      <c r="I231" s="114" t="s">
        <v>75</v>
      </c>
      <c r="J231" s="114" t="s">
        <v>76</v>
      </c>
      <c r="K231" s="114" t="s">
        <v>77</v>
      </c>
      <c r="L231" s="114" t="s">
        <v>78</v>
      </c>
      <c r="M231" s="115" t="s">
        <v>79</v>
      </c>
      <c r="N231" s="115" t="s">
        <v>80</v>
      </c>
      <c r="O231" s="1898" t="s">
        <v>81</v>
      </c>
      <c r="P231" s="1900"/>
    </row>
    <row r="232" spans="2:16" x14ac:dyDescent="0.25">
      <c r="B232" s="276" t="s">
        <v>2655</v>
      </c>
      <c r="C232" s="276"/>
      <c r="D232" s="277"/>
      <c r="E232" s="277"/>
      <c r="F232" s="657"/>
      <c r="G232" s="657"/>
      <c r="H232" s="657"/>
      <c r="I232" s="278"/>
      <c r="J232" s="278"/>
      <c r="K232" s="51"/>
      <c r="L232" s="51"/>
      <c r="M232" s="51"/>
      <c r="N232" s="51"/>
      <c r="O232" s="51"/>
      <c r="P232" s="51"/>
    </row>
    <row r="233" spans="2:16" x14ac:dyDescent="0.25">
      <c r="B233" s="276" t="s">
        <v>1128</v>
      </c>
      <c r="C233" s="276" t="s">
        <v>2656</v>
      </c>
      <c r="D233" s="277" t="s">
        <v>2657</v>
      </c>
      <c r="E233" s="277">
        <v>51</v>
      </c>
      <c r="F233" s="657"/>
      <c r="G233" s="657"/>
      <c r="H233" s="657"/>
      <c r="I233" s="278" t="s">
        <v>19</v>
      </c>
      <c r="J233" s="278" t="s">
        <v>19</v>
      </c>
      <c r="K233" s="51" t="s">
        <v>19</v>
      </c>
      <c r="L233" s="51" t="s">
        <v>19</v>
      </c>
      <c r="M233" s="51" t="s">
        <v>19</v>
      </c>
      <c r="N233" s="51" t="s">
        <v>19</v>
      </c>
      <c r="O233" s="51"/>
      <c r="P233" s="51"/>
    </row>
    <row r="234" spans="2:16" x14ac:dyDescent="0.25">
      <c r="B234" s="276" t="s">
        <v>1128</v>
      </c>
      <c r="C234" s="276" t="s">
        <v>2658</v>
      </c>
      <c r="D234" s="277" t="s">
        <v>2659</v>
      </c>
      <c r="E234" s="277">
        <v>51</v>
      </c>
      <c r="F234" s="657"/>
      <c r="G234" s="657"/>
      <c r="H234" s="657"/>
      <c r="I234" s="278" t="s">
        <v>19</v>
      </c>
      <c r="J234" s="278" t="s">
        <v>19</v>
      </c>
      <c r="K234" s="51" t="s">
        <v>19</v>
      </c>
      <c r="L234" s="51" t="s">
        <v>19</v>
      </c>
      <c r="M234" s="51" t="s">
        <v>19</v>
      </c>
      <c r="N234" s="51" t="s">
        <v>19</v>
      </c>
      <c r="O234" s="51"/>
      <c r="P234" s="51"/>
    </row>
    <row r="235" spans="2:16" x14ac:dyDescent="0.25">
      <c r="B235" s="276" t="s">
        <v>1128</v>
      </c>
      <c r="C235" s="276" t="s">
        <v>2660</v>
      </c>
      <c r="D235" s="277" t="s">
        <v>2661</v>
      </c>
      <c r="E235" s="277">
        <v>50</v>
      </c>
      <c r="F235" s="657"/>
      <c r="G235" s="657"/>
      <c r="H235" s="657"/>
      <c r="I235" s="278" t="s">
        <v>19</v>
      </c>
      <c r="J235" s="278" t="s">
        <v>19</v>
      </c>
      <c r="K235" s="51" t="s">
        <v>19</v>
      </c>
      <c r="L235" s="51" t="s">
        <v>19</v>
      </c>
      <c r="M235" s="51" t="s">
        <v>19</v>
      </c>
      <c r="N235" s="51" t="s">
        <v>19</v>
      </c>
      <c r="O235" s="51"/>
      <c r="P235" s="51"/>
    </row>
    <row r="236" spans="2:16" x14ac:dyDescent="0.25">
      <c r="B236" s="276" t="s">
        <v>1128</v>
      </c>
      <c r="C236" s="276" t="s">
        <v>1163</v>
      </c>
      <c r="D236" s="277" t="s">
        <v>2662</v>
      </c>
      <c r="E236" s="277">
        <v>51</v>
      </c>
      <c r="F236" s="657"/>
      <c r="G236" s="657"/>
      <c r="H236" s="657"/>
      <c r="I236" s="278" t="s">
        <v>19</v>
      </c>
      <c r="J236" s="278" t="s">
        <v>19</v>
      </c>
      <c r="K236" s="51" t="s">
        <v>19</v>
      </c>
      <c r="L236" s="51" t="s">
        <v>19</v>
      </c>
      <c r="M236" s="51" t="s">
        <v>19</v>
      </c>
      <c r="N236" s="51" t="s">
        <v>19</v>
      </c>
      <c r="O236" s="51"/>
      <c r="P236" s="51"/>
    </row>
    <row r="237" spans="2:16" x14ac:dyDescent="0.25">
      <c r="B237" s="276" t="s">
        <v>1128</v>
      </c>
      <c r="C237" s="51" t="s">
        <v>2663</v>
      </c>
      <c r="D237" s="51" t="s">
        <v>2664</v>
      </c>
      <c r="E237" s="51">
        <v>51</v>
      </c>
      <c r="F237" s="51"/>
      <c r="G237" s="51"/>
      <c r="H237" s="51"/>
      <c r="I237" s="278" t="s">
        <v>19</v>
      </c>
      <c r="J237" s="278" t="s">
        <v>19</v>
      </c>
      <c r="K237" s="51" t="s">
        <v>19</v>
      </c>
      <c r="L237" s="51" t="s">
        <v>19</v>
      </c>
      <c r="M237" s="51" t="s">
        <v>19</v>
      </c>
      <c r="N237" s="51" t="s">
        <v>19</v>
      </c>
      <c r="O237" s="51"/>
      <c r="P237" s="51"/>
    </row>
    <row r="238" spans="2:16" x14ac:dyDescent="0.25">
      <c r="B238" s="276" t="s">
        <v>1128</v>
      </c>
      <c r="C238" s="51" t="s">
        <v>2665</v>
      </c>
      <c r="D238" s="51" t="s">
        <v>2666</v>
      </c>
      <c r="E238" s="51">
        <v>51</v>
      </c>
      <c r="F238" s="51"/>
      <c r="G238" s="51"/>
      <c r="H238" s="51"/>
      <c r="I238" s="278" t="s">
        <v>19</v>
      </c>
      <c r="J238" s="278" t="s">
        <v>19</v>
      </c>
      <c r="K238" s="51" t="s">
        <v>19</v>
      </c>
      <c r="L238" s="51" t="s">
        <v>19</v>
      </c>
      <c r="M238" s="51" t="s">
        <v>19</v>
      </c>
      <c r="N238" s="51" t="s">
        <v>19</v>
      </c>
      <c r="O238" s="51"/>
      <c r="P238" s="51"/>
    </row>
    <row r="239" spans="2:16" x14ac:dyDescent="0.25">
      <c r="B239" s="276" t="s">
        <v>1128</v>
      </c>
      <c r="C239" s="51" t="s">
        <v>2667</v>
      </c>
      <c r="D239" s="51" t="s">
        <v>2668</v>
      </c>
      <c r="E239" s="51">
        <v>51</v>
      </c>
      <c r="F239" s="51"/>
      <c r="G239" s="51"/>
      <c r="H239" s="51"/>
      <c r="I239" s="278" t="s">
        <v>19</v>
      </c>
      <c r="J239" s="278" t="s">
        <v>19</v>
      </c>
      <c r="K239" s="51" t="s">
        <v>19</v>
      </c>
      <c r="L239" s="51" t="s">
        <v>19</v>
      </c>
      <c r="M239" s="51" t="s">
        <v>19</v>
      </c>
      <c r="N239" s="51" t="s">
        <v>19</v>
      </c>
      <c r="O239" s="51"/>
      <c r="P239" s="51"/>
    </row>
    <row r="240" spans="2:16" x14ac:dyDescent="0.25">
      <c r="B240" s="276" t="s">
        <v>1128</v>
      </c>
      <c r="C240" s="51" t="s">
        <v>2669</v>
      </c>
      <c r="D240" s="51" t="s">
        <v>2670</v>
      </c>
      <c r="E240" s="51">
        <v>51</v>
      </c>
      <c r="F240" s="51"/>
      <c r="G240" s="51"/>
      <c r="H240" s="51"/>
      <c r="I240" s="278" t="s">
        <v>19</v>
      </c>
      <c r="J240" s="278" t="s">
        <v>19</v>
      </c>
      <c r="K240" s="51" t="s">
        <v>19</v>
      </c>
      <c r="L240" s="51" t="s">
        <v>19</v>
      </c>
      <c r="M240" s="51" t="s">
        <v>19</v>
      </c>
      <c r="N240" s="51" t="s">
        <v>19</v>
      </c>
      <c r="O240" s="51"/>
      <c r="P240" s="51"/>
    </row>
    <row r="241" spans="2:16" x14ac:dyDescent="0.25">
      <c r="B241" s="276" t="s">
        <v>1128</v>
      </c>
      <c r="C241" s="51" t="s">
        <v>2671</v>
      </c>
      <c r="D241" s="51" t="s">
        <v>2672</v>
      </c>
      <c r="E241" s="51">
        <v>51</v>
      </c>
      <c r="F241" s="51"/>
      <c r="G241" s="51"/>
      <c r="H241" s="51"/>
      <c r="I241" s="278" t="s">
        <v>19</v>
      </c>
      <c r="J241" s="278" t="s">
        <v>19</v>
      </c>
      <c r="K241" s="51" t="s">
        <v>19</v>
      </c>
      <c r="L241" s="51" t="s">
        <v>19</v>
      </c>
      <c r="M241" s="51" t="s">
        <v>19</v>
      </c>
      <c r="N241" s="51" t="s">
        <v>19</v>
      </c>
      <c r="O241" s="51"/>
      <c r="P241" s="51"/>
    </row>
    <row r="242" spans="2:16" x14ac:dyDescent="0.25">
      <c r="B242" s="276" t="s">
        <v>1128</v>
      </c>
      <c r="C242" s="51" t="s">
        <v>2673</v>
      </c>
      <c r="D242" s="51" t="s">
        <v>2674</v>
      </c>
      <c r="E242" s="51">
        <v>51</v>
      </c>
      <c r="F242" s="51"/>
      <c r="G242" s="51"/>
      <c r="H242" s="51"/>
      <c r="I242" s="278" t="s">
        <v>19</v>
      </c>
      <c r="J242" s="278" t="s">
        <v>19</v>
      </c>
      <c r="K242" s="51" t="s">
        <v>19</v>
      </c>
      <c r="L242" s="51" t="s">
        <v>19</v>
      </c>
      <c r="M242" s="51" t="s">
        <v>19</v>
      </c>
      <c r="N242" s="51" t="s">
        <v>19</v>
      </c>
      <c r="O242" s="51"/>
      <c r="P242" s="51"/>
    </row>
    <row r="243" spans="2:16" x14ac:dyDescent="0.25">
      <c r="B243" s="276" t="s">
        <v>1128</v>
      </c>
      <c r="C243" s="51" t="s">
        <v>2675</v>
      </c>
      <c r="D243" s="51" t="s">
        <v>2676</v>
      </c>
      <c r="E243" s="51">
        <v>51</v>
      </c>
      <c r="F243" s="51"/>
      <c r="G243" s="51"/>
      <c r="H243" s="51"/>
      <c r="I243" s="278" t="s">
        <v>19</v>
      </c>
      <c r="J243" s="278" t="s">
        <v>19</v>
      </c>
      <c r="K243" s="51" t="s">
        <v>19</v>
      </c>
      <c r="L243" s="51" t="s">
        <v>19</v>
      </c>
      <c r="M243" s="51" t="s">
        <v>19</v>
      </c>
      <c r="N243" s="51" t="s">
        <v>19</v>
      </c>
      <c r="O243" s="51"/>
      <c r="P243" s="51"/>
    </row>
    <row r="244" spans="2:16" x14ac:dyDescent="0.25">
      <c r="B244" s="276" t="s">
        <v>1128</v>
      </c>
      <c r="C244" s="51" t="s">
        <v>2677</v>
      </c>
      <c r="D244" s="51" t="s">
        <v>2678</v>
      </c>
      <c r="E244" s="51">
        <v>51</v>
      </c>
      <c r="F244" s="51"/>
      <c r="G244" s="51"/>
      <c r="H244" s="51"/>
      <c r="I244" s="278" t="s">
        <v>19</v>
      </c>
      <c r="J244" s="278" t="s">
        <v>19</v>
      </c>
      <c r="K244" s="51" t="s">
        <v>19</v>
      </c>
      <c r="L244" s="51" t="s">
        <v>19</v>
      </c>
      <c r="M244" s="51" t="s">
        <v>19</v>
      </c>
      <c r="N244" s="51" t="s">
        <v>19</v>
      </c>
      <c r="O244" s="51"/>
      <c r="P244" s="51"/>
    </row>
    <row r="245" spans="2:16" ht="15.75" thickBot="1" x14ac:dyDescent="0.3"/>
    <row r="246" spans="2:16" ht="27" thickBot="1" x14ac:dyDescent="0.3">
      <c r="B246" s="1902" t="s">
        <v>67</v>
      </c>
      <c r="C246" s="1902"/>
      <c r="D246" s="1902"/>
      <c r="E246" s="1902"/>
      <c r="F246" s="1902"/>
      <c r="G246" s="1902"/>
      <c r="H246" s="1902"/>
      <c r="I246" s="1902"/>
      <c r="J246" s="1902"/>
      <c r="K246" s="1902"/>
      <c r="L246" s="1902"/>
      <c r="M246" s="1902"/>
      <c r="N246" s="1902"/>
    </row>
    <row r="249" spans="2:16" ht="90" x14ac:dyDescent="0.25">
      <c r="B249" s="656" t="s">
        <v>68</v>
      </c>
      <c r="C249" s="114" t="s">
        <v>69</v>
      </c>
      <c r="D249" s="114" t="s">
        <v>70</v>
      </c>
      <c r="E249" s="114" t="s">
        <v>71</v>
      </c>
      <c r="F249" s="114" t="s">
        <v>72</v>
      </c>
      <c r="G249" s="114" t="s">
        <v>73</v>
      </c>
      <c r="H249" s="114" t="s">
        <v>74</v>
      </c>
      <c r="I249" s="114" t="s">
        <v>75</v>
      </c>
      <c r="J249" s="114" t="s">
        <v>76</v>
      </c>
      <c r="K249" s="114" t="s">
        <v>77</v>
      </c>
      <c r="L249" s="114" t="s">
        <v>78</v>
      </c>
      <c r="M249" s="115" t="s">
        <v>79</v>
      </c>
      <c r="N249" s="115" t="s">
        <v>80</v>
      </c>
      <c r="O249" s="1898" t="s">
        <v>81</v>
      </c>
      <c r="P249" s="1900"/>
    </row>
    <row r="250" spans="2:16" x14ac:dyDescent="0.25">
      <c r="B250" s="51" t="s">
        <v>2679</v>
      </c>
      <c r="C250" s="51"/>
      <c r="D250" s="51"/>
      <c r="E250" s="51"/>
      <c r="F250" s="51"/>
      <c r="G250" s="51"/>
      <c r="H250" s="51"/>
      <c r="I250" s="51"/>
      <c r="J250" s="51"/>
      <c r="K250" s="51"/>
      <c r="L250" s="51"/>
      <c r="M250" s="51"/>
      <c r="N250" s="51"/>
      <c r="O250" s="51"/>
      <c r="P250" s="51"/>
    </row>
    <row r="251" spans="2:16" ht="30" x14ac:dyDescent="0.25">
      <c r="B251" s="51" t="s">
        <v>2680</v>
      </c>
      <c r="C251" s="654" t="s">
        <v>2681</v>
      </c>
      <c r="D251" s="654" t="s">
        <v>2682</v>
      </c>
      <c r="E251" s="51">
        <v>117</v>
      </c>
      <c r="F251" s="51"/>
      <c r="G251" s="51"/>
      <c r="H251" s="51" t="s">
        <v>19</v>
      </c>
      <c r="I251" s="51"/>
      <c r="J251" s="51" t="s">
        <v>19</v>
      </c>
      <c r="K251" s="51" t="s">
        <v>19</v>
      </c>
      <c r="L251" s="51" t="s">
        <v>19</v>
      </c>
      <c r="M251" s="51" t="s">
        <v>19</v>
      </c>
      <c r="N251" s="51" t="s">
        <v>19</v>
      </c>
      <c r="O251" s="51"/>
      <c r="P251" s="51"/>
    </row>
    <row r="252" spans="2:16" x14ac:dyDescent="0.25">
      <c r="B252" s="51"/>
      <c r="C252" s="51"/>
      <c r="D252" s="51"/>
      <c r="E252" s="51"/>
      <c r="F252" s="51"/>
      <c r="G252" s="51"/>
      <c r="H252" s="51"/>
      <c r="I252" s="51"/>
      <c r="J252" s="51"/>
      <c r="K252" s="51"/>
      <c r="L252" s="51"/>
      <c r="M252" s="51"/>
      <c r="N252" s="51"/>
      <c r="O252" s="51"/>
      <c r="P252" s="51"/>
    </row>
    <row r="253" spans="2:16" x14ac:dyDescent="0.25">
      <c r="B253" s="51"/>
      <c r="C253" s="51"/>
      <c r="D253" s="51"/>
      <c r="E253" s="51"/>
      <c r="F253" s="51"/>
      <c r="G253" s="51"/>
      <c r="H253" s="51"/>
      <c r="I253" s="51"/>
      <c r="J253" s="51"/>
      <c r="K253" s="51"/>
      <c r="L253" s="51"/>
      <c r="M253" s="51"/>
      <c r="N253" s="51"/>
      <c r="O253" s="51"/>
      <c r="P253" s="51"/>
    </row>
    <row r="254" spans="2:16" x14ac:dyDescent="0.25">
      <c r="B254" s="51"/>
      <c r="C254" s="51"/>
      <c r="D254" s="51"/>
      <c r="E254" s="51"/>
      <c r="F254" s="51"/>
      <c r="G254" s="51"/>
      <c r="H254" s="51"/>
      <c r="I254" s="51"/>
      <c r="J254" s="51"/>
      <c r="K254" s="51"/>
      <c r="L254" s="51"/>
      <c r="M254" s="51"/>
      <c r="N254" s="51"/>
      <c r="O254" s="51"/>
      <c r="P254" s="51"/>
    </row>
    <row r="255" spans="2:16" x14ac:dyDescent="0.25">
      <c r="B255" s="51"/>
      <c r="C255" s="51"/>
      <c r="D255" s="51"/>
      <c r="E255" s="51"/>
      <c r="F255" s="51"/>
      <c r="G255" s="51"/>
      <c r="H255" s="51"/>
      <c r="I255" s="51"/>
      <c r="J255" s="51"/>
      <c r="K255" s="51"/>
      <c r="L255" s="51"/>
      <c r="M255" s="51"/>
      <c r="N255" s="51"/>
      <c r="O255" s="51"/>
      <c r="P255" s="51"/>
    </row>
    <row r="256" spans="2:16" x14ac:dyDescent="0.25">
      <c r="B256" s="51"/>
      <c r="C256" s="51"/>
      <c r="D256" s="51"/>
      <c r="E256" s="51"/>
      <c r="F256" s="51"/>
      <c r="G256" s="51"/>
      <c r="H256" s="51"/>
      <c r="I256" s="51"/>
      <c r="J256" s="51"/>
      <c r="K256" s="51"/>
      <c r="L256" s="51"/>
      <c r="M256" s="51"/>
      <c r="N256" s="51"/>
      <c r="O256" s="51"/>
      <c r="P256" s="51"/>
    </row>
    <row r="257" spans="2:16" x14ac:dyDescent="0.25">
      <c r="B257" s="51"/>
      <c r="C257" s="51"/>
      <c r="D257" s="51"/>
      <c r="E257" s="51"/>
      <c r="F257" s="51"/>
      <c r="G257" s="51"/>
      <c r="H257" s="51"/>
      <c r="I257" s="51"/>
      <c r="J257" s="51"/>
      <c r="K257" s="51"/>
      <c r="L257" s="51"/>
      <c r="M257" s="51"/>
      <c r="N257" s="51"/>
      <c r="O257" s="51"/>
      <c r="P257" s="51"/>
    </row>
    <row r="258" spans="2:16" x14ac:dyDescent="0.25">
      <c r="B258" s="51"/>
      <c r="C258" s="51"/>
      <c r="D258" s="51"/>
      <c r="E258" s="51"/>
      <c r="F258" s="51"/>
      <c r="G258" s="51"/>
      <c r="H258" s="51"/>
      <c r="I258" s="51"/>
      <c r="J258" s="51"/>
      <c r="K258" s="51"/>
      <c r="L258" s="51"/>
      <c r="M258" s="51"/>
      <c r="N258" s="51"/>
      <c r="O258" s="51"/>
      <c r="P258" s="51"/>
    </row>
    <row r="260" spans="2:16" ht="15.75" thickBot="1" x14ac:dyDescent="0.3"/>
    <row r="261" spans="2:16" ht="27" thickBot="1" x14ac:dyDescent="0.3">
      <c r="B261" s="1902" t="s">
        <v>67</v>
      </c>
      <c r="C261" s="1902"/>
      <c r="D261" s="1902"/>
      <c r="E261" s="1902"/>
      <c r="F261" s="1902"/>
      <c r="G261" s="1902"/>
      <c r="H261" s="1902"/>
      <c r="I261" s="1902"/>
      <c r="J261" s="1902"/>
      <c r="K261" s="1902"/>
      <c r="L261" s="1902"/>
      <c r="M261" s="1902"/>
      <c r="N261" s="1902"/>
    </row>
    <row r="264" spans="2:16" ht="90" x14ac:dyDescent="0.25">
      <c r="B264" s="656" t="s">
        <v>68</v>
      </c>
      <c r="C264" s="114" t="s">
        <v>69</v>
      </c>
      <c r="D264" s="114" t="s">
        <v>70</v>
      </c>
      <c r="E264" s="114" t="s">
        <v>71</v>
      </c>
      <c r="F264" s="114" t="s">
        <v>72</v>
      </c>
      <c r="G264" s="114" t="s">
        <v>73</v>
      </c>
      <c r="H264" s="114" t="s">
        <v>74</v>
      </c>
      <c r="I264" s="114" t="s">
        <v>75</v>
      </c>
      <c r="J264" s="114" t="s">
        <v>76</v>
      </c>
      <c r="K264" s="114" t="s">
        <v>77</v>
      </c>
      <c r="L264" s="114" t="s">
        <v>78</v>
      </c>
      <c r="M264" s="115" t="s">
        <v>79</v>
      </c>
      <c r="N264" s="115" t="s">
        <v>80</v>
      </c>
      <c r="O264" s="1898" t="s">
        <v>81</v>
      </c>
      <c r="P264" s="1900"/>
    </row>
    <row r="265" spans="2:16" x14ac:dyDescent="0.25">
      <c r="B265" s="51" t="s">
        <v>2683</v>
      </c>
      <c r="C265" s="51"/>
      <c r="D265" s="51"/>
      <c r="E265" s="51"/>
      <c r="F265" s="51"/>
      <c r="G265" s="51"/>
      <c r="H265" s="51"/>
      <c r="I265" s="51"/>
      <c r="J265" s="51"/>
      <c r="K265" s="51"/>
      <c r="L265" s="51"/>
      <c r="M265" s="51"/>
      <c r="N265" s="51"/>
      <c r="O265" s="51"/>
      <c r="P265" s="51"/>
    </row>
    <row r="266" spans="2:16" x14ac:dyDescent="0.25">
      <c r="B266" s="51" t="s">
        <v>1361</v>
      </c>
      <c r="C266" s="51" t="s">
        <v>2684</v>
      </c>
      <c r="D266" s="51" t="s">
        <v>2685</v>
      </c>
      <c r="E266" s="51">
        <v>118</v>
      </c>
      <c r="F266" s="51"/>
      <c r="G266" s="51"/>
      <c r="H266" s="51" t="s">
        <v>19</v>
      </c>
      <c r="I266" s="51"/>
      <c r="J266" s="51" t="s">
        <v>19</v>
      </c>
      <c r="K266" s="51" t="s">
        <v>19</v>
      </c>
      <c r="L266" s="51" t="s">
        <v>19</v>
      </c>
      <c r="M266" s="51" t="s">
        <v>19</v>
      </c>
      <c r="N266" s="51" t="s">
        <v>19</v>
      </c>
      <c r="O266" s="51"/>
      <c r="P266" s="51"/>
    </row>
    <row r="267" spans="2:16" x14ac:dyDescent="0.25">
      <c r="B267" s="51" t="s">
        <v>830</v>
      </c>
      <c r="C267" s="51" t="s">
        <v>1172</v>
      </c>
      <c r="D267" s="51" t="s">
        <v>2686</v>
      </c>
      <c r="E267" s="51">
        <v>50</v>
      </c>
      <c r="F267" s="51"/>
      <c r="G267" s="51"/>
      <c r="H267" s="51"/>
      <c r="I267" s="51" t="s">
        <v>19</v>
      </c>
      <c r="J267" s="51" t="s">
        <v>19</v>
      </c>
      <c r="K267" s="51" t="s">
        <v>19</v>
      </c>
      <c r="L267" s="51" t="s">
        <v>19</v>
      </c>
      <c r="M267" s="51" t="s">
        <v>19</v>
      </c>
      <c r="N267" s="51" t="s">
        <v>19</v>
      </c>
      <c r="O267" s="51"/>
      <c r="P267" s="51"/>
    </row>
    <row r="268" spans="2:16" x14ac:dyDescent="0.25">
      <c r="B268" s="51" t="s">
        <v>830</v>
      </c>
      <c r="C268" s="51" t="s">
        <v>1173</v>
      </c>
      <c r="D268" s="51" t="s">
        <v>2687</v>
      </c>
      <c r="E268" s="51">
        <v>50</v>
      </c>
      <c r="F268" s="51"/>
      <c r="G268" s="51"/>
      <c r="H268" s="51"/>
      <c r="I268" s="51" t="s">
        <v>19</v>
      </c>
      <c r="J268" s="51" t="s">
        <v>19</v>
      </c>
      <c r="K268" s="51" t="s">
        <v>19</v>
      </c>
      <c r="L268" s="51" t="s">
        <v>19</v>
      </c>
      <c r="M268" s="51" t="s">
        <v>19</v>
      </c>
      <c r="N268" s="51" t="s">
        <v>19</v>
      </c>
      <c r="O268" s="51"/>
      <c r="P268" s="51"/>
    </row>
    <row r="269" spans="2:16" x14ac:dyDescent="0.25">
      <c r="B269" s="51" t="s">
        <v>830</v>
      </c>
      <c r="C269" s="51" t="s">
        <v>1174</v>
      </c>
      <c r="D269" s="51" t="s">
        <v>2688</v>
      </c>
      <c r="E269" s="51">
        <v>50</v>
      </c>
      <c r="F269" s="51"/>
      <c r="G269" s="51"/>
      <c r="H269" s="51"/>
      <c r="I269" s="51" t="s">
        <v>19</v>
      </c>
      <c r="J269" s="51" t="s">
        <v>19</v>
      </c>
      <c r="K269" s="51" t="s">
        <v>19</v>
      </c>
      <c r="L269" s="51" t="s">
        <v>19</v>
      </c>
      <c r="M269" s="51" t="s">
        <v>19</v>
      </c>
      <c r="N269" s="51" t="s">
        <v>19</v>
      </c>
      <c r="O269" s="51"/>
      <c r="P269" s="51"/>
    </row>
    <row r="270" spans="2:16" x14ac:dyDescent="0.25">
      <c r="B270" s="51" t="s">
        <v>830</v>
      </c>
      <c r="C270" s="51" t="s">
        <v>1175</v>
      </c>
      <c r="D270" s="51" t="s">
        <v>2689</v>
      </c>
      <c r="E270" s="51">
        <v>50</v>
      </c>
      <c r="F270" s="51"/>
      <c r="G270" s="51"/>
      <c r="H270" s="51"/>
      <c r="I270" s="51" t="s">
        <v>19</v>
      </c>
      <c r="J270" s="51" t="s">
        <v>19</v>
      </c>
      <c r="K270" s="51" t="s">
        <v>19</v>
      </c>
      <c r="L270" s="51" t="s">
        <v>19</v>
      </c>
      <c r="M270" s="51" t="s">
        <v>19</v>
      </c>
      <c r="N270" s="51" t="s">
        <v>19</v>
      </c>
      <c r="O270" s="51"/>
      <c r="P270" s="51"/>
    </row>
    <row r="271" spans="2:16" x14ac:dyDescent="0.25">
      <c r="B271" s="51" t="s">
        <v>830</v>
      </c>
      <c r="C271" s="51" t="s">
        <v>2690</v>
      </c>
      <c r="D271" s="51" t="s">
        <v>2691</v>
      </c>
      <c r="E271" s="51">
        <v>50</v>
      </c>
      <c r="F271" s="51"/>
      <c r="G271" s="51"/>
      <c r="H271" s="51"/>
      <c r="I271" s="51" t="s">
        <v>19</v>
      </c>
      <c r="J271" s="51" t="s">
        <v>19</v>
      </c>
      <c r="K271" s="51" t="s">
        <v>19</v>
      </c>
      <c r="L271" s="51" t="s">
        <v>19</v>
      </c>
      <c r="M271" s="51" t="s">
        <v>19</v>
      </c>
      <c r="N271" s="51" t="s">
        <v>19</v>
      </c>
      <c r="O271" s="51"/>
      <c r="P271" s="51"/>
    </row>
    <row r="272" spans="2:16" x14ac:dyDescent="0.25">
      <c r="B272" s="51"/>
      <c r="C272" s="51"/>
      <c r="D272" s="51"/>
      <c r="E272" s="51"/>
      <c r="F272" s="51"/>
      <c r="G272" s="51"/>
      <c r="H272" s="51"/>
      <c r="I272" s="51"/>
      <c r="J272" s="51"/>
      <c r="K272" s="51"/>
      <c r="L272" s="51"/>
      <c r="M272" s="51"/>
      <c r="N272" s="51"/>
      <c r="O272" s="51"/>
      <c r="P272" s="51"/>
    </row>
    <row r="273" spans="2:16" x14ac:dyDescent="0.25">
      <c r="B273" s="51"/>
      <c r="C273" s="51"/>
      <c r="D273" s="51"/>
      <c r="E273" s="51"/>
      <c r="F273" s="51"/>
      <c r="G273" s="51"/>
      <c r="H273" s="51"/>
      <c r="I273" s="51"/>
      <c r="J273" s="51"/>
      <c r="K273" s="51"/>
      <c r="L273" s="51"/>
      <c r="M273" s="51"/>
      <c r="N273" s="51"/>
      <c r="O273" s="51"/>
      <c r="P273" s="51"/>
    </row>
    <row r="275" spans="2:16" ht="15.75" thickBot="1" x14ac:dyDescent="0.3"/>
    <row r="276" spans="2:16" ht="27" thickBot="1" x14ac:dyDescent="0.3">
      <c r="B276" s="1902" t="s">
        <v>67</v>
      </c>
      <c r="C276" s="1902"/>
      <c r="D276" s="1902"/>
      <c r="E276" s="1902"/>
      <c r="F276" s="1902"/>
      <c r="G276" s="1902"/>
      <c r="H276" s="1902"/>
      <c r="I276" s="1902"/>
      <c r="J276" s="1902"/>
      <c r="K276" s="1902"/>
      <c r="L276" s="1902"/>
      <c r="M276" s="1902"/>
      <c r="N276" s="1902"/>
    </row>
    <row r="279" spans="2:16" ht="90" x14ac:dyDescent="0.25">
      <c r="B279" s="656" t="s">
        <v>68</v>
      </c>
      <c r="C279" s="114" t="s">
        <v>69</v>
      </c>
      <c r="D279" s="114" t="s">
        <v>70</v>
      </c>
      <c r="E279" s="114" t="s">
        <v>71</v>
      </c>
      <c r="F279" s="114" t="s">
        <v>72</v>
      </c>
      <c r="G279" s="114" t="s">
        <v>73</v>
      </c>
      <c r="H279" s="114" t="s">
        <v>74</v>
      </c>
      <c r="I279" s="114" t="s">
        <v>75</v>
      </c>
      <c r="J279" s="114" t="s">
        <v>76</v>
      </c>
      <c r="K279" s="114" t="s">
        <v>77</v>
      </c>
      <c r="L279" s="114" t="s">
        <v>78</v>
      </c>
      <c r="M279" s="115" t="s">
        <v>79</v>
      </c>
      <c r="N279" s="115" t="s">
        <v>80</v>
      </c>
      <c r="O279" s="1898" t="s">
        <v>81</v>
      </c>
      <c r="P279" s="1900"/>
    </row>
    <row r="280" spans="2:16" x14ac:dyDescent="0.25">
      <c r="B280" s="51" t="s">
        <v>2692</v>
      </c>
      <c r="C280" s="51"/>
      <c r="D280" s="51"/>
      <c r="E280" s="51"/>
      <c r="F280" s="51"/>
      <c r="G280" s="51"/>
      <c r="H280" s="51"/>
      <c r="I280" s="51"/>
      <c r="J280" s="51"/>
      <c r="K280" s="51"/>
      <c r="L280" s="51"/>
      <c r="M280" s="51"/>
      <c r="N280" s="51"/>
      <c r="O280" s="51"/>
      <c r="P280" s="51"/>
    </row>
    <row r="281" spans="2:16" x14ac:dyDescent="0.25">
      <c r="B281" s="51" t="s">
        <v>1361</v>
      </c>
      <c r="C281" s="51" t="s">
        <v>2693</v>
      </c>
      <c r="D281" s="51" t="s">
        <v>2694</v>
      </c>
      <c r="E281" s="51">
        <v>80</v>
      </c>
      <c r="F281" s="51"/>
      <c r="G281" s="51"/>
      <c r="H281" s="51" t="s">
        <v>19</v>
      </c>
      <c r="I281" s="51"/>
      <c r="J281" s="51" t="s">
        <v>19</v>
      </c>
      <c r="K281" s="51" t="s">
        <v>19</v>
      </c>
      <c r="L281" s="51" t="s">
        <v>19</v>
      </c>
      <c r="M281" s="51" t="s">
        <v>19</v>
      </c>
      <c r="N281" s="51" t="s">
        <v>19</v>
      </c>
      <c r="O281" s="51"/>
      <c r="P281" s="51"/>
    </row>
    <row r="282" spans="2:16" x14ac:dyDescent="0.25">
      <c r="B282" s="51" t="s">
        <v>1361</v>
      </c>
      <c r="C282" s="51" t="s">
        <v>2695</v>
      </c>
      <c r="D282" s="51" t="s">
        <v>2696</v>
      </c>
      <c r="E282" s="51">
        <v>143</v>
      </c>
      <c r="F282" s="51"/>
      <c r="G282" s="51"/>
      <c r="H282" s="51" t="s">
        <v>19</v>
      </c>
      <c r="I282" s="51"/>
      <c r="J282" s="51" t="s">
        <v>19</v>
      </c>
      <c r="K282" s="51" t="s">
        <v>19</v>
      </c>
      <c r="L282" s="51" t="s">
        <v>19</v>
      </c>
      <c r="M282" s="51" t="s">
        <v>19</v>
      </c>
      <c r="N282" s="51" t="s">
        <v>19</v>
      </c>
      <c r="O282" s="51"/>
      <c r="P282" s="51"/>
    </row>
    <row r="283" spans="2:16" x14ac:dyDescent="0.25">
      <c r="B283" s="51" t="s">
        <v>830</v>
      </c>
      <c r="C283" s="51" t="s">
        <v>2697</v>
      </c>
      <c r="D283" s="51" t="s">
        <v>2698</v>
      </c>
      <c r="E283" s="51">
        <v>100</v>
      </c>
      <c r="F283" s="51"/>
      <c r="G283" s="51"/>
      <c r="H283" s="51"/>
      <c r="I283" s="51" t="s">
        <v>19</v>
      </c>
      <c r="J283" s="51" t="s">
        <v>19</v>
      </c>
      <c r="K283" s="51" t="s">
        <v>19</v>
      </c>
      <c r="L283" s="51" t="s">
        <v>19</v>
      </c>
      <c r="M283" s="51" t="s">
        <v>19</v>
      </c>
      <c r="N283" s="51" t="s">
        <v>19</v>
      </c>
      <c r="O283" s="51"/>
      <c r="P283" s="51"/>
    </row>
    <row r="284" spans="2:16" x14ac:dyDescent="0.25">
      <c r="B284" s="51"/>
      <c r="C284" s="51"/>
      <c r="D284" s="51"/>
      <c r="E284" s="51"/>
      <c r="F284" s="51"/>
      <c r="G284" s="51"/>
      <c r="H284" s="51"/>
      <c r="I284" s="51"/>
      <c r="J284" s="51"/>
      <c r="K284" s="51"/>
      <c r="L284" s="51"/>
      <c r="M284" s="51"/>
      <c r="N284" s="51"/>
      <c r="O284" s="51"/>
      <c r="P284" s="51"/>
    </row>
    <row r="285" spans="2:16" x14ac:dyDescent="0.25">
      <c r="B285" s="51"/>
      <c r="C285" s="51"/>
      <c r="D285" s="51"/>
      <c r="E285" s="51"/>
      <c r="F285" s="51"/>
      <c r="G285" s="51"/>
      <c r="H285" s="51"/>
      <c r="I285" s="51"/>
      <c r="J285" s="51"/>
      <c r="K285" s="51"/>
      <c r="L285" s="51"/>
      <c r="M285" s="51"/>
      <c r="N285" s="51"/>
      <c r="O285" s="51"/>
      <c r="P285" s="51"/>
    </row>
    <row r="286" spans="2:16" x14ac:dyDescent="0.25">
      <c r="B286" s="51"/>
      <c r="C286" s="51"/>
      <c r="D286" s="51"/>
      <c r="E286" s="51"/>
      <c r="F286" s="51"/>
      <c r="G286" s="51"/>
      <c r="H286" s="51"/>
      <c r="I286" s="51"/>
      <c r="J286" s="51"/>
      <c r="K286" s="51"/>
      <c r="L286" s="51"/>
      <c r="M286" s="51"/>
      <c r="N286" s="51"/>
      <c r="O286" s="51"/>
      <c r="P286" s="51"/>
    </row>
    <row r="287" spans="2:16" x14ac:dyDescent="0.25">
      <c r="B287" s="35"/>
      <c r="C287" s="35"/>
      <c r="D287" s="35"/>
      <c r="E287" s="35"/>
      <c r="F287" s="35"/>
      <c r="G287" s="35"/>
      <c r="H287" s="35"/>
      <c r="I287" s="35"/>
      <c r="J287" s="35"/>
      <c r="K287" s="35"/>
      <c r="L287" s="35"/>
      <c r="M287" s="35"/>
      <c r="N287" s="35"/>
    </row>
    <row r="288" spans="2:16" ht="15.75" thickBot="1" x14ac:dyDescent="0.3">
      <c r="B288" s="35"/>
      <c r="C288" s="35"/>
      <c r="D288" s="35"/>
      <c r="E288" s="35"/>
      <c r="F288" s="35"/>
      <c r="G288" s="35"/>
      <c r="H288" s="35"/>
      <c r="I288" s="35"/>
      <c r="J288" s="35"/>
      <c r="K288" s="35"/>
      <c r="L288" s="35"/>
      <c r="M288" s="35"/>
      <c r="N288" s="35"/>
    </row>
    <row r="289" spans="2:16" ht="27" thickBot="1" x14ac:dyDescent="0.3">
      <c r="B289" s="1902" t="s">
        <v>67</v>
      </c>
      <c r="C289" s="1902"/>
      <c r="D289" s="1902"/>
      <c r="E289" s="1902"/>
      <c r="F289" s="1902"/>
      <c r="G289" s="1902"/>
      <c r="H289" s="1902"/>
      <c r="I289" s="1902"/>
      <c r="J289" s="1902"/>
      <c r="K289" s="1902"/>
      <c r="L289" s="1902"/>
      <c r="M289" s="1902"/>
      <c r="N289" s="1902"/>
    </row>
    <row r="292" spans="2:16" ht="90" x14ac:dyDescent="0.25">
      <c r="B292" s="656" t="s">
        <v>68</v>
      </c>
      <c r="C292" s="114" t="s">
        <v>69</v>
      </c>
      <c r="D292" s="114" t="s">
        <v>70</v>
      </c>
      <c r="E292" s="114" t="s">
        <v>71</v>
      </c>
      <c r="F292" s="114" t="s">
        <v>72</v>
      </c>
      <c r="G292" s="114" t="s">
        <v>73</v>
      </c>
      <c r="H292" s="114" t="s">
        <v>74</v>
      </c>
      <c r="I292" s="114" t="s">
        <v>75</v>
      </c>
      <c r="J292" s="114" t="s">
        <v>76</v>
      </c>
      <c r="K292" s="114" t="s">
        <v>77</v>
      </c>
      <c r="L292" s="114" t="s">
        <v>78</v>
      </c>
      <c r="M292" s="115" t="s">
        <v>79</v>
      </c>
      <c r="N292" s="115" t="s">
        <v>80</v>
      </c>
      <c r="O292" s="1898" t="s">
        <v>81</v>
      </c>
      <c r="P292" s="1900"/>
    </row>
    <row r="293" spans="2:16" x14ac:dyDescent="0.25">
      <c r="B293" s="51" t="s">
        <v>2699</v>
      </c>
      <c r="C293" s="51"/>
      <c r="D293" s="51"/>
      <c r="E293" s="51"/>
      <c r="F293" s="51"/>
      <c r="G293" s="51"/>
      <c r="H293" s="51"/>
      <c r="I293" s="51"/>
      <c r="J293" s="51"/>
      <c r="K293" s="51"/>
      <c r="L293" s="51"/>
      <c r="M293" s="51"/>
      <c r="N293" s="51"/>
      <c r="O293" s="1965"/>
      <c r="P293" s="2311"/>
    </row>
    <row r="294" spans="2:16" x14ac:dyDescent="0.25">
      <c r="B294" s="51" t="s">
        <v>1361</v>
      </c>
      <c r="C294" s="51" t="s">
        <v>2700</v>
      </c>
      <c r="D294" s="51" t="s">
        <v>2701</v>
      </c>
      <c r="E294" s="51">
        <v>52</v>
      </c>
      <c r="F294" s="51"/>
      <c r="G294" s="51"/>
      <c r="H294" s="51" t="s">
        <v>19</v>
      </c>
      <c r="I294" s="51"/>
      <c r="J294" s="51" t="s">
        <v>19</v>
      </c>
      <c r="K294" s="51" t="s">
        <v>19</v>
      </c>
      <c r="L294" s="51" t="s">
        <v>19</v>
      </c>
      <c r="M294" s="51" t="s">
        <v>19</v>
      </c>
      <c r="N294" s="51" t="s">
        <v>19</v>
      </c>
      <c r="O294" s="2062"/>
      <c r="P294" s="2141"/>
    </row>
    <row r="295" spans="2:16" x14ac:dyDescent="0.25">
      <c r="B295" s="51" t="s">
        <v>1361</v>
      </c>
      <c r="C295" s="51" t="s">
        <v>2702</v>
      </c>
      <c r="D295" s="51" t="s">
        <v>2703</v>
      </c>
      <c r="E295" s="51">
        <v>117</v>
      </c>
      <c r="F295" s="51"/>
      <c r="G295" s="51"/>
      <c r="H295" s="51" t="s">
        <v>19</v>
      </c>
      <c r="I295" s="51"/>
      <c r="J295" s="51" t="s">
        <v>19</v>
      </c>
      <c r="K295" s="51" t="s">
        <v>19</v>
      </c>
      <c r="L295" s="51" t="s">
        <v>19</v>
      </c>
      <c r="M295" s="51" t="s">
        <v>19</v>
      </c>
      <c r="N295" s="51" t="s">
        <v>19</v>
      </c>
      <c r="O295" s="2062"/>
      <c r="P295" s="2141"/>
    </row>
    <row r="296" spans="2:16" x14ac:dyDescent="0.25">
      <c r="B296" s="51" t="s">
        <v>1361</v>
      </c>
      <c r="C296" s="51" t="s">
        <v>2704</v>
      </c>
      <c r="D296" s="51" t="s">
        <v>2705</v>
      </c>
      <c r="E296" s="51">
        <v>100</v>
      </c>
      <c r="F296" s="51"/>
      <c r="G296" s="51"/>
      <c r="H296" s="51" t="s">
        <v>19</v>
      </c>
      <c r="I296" s="51"/>
      <c r="J296" s="51" t="s">
        <v>19</v>
      </c>
      <c r="K296" s="51" t="s">
        <v>19</v>
      </c>
      <c r="L296" s="51" t="s">
        <v>19</v>
      </c>
      <c r="M296" s="51" t="s">
        <v>19</v>
      </c>
      <c r="N296" s="51" t="s">
        <v>19</v>
      </c>
      <c r="O296" s="2062"/>
      <c r="P296" s="2141"/>
    </row>
    <row r="297" spans="2:16" x14ac:dyDescent="0.25">
      <c r="B297" s="51"/>
      <c r="C297" s="51"/>
      <c r="D297" s="51"/>
      <c r="E297" s="51"/>
      <c r="F297" s="51"/>
      <c r="G297" s="51"/>
      <c r="H297" s="51"/>
      <c r="I297" s="51"/>
      <c r="J297" s="51"/>
      <c r="K297" s="51"/>
      <c r="L297" s="51"/>
      <c r="M297" s="51"/>
      <c r="N297" s="51"/>
      <c r="O297" s="2062"/>
      <c r="P297" s="2141"/>
    </row>
    <row r="298" spans="2:16" x14ac:dyDescent="0.25">
      <c r="B298" s="51"/>
      <c r="C298" s="51"/>
      <c r="D298" s="51"/>
      <c r="E298" s="51"/>
      <c r="F298" s="51"/>
      <c r="G298" s="51"/>
      <c r="H298" s="51"/>
      <c r="I298" s="51"/>
      <c r="J298" s="51"/>
      <c r="K298" s="51"/>
      <c r="L298" s="51"/>
      <c r="M298" s="51"/>
      <c r="N298" s="51"/>
      <c r="O298" s="2062"/>
      <c r="P298" s="2141"/>
    </row>
    <row r="299" spans="2:16" x14ac:dyDescent="0.25">
      <c r="B299" s="51"/>
      <c r="C299" s="51"/>
      <c r="D299" s="51"/>
      <c r="E299" s="51"/>
      <c r="F299" s="51"/>
      <c r="G299" s="51"/>
      <c r="H299" s="51"/>
      <c r="I299" s="51"/>
      <c r="J299" s="51"/>
      <c r="K299" s="51"/>
      <c r="L299" s="51"/>
      <c r="M299" s="51"/>
      <c r="N299" s="51"/>
      <c r="O299" s="2062"/>
      <c r="P299" s="2141"/>
    </row>
    <row r="300" spans="2:16" x14ac:dyDescent="0.25">
      <c r="B300" s="35"/>
      <c r="C300" s="35"/>
      <c r="D300" s="35"/>
      <c r="E300" s="35"/>
      <c r="F300" s="35"/>
      <c r="G300" s="35"/>
      <c r="H300" s="35"/>
      <c r="I300" s="35"/>
      <c r="J300" s="35"/>
      <c r="K300" s="35"/>
      <c r="L300" s="35"/>
      <c r="M300" s="35"/>
      <c r="N300" s="35"/>
    </row>
    <row r="301" spans="2:16" ht="15.75" thickBot="1" x14ac:dyDescent="0.3">
      <c r="B301" s="35"/>
      <c r="C301" s="35"/>
      <c r="D301" s="35"/>
      <c r="E301" s="35"/>
      <c r="F301" s="35"/>
      <c r="G301" s="35"/>
      <c r="H301" s="35"/>
      <c r="I301" s="35"/>
      <c r="J301" s="35"/>
      <c r="K301" s="35"/>
      <c r="L301" s="35"/>
      <c r="M301" s="35"/>
      <c r="N301" s="35"/>
    </row>
    <row r="302" spans="2:16" ht="27" thickBot="1" x14ac:dyDescent="0.3">
      <c r="B302" s="1902" t="s">
        <v>67</v>
      </c>
      <c r="C302" s="1902"/>
      <c r="D302" s="1902"/>
      <c r="E302" s="1902"/>
      <c r="F302" s="1902"/>
      <c r="G302" s="1902"/>
      <c r="H302" s="1902"/>
      <c r="I302" s="1902"/>
      <c r="J302" s="1902"/>
      <c r="K302" s="1902"/>
      <c r="L302" s="1902"/>
      <c r="M302" s="1902"/>
      <c r="N302" s="1902"/>
    </row>
    <row r="305" spans="2:63" ht="90" x14ac:dyDescent="0.25">
      <c r="B305" s="656" t="s">
        <v>68</v>
      </c>
      <c r="C305" s="114" t="s">
        <v>69</v>
      </c>
      <c r="D305" s="114" t="s">
        <v>70</v>
      </c>
      <c r="E305" s="114" t="s">
        <v>71</v>
      </c>
      <c r="F305" s="114" t="s">
        <v>72</v>
      </c>
      <c r="G305" s="114" t="s">
        <v>73</v>
      </c>
      <c r="H305" s="114" t="s">
        <v>74</v>
      </c>
      <c r="I305" s="114" t="s">
        <v>75</v>
      </c>
      <c r="J305" s="114" t="s">
        <v>76</v>
      </c>
      <c r="K305" s="114" t="s">
        <v>77</v>
      </c>
      <c r="L305" s="114" t="s">
        <v>78</v>
      </c>
      <c r="M305" s="115" t="s">
        <v>79</v>
      </c>
      <c r="N305" s="115" t="s">
        <v>80</v>
      </c>
      <c r="O305" s="1898" t="s">
        <v>81</v>
      </c>
      <c r="P305" s="1900"/>
    </row>
    <row r="306" spans="2:63" x14ac:dyDescent="0.25">
      <c r="B306" s="51" t="s">
        <v>2706</v>
      </c>
      <c r="C306" s="51"/>
      <c r="D306" s="51"/>
      <c r="E306" s="51"/>
      <c r="F306" s="51"/>
      <c r="G306" s="51"/>
      <c r="H306" s="51"/>
      <c r="I306" s="51"/>
      <c r="J306" s="51"/>
      <c r="K306" s="51"/>
      <c r="L306" s="51"/>
      <c r="M306" s="51"/>
      <c r="N306" s="51"/>
      <c r="O306" s="1965"/>
      <c r="P306" s="2311"/>
    </row>
    <row r="307" spans="2:63" x14ac:dyDescent="0.25">
      <c r="B307" s="51" t="s">
        <v>830</v>
      </c>
      <c r="C307" s="51" t="s">
        <v>2707</v>
      </c>
      <c r="D307" s="51" t="s">
        <v>2708</v>
      </c>
      <c r="E307" s="51">
        <v>48</v>
      </c>
      <c r="F307" s="51"/>
      <c r="G307" s="51"/>
      <c r="H307" s="51"/>
      <c r="I307" s="51" t="s">
        <v>19</v>
      </c>
      <c r="J307" s="51" t="s">
        <v>19</v>
      </c>
      <c r="K307" s="51" t="s">
        <v>19</v>
      </c>
      <c r="L307" s="51" t="s">
        <v>19</v>
      </c>
      <c r="M307" s="51" t="s">
        <v>19</v>
      </c>
      <c r="N307" s="51" t="s">
        <v>19</v>
      </c>
      <c r="O307" s="2062"/>
      <c r="P307" s="2141"/>
    </row>
    <row r="308" spans="2:63" x14ac:dyDescent="0.25">
      <c r="B308" s="51" t="s">
        <v>830</v>
      </c>
      <c r="C308" s="51" t="s">
        <v>2709</v>
      </c>
      <c r="D308" s="51" t="s">
        <v>2708</v>
      </c>
      <c r="E308" s="51">
        <v>50</v>
      </c>
      <c r="F308" s="51"/>
      <c r="G308" s="51"/>
      <c r="H308" s="51"/>
      <c r="I308" s="51" t="s">
        <v>19</v>
      </c>
      <c r="J308" s="51" t="s">
        <v>19</v>
      </c>
      <c r="K308" s="51" t="s">
        <v>19</v>
      </c>
      <c r="L308" s="51" t="s">
        <v>19</v>
      </c>
      <c r="M308" s="51" t="s">
        <v>19</v>
      </c>
      <c r="N308" s="51" t="s">
        <v>19</v>
      </c>
      <c r="O308" s="2062"/>
      <c r="P308" s="2141"/>
    </row>
    <row r="309" spans="2:63" x14ac:dyDescent="0.25">
      <c r="B309" s="51" t="s">
        <v>830</v>
      </c>
      <c r="C309" s="51" t="s">
        <v>2710</v>
      </c>
      <c r="D309" s="51" t="s">
        <v>1177</v>
      </c>
      <c r="E309" s="51">
        <v>50</v>
      </c>
      <c r="F309" s="51"/>
      <c r="G309" s="51"/>
      <c r="H309" s="51"/>
      <c r="I309" s="51" t="s">
        <v>19</v>
      </c>
      <c r="J309" s="51" t="s">
        <v>19</v>
      </c>
      <c r="K309" s="51" t="s">
        <v>19</v>
      </c>
      <c r="L309" s="51" t="s">
        <v>19</v>
      </c>
      <c r="M309" s="51" t="s">
        <v>19</v>
      </c>
      <c r="N309" s="51" t="s">
        <v>19</v>
      </c>
      <c r="O309" s="2062"/>
      <c r="P309" s="2141"/>
    </row>
    <row r="310" spans="2:63" x14ac:dyDescent="0.25">
      <c r="B310" s="51" t="s">
        <v>830</v>
      </c>
      <c r="C310" s="51" t="s">
        <v>2711</v>
      </c>
      <c r="D310" s="51" t="s">
        <v>1178</v>
      </c>
      <c r="E310" s="51">
        <v>50</v>
      </c>
      <c r="F310" s="51"/>
      <c r="G310" s="51"/>
      <c r="H310" s="51"/>
      <c r="I310" s="51" t="s">
        <v>19</v>
      </c>
      <c r="J310" s="51" t="s">
        <v>19</v>
      </c>
      <c r="K310" s="51" t="s">
        <v>19</v>
      </c>
      <c r="L310" s="51" t="s">
        <v>19</v>
      </c>
      <c r="M310" s="51" t="s">
        <v>19</v>
      </c>
      <c r="N310" s="51" t="s">
        <v>19</v>
      </c>
      <c r="O310" s="2062"/>
      <c r="P310" s="2141"/>
    </row>
    <row r="311" spans="2:63" x14ac:dyDescent="0.25">
      <c r="B311" s="51" t="s">
        <v>830</v>
      </c>
      <c r="C311" s="51" t="s">
        <v>2712</v>
      </c>
      <c r="D311" s="51" t="s">
        <v>1179</v>
      </c>
      <c r="E311" s="51">
        <v>48</v>
      </c>
      <c r="F311" s="51"/>
      <c r="G311" s="51"/>
      <c r="H311" s="51"/>
      <c r="I311" s="51" t="s">
        <v>19</v>
      </c>
      <c r="J311" s="51" t="s">
        <v>19</v>
      </c>
      <c r="K311" s="51" t="s">
        <v>19</v>
      </c>
      <c r="L311" s="51" t="s">
        <v>19</v>
      </c>
      <c r="M311" s="51" t="s">
        <v>19</v>
      </c>
      <c r="N311" s="51" t="s">
        <v>19</v>
      </c>
      <c r="O311" s="2062"/>
      <c r="P311" s="2141"/>
    </row>
    <row r="312" spans="2:63" x14ac:dyDescent="0.25">
      <c r="B312" s="51" t="s">
        <v>830</v>
      </c>
      <c r="C312" s="51" t="s">
        <v>2713</v>
      </c>
      <c r="D312" s="51" t="s">
        <v>1180</v>
      </c>
      <c r="E312" s="51">
        <v>48</v>
      </c>
      <c r="F312" s="51"/>
      <c r="G312" s="51"/>
      <c r="H312" s="51"/>
      <c r="I312" s="51" t="s">
        <v>19</v>
      </c>
      <c r="J312" s="51" t="s">
        <v>19</v>
      </c>
      <c r="K312" s="51" t="s">
        <v>19</v>
      </c>
      <c r="L312" s="51" t="s">
        <v>19</v>
      </c>
      <c r="M312" s="51" t="s">
        <v>19</v>
      </c>
      <c r="N312" s="540" t="s">
        <v>19</v>
      </c>
      <c r="O312" s="685"/>
      <c r="P312" s="2325"/>
      <c r="Q312" s="2325"/>
    </row>
    <row r="313" spans="2:63" x14ac:dyDescent="0.25">
      <c r="B313" s="51" t="s">
        <v>830</v>
      </c>
      <c r="C313" s="181" t="s">
        <v>2714</v>
      </c>
      <c r="D313" s="276" t="s">
        <v>1181</v>
      </c>
      <c r="E313" s="276">
        <v>50</v>
      </c>
      <c r="F313" s="276"/>
      <c r="G313" s="276"/>
      <c r="H313" s="306"/>
      <c r="I313" s="51" t="s">
        <v>19</v>
      </c>
      <c r="J313" s="51" t="s">
        <v>19</v>
      </c>
      <c r="K313" s="51" t="s">
        <v>19</v>
      </c>
      <c r="L313" s="51" t="s">
        <v>19</v>
      </c>
      <c r="M313" s="51" t="s">
        <v>19</v>
      </c>
      <c r="N313" s="540" t="s">
        <v>19</v>
      </c>
      <c r="O313" s="381"/>
      <c r="P313" s="2326"/>
      <c r="Q313" s="2326"/>
    </row>
    <row r="314" spans="2:63" x14ac:dyDescent="0.25">
      <c r="B314" s="51" t="s">
        <v>830</v>
      </c>
      <c r="C314" s="181" t="s">
        <v>2711</v>
      </c>
      <c r="D314" s="276" t="s">
        <v>2715</v>
      </c>
      <c r="E314" s="276">
        <v>50</v>
      </c>
      <c r="F314" s="276"/>
      <c r="G314" s="276"/>
      <c r="H314" s="306"/>
      <c r="I314" s="51" t="s">
        <v>19</v>
      </c>
      <c r="J314" s="51" t="s">
        <v>19</v>
      </c>
      <c r="K314" s="51" t="s">
        <v>19</v>
      </c>
      <c r="L314" s="51" t="s">
        <v>19</v>
      </c>
      <c r="M314" s="51" t="s">
        <v>19</v>
      </c>
      <c r="N314" s="540" t="s">
        <v>19</v>
      </c>
      <c r="O314" s="381"/>
      <c r="P314" s="2326"/>
      <c r="Q314" s="2326"/>
    </row>
    <row r="315" spans="2:63" x14ac:dyDescent="0.25">
      <c r="B315" s="51" t="s">
        <v>830</v>
      </c>
      <c r="C315" s="181" t="s">
        <v>2716</v>
      </c>
      <c r="D315" s="276" t="s">
        <v>1183</v>
      </c>
      <c r="E315" s="276">
        <v>50</v>
      </c>
      <c r="F315" s="276"/>
      <c r="G315" s="181"/>
      <c r="H315" s="306"/>
      <c r="I315" s="51" t="s">
        <v>19</v>
      </c>
      <c r="J315" s="51" t="s">
        <v>19</v>
      </c>
      <c r="K315" s="51" t="s">
        <v>19</v>
      </c>
      <c r="L315" s="51" t="s">
        <v>19</v>
      </c>
      <c r="M315" s="51" t="s">
        <v>19</v>
      </c>
      <c r="N315" s="540" t="s">
        <v>19</v>
      </c>
      <c r="O315" s="381"/>
      <c r="P315" s="2326"/>
      <c r="Q315" s="2326"/>
    </row>
    <row r="316" spans="2:63" x14ac:dyDescent="0.25">
      <c r="B316" s="51" t="s">
        <v>830</v>
      </c>
      <c r="C316" s="181" t="s">
        <v>2717</v>
      </c>
      <c r="D316" s="276" t="s">
        <v>2718</v>
      </c>
      <c r="E316" s="276">
        <v>50</v>
      </c>
      <c r="F316" s="181"/>
      <c r="G316" s="181"/>
      <c r="H316" s="306"/>
      <c r="I316" s="51" t="s">
        <v>19</v>
      </c>
      <c r="J316" s="51" t="s">
        <v>19</v>
      </c>
      <c r="K316" s="51" t="s">
        <v>19</v>
      </c>
      <c r="L316" s="51" t="s">
        <v>19</v>
      </c>
      <c r="M316" s="51" t="s">
        <v>19</v>
      </c>
      <c r="N316" s="540" t="s">
        <v>19</v>
      </c>
      <c r="O316" s="381"/>
      <c r="P316" s="2326"/>
      <c r="Q316" s="2326"/>
    </row>
    <row r="317" spans="2:63" x14ac:dyDescent="0.25">
      <c r="B317" s="2008" t="s">
        <v>830</v>
      </c>
      <c r="C317" s="2008" t="s">
        <v>2719</v>
      </c>
      <c r="D317" s="1924" t="s">
        <v>1185</v>
      </c>
      <c r="E317" s="2327">
        <v>48</v>
      </c>
      <c r="F317" s="1924"/>
      <c r="G317" s="1924"/>
      <c r="H317" s="1885"/>
      <c r="I317" s="1942" t="s">
        <v>19</v>
      </c>
      <c r="J317" s="1999" t="s">
        <v>19</v>
      </c>
      <c r="K317" s="2002" t="s">
        <v>19</v>
      </c>
      <c r="L317" s="51" t="s">
        <v>19</v>
      </c>
      <c r="M317" s="51" t="s">
        <v>19</v>
      </c>
      <c r="N317" s="540" t="s">
        <v>19</v>
      </c>
      <c r="O317" s="2324"/>
      <c r="P317" s="2318"/>
      <c r="Q317" s="2318"/>
    </row>
    <row r="318" spans="2:63" s="51" customFormat="1" x14ac:dyDescent="0.25">
      <c r="B318" s="2010"/>
      <c r="C318" s="2010"/>
      <c r="D318" s="1926"/>
      <c r="E318" s="2328"/>
      <c r="F318" s="1926"/>
      <c r="G318" s="1926"/>
      <c r="H318" s="1886"/>
      <c r="I318" s="1943"/>
      <c r="J318" s="2001"/>
      <c r="K318" s="2004"/>
      <c r="L318" s="51" t="s">
        <v>19</v>
      </c>
      <c r="M318" s="51" t="s">
        <v>19</v>
      </c>
      <c r="N318" s="540" t="s">
        <v>19</v>
      </c>
      <c r="O318" s="2324"/>
      <c r="P318" s="2318"/>
      <c r="Q318" s="2318"/>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c r="BA318" s="35"/>
      <c r="BB318" s="35"/>
      <c r="BC318" s="35"/>
      <c r="BD318" s="35"/>
      <c r="BE318" s="35"/>
      <c r="BF318" s="35"/>
      <c r="BG318" s="35"/>
      <c r="BH318" s="35"/>
      <c r="BI318" s="35"/>
      <c r="BJ318" s="35"/>
      <c r="BK318" s="35"/>
    </row>
    <row r="319" spans="2:63" ht="15.75" x14ac:dyDescent="0.25">
      <c r="B319" s="631" t="s">
        <v>830</v>
      </c>
      <c r="C319" s="641" t="s">
        <v>2720</v>
      </c>
      <c r="D319" s="633" t="s">
        <v>1186</v>
      </c>
      <c r="E319" s="733">
        <v>50</v>
      </c>
      <c r="F319" s="633"/>
      <c r="G319" s="633"/>
      <c r="H319" s="634"/>
      <c r="I319" s="638" t="s">
        <v>19</v>
      </c>
      <c r="J319" s="639" t="s">
        <v>19</v>
      </c>
      <c r="K319" s="640" t="s">
        <v>19</v>
      </c>
      <c r="L319" s="51" t="s">
        <v>19</v>
      </c>
      <c r="M319" s="51" t="s">
        <v>19</v>
      </c>
      <c r="N319" s="540" t="s">
        <v>19</v>
      </c>
      <c r="O319" s="734"/>
      <c r="P319" s="2318"/>
      <c r="Q319" s="2318"/>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c r="AR319" s="35"/>
      <c r="AS319" s="35"/>
      <c r="AT319" s="35"/>
      <c r="AU319" s="35"/>
      <c r="AV319" s="35"/>
      <c r="AW319" s="35"/>
      <c r="AX319" s="35"/>
      <c r="AY319" s="35"/>
      <c r="AZ319" s="35"/>
      <c r="BA319" s="35"/>
      <c r="BB319" s="35"/>
      <c r="BC319" s="35"/>
      <c r="BD319" s="35"/>
      <c r="BE319" s="35"/>
      <c r="BF319" s="35"/>
      <c r="BG319" s="35"/>
      <c r="BH319" s="35"/>
      <c r="BI319" s="35"/>
      <c r="BJ319" s="35"/>
      <c r="BK319" s="35"/>
    </row>
    <row r="320" spans="2:63" x14ac:dyDescent="0.25">
      <c r="B320" s="2025" t="s">
        <v>830</v>
      </c>
      <c r="C320" s="2025" t="s">
        <v>2721</v>
      </c>
      <c r="D320" s="2023" t="s">
        <v>2722</v>
      </c>
      <c r="E320" s="2320">
        <v>50</v>
      </c>
      <c r="F320" s="2023"/>
      <c r="G320" s="1993"/>
      <c r="H320" s="2323"/>
      <c r="I320" s="2037" t="s">
        <v>19</v>
      </c>
      <c r="J320" s="2039" t="s">
        <v>19</v>
      </c>
      <c r="K320" s="2041" t="s">
        <v>19</v>
      </c>
      <c r="L320" s="51" t="s">
        <v>19</v>
      </c>
      <c r="M320" s="51" t="s">
        <v>19</v>
      </c>
      <c r="N320" s="540" t="s">
        <v>19</v>
      </c>
      <c r="O320" s="2319"/>
      <c r="P320" s="2318"/>
      <c r="Q320" s="2318"/>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c r="BA320" s="35"/>
      <c r="BB320" s="35"/>
      <c r="BC320" s="35"/>
      <c r="BD320" s="35"/>
      <c r="BE320" s="35"/>
      <c r="BF320" s="35"/>
      <c r="BG320" s="35"/>
      <c r="BH320" s="35"/>
      <c r="BI320" s="35"/>
      <c r="BJ320" s="35"/>
      <c r="BK320" s="35"/>
    </row>
    <row r="321" spans="1:26" x14ac:dyDescent="0.25">
      <c r="B321" s="2027"/>
      <c r="C321" s="2027"/>
      <c r="D321" s="2024"/>
      <c r="E321" s="2322"/>
      <c r="F321" s="2024"/>
      <c r="G321" s="1995"/>
      <c r="H321" s="2036"/>
      <c r="I321" s="2038"/>
      <c r="J321" s="2040"/>
      <c r="K321" s="2042"/>
      <c r="L321" s="51" t="s">
        <v>19</v>
      </c>
      <c r="M321" s="51" t="s">
        <v>19</v>
      </c>
      <c r="N321" s="540" t="s">
        <v>19</v>
      </c>
      <c r="O321" s="2319"/>
      <c r="P321" s="2318"/>
      <c r="Q321" s="2318"/>
    </row>
    <row r="322" spans="1:26" ht="18.75" x14ac:dyDescent="0.25">
      <c r="B322" s="2025" t="s">
        <v>830</v>
      </c>
      <c r="C322" s="2025" t="s">
        <v>2723</v>
      </c>
      <c r="D322" s="2023" t="s">
        <v>2724</v>
      </c>
      <c r="E322" s="2320">
        <v>300</v>
      </c>
      <c r="F322" s="2023"/>
      <c r="G322" s="1993"/>
      <c r="H322" s="2032"/>
      <c r="I322" s="2317" t="s">
        <v>19</v>
      </c>
      <c r="J322" s="2046" t="s">
        <v>19</v>
      </c>
      <c r="K322" s="2041" t="s">
        <v>19</v>
      </c>
      <c r="L322" s="51" t="s">
        <v>19</v>
      </c>
      <c r="M322" s="51" t="s">
        <v>19</v>
      </c>
      <c r="N322" s="540" t="s">
        <v>19</v>
      </c>
      <c r="O322" s="735"/>
      <c r="P322" s="2318"/>
      <c r="Q322" s="2318"/>
    </row>
    <row r="323" spans="1:26" ht="18.75" x14ac:dyDescent="0.25">
      <c r="B323" s="2026"/>
      <c r="C323" s="2026"/>
      <c r="D323" s="2028"/>
      <c r="E323" s="2321"/>
      <c r="F323" s="2028"/>
      <c r="G323" s="1994"/>
      <c r="H323" s="2033"/>
      <c r="I323" s="2317"/>
      <c r="J323" s="2047"/>
      <c r="K323" s="2049"/>
      <c r="L323" s="51" t="s">
        <v>19</v>
      </c>
      <c r="M323" s="51" t="s">
        <v>19</v>
      </c>
      <c r="N323" s="540" t="s">
        <v>19</v>
      </c>
      <c r="O323" s="735"/>
      <c r="P323" s="2318"/>
      <c r="Q323" s="2318"/>
    </row>
    <row r="324" spans="1:26" ht="18.75" x14ac:dyDescent="0.25">
      <c r="B324" s="2026"/>
      <c r="C324" s="2026"/>
      <c r="D324" s="2028"/>
      <c r="E324" s="2321"/>
      <c r="F324" s="2028"/>
      <c r="G324" s="1994"/>
      <c r="H324" s="2033"/>
      <c r="I324" s="2317"/>
      <c r="J324" s="2047"/>
      <c r="K324" s="2049"/>
      <c r="L324" s="51" t="s">
        <v>19</v>
      </c>
      <c r="M324" s="51" t="s">
        <v>19</v>
      </c>
      <c r="N324" s="540" t="s">
        <v>19</v>
      </c>
      <c r="O324" s="735"/>
      <c r="P324" s="2318"/>
      <c r="Q324" s="2318"/>
    </row>
    <row r="325" spans="1:26" x14ac:dyDescent="0.25">
      <c r="B325" s="2026"/>
      <c r="C325" s="2026"/>
      <c r="D325" s="2028"/>
      <c r="E325" s="2321"/>
      <c r="F325" s="2028"/>
      <c r="G325" s="1994"/>
      <c r="H325" s="2033"/>
      <c r="I325" s="2317"/>
      <c r="J325" s="2047"/>
      <c r="K325" s="2049"/>
      <c r="L325" s="51" t="s">
        <v>19</v>
      </c>
      <c r="M325" s="51" t="s">
        <v>19</v>
      </c>
      <c r="N325" s="540" t="s">
        <v>19</v>
      </c>
      <c r="O325" s="2319"/>
      <c r="P325" s="2318"/>
      <c r="Q325" s="2318"/>
    </row>
    <row r="326" spans="1:26" x14ac:dyDescent="0.25">
      <c r="B326" s="2027"/>
      <c r="C326" s="2027"/>
      <c r="D326" s="2024"/>
      <c r="E326" s="2322"/>
      <c r="F326" s="2024"/>
      <c r="G326" s="1995"/>
      <c r="H326" s="2034"/>
      <c r="I326" s="2317"/>
      <c r="J326" s="2048"/>
      <c r="K326" s="2042"/>
      <c r="L326" s="51" t="s">
        <v>19</v>
      </c>
      <c r="M326" s="51" t="s">
        <v>19</v>
      </c>
      <c r="N326" s="540" t="s">
        <v>19</v>
      </c>
      <c r="O326" s="2319"/>
      <c r="P326" s="2318"/>
      <c r="Q326" s="2318"/>
    </row>
    <row r="327" spans="1:26" ht="26.25" x14ac:dyDescent="0.25">
      <c r="B327" s="1881" t="s">
        <v>152</v>
      </c>
      <c r="C327" s="1882"/>
      <c r="D327" s="1882"/>
      <c r="E327" s="1882"/>
      <c r="F327" s="1882"/>
      <c r="G327" s="1882"/>
      <c r="H327" s="1882"/>
      <c r="I327" s="1882"/>
      <c r="J327" s="1882"/>
      <c r="K327" s="1882"/>
      <c r="L327" s="1882"/>
      <c r="M327" s="1882"/>
      <c r="N327" s="1882"/>
      <c r="O327" s="1882"/>
      <c r="P327" s="1882"/>
    </row>
    <row r="329" spans="1:26" ht="15.75" thickBot="1" x14ac:dyDescent="0.3"/>
    <row r="330" spans="1:26" ht="27" thickBot="1" x14ac:dyDescent="0.3">
      <c r="B330" s="1903" t="s">
        <v>153</v>
      </c>
      <c r="C330" s="1904"/>
      <c r="D330" s="1904"/>
      <c r="E330" s="1904"/>
      <c r="F330" s="1904"/>
      <c r="G330" s="1904"/>
      <c r="H330" s="1904"/>
      <c r="I330" s="1904"/>
      <c r="J330" s="1904"/>
      <c r="K330" s="1904"/>
      <c r="L330" s="1904"/>
      <c r="M330" s="1904"/>
      <c r="N330" s="1905"/>
    </row>
    <row r="332" spans="1:26" ht="15.75" thickBot="1" x14ac:dyDescent="0.3">
      <c r="M332" s="58"/>
      <c r="N332" s="58"/>
    </row>
    <row r="333" spans="1:26" s="653" customFormat="1" ht="60" x14ac:dyDescent="0.25">
      <c r="B333" s="155" t="s">
        <v>34</v>
      </c>
      <c r="C333" s="155" t="s">
        <v>35</v>
      </c>
      <c r="D333" s="155" t="s">
        <v>36</v>
      </c>
      <c r="E333" s="155" t="s">
        <v>37</v>
      </c>
      <c r="F333" s="155" t="s">
        <v>38</v>
      </c>
      <c r="G333" s="155" t="s">
        <v>39</v>
      </c>
      <c r="H333" s="155" t="s">
        <v>40</v>
      </c>
      <c r="I333" s="155" t="s">
        <v>41</v>
      </c>
      <c r="J333" s="155" t="s">
        <v>42</v>
      </c>
      <c r="K333" s="155" t="s">
        <v>43</v>
      </c>
      <c r="L333" s="155" t="s">
        <v>44</v>
      </c>
      <c r="M333" s="157" t="s">
        <v>45</v>
      </c>
      <c r="N333" s="155" t="s">
        <v>46</v>
      </c>
      <c r="O333" s="155" t="s">
        <v>47</v>
      </c>
      <c r="P333" s="601" t="s">
        <v>48</v>
      </c>
      <c r="Q333" s="601" t="s">
        <v>49</v>
      </c>
    </row>
    <row r="334" spans="1:26" s="76" customFormat="1" ht="30" x14ac:dyDescent="0.25">
      <c r="A334" s="62">
        <v>1</v>
      </c>
      <c r="B334" s="77" t="s">
        <v>2544</v>
      </c>
      <c r="C334" s="79" t="s">
        <v>2544</v>
      </c>
      <c r="D334" s="77" t="s">
        <v>50</v>
      </c>
      <c r="E334" s="163" t="s">
        <v>2725</v>
      </c>
      <c r="F334" s="164" t="s">
        <v>19</v>
      </c>
      <c r="G334" s="302">
        <v>1</v>
      </c>
      <c r="H334" s="303">
        <v>40182</v>
      </c>
      <c r="I334" s="303">
        <v>40543</v>
      </c>
      <c r="J334" s="166" t="s">
        <v>20</v>
      </c>
      <c r="K334" s="318">
        <v>11.9</v>
      </c>
      <c r="L334" s="62">
        <v>0</v>
      </c>
      <c r="M334" s="88">
        <v>2027</v>
      </c>
      <c r="N334" s="301">
        <v>2027</v>
      </c>
      <c r="O334" s="327" t="s">
        <v>2726</v>
      </c>
      <c r="P334" s="170" t="s">
        <v>2727</v>
      </c>
      <c r="Q334" s="2228"/>
      <c r="R334" s="75"/>
      <c r="S334" s="75"/>
      <c r="T334" s="75"/>
      <c r="U334" s="75"/>
      <c r="V334" s="75"/>
      <c r="W334" s="75"/>
      <c r="X334" s="75"/>
      <c r="Y334" s="75"/>
      <c r="Z334" s="75"/>
    </row>
    <row r="335" spans="1:26" s="76" customFormat="1" ht="30" x14ac:dyDescent="0.25">
      <c r="A335" s="62">
        <f>+A334+1</f>
        <v>2</v>
      </c>
      <c r="B335" s="77" t="s">
        <v>2544</v>
      </c>
      <c r="C335" s="79" t="s">
        <v>2544</v>
      </c>
      <c r="D335" s="77" t="s">
        <v>50</v>
      </c>
      <c r="E335" s="163" t="s">
        <v>2728</v>
      </c>
      <c r="F335" s="164" t="s">
        <v>19</v>
      </c>
      <c r="G335" s="302">
        <v>1</v>
      </c>
      <c r="H335" s="303">
        <v>40563</v>
      </c>
      <c r="I335" s="303">
        <v>40908</v>
      </c>
      <c r="J335" s="166" t="s">
        <v>20</v>
      </c>
      <c r="K335" s="318">
        <v>11.36</v>
      </c>
      <c r="L335" s="62">
        <v>0</v>
      </c>
      <c r="M335" s="76">
        <v>2693</v>
      </c>
      <c r="N335" s="301">
        <v>2693</v>
      </c>
      <c r="O335" s="327" t="s">
        <v>2729</v>
      </c>
      <c r="P335" s="170" t="s">
        <v>2730</v>
      </c>
      <c r="Q335" s="2229"/>
      <c r="R335" s="75"/>
      <c r="S335" s="75"/>
      <c r="T335" s="75"/>
      <c r="U335" s="75"/>
      <c r="V335" s="75"/>
      <c r="W335" s="75"/>
      <c r="X335" s="75"/>
      <c r="Y335" s="75"/>
      <c r="Z335" s="75"/>
    </row>
    <row r="336" spans="1:26" s="76" customFormat="1" x14ac:dyDescent="0.25">
      <c r="A336" s="62">
        <f t="shared" ref="A336:A341" si="1">+A335+1</f>
        <v>3</v>
      </c>
      <c r="B336" s="77"/>
      <c r="C336" s="79"/>
      <c r="D336" s="77"/>
      <c r="E336" s="163"/>
      <c r="F336" s="164"/>
      <c r="G336" s="164"/>
      <c r="H336" s="164"/>
      <c r="I336" s="166"/>
      <c r="J336" s="166"/>
      <c r="K336" s="166"/>
      <c r="L336" s="166"/>
      <c r="M336" s="304"/>
      <c r="N336" s="304"/>
      <c r="O336" s="170"/>
      <c r="P336" s="170"/>
      <c r="Q336" s="74"/>
      <c r="R336" s="75"/>
      <c r="S336" s="75"/>
      <c r="T336" s="75"/>
      <c r="U336" s="75"/>
      <c r="V336" s="75"/>
      <c r="W336" s="75"/>
      <c r="X336" s="75"/>
      <c r="Y336" s="75"/>
      <c r="Z336" s="75"/>
    </row>
    <row r="337" spans="1:26" s="76" customFormat="1" x14ac:dyDescent="0.25">
      <c r="A337" s="62">
        <f t="shared" si="1"/>
        <v>4</v>
      </c>
      <c r="B337" s="77"/>
      <c r="C337" s="79"/>
      <c r="D337" s="77"/>
      <c r="E337" s="163"/>
      <c r="F337" s="164"/>
      <c r="G337" s="164"/>
      <c r="H337" s="164"/>
      <c r="I337" s="166"/>
      <c r="J337" s="166"/>
      <c r="K337" s="166"/>
      <c r="L337" s="166"/>
      <c r="M337" s="304"/>
      <c r="N337" s="304"/>
      <c r="O337" s="170"/>
      <c r="P337" s="170"/>
      <c r="Q337" s="74"/>
      <c r="R337" s="75"/>
      <c r="S337" s="75"/>
      <c r="T337" s="75"/>
      <c r="U337" s="75"/>
      <c r="V337" s="75"/>
      <c r="W337" s="75"/>
      <c r="X337" s="75"/>
      <c r="Y337" s="75"/>
      <c r="Z337" s="75"/>
    </row>
    <row r="338" spans="1:26" s="76" customFormat="1" x14ac:dyDescent="0.25">
      <c r="A338" s="62">
        <f t="shared" si="1"/>
        <v>5</v>
      </c>
      <c r="B338" s="77"/>
      <c r="C338" s="79"/>
      <c r="D338" s="77"/>
      <c r="E338" s="163"/>
      <c r="F338" s="164"/>
      <c r="G338" s="164"/>
      <c r="H338" s="164"/>
      <c r="I338" s="166"/>
      <c r="J338" s="166"/>
      <c r="K338" s="166"/>
      <c r="L338" s="166"/>
      <c r="M338" s="304"/>
      <c r="N338" s="304"/>
      <c r="O338" s="170"/>
      <c r="P338" s="170"/>
      <c r="Q338" s="74"/>
      <c r="R338" s="75"/>
      <c r="S338" s="75"/>
      <c r="T338" s="75"/>
      <c r="U338" s="75"/>
      <c r="V338" s="75"/>
      <c r="W338" s="75"/>
      <c r="X338" s="75"/>
      <c r="Y338" s="75"/>
      <c r="Z338" s="75"/>
    </row>
    <row r="339" spans="1:26" s="76" customFormat="1" x14ac:dyDescent="0.25">
      <c r="A339" s="62">
        <f t="shared" si="1"/>
        <v>6</v>
      </c>
      <c r="B339" s="77"/>
      <c r="C339" s="79"/>
      <c r="D339" s="77"/>
      <c r="E339" s="163"/>
      <c r="F339" s="164"/>
      <c r="G339" s="164"/>
      <c r="H339" s="164"/>
      <c r="I339" s="166"/>
      <c r="J339" s="166"/>
      <c r="K339" s="166"/>
      <c r="L339" s="166"/>
      <c r="M339" s="304"/>
      <c r="N339" s="304"/>
      <c r="O339" s="170"/>
      <c r="P339" s="170"/>
      <c r="Q339" s="74"/>
      <c r="R339" s="75"/>
      <c r="S339" s="75"/>
      <c r="T339" s="75"/>
      <c r="U339" s="75"/>
      <c r="V339" s="75"/>
      <c r="W339" s="75"/>
      <c r="X339" s="75"/>
      <c r="Y339" s="75"/>
      <c r="Z339" s="75"/>
    </row>
    <row r="340" spans="1:26" s="76" customFormat="1" x14ac:dyDescent="0.25">
      <c r="A340" s="62">
        <f t="shared" si="1"/>
        <v>7</v>
      </c>
      <c r="B340" s="77"/>
      <c r="C340" s="79"/>
      <c r="D340" s="77"/>
      <c r="E340" s="163"/>
      <c r="F340" s="164"/>
      <c r="G340" s="164"/>
      <c r="H340" s="164"/>
      <c r="I340" s="166"/>
      <c r="J340" s="166"/>
      <c r="K340" s="166"/>
      <c r="L340" s="166"/>
      <c r="M340" s="304"/>
      <c r="N340" s="304"/>
      <c r="O340" s="170"/>
      <c r="P340" s="170"/>
      <c r="Q340" s="74"/>
      <c r="R340" s="75"/>
      <c r="S340" s="75"/>
      <c r="T340" s="75"/>
      <c r="U340" s="75"/>
      <c r="V340" s="75"/>
      <c r="W340" s="75"/>
      <c r="X340" s="75"/>
      <c r="Y340" s="75"/>
      <c r="Z340" s="75"/>
    </row>
    <row r="341" spans="1:26" s="76" customFormat="1" x14ac:dyDescent="0.25">
      <c r="A341" s="62">
        <f t="shared" si="1"/>
        <v>8</v>
      </c>
      <c r="B341" s="77"/>
      <c r="C341" s="79"/>
      <c r="D341" s="77"/>
      <c r="E341" s="163"/>
      <c r="F341" s="164"/>
      <c r="G341" s="164"/>
      <c r="H341" s="164"/>
      <c r="I341" s="166"/>
      <c r="J341" s="166"/>
      <c r="K341" s="166"/>
      <c r="L341" s="166"/>
      <c r="M341" s="304"/>
      <c r="N341" s="304"/>
      <c r="O341" s="170"/>
      <c r="P341" s="170"/>
      <c r="Q341" s="74"/>
      <c r="R341" s="75"/>
      <c r="S341" s="75"/>
      <c r="T341" s="75"/>
      <c r="U341" s="75"/>
      <c r="V341" s="75"/>
      <c r="W341" s="75"/>
      <c r="X341" s="75"/>
      <c r="Y341" s="75"/>
      <c r="Z341" s="75"/>
    </row>
    <row r="342" spans="1:26" s="76" customFormat="1" x14ac:dyDescent="0.25">
      <c r="A342" s="62"/>
      <c r="B342" s="162" t="s">
        <v>29</v>
      </c>
      <c r="C342" s="79"/>
      <c r="D342" s="77"/>
      <c r="E342" s="163"/>
      <c r="F342" s="164"/>
      <c r="G342" s="164"/>
      <c r="H342" s="164"/>
      <c r="I342" s="166"/>
      <c r="J342" s="166"/>
      <c r="K342" s="168">
        <f t="shared" ref="K342" si="2">SUM(K334:K341)</f>
        <v>23.259999999999998</v>
      </c>
      <c r="L342" s="168" t="s">
        <v>1531</v>
      </c>
      <c r="M342" s="167">
        <f t="shared" ref="M342" si="3">SUM(M334:M341)</f>
        <v>4720</v>
      </c>
      <c r="N342" s="168">
        <f>SUM(N334:N341)</f>
        <v>4720</v>
      </c>
      <c r="O342" s="327">
        <f>SUM(O334:O341)</f>
        <v>0</v>
      </c>
      <c r="P342" s="170"/>
      <c r="Q342" s="88"/>
    </row>
    <row r="343" spans="1:26" x14ac:dyDescent="0.25">
      <c r="B343" s="100"/>
      <c r="C343" s="100"/>
      <c r="D343" s="100"/>
      <c r="E343" s="102"/>
      <c r="F343" s="100"/>
      <c r="G343" s="100"/>
      <c r="H343" s="100"/>
      <c r="I343" s="100"/>
      <c r="J343" s="100"/>
      <c r="K343" s="100"/>
      <c r="L343" s="100"/>
      <c r="M343" s="100"/>
      <c r="N343" s="100"/>
      <c r="O343" s="100"/>
      <c r="P343" s="100"/>
    </row>
    <row r="344" spans="1:26" ht="18.75" x14ac:dyDescent="0.25">
      <c r="B344" s="106" t="s">
        <v>154</v>
      </c>
      <c r="C344" s="171">
        <f>+K342</f>
        <v>23.259999999999998</v>
      </c>
      <c r="H344" s="110"/>
      <c r="I344" s="110"/>
      <c r="J344" s="110"/>
      <c r="K344" s="110"/>
      <c r="L344" s="110"/>
      <c r="M344" s="110"/>
      <c r="N344" s="100"/>
      <c r="O344" s="100"/>
      <c r="P344" s="100"/>
    </row>
    <row r="346" spans="1:26" ht="15.75" thickBot="1" x14ac:dyDescent="0.3">
      <c r="B346" s="328" t="s">
        <v>2867</v>
      </c>
    </row>
    <row r="347" spans="1:26" ht="30.75" thickBot="1" x14ac:dyDescent="0.3">
      <c r="B347" s="233" t="s">
        <v>166</v>
      </c>
      <c r="C347" s="199" t="s">
        <v>167</v>
      </c>
      <c r="D347" s="233" t="s">
        <v>28</v>
      </c>
      <c r="E347" s="199" t="s">
        <v>205</v>
      </c>
    </row>
    <row r="348" spans="1:26" x14ac:dyDescent="0.25">
      <c r="B348" s="235" t="s">
        <v>206</v>
      </c>
      <c r="C348" s="237">
        <v>20</v>
      </c>
      <c r="D348" s="237">
        <v>0</v>
      </c>
      <c r="E348" s="1946">
        <f>+D348+D349+D350</f>
        <v>40</v>
      </c>
    </row>
    <row r="349" spans="1:26" x14ac:dyDescent="0.25">
      <c r="B349" s="235" t="s">
        <v>207</v>
      </c>
      <c r="C349" s="671">
        <v>30</v>
      </c>
      <c r="D349" s="620">
        <v>0</v>
      </c>
      <c r="E349" s="1927"/>
    </row>
    <row r="350" spans="1:26" ht="15.75" thickBot="1" x14ac:dyDescent="0.3">
      <c r="B350" s="235" t="s">
        <v>208</v>
      </c>
      <c r="C350" s="239">
        <v>40</v>
      </c>
      <c r="D350" s="239">
        <v>40</v>
      </c>
      <c r="E350" s="1947"/>
    </row>
    <row r="352" spans="1:26" ht="15.75" thickBot="1" x14ac:dyDescent="0.3"/>
    <row r="353" spans="2:17" ht="27" thickBot="1" x14ac:dyDescent="0.3">
      <c r="B353" s="1903" t="s">
        <v>155</v>
      </c>
      <c r="C353" s="1904"/>
      <c r="D353" s="1904"/>
      <c r="E353" s="1904"/>
      <c r="F353" s="1904"/>
      <c r="G353" s="1904"/>
      <c r="H353" s="1904"/>
      <c r="I353" s="1904"/>
      <c r="J353" s="1904"/>
      <c r="K353" s="1904"/>
      <c r="L353" s="1904"/>
      <c r="M353" s="1904"/>
      <c r="N353" s="1905"/>
    </row>
    <row r="355" spans="2:17" ht="75" x14ac:dyDescent="0.25">
      <c r="B355" s="656" t="s">
        <v>95</v>
      </c>
      <c r="C355" s="656" t="s">
        <v>96</v>
      </c>
      <c r="D355" s="656" t="s">
        <v>97</v>
      </c>
      <c r="E355" s="656" t="s">
        <v>98</v>
      </c>
      <c r="F355" s="656" t="s">
        <v>99</v>
      </c>
      <c r="G355" s="656" t="s">
        <v>100</v>
      </c>
      <c r="H355" s="656" t="s">
        <v>101</v>
      </c>
      <c r="I355" s="656" t="s">
        <v>102</v>
      </c>
      <c r="J355" s="1898" t="s">
        <v>103</v>
      </c>
      <c r="K355" s="1899"/>
      <c r="L355" s="1900"/>
      <c r="M355" s="656" t="s">
        <v>104</v>
      </c>
      <c r="N355" s="656" t="s">
        <v>105</v>
      </c>
      <c r="O355" s="656" t="s">
        <v>106</v>
      </c>
      <c r="P355" s="1898" t="s">
        <v>81</v>
      </c>
      <c r="Q355" s="1900"/>
    </row>
    <row r="356" spans="2:17" x14ac:dyDescent="0.25">
      <c r="B356" s="2315" t="s">
        <v>2626</v>
      </c>
      <c r="C356" s="1999"/>
      <c r="D356" s="2057"/>
      <c r="E356" s="2057"/>
      <c r="F356" s="1999"/>
      <c r="G356" s="2057"/>
      <c r="H356" s="2050"/>
      <c r="I356" s="2005"/>
      <c r="J356" s="320"/>
      <c r="K356" s="279"/>
      <c r="L356" s="278"/>
      <c r="M356" s="51"/>
      <c r="N356" s="51"/>
      <c r="O356" s="51"/>
      <c r="P356" s="1945"/>
      <c r="Q356" s="1945"/>
    </row>
    <row r="357" spans="2:17" x14ac:dyDescent="0.25">
      <c r="B357" s="2316"/>
      <c r="C357" s="2001"/>
      <c r="D357" s="2059"/>
      <c r="E357" s="2059"/>
      <c r="F357" s="2001"/>
      <c r="G357" s="2059"/>
      <c r="H357" s="2051"/>
      <c r="I357" s="2007"/>
      <c r="J357" s="181"/>
      <c r="K357" s="279"/>
      <c r="L357" s="278"/>
      <c r="M357" s="51"/>
      <c r="N357" s="51"/>
      <c r="O357" s="51"/>
      <c r="P357" s="2052"/>
      <c r="Q357" s="2053"/>
    </row>
    <row r="358" spans="2:17" ht="30" x14ac:dyDescent="0.25">
      <c r="B358" s="330" t="s">
        <v>2153</v>
      </c>
      <c r="C358" s="181" t="s">
        <v>2868</v>
      </c>
      <c r="D358" s="276" t="s">
        <v>2731</v>
      </c>
      <c r="E358" s="276">
        <v>50998912</v>
      </c>
      <c r="F358" s="181" t="s">
        <v>2732</v>
      </c>
      <c r="G358" s="181" t="s">
        <v>114</v>
      </c>
      <c r="H358" s="306">
        <v>37778</v>
      </c>
      <c r="I358" s="277"/>
      <c r="J358" s="181" t="s">
        <v>2544</v>
      </c>
      <c r="K358" s="279" t="s">
        <v>2733</v>
      </c>
      <c r="L358" s="278"/>
      <c r="M358" s="51" t="s">
        <v>19</v>
      </c>
      <c r="N358" s="51" t="s">
        <v>19</v>
      </c>
      <c r="O358" s="51" t="s">
        <v>20</v>
      </c>
      <c r="P358" s="2052" t="s">
        <v>2869</v>
      </c>
      <c r="Q358" s="2053"/>
    </row>
    <row r="359" spans="2:17" ht="30" x14ac:dyDescent="0.25">
      <c r="B359" s="329" t="s">
        <v>2159</v>
      </c>
      <c r="C359" s="329" t="s">
        <v>2868</v>
      </c>
      <c r="D359" s="276" t="s">
        <v>2734</v>
      </c>
      <c r="E359" s="276">
        <v>30577815</v>
      </c>
      <c r="F359" s="181" t="s">
        <v>2735</v>
      </c>
      <c r="G359" s="181" t="s">
        <v>114</v>
      </c>
      <c r="H359" s="306">
        <v>37778</v>
      </c>
      <c r="I359" s="277"/>
      <c r="J359" s="181" t="s">
        <v>2544</v>
      </c>
      <c r="K359" s="279" t="s">
        <v>2733</v>
      </c>
      <c r="L359" s="278"/>
      <c r="M359" s="51" t="s">
        <v>19</v>
      </c>
      <c r="N359" s="51" t="s">
        <v>19</v>
      </c>
      <c r="O359" s="51" t="s">
        <v>20</v>
      </c>
      <c r="P359" s="2052" t="s">
        <v>2869</v>
      </c>
      <c r="Q359" s="2053"/>
    </row>
    <row r="360" spans="2:17" ht="30" x14ac:dyDescent="0.25">
      <c r="B360" s="330" t="s">
        <v>2164</v>
      </c>
      <c r="C360" s="736" t="s">
        <v>2500</v>
      </c>
      <c r="D360" s="276" t="s">
        <v>2736</v>
      </c>
      <c r="E360" s="276">
        <v>11000498</v>
      </c>
      <c r="F360" s="181" t="s">
        <v>213</v>
      </c>
      <c r="G360" s="276" t="s">
        <v>2737</v>
      </c>
      <c r="H360" s="306">
        <v>39736</v>
      </c>
      <c r="I360" s="277"/>
      <c r="J360" s="181" t="s">
        <v>2544</v>
      </c>
      <c r="K360" s="279" t="s">
        <v>2738</v>
      </c>
      <c r="L360" s="278"/>
      <c r="M360" s="51" t="s">
        <v>19</v>
      </c>
      <c r="N360" s="51" t="s">
        <v>19</v>
      </c>
      <c r="O360" s="51" t="s">
        <v>19</v>
      </c>
      <c r="P360" s="642"/>
      <c r="Q360" s="643"/>
    </row>
    <row r="361" spans="2:17" x14ac:dyDescent="0.25">
      <c r="B361" s="330"/>
      <c r="C361" s="181"/>
      <c r="D361" s="276"/>
      <c r="E361" s="276"/>
      <c r="F361" s="181"/>
      <c r="G361" s="276"/>
      <c r="H361" s="306"/>
      <c r="I361" s="277"/>
      <c r="J361" s="181"/>
      <c r="K361" s="279"/>
      <c r="L361" s="278"/>
      <c r="M361" s="51"/>
      <c r="N361" s="51"/>
      <c r="O361" s="51"/>
      <c r="P361" s="642"/>
      <c r="Q361" s="643"/>
    </row>
    <row r="362" spans="2:17" x14ac:dyDescent="0.25">
      <c r="B362" s="737" t="s">
        <v>2648</v>
      </c>
      <c r="C362" s="181"/>
      <c r="D362" s="276"/>
      <c r="E362" s="276"/>
      <c r="F362" s="181"/>
      <c r="G362" s="276"/>
      <c r="H362" s="306"/>
      <c r="I362" s="277"/>
      <c r="J362" s="181"/>
      <c r="K362" s="279"/>
      <c r="L362" s="278"/>
      <c r="M362" s="51"/>
      <c r="N362" s="51"/>
      <c r="O362" s="51"/>
      <c r="P362" s="642"/>
      <c r="Q362" s="643"/>
    </row>
    <row r="363" spans="2:17" ht="30" x14ac:dyDescent="0.25">
      <c r="B363" s="330" t="s">
        <v>2159</v>
      </c>
      <c r="C363" s="181" t="s">
        <v>259</v>
      </c>
      <c r="D363" s="276" t="s">
        <v>2739</v>
      </c>
      <c r="E363" s="276">
        <v>50996234</v>
      </c>
      <c r="F363" s="738" t="s">
        <v>2740</v>
      </c>
      <c r="G363" s="181" t="s">
        <v>253</v>
      </c>
      <c r="H363" s="306">
        <v>41620</v>
      </c>
      <c r="I363" s="277"/>
      <c r="J363" s="181" t="s">
        <v>2544</v>
      </c>
      <c r="K363" s="279" t="s">
        <v>2733</v>
      </c>
      <c r="L363" s="278"/>
      <c r="M363" s="482" t="s">
        <v>19</v>
      </c>
      <c r="N363" s="482" t="s">
        <v>19</v>
      </c>
      <c r="O363" s="482" t="s">
        <v>19</v>
      </c>
      <c r="P363" s="2052"/>
      <c r="Q363" s="2053"/>
    </row>
    <row r="364" spans="2:17" ht="45" x14ac:dyDescent="0.25">
      <c r="B364" s="330" t="s">
        <v>2159</v>
      </c>
      <c r="C364" s="181" t="s">
        <v>259</v>
      </c>
      <c r="D364" s="739" t="s">
        <v>2741</v>
      </c>
      <c r="E364" s="276">
        <v>50993861</v>
      </c>
      <c r="F364" s="181" t="s">
        <v>1565</v>
      </c>
      <c r="G364" s="181" t="s">
        <v>130</v>
      </c>
      <c r="H364" s="306">
        <v>37176</v>
      </c>
      <c r="I364" s="277"/>
      <c r="J364" s="181" t="s">
        <v>2544</v>
      </c>
      <c r="K364" s="279" t="s">
        <v>2742</v>
      </c>
      <c r="L364" s="278"/>
      <c r="M364" s="51" t="s">
        <v>19</v>
      </c>
      <c r="N364" s="51" t="s">
        <v>19</v>
      </c>
      <c r="O364" s="51" t="s">
        <v>19</v>
      </c>
      <c r="P364" s="642"/>
      <c r="Q364" s="643"/>
    </row>
    <row r="365" spans="2:17" x14ac:dyDescent="0.25">
      <c r="B365" s="330" t="s">
        <v>2164</v>
      </c>
      <c r="C365" s="181" t="s">
        <v>2500</v>
      </c>
      <c r="D365" s="276" t="s">
        <v>2743</v>
      </c>
      <c r="E365" s="276">
        <v>1003026420</v>
      </c>
      <c r="F365" s="181" t="s">
        <v>213</v>
      </c>
      <c r="G365" s="276" t="s">
        <v>125</v>
      </c>
      <c r="H365" s="306">
        <v>40477</v>
      </c>
      <c r="I365" s="277"/>
      <c r="J365" s="181"/>
      <c r="K365" s="279"/>
      <c r="L365" s="278"/>
      <c r="M365" s="51" t="s">
        <v>19</v>
      </c>
      <c r="N365" s="51" t="s">
        <v>19</v>
      </c>
      <c r="O365" s="51" t="s">
        <v>19</v>
      </c>
      <c r="P365" s="642"/>
      <c r="Q365" s="643"/>
    </row>
    <row r="366" spans="2:17" x14ac:dyDescent="0.25">
      <c r="B366" s="330"/>
      <c r="C366" s="181"/>
      <c r="D366" s="276"/>
      <c r="E366" s="276"/>
      <c r="F366" s="181"/>
      <c r="G366" s="276"/>
      <c r="H366" s="306"/>
      <c r="I366" s="277"/>
      <c r="J366" s="181"/>
      <c r="K366" s="279"/>
      <c r="L366" s="278"/>
      <c r="M366" s="51"/>
      <c r="N366" s="51"/>
      <c r="O366" s="51"/>
      <c r="P366" s="642"/>
      <c r="Q366" s="643"/>
    </row>
    <row r="367" spans="2:17" x14ac:dyDescent="0.25">
      <c r="B367" s="737" t="s">
        <v>2655</v>
      </c>
      <c r="C367" s="181"/>
      <c r="D367" s="276"/>
      <c r="E367" s="276"/>
      <c r="F367" s="181"/>
      <c r="G367" s="276"/>
      <c r="H367" s="306"/>
      <c r="I367" s="277"/>
      <c r="J367" s="181"/>
      <c r="K367" s="279"/>
      <c r="L367" s="278"/>
      <c r="M367" s="51"/>
      <c r="N367" s="51"/>
      <c r="O367" s="51"/>
      <c r="P367" s="642"/>
      <c r="Q367" s="643"/>
    </row>
    <row r="368" spans="2:17" ht="30" x14ac:dyDescent="0.25">
      <c r="B368" s="330" t="s">
        <v>126</v>
      </c>
      <c r="C368" s="181" t="s">
        <v>259</v>
      </c>
      <c r="D368" s="276" t="s">
        <v>2744</v>
      </c>
      <c r="E368" s="276">
        <v>98653309</v>
      </c>
      <c r="F368" s="181" t="s">
        <v>2745</v>
      </c>
      <c r="G368" s="181" t="s">
        <v>114</v>
      </c>
      <c r="H368" s="306">
        <v>41433</v>
      </c>
      <c r="I368" s="277"/>
      <c r="J368" s="181" t="s">
        <v>2544</v>
      </c>
      <c r="K368" s="279" t="s">
        <v>2733</v>
      </c>
      <c r="L368" s="278"/>
      <c r="M368" s="51" t="s">
        <v>19</v>
      </c>
      <c r="N368" s="51" t="s">
        <v>19</v>
      </c>
      <c r="O368" s="51" t="s">
        <v>19</v>
      </c>
      <c r="P368" s="642"/>
      <c r="Q368" s="643"/>
    </row>
    <row r="369" spans="2:17" ht="30" x14ac:dyDescent="0.25">
      <c r="B369" s="330" t="s">
        <v>2159</v>
      </c>
      <c r="C369" s="181" t="s">
        <v>259</v>
      </c>
      <c r="D369" s="276" t="s">
        <v>2746</v>
      </c>
      <c r="E369" s="276">
        <v>35117954</v>
      </c>
      <c r="F369" s="181" t="s">
        <v>2747</v>
      </c>
      <c r="G369" s="276" t="s">
        <v>130</v>
      </c>
      <c r="H369" s="306">
        <v>41838</v>
      </c>
      <c r="I369" s="277"/>
      <c r="J369" s="181" t="s">
        <v>2544</v>
      </c>
      <c r="K369" s="279" t="s">
        <v>2742</v>
      </c>
      <c r="L369" s="278"/>
      <c r="M369" s="482" t="s">
        <v>19</v>
      </c>
      <c r="N369" s="482" t="s">
        <v>19</v>
      </c>
      <c r="O369" s="482" t="s">
        <v>19</v>
      </c>
      <c r="P369" s="2052"/>
      <c r="Q369" s="2053"/>
    </row>
    <row r="370" spans="2:17" ht="30" x14ac:dyDescent="0.25">
      <c r="B370" s="330" t="s">
        <v>2164</v>
      </c>
      <c r="C370" s="181" t="s">
        <v>2500</v>
      </c>
      <c r="D370" s="276" t="s">
        <v>2748</v>
      </c>
      <c r="E370" s="739">
        <v>50851999</v>
      </c>
      <c r="F370" s="181" t="s">
        <v>213</v>
      </c>
      <c r="G370" s="181" t="s">
        <v>593</v>
      </c>
      <c r="H370" s="306">
        <v>1997</v>
      </c>
      <c r="I370" s="277"/>
      <c r="J370" s="181"/>
      <c r="K370" s="279"/>
      <c r="L370" s="278"/>
      <c r="M370" s="51" t="s">
        <v>19</v>
      </c>
      <c r="N370" s="51" t="s">
        <v>19</v>
      </c>
      <c r="O370" s="51" t="s">
        <v>19</v>
      </c>
      <c r="P370" s="642"/>
      <c r="Q370" s="643"/>
    </row>
    <row r="371" spans="2:17" x14ac:dyDescent="0.25">
      <c r="B371" s="330"/>
      <c r="C371" s="181"/>
      <c r="D371" s="276"/>
      <c r="E371" s="276"/>
      <c r="F371" s="181"/>
      <c r="G371" s="276"/>
      <c r="H371" s="306"/>
      <c r="I371" s="277"/>
      <c r="J371" s="181"/>
      <c r="K371" s="279"/>
      <c r="L371" s="278"/>
      <c r="M371" s="51"/>
      <c r="N371" s="51"/>
      <c r="O371" s="51"/>
      <c r="P371" s="642"/>
      <c r="Q371" s="643"/>
    </row>
    <row r="372" spans="2:17" x14ac:dyDescent="0.25">
      <c r="B372" s="737" t="s">
        <v>2679</v>
      </c>
      <c r="C372" s="181"/>
      <c r="D372" s="276"/>
      <c r="E372" s="276"/>
      <c r="F372" s="181"/>
      <c r="G372" s="276"/>
      <c r="H372" s="306"/>
      <c r="I372" s="277"/>
      <c r="J372" s="181"/>
      <c r="K372" s="279"/>
      <c r="L372" s="278"/>
      <c r="M372" s="51"/>
      <c r="N372" s="51"/>
      <c r="O372" s="51"/>
      <c r="P372" s="642"/>
      <c r="Q372" s="643"/>
    </row>
    <row r="373" spans="2:17" ht="30" x14ac:dyDescent="0.25">
      <c r="B373" s="330" t="s">
        <v>2749</v>
      </c>
      <c r="C373" s="181" t="s">
        <v>259</v>
      </c>
      <c r="D373" s="276" t="s">
        <v>2750</v>
      </c>
      <c r="E373" s="190">
        <v>26203166</v>
      </c>
      <c r="F373" s="181" t="s">
        <v>881</v>
      </c>
      <c r="G373" s="181" t="s">
        <v>188</v>
      </c>
      <c r="H373" s="306">
        <v>41166</v>
      </c>
      <c r="I373" s="277"/>
      <c r="J373" s="181" t="s">
        <v>2544</v>
      </c>
      <c r="K373" s="279" t="s">
        <v>2733</v>
      </c>
      <c r="L373" s="278"/>
      <c r="M373" s="51" t="s">
        <v>19</v>
      </c>
      <c r="N373" s="51" t="s">
        <v>19</v>
      </c>
      <c r="O373" s="51" t="s">
        <v>19</v>
      </c>
      <c r="P373" s="642"/>
      <c r="Q373" s="643"/>
    </row>
    <row r="374" spans="2:17" ht="30" x14ac:dyDescent="0.25">
      <c r="B374" s="330" t="s">
        <v>2159</v>
      </c>
      <c r="C374" s="181" t="s">
        <v>259</v>
      </c>
      <c r="D374" s="739" t="s">
        <v>2751</v>
      </c>
      <c r="E374" s="739">
        <v>10776315</v>
      </c>
      <c r="F374" s="738" t="s">
        <v>613</v>
      </c>
      <c r="G374" s="181" t="s">
        <v>130</v>
      </c>
      <c r="H374" s="306">
        <v>40164</v>
      </c>
      <c r="I374" s="277"/>
      <c r="J374" s="181" t="s">
        <v>2544</v>
      </c>
      <c r="K374" s="279" t="s">
        <v>2733</v>
      </c>
      <c r="L374" s="278"/>
      <c r="M374" s="51" t="s">
        <v>19</v>
      </c>
      <c r="N374" s="51" t="s">
        <v>19</v>
      </c>
      <c r="O374" s="51" t="s">
        <v>19</v>
      </c>
      <c r="P374" s="642"/>
      <c r="Q374" s="643"/>
    </row>
    <row r="375" spans="2:17" x14ac:dyDescent="0.25">
      <c r="B375" s="330" t="s">
        <v>2164</v>
      </c>
      <c r="C375" s="181" t="s">
        <v>2500</v>
      </c>
      <c r="D375" s="276" t="s">
        <v>2752</v>
      </c>
      <c r="E375" s="190">
        <v>1064985978</v>
      </c>
      <c r="F375" s="181" t="s">
        <v>2753</v>
      </c>
      <c r="G375" s="276" t="s">
        <v>125</v>
      </c>
      <c r="H375" s="306">
        <v>40997</v>
      </c>
      <c r="I375" s="277"/>
      <c r="J375" s="181"/>
      <c r="K375" s="279"/>
      <c r="L375" s="278"/>
      <c r="M375" s="51" t="s">
        <v>19</v>
      </c>
      <c r="N375" s="51" t="s">
        <v>19</v>
      </c>
      <c r="O375" s="51" t="s">
        <v>19</v>
      </c>
      <c r="P375" s="642"/>
      <c r="Q375" s="643"/>
    </row>
    <row r="376" spans="2:17" x14ac:dyDescent="0.25">
      <c r="B376" s="330"/>
      <c r="C376" s="181"/>
      <c r="D376" s="276"/>
      <c r="E376" s="276"/>
      <c r="F376" s="181"/>
      <c r="G376" s="276"/>
      <c r="H376" s="306"/>
      <c r="I376" s="277"/>
      <c r="J376" s="181"/>
      <c r="K376" s="279"/>
      <c r="L376" s="278"/>
      <c r="M376" s="51"/>
      <c r="N376" s="51"/>
      <c r="O376" s="51"/>
      <c r="P376" s="642"/>
      <c r="Q376" s="643"/>
    </row>
    <row r="377" spans="2:17" x14ac:dyDescent="0.25">
      <c r="B377" s="737" t="s">
        <v>2683</v>
      </c>
      <c r="C377" s="181"/>
      <c r="D377" s="276"/>
      <c r="E377" s="276"/>
      <c r="F377" s="181"/>
      <c r="G377" s="276"/>
      <c r="H377" s="306"/>
      <c r="I377" s="277"/>
      <c r="J377" s="181"/>
      <c r="K377" s="279"/>
      <c r="L377" s="278"/>
      <c r="M377" s="51"/>
      <c r="N377" s="51"/>
      <c r="O377" s="51"/>
      <c r="P377" s="642"/>
      <c r="Q377" s="643"/>
    </row>
    <row r="378" spans="2:17" ht="30" x14ac:dyDescent="0.25">
      <c r="B378" s="330" t="s">
        <v>2749</v>
      </c>
      <c r="C378" s="181" t="s">
        <v>259</v>
      </c>
      <c r="D378" s="276" t="s">
        <v>2754</v>
      </c>
      <c r="E378" s="190">
        <v>1067916882</v>
      </c>
      <c r="F378" s="181" t="s">
        <v>613</v>
      </c>
      <c r="G378" s="181" t="s">
        <v>196</v>
      </c>
      <c r="H378" s="306">
        <v>39893</v>
      </c>
      <c r="I378" s="277"/>
      <c r="J378" s="181" t="s">
        <v>2544</v>
      </c>
      <c r="K378" s="279" t="s">
        <v>2733</v>
      </c>
      <c r="L378" s="278"/>
      <c r="M378" s="51" t="s">
        <v>19</v>
      </c>
      <c r="N378" s="51" t="s">
        <v>19</v>
      </c>
      <c r="O378" s="51" t="s">
        <v>19</v>
      </c>
      <c r="P378" s="642"/>
      <c r="Q378" s="643"/>
    </row>
    <row r="379" spans="2:17" ht="30" x14ac:dyDescent="0.25">
      <c r="B379" s="330" t="s">
        <v>2159</v>
      </c>
      <c r="C379" s="181" t="s">
        <v>259</v>
      </c>
      <c r="D379" s="276" t="s">
        <v>2755</v>
      </c>
      <c r="E379" s="190">
        <v>50916939</v>
      </c>
      <c r="F379" s="181" t="s">
        <v>261</v>
      </c>
      <c r="G379" s="181" t="s">
        <v>2756</v>
      </c>
      <c r="H379" s="306">
        <v>38149</v>
      </c>
      <c r="I379" s="277"/>
      <c r="J379" s="181" t="s">
        <v>2544</v>
      </c>
      <c r="K379" s="279" t="s">
        <v>2757</v>
      </c>
      <c r="L379" s="278"/>
      <c r="M379" s="51" t="s">
        <v>19</v>
      </c>
      <c r="N379" s="51" t="s">
        <v>19</v>
      </c>
      <c r="O379" s="51" t="s">
        <v>19</v>
      </c>
      <c r="P379" s="642"/>
      <c r="Q379" s="643"/>
    </row>
    <row r="380" spans="2:17" ht="30" x14ac:dyDescent="0.25">
      <c r="B380" s="330" t="s">
        <v>2164</v>
      </c>
      <c r="C380" s="181" t="s">
        <v>2500</v>
      </c>
      <c r="D380" s="276" t="s">
        <v>2758</v>
      </c>
      <c r="E380" s="190">
        <v>1073821877</v>
      </c>
      <c r="F380" s="181" t="s">
        <v>213</v>
      </c>
      <c r="G380" s="276" t="s">
        <v>125</v>
      </c>
      <c r="H380" s="306">
        <v>41242</v>
      </c>
      <c r="I380" s="277"/>
      <c r="J380" s="181" t="s">
        <v>2544</v>
      </c>
      <c r="K380" s="279" t="s">
        <v>2757</v>
      </c>
      <c r="L380" s="278"/>
      <c r="M380" s="51" t="s">
        <v>19</v>
      </c>
      <c r="N380" s="51" t="s">
        <v>19</v>
      </c>
      <c r="O380" s="51" t="s">
        <v>19</v>
      </c>
      <c r="P380" s="642"/>
      <c r="Q380" s="643"/>
    </row>
    <row r="381" spans="2:17" x14ac:dyDescent="0.25">
      <c r="B381" s="737"/>
      <c r="C381" s="181"/>
      <c r="D381" s="276"/>
      <c r="E381" s="276"/>
      <c r="F381" s="181"/>
      <c r="G381" s="276"/>
      <c r="H381" s="306"/>
      <c r="I381" s="277"/>
      <c r="J381" s="181"/>
      <c r="K381" s="279"/>
      <c r="L381" s="278"/>
      <c r="M381" s="51"/>
      <c r="N381" s="51"/>
      <c r="O381" s="51"/>
      <c r="P381" s="642"/>
      <c r="Q381" s="643"/>
    </row>
    <row r="382" spans="2:17" s="137" customFormat="1" x14ac:dyDescent="0.25">
      <c r="B382" s="740" t="s">
        <v>2692</v>
      </c>
      <c r="C382" s="579"/>
      <c r="D382" s="741"/>
      <c r="E382" s="741"/>
      <c r="F382" s="579"/>
      <c r="G382" s="741"/>
      <c r="H382" s="742"/>
      <c r="I382" s="743"/>
      <c r="J382" s="579"/>
      <c r="K382" s="579"/>
      <c r="L382" s="741"/>
      <c r="M382" s="580"/>
      <c r="N382" s="580"/>
      <c r="O382" s="580"/>
      <c r="P382" s="744"/>
      <c r="Q382" s="745"/>
    </row>
    <row r="383" spans="2:17" s="137" customFormat="1" ht="45" x14ac:dyDescent="0.25">
      <c r="B383" s="746" t="s">
        <v>2153</v>
      </c>
      <c r="C383" s="579" t="s">
        <v>259</v>
      </c>
      <c r="D383" s="741" t="s">
        <v>2759</v>
      </c>
      <c r="E383" s="741">
        <v>25809673</v>
      </c>
      <c r="F383" s="579" t="s">
        <v>2760</v>
      </c>
      <c r="G383" s="579" t="s">
        <v>253</v>
      </c>
      <c r="H383" s="742">
        <v>41117</v>
      </c>
      <c r="I383" s="743"/>
      <c r="J383" s="579" t="s">
        <v>2544</v>
      </c>
      <c r="K383" s="579" t="s">
        <v>2733</v>
      </c>
      <c r="L383" s="741"/>
      <c r="M383" s="580" t="s">
        <v>19</v>
      </c>
      <c r="N383" s="580" t="s">
        <v>19</v>
      </c>
      <c r="O383" s="580" t="s">
        <v>19</v>
      </c>
      <c r="P383" s="744"/>
      <c r="Q383" s="745"/>
    </row>
    <row r="384" spans="2:17" ht="30" x14ac:dyDescent="0.25">
      <c r="B384" s="330" t="s">
        <v>2159</v>
      </c>
      <c r="C384" s="181" t="s">
        <v>246</v>
      </c>
      <c r="D384" s="276" t="s">
        <v>2761</v>
      </c>
      <c r="E384" s="276">
        <v>34884403</v>
      </c>
      <c r="F384" s="181" t="s">
        <v>2762</v>
      </c>
      <c r="G384" s="181" t="s">
        <v>2763</v>
      </c>
      <c r="H384" s="306">
        <v>39440</v>
      </c>
      <c r="I384" s="277"/>
      <c r="J384" s="181" t="s">
        <v>2544</v>
      </c>
      <c r="K384" s="279" t="s">
        <v>2733</v>
      </c>
      <c r="L384" s="278"/>
      <c r="M384" s="51" t="s">
        <v>19</v>
      </c>
      <c r="N384" s="51" t="s">
        <v>19</v>
      </c>
      <c r="O384" s="51" t="s">
        <v>19</v>
      </c>
      <c r="P384" s="642"/>
      <c r="Q384" s="643"/>
    </row>
    <row r="385" spans="2:17" x14ac:dyDescent="0.25">
      <c r="B385" s="330" t="s">
        <v>2164</v>
      </c>
      <c r="C385" s="181" t="s">
        <v>2500</v>
      </c>
      <c r="D385" s="739" t="s">
        <v>2764</v>
      </c>
      <c r="E385" s="739">
        <v>50957793</v>
      </c>
      <c r="F385" s="739" t="s">
        <v>264</v>
      </c>
      <c r="G385" s="181" t="s">
        <v>2737</v>
      </c>
      <c r="H385" s="306">
        <v>40806</v>
      </c>
      <c r="I385" s="277"/>
      <c r="J385" s="181"/>
      <c r="K385" s="279"/>
      <c r="L385" s="278"/>
      <c r="M385" s="51" t="s">
        <v>19</v>
      </c>
      <c r="N385" s="51" t="s">
        <v>19</v>
      </c>
      <c r="O385" s="51" t="s">
        <v>19</v>
      </c>
      <c r="P385" s="642"/>
      <c r="Q385" s="643"/>
    </row>
    <row r="386" spans="2:17" x14ac:dyDescent="0.25">
      <c r="B386" s="330"/>
      <c r="C386" s="181"/>
      <c r="D386" s="276"/>
      <c r="E386" s="276"/>
      <c r="F386" s="181"/>
      <c r="G386" s="276"/>
      <c r="H386" s="306"/>
      <c r="I386" s="277"/>
      <c r="J386" s="181"/>
      <c r="K386" s="279"/>
      <c r="L386" s="278"/>
      <c r="M386" s="51"/>
      <c r="N386" s="51"/>
      <c r="O386" s="51"/>
      <c r="P386" s="642"/>
      <c r="Q386" s="643"/>
    </row>
    <row r="387" spans="2:17" x14ac:dyDescent="0.25">
      <c r="B387" s="330" t="s">
        <v>2699</v>
      </c>
      <c r="P387" s="642"/>
      <c r="Q387" s="643"/>
    </row>
    <row r="388" spans="2:17" ht="45" x14ac:dyDescent="0.25">
      <c r="B388" s="330" t="s">
        <v>2159</v>
      </c>
      <c r="C388" s="181" t="s">
        <v>259</v>
      </c>
      <c r="D388" s="739" t="s">
        <v>2765</v>
      </c>
      <c r="E388" s="739">
        <v>50997993</v>
      </c>
      <c r="F388" s="738" t="s">
        <v>2766</v>
      </c>
      <c r="G388" s="181" t="s">
        <v>253</v>
      </c>
      <c r="H388" s="306">
        <v>41117</v>
      </c>
      <c r="I388" s="277"/>
      <c r="J388" s="181" t="s">
        <v>2544</v>
      </c>
      <c r="K388" s="279" t="s">
        <v>2733</v>
      </c>
      <c r="L388" s="278"/>
      <c r="M388" s="51" t="s">
        <v>19</v>
      </c>
      <c r="N388" s="51" t="s">
        <v>19</v>
      </c>
      <c r="O388" s="51" t="s">
        <v>19</v>
      </c>
      <c r="P388" s="642"/>
      <c r="Q388" s="643"/>
    </row>
    <row r="389" spans="2:17" ht="45" x14ac:dyDescent="0.25">
      <c r="B389" s="330" t="s">
        <v>437</v>
      </c>
      <c r="C389" s="181" t="s">
        <v>246</v>
      </c>
      <c r="D389" s="739" t="s">
        <v>2767</v>
      </c>
      <c r="E389" s="739">
        <v>50987231</v>
      </c>
      <c r="F389" s="738" t="s">
        <v>2768</v>
      </c>
      <c r="G389" s="1" t="s">
        <v>130</v>
      </c>
      <c r="H389" s="387">
        <v>40975</v>
      </c>
      <c r="I389" s="277"/>
      <c r="J389" s="181" t="s">
        <v>2544</v>
      </c>
      <c r="K389" s="279" t="s">
        <v>2733</v>
      </c>
      <c r="L389" s="278"/>
      <c r="M389" s="51" t="s">
        <v>19</v>
      </c>
      <c r="N389" s="51" t="s">
        <v>19</v>
      </c>
      <c r="O389" s="51" t="s">
        <v>19</v>
      </c>
      <c r="P389" s="642"/>
      <c r="Q389" s="643"/>
    </row>
    <row r="390" spans="2:17" x14ac:dyDescent="0.25">
      <c r="B390" s="330" t="s">
        <v>2164</v>
      </c>
      <c r="C390" s="181" t="s">
        <v>2500</v>
      </c>
      <c r="D390" s="276" t="s">
        <v>2769</v>
      </c>
      <c r="E390" s="739">
        <v>10967296</v>
      </c>
      <c r="F390" s="739" t="s">
        <v>213</v>
      </c>
      <c r="G390" s="276" t="s">
        <v>125</v>
      </c>
      <c r="H390" s="306">
        <v>40353</v>
      </c>
      <c r="I390" s="277"/>
      <c r="J390" s="181"/>
      <c r="K390" s="279"/>
      <c r="L390" s="278"/>
      <c r="M390" s="51" t="s">
        <v>19</v>
      </c>
      <c r="N390" s="51" t="s">
        <v>19</v>
      </c>
      <c r="O390" s="51" t="s">
        <v>19</v>
      </c>
      <c r="P390" s="642"/>
      <c r="Q390" s="643"/>
    </row>
    <row r="391" spans="2:17" x14ac:dyDescent="0.25">
      <c r="B391" s="330"/>
      <c r="C391" s="181"/>
      <c r="D391" s="276"/>
      <c r="E391" s="276"/>
      <c r="F391" s="181"/>
      <c r="G391" s="276"/>
      <c r="H391" s="306"/>
      <c r="I391" s="277"/>
      <c r="J391" s="181"/>
      <c r="K391" s="279"/>
      <c r="L391" s="278"/>
      <c r="M391" s="51"/>
      <c r="N391" s="51"/>
      <c r="O391" s="51"/>
      <c r="P391" s="642"/>
      <c r="Q391" s="643"/>
    </row>
    <row r="392" spans="2:17" x14ac:dyDescent="0.25">
      <c r="B392" s="330" t="s">
        <v>2706</v>
      </c>
      <c r="C392" s="181"/>
      <c r="D392" s="276"/>
      <c r="E392" s="276"/>
      <c r="F392" s="181"/>
      <c r="G392" s="276"/>
      <c r="H392" s="306"/>
      <c r="I392" s="277"/>
      <c r="J392" s="181"/>
      <c r="K392" s="279"/>
      <c r="L392" s="278"/>
      <c r="M392" s="51"/>
      <c r="N392" s="51"/>
      <c r="O392" s="51"/>
      <c r="P392" s="642"/>
      <c r="Q392" s="643"/>
    </row>
    <row r="393" spans="2:17" ht="30" x14ac:dyDescent="0.25">
      <c r="B393" s="330" t="s">
        <v>126</v>
      </c>
      <c r="C393" s="181" t="s">
        <v>259</v>
      </c>
      <c r="D393" s="739" t="s">
        <v>2770</v>
      </c>
      <c r="E393" s="739">
        <v>1037478619</v>
      </c>
      <c r="F393" s="738" t="s">
        <v>2771</v>
      </c>
      <c r="G393" s="276" t="s">
        <v>130</v>
      </c>
      <c r="H393" s="306">
        <v>41837</v>
      </c>
      <c r="I393" s="277"/>
      <c r="J393" s="181" t="s">
        <v>2544</v>
      </c>
      <c r="K393" s="279" t="s">
        <v>2733</v>
      </c>
      <c r="L393" s="278"/>
      <c r="M393" s="51" t="s">
        <v>19</v>
      </c>
      <c r="N393" s="51" t="s">
        <v>19</v>
      </c>
      <c r="O393" s="51" t="s">
        <v>19</v>
      </c>
      <c r="P393" s="642"/>
      <c r="Q393" s="643"/>
    </row>
    <row r="394" spans="2:17" ht="30" x14ac:dyDescent="0.25">
      <c r="B394" s="330" t="s">
        <v>2159</v>
      </c>
      <c r="C394" s="181" t="s">
        <v>246</v>
      </c>
      <c r="D394" s="739" t="s">
        <v>2772</v>
      </c>
      <c r="E394" s="739">
        <v>30650251</v>
      </c>
      <c r="F394" s="738" t="s">
        <v>2773</v>
      </c>
      <c r="G394" s="276" t="s">
        <v>130</v>
      </c>
      <c r="H394" s="306">
        <v>36515</v>
      </c>
      <c r="I394" s="277"/>
      <c r="J394" s="181" t="s">
        <v>2544</v>
      </c>
      <c r="K394" s="279" t="s">
        <v>2742</v>
      </c>
      <c r="L394" s="278"/>
      <c r="M394" s="51" t="s">
        <v>19</v>
      </c>
      <c r="N394" s="51" t="s">
        <v>19</v>
      </c>
      <c r="O394" s="51" t="s">
        <v>19</v>
      </c>
      <c r="P394" s="642"/>
      <c r="Q394" s="643"/>
    </row>
    <row r="395" spans="2:17" x14ac:dyDescent="0.25">
      <c r="B395" s="330" t="s">
        <v>2164</v>
      </c>
      <c r="C395" s="181" t="s">
        <v>2500</v>
      </c>
      <c r="D395" s="739" t="s">
        <v>2774</v>
      </c>
      <c r="E395" s="739">
        <v>1067904534</v>
      </c>
      <c r="F395" s="739" t="s">
        <v>213</v>
      </c>
      <c r="G395" s="181" t="s">
        <v>125</v>
      </c>
      <c r="H395" s="306">
        <v>41424</v>
      </c>
      <c r="I395" s="277"/>
      <c r="J395" s="181"/>
      <c r="K395" s="279"/>
      <c r="L395" s="278"/>
      <c r="M395" s="51" t="s">
        <v>19</v>
      </c>
      <c r="N395" s="51" t="s">
        <v>19</v>
      </c>
      <c r="O395" s="51" t="s">
        <v>19</v>
      </c>
      <c r="P395" s="642"/>
      <c r="Q395" s="643"/>
    </row>
    <row r="396" spans="2:17" x14ac:dyDescent="0.25">
      <c r="B396" s="747"/>
      <c r="C396" s="192"/>
      <c r="D396" s="194"/>
      <c r="E396" s="194"/>
      <c r="F396" s="192"/>
      <c r="G396" s="192"/>
      <c r="H396" s="748"/>
      <c r="I396" s="195"/>
      <c r="J396" s="192"/>
      <c r="K396" s="382"/>
      <c r="L396" s="198"/>
      <c r="M396" s="35"/>
      <c r="N396" s="35"/>
      <c r="O396" s="35"/>
      <c r="P396" s="44"/>
      <c r="Q396" s="44"/>
    </row>
    <row r="399" spans="2:17" ht="15.75" thickBot="1" x14ac:dyDescent="0.3"/>
    <row r="400" spans="2:17" ht="30" x14ac:dyDescent="0.25">
      <c r="B400" s="55" t="s">
        <v>18</v>
      </c>
      <c r="C400" s="55" t="s">
        <v>166</v>
      </c>
      <c r="D400" s="656" t="s">
        <v>167</v>
      </c>
      <c r="E400" s="55" t="s">
        <v>28</v>
      </c>
      <c r="F400" s="199" t="s">
        <v>168</v>
      </c>
      <c r="G400" s="200"/>
    </row>
    <row r="401" spans="2:17" ht="84" x14ac:dyDescent="0.2">
      <c r="B401" s="2072" t="s">
        <v>169</v>
      </c>
      <c r="C401" s="201" t="s">
        <v>170</v>
      </c>
      <c r="D401" s="620">
        <v>25</v>
      </c>
      <c r="E401" s="620">
        <v>25</v>
      </c>
      <c r="F401" s="2073">
        <f>+E401+E402+E403</f>
        <v>60</v>
      </c>
      <c r="G401" s="202"/>
    </row>
    <row r="402" spans="2:17" ht="48" x14ac:dyDescent="0.2">
      <c r="B402" s="2072"/>
      <c r="C402" s="201" t="s">
        <v>171</v>
      </c>
      <c r="D402" s="622">
        <v>25</v>
      </c>
      <c r="E402" s="620">
        <v>25</v>
      </c>
      <c r="F402" s="2074"/>
      <c r="G402" s="202"/>
    </row>
    <row r="403" spans="2:17" ht="48" x14ac:dyDescent="0.2">
      <c r="B403" s="2072"/>
      <c r="C403" s="201" t="s">
        <v>172</v>
      </c>
      <c r="D403" s="620">
        <v>10</v>
      </c>
      <c r="E403" s="620">
        <v>10</v>
      </c>
      <c r="F403" s="2075"/>
      <c r="G403" s="202"/>
    </row>
    <row r="404" spans="2:17" x14ac:dyDescent="0.25">
      <c r="C404"/>
    </row>
    <row r="407" spans="2:17" x14ac:dyDescent="0.25">
      <c r="B407" s="47" t="s">
        <v>173</v>
      </c>
    </row>
    <row r="410" spans="2:17" x14ac:dyDescent="0.25">
      <c r="B410" s="49" t="s">
        <v>18</v>
      </c>
      <c r="C410" s="49" t="s">
        <v>27</v>
      </c>
      <c r="D410" s="55" t="s">
        <v>28</v>
      </c>
      <c r="E410" s="55" t="s">
        <v>29</v>
      </c>
    </row>
    <row r="411" spans="2:17" ht="28.5" x14ac:dyDescent="0.25">
      <c r="B411" s="56" t="s">
        <v>174</v>
      </c>
      <c r="C411" s="252">
        <v>40</v>
      </c>
      <c r="D411" s="620">
        <f>+E348</f>
        <v>40</v>
      </c>
      <c r="E411" s="1885">
        <f>+D411+D412</f>
        <v>100</v>
      </c>
    </row>
    <row r="412" spans="2:17" ht="42.75" x14ac:dyDescent="0.25">
      <c r="B412" s="56" t="s">
        <v>175</v>
      </c>
      <c r="C412" s="252">
        <v>60</v>
      </c>
      <c r="D412" s="620">
        <f>+F401</f>
        <v>60</v>
      </c>
      <c r="E412" s="1886"/>
    </row>
    <row r="414" spans="2:17" ht="26.25" x14ac:dyDescent="0.25">
      <c r="B414" s="2313" t="s">
        <v>2775</v>
      </c>
      <c r="C414" s="2313"/>
      <c r="D414" s="2313"/>
      <c r="E414" s="544"/>
      <c r="F414" s="544"/>
      <c r="G414" s="544"/>
      <c r="H414" s="544"/>
      <c r="I414" s="544"/>
      <c r="J414" s="544"/>
      <c r="K414" s="544"/>
      <c r="L414" s="544"/>
      <c r="M414" s="544"/>
      <c r="N414" s="544"/>
      <c r="O414" s="544"/>
      <c r="P414" s="544"/>
      <c r="Q414" s="544"/>
    </row>
    <row r="415" spans="2:17" ht="75" x14ac:dyDescent="0.25">
      <c r="B415" s="656" t="s">
        <v>95</v>
      </c>
      <c r="C415" s="656" t="s">
        <v>96</v>
      </c>
      <c r="D415" s="656" t="s">
        <v>97</v>
      </c>
      <c r="E415" s="656" t="s">
        <v>98</v>
      </c>
      <c r="F415" s="656" t="s">
        <v>99</v>
      </c>
      <c r="G415" s="656" t="s">
        <v>100</v>
      </c>
      <c r="H415" s="656" t="s">
        <v>101</v>
      </c>
      <c r="I415" s="656" t="s">
        <v>102</v>
      </c>
      <c r="J415" s="1898" t="s">
        <v>241</v>
      </c>
      <c r="K415" s="1899"/>
      <c r="L415" s="1900"/>
      <c r="M415" s="656" t="s">
        <v>104</v>
      </c>
      <c r="N415" s="656" t="s">
        <v>105</v>
      </c>
      <c r="O415" s="656" t="s">
        <v>106</v>
      </c>
      <c r="P415" s="1898" t="s">
        <v>81</v>
      </c>
      <c r="Q415" s="1900"/>
    </row>
    <row r="416" spans="2:17" x14ac:dyDescent="0.25">
      <c r="B416" s="1945" t="s">
        <v>2776</v>
      </c>
      <c r="C416" s="1945" t="s">
        <v>111</v>
      </c>
      <c r="D416" s="1945" t="s">
        <v>2777</v>
      </c>
      <c r="E416" s="1945">
        <v>1062676435</v>
      </c>
      <c r="F416" s="1949" t="s">
        <v>1032</v>
      </c>
      <c r="G416" s="1949" t="s">
        <v>130</v>
      </c>
      <c r="H416" s="2314">
        <v>41208</v>
      </c>
      <c r="I416" s="1885"/>
      <c r="J416" s="1924" t="s">
        <v>2778</v>
      </c>
      <c r="K416" s="1924" t="s">
        <v>2757</v>
      </c>
      <c r="L416" s="1885"/>
      <c r="M416" s="1885" t="s">
        <v>19</v>
      </c>
      <c r="N416" s="1885" t="s">
        <v>20</v>
      </c>
      <c r="O416" s="1885" t="s">
        <v>20</v>
      </c>
      <c r="P416" s="1965" t="s">
        <v>2779</v>
      </c>
      <c r="Q416" s="1966"/>
    </row>
    <row r="417" spans="2:17" x14ac:dyDescent="0.25">
      <c r="B417" s="1945"/>
      <c r="C417" s="1945"/>
      <c r="D417" s="1945"/>
      <c r="E417" s="1945"/>
      <c r="F417" s="1949"/>
      <c r="G417" s="1949"/>
      <c r="H417" s="2314"/>
      <c r="I417" s="1927"/>
      <c r="J417" s="1926"/>
      <c r="K417" s="1926"/>
      <c r="L417" s="1927"/>
      <c r="M417" s="1927"/>
      <c r="N417" s="1927"/>
      <c r="O417" s="1927"/>
      <c r="P417" s="2062"/>
      <c r="Q417" s="2081"/>
    </row>
    <row r="418" spans="2:17" ht="45" x14ac:dyDescent="0.25">
      <c r="B418" s="1945"/>
      <c r="C418" s="1945"/>
      <c r="D418" s="1945"/>
      <c r="E418" s="1945"/>
      <c r="F418" s="1949"/>
      <c r="G418" s="1949"/>
      <c r="H418" s="2314"/>
      <c r="I418" s="1886"/>
      <c r="J418" s="654" t="s">
        <v>2780</v>
      </c>
      <c r="K418" s="654" t="s">
        <v>2781</v>
      </c>
      <c r="L418" s="1886"/>
      <c r="M418" s="1886"/>
      <c r="N418" s="1886"/>
      <c r="O418" s="1886"/>
      <c r="P418" s="1967"/>
      <c r="Q418" s="1968"/>
    </row>
    <row r="419" spans="2:17" ht="45" x14ac:dyDescent="0.25">
      <c r="B419" s="1885" t="s">
        <v>126</v>
      </c>
      <c r="C419" s="1885" t="s">
        <v>127</v>
      </c>
      <c r="D419" s="1885" t="s">
        <v>2782</v>
      </c>
      <c r="E419" s="1885">
        <v>1064986630</v>
      </c>
      <c r="F419" s="1924" t="s">
        <v>2783</v>
      </c>
      <c r="G419" s="1924" t="s">
        <v>130</v>
      </c>
      <c r="H419" s="1975">
        <v>41207</v>
      </c>
      <c r="I419" s="1885"/>
      <c r="J419" s="664" t="s">
        <v>2780</v>
      </c>
      <c r="K419" s="664" t="s">
        <v>2781</v>
      </c>
      <c r="L419" s="1885"/>
      <c r="M419" s="1885" t="s">
        <v>19</v>
      </c>
      <c r="N419" s="1885" t="s">
        <v>19</v>
      </c>
      <c r="O419" s="1885" t="s">
        <v>19</v>
      </c>
      <c r="P419" s="1965"/>
      <c r="Q419" s="1966"/>
    </row>
    <row r="420" spans="2:17" ht="30" x14ac:dyDescent="0.25">
      <c r="B420" s="1886"/>
      <c r="C420" s="1886"/>
      <c r="D420" s="1886"/>
      <c r="E420" s="1886"/>
      <c r="F420" s="1926"/>
      <c r="G420" s="1926"/>
      <c r="H420" s="1976"/>
      <c r="I420" s="1886"/>
      <c r="J420" s="664" t="s">
        <v>2778</v>
      </c>
      <c r="K420" s="664" t="s">
        <v>2757</v>
      </c>
      <c r="L420" s="1886"/>
      <c r="M420" s="1886"/>
      <c r="N420" s="1886"/>
      <c r="O420" s="1886"/>
      <c r="P420" s="1967"/>
      <c r="Q420" s="1968"/>
    </row>
    <row r="421" spans="2:17" ht="45" x14ac:dyDescent="0.25">
      <c r="B421" s="1885" t="s">
        <v>126</v>
      </c>
      <c r="C421" s="1885" t="s">
        <v>127</v>
      </c>
      <c r="D421" s="1885" t="s">
        <v>2784</v>
      </c>
      <c r="E421" s="1885">
        <v>1067898885</v>
      </c>
      <c r="F421" s="1924" t="s">
        <v>2785</v>
      </c>
      <c r="G421" s="1924" t="s">
        <v>130</v>
      </c>
      <c r="H421" s="1975">
        <v>41510</v>
      </c>
      <c r="I421" s="1885"/>
      <c r="J421" s="664" t="s">
        <v>2780</v>
      </c>
      <c r="K421" s="664" t="s">
        <v>2781</v>
      </c>
      <c r="L421" s="1885"/>
      <c r="M421" s="1885" t="s">
        <v>19</v>
      </c>
      <c r="N421" s="1885" t="s">
        <v>19</v>
      </c>
      <c r="O421" s="1885" t="s">
        <v>19</v>
      </c>
      <c r="P421" s="1965"/>
      <c r="Q421" s="1966"/>
    </row>
    <row r="422" spans="2:17" ht="30" x14ac:dyDescent="0.25">
      <c r="B422" s="1886"/>
      <c r="C422" s="1886"/>
      <c r="D422" s="1886"/>
      <c r="E422" s="1886"/>
      <c r="F422" s="1926"/>
      <c r="G422" s="1926"/>
      <c r="H422" s="1976"/>
      <c r="I422" s="1886"/>
      <c r="J422" s="664" t="s">
        <v>2778</v>
      </c>
      <c r="K422" s="664" t="s">
        <v>2757</v>
      </c>
      <c r="L422" s="1886"/>
      <c r="M422" s="1886"/>
      <c r="N422" s="1886"/>
      <c r="O422" s="1886"/>
      <c r="P422" s="1967"/>
      <c r="Q422" s="1968"/>
    </row>
    <row r="423" spans="2:17" x14ac:dyDescent="0.25">
      <c r="B423" s="1885" t="s">
        <v>126</v>
      </c>
      <c r="C423" s="1885" t="s">
        <v>127</v>
      </c>
      <c r="D423" s="1885" t="s">
        <v>2786</v>
      </c>
      <c r="E423" s="1885">
        <v>1067884333</v>
      </c>
      <c r="F423" s="1924" t="s">
        <v>2012</v>
      </c>
      <c r="G423" s="1924" t="s">
        <v>130</v>
      </c>
      <c r="H423" s="1975">
        <v>41425</v>
      </c>
      <c r="I423" s="1885"/>
      <c r="J423" s="1924" t="s">
        <v>2780</v>
      </c>
      <c r="K423" s="1924" t="s">
        <v>2781</v>
      </c>
      <c r="L423" s="1885"/>
      <c r="M423" s="1885"/>
      <c r="N423" s="1885"/>
      <c r="O423" s="1885"/>
      <c r="P423" s="1965"/>
      <c r="Q423" s="1966"/>
    </row>
    <row r="424" spans="2:17" x14ac:dyDescent="0.25">
      <c r="B424" s="1927"/>
      <c r="C424" s="1927"/>
      <c r="D424" s="1927"/>
      <c r="E424" s="1927"/>
      <c r="F424" s="1925"/>
      <c r="G424" s="1925"/>
      <c r="H424" s="2070"/>
      <c r="I424" s="1927"/>
      <c r="J424" s="1925"/>
      <c r="K424" s="1925"/>
      <c r="L424" s="1927"/>
      <c r="M424" s="1927"/>
      <c r="N424" s="1927"/>
      <c r="O424" s="1927"/>
      <c r="P424" s="2062"/>
      <c r="Q424" s="2081"/>
    </row>
    <row r="425" spans="2:17" x14ac:dyDescent="0.25">
      <c r="B425" s="1927"/>
      <c r="C425" s="1927"/>
      <c r="D425" s="1927"/>
      <c r="E425" s="1927"/>
      <c r="F425" s="1925"/>
      <c r="G425" s="1925"/>
      <c r="H425" s="2070"/>
      <c r="I425" s="1927"/>
      <c r="J425" s="1925"/>
      <c r="K425" s="1925"/>
      <c r="L425" s="1927"/>
      <c r="M425" s="1927"/>
      <c r="N425" s="1927"/>
      <c r="O425" s="1927"/>
      <c r="P425" s="2062"/>
      <c r="Q425" s="2081"/>
    </row>
    <row r="426" spans="2:17" x14ac:dyDescent="0.25">
      <c r="B426" s="1927"/>
      <c r="C426" s="1927"/>
      <c r="D426" s="1927"/>
      <c r="E426" s="1927"/>
      <c r="F426" s="1925"/>
      <c r="G426" s="1925"/>
      <c r="H426" s="2070"/>
      <c r="I426" s="1927"/>
      <c r="J426" s="1925"/>
      <c r="K426" s="1925"/>
      <c r="L426" s="1927"/>
      <c r="M426" s="1927"/>
      <c r="N426" s="1927"/>
      <c r="O426" s="1927"/>
      <c r="P426" s="1967"/>
      <c r="Q426" s="1968"/>
    </row>
    <row r="427" spans="2:17" x14ac:dyDescent="0.25">
      <c r="B427" s="1927"/>
      <c r="C427" s="1927"/>
      <c r="D427" s="1927"/>
      <c r="E427" s="1927"/>
      <c r="F427" s="1925"/>
      <c r="G427" s="1925"/>
      <c r="H427" s="2070"/>
      <c r="I427" s="1927"/>
      <c r="J427" s="1925"/>
      <c r="K427" s="1925"/>
      <c r="L427" s="1927"/>
      <c r="M427" s="1927"/>
      <c r="N427" s="1927"/>
      <c r="O427" s="1927"/>
      <c r="P427" s="1965"/>
      <c r="Q427" s="1966"/>
    </row>
    <row r="428" spans="2:17" x14ac:dyDescent="0.25">
      <c r="B428" s="1927"/>
      <c r="C428" s="1927"/>
      <c r="D428" s="1927"/>
      <c r="E428" s="1927"/>
      <c r="F428" s="1925"/>
      <c r="G428" s="1925"/>
      <c r="H428" s="2070"/>
      <c r="I428" s="1927"/>
      <c r="J428" s="1925"/>
      <c r="K428" s="1925"/>
      <c r="L428" s="1927"/>
      <c r="M428" s="1927"/>
      <c r="N428" s="1927"/>
      <c r="O428" s="1927"/>
      <c r="P428" s="2062"/>
      <c r="Q428" s="2081"/>
    </row>
    <row r="429" spans="2:17" x14ac:dyDescent="0.25">
      <c r="B429" s="1927"/>
      <c r="C429" s="1927"/>
      <c r="D429" s="1927"/>
      <c r="E429" s="1927"/>
      <c r="F429" s="1925"/>
      <c r="G429" s="1925"/>
      <c r="H429" s="2070"/>
      <c r="I429" s="1927"/>
      <c r="J429" s="1926"/>
      <c r="K429" s="1926"/>
      <c r="L429" s="1886"/>
      <c r="M429" s="1886"/>
      <c r="N429" s="1886"/>
      <c r="O429" s="1886"/>
      <c r="P429" s="1967"/>
      <c r="Q429" s="1968"/>
    </row>
    <row r="430" spans="2:17" ht="30" x14ac:dyDescent="0.25">
      <c r="B430" s="1886"/>
      <c r="C430" s="1886"/>
      <c r="D430" s="1886"/>
      <c r="E430" s="1886"/>
      <c r="F430" s="1926"/>
      <c r="G430" s="1926"/>
      <c r="H430" s="1976"/>
      <c r="I430" s="1886"/>
      <c r="J430" s="664" t="s">
        <v>2778</v>
      </c>
      <c r="K430" s="664" t="s">
        <v>2757</v>
      </c>
      <c r="L430" s="51"/>
      <c r="M430" s="620"/>
      <c r="N430" s="620"/>
      <c r="O430" s="620"/>
      <c r="P430" s="1969"/>
      <c r="Q430" s="1970"/>
    </row>
    <row r="431" spans="2:17" x14ac:dyDescent="0.25">
      <c r="B431" s="1885" t="s">
        <v>233</v>
      </c>
      <c r="C431" s="1885" t="s">
        <v>111</v>
      </c>
      <c r="D431" s="1885" t="s">
        <v>2787</v>
      </c>
      <c r="E431" s="1885">
        <v>26203765</v>
      </c>
      <c r="F431" s="1924" t="s">
        <v>124</v>
      </c>
      <c r="G431" s="1924" t="s">
        <v>125</v>
      </c>
      <c r="H431" s="1975">
        <v>40118</v>
      </c>
      <c r="I431" s="1885"/>
      <c r="J431" s="1924" t="s">
        <v>2788</v>
      </c>
      <c r="K431" s="1924" t="s">
        <v>2789</v>
      </c>
      <c r="L431" s="1885"/>
      <c r="M431" s="1885" t="s">
        <v>19</v>
      </c>
      <c r="N431" s="1885" t="s">
        <v>19</v>
      </c>
      <c r="O431" s="1885" t="s">
        <v>19</v>
      </c>
      <c r="P431" s="1965"/>
      <c r="Q431" s="1966"/>
    </row>
    <row r="432" spans="2:17" x14ac:dyDescent="0.25">
      <c r="B432" s="1927"/>
      <c r="C432" s="1927"/>
      <c r="D432" s="1927"/>
      <c r="E432" s="1927"/>
      <c r="F432" s="1925"/>
      <c r="G432" s="1925"/>
      <c r="H432" s="2070"/>
      <c r="I432" s="1927"/>
      <c r="J432" s="1926"/>
      <c r="K432" s="1926"/>
      <c r="L432" s="1927"/>
      <c r="M432" s="1927"/>
      <c r="N432" s="1927"/>
      <c r="O432" s="1927"/>
      <c r="P432" s="2062"/>
      <c r="Q432" s="2081"/>
    </row>
    <row r="433" spans="2:18" x14ac:dyDescent="0.25">
      <c r="B433" s="1927"/>
      <c r="C433" s="1927"/>
      <c r="D433" s="1927"/>
      <c r="E433" s="1927"/>
      <c r="F433" s="1925"/>
      <c r="G433" s="1925"/>
      <c r="H433" s="2070"/>
      <c r="I433" s="1927"/>
      <c r="J433" s="1924" t="s">
        <v>2780</v>
      </c>
      <c r="K433" s="1885" t="s">
        <v>2781</v>
      </c>
      <c r="L433" s="1927"/>
      <c r="M433" s="1927"/>
      <c r="N433" s="1927"/>
      <c r="O433" s="1927"/>
      <c r="P433" s="2062"/>
      <c r="Q433" s="2081"/>
    </row>
    <row r="434" spans="2:18" x14ac:dyDescent="0.25">
      <c r="B434" s="1927"/>
      <c r="C434" s="1927"/>
      <c r="D434" s="1927"/>
      <c r="E434" s="1927"/>
      <c r="F434" s="1925"/>
      <c r="G434" s="1925"/>
      <c r="H434" s="2070"/>
      <c r="I434" s="1927"/>
      <c r="J434" s="1925"/>
      <c r="K434" s="1927"/>
      <c r="L434" s="1927"/>
      <c r="M434" s="1927"/>
      <c r="N434" s="1927"/>
      <c r="O434" s="1927"/>
      <c r="P434" s="2062"/>
      <c r="Q434" s="2081"/>
    </row>
    <row r="435" spans="2:18" x14ac:dyDescent="0.25">
      <c r="B435" s="1927"/>
      <c r="C435" s="1927"/>
      <c r="D435" s="1927"/>
      <c r="E435" s="1927"/>
      <c r="F435" s="1925"/>
      <c r="G435" s="1925"/>
      <c r="H435" s="2070"/>
      <c r="I435" s="1927"/>
      <c r="J435" s="1925"/>
      <c r="K435" s="1927"/>
      <c r="L435" s="1927"/>
      <c r="M435" s="1927"/>
      <c r="N435" s="1927"/>
      <c r="O435" s="1927"/>
      <c r="P435" s="2062"/>
      <c r="Q435" s="2081"/>
    </row>
    <row r="436" spans="2:18" x14ac:dyDescent="0.25">
      <c r="B436" s="1927"/>
      <c r="C436" s="1927"/>
      <c r="D436" s="1927"/>
      <c r="E436" s="1927"/>
      <c r="F436" s="1925"/>
      <c r="G436" s="1925"/>
      <c r="H436" s="2070"/>
      <c r="I436" s="1927"/>
      <c r="J436" s="1925"/>
      <c r="K436" s="1927"/>
      <c r="L436" s="1927"/>
      <c r="M436" s="1927"/>
      <c r="N436" s="1927"/>
      <c r="O436" s="1927"/>
      <c r="P436" s="2062"/>
      <c r="Q436" s="2081"/>
    </row>
    <row r="437" spans="2:18" x14ac:dyDescent="0.25">
      <c r="B437" s="1927"/>
      <c r="C437" s="1927"/>
      <c r="D437" s="1927"/>
      <c r="E437" s="1927"/>
      <c r="F437" s="1925"/>
      <c r="G437" s="1925"/>
      <c r="H437" s="2070"/>
      <c r="I437" s="1927"/>
      <c r="J437" s="1925"/>
      <c r="K437" s="1927"/>
      <c r="L437" s="1927"/>
      <c r="M437" s="1927"/>
      <c r="N437" s="1927"/>
      <c r="O437" s="1927"/>
      <c r="P437" s="2062"/>
      <c r="Q437" s="2081"/>
    </row>
    <row r="438" spans="2:18" x14ac:dyDescent="0.25">
      <c r="B438" s="1927"/>
      <c r="C438" s="1927"/>
      <c r="D438" s="1927"/>
      <c r="E438" s="1927"/>
      <c r="F438" s="1925"/>
      <c r="G438" s="1925"/>
      <c r="H438" s="2070"/>
      <c r="I438" s="1927"/>
      <c r="J438" s="1925"/>
      <c r="K438" s="1927"/>
      <c r="L438" s="1927"/>
      <c r="M438" s="1927"/>
      <c r="N438" s="1927"/>
      <c r="O438" s="1927"/>
      <c r="P438" s="2062"/>
      <c r="Q438" s="2081"/>
    </row>
    <row r="439" spans="2:18" x14ac:dyDescent="0.25">
      <c r="B439" s="1927"/>
      <c r="C439" s="1927"/>
      <c r="D439" s="1927"/>
      <c r="E439" s="1927"/>
      <c r="F439" s="1925"/>
      <c r="G439" s="1925"/>
      <c r="H439" s="2070"/>
      <c r="I439" s="1927"/>
      <c r="J439" s="1926"/>
      <c r="K439" s="1886"/>
      <c r="L439" s="1927"/>
      <c r="M439" s="1927"/>
      <c r="N439" s="1927"/>
      <c r="O439" s="1927"/>
      <c r="P439" s="2062"/>
      <c r="Q439" s="2081"/>
    </row>
    <row r="440" spans="2:18" ht="30" x14ac:dyDescent="0.25">
      <c r="B440" s="1886"/>
      <c r="C440" s="1886"/>
      <c r="D440" s="1886"/>
      <c r="E440" s="1886"/>
      <c r="F440" s="1926"/>
      <c r="G440" s="1926"/>
      <c r="H440" s="1976"/>
      <c r="I440" s="1886"/>
      <c r="J440" s="654" t="s">
        <v>2544</v>
      </c>
      <c r="K440" s="654" t="s">
        <v>2757</v>
      </c>
      <c r="L440" s="1886"/>
      <c r="M440" s="1886"/>
      <c r="N440" s="1886"/>
      <c r="O440" s="1886"/>
      <c r="P440" s="1967"/>
      <c r="Q440" s="1968"/>
      <c r="R440" s="35"/>
    </row>
    <row r="441" spans="2:18" x14ac:dyDescent="0.25">
      <c r="B441" s="1885" t="s">
        <v>2130</v>
      </c>
      <c r="C441" s="1924" t="s">
        <v>133</v>
      </c>
      <c r="D441" s="1885" t="s">
        <v>2790</v>
      </c>
      <c r="E441" s="1885">
        <v>1102828367</v>
      </c>
      <c r="F441" s="1924" t="s">
        <v>191</v>
      </c>
      <c r="G441" s="1924" t="s">
        <v>253</v>
      </c>
      <c r="H441" s="1975">
        <v>41447</v>
      </c>
      <c r="I441" s="1885"/>
      <c r="J441" s="1924" t="s">
        <v>2780</v>
      </c>
      <c r="K441" s="1885" t="s">
        <v>2781</v>
      </c>
      <c r="L441" s="1885"/>
      <c r="M441" s="1885" t="s">
        <v>19</v>
      </c>
      <c r="N441" s="1885" t="s">
        <v>19</v>
      </c>
      <c r="O441" s="1885" t="s">
        <v>19</v>
      </c>
      <c r="P441" s="1965"/>
      <c r="Q441" s="1966"/>
    </row>
    <row r="442" spans="2:18" x14ac:dyDescent="0.25">
      <c r="B442" s="1927"/>
      <c r="C442" s="1925"/>
      <c r="D442" s="1927"/>
      <c r="E442" s="1927"/>
      <c r="F442" s="1925"/>
      <c r="G442" s="1925"/>
      <c r="H442" s="2070"/>
      <c r="I442" s="1927"/>
      <c r="J442" s="1925"/>
      <c r="K442" s="1927"/>
      <c r="L442" s="1927"/>
      <c r="M442" s="1927"/>
      <c r="N442" s="1927"/>
      <c r="O442" s="1927"/>
      <c r="P442" s="2062"/>
      <c r="Q442" s="2081"/>
    </row>
    <row r="443" spans="2:18" x14ac:dyDescent="0.25">
      <c r="B443" s="1927"/>
      <c r="C443" s="1925"/>
      <c r="D443" s="1927"/>
      <c r="E443" s="1927"/>
      <c r="F443" s="1925"/>
      <c r="G443" s="1925"/>
      <c r="H443" s="2070"/>
      <c r="I443" s="1927"/>
      <c r="J443" s="1925"/>
      <c r="K443" s="1927"/>
      <c r="L443" s="1927"/>
      <c r="M443" s="1927"/>
      <c r="N443" s="1927"/>
      <c r="O443" s="1927"/>
      <c r="P443" s="2062"/>
      <c r="Q443" s="2081"/>
    </row>
    <row r="444" spans="2:18" x14ac:dyDescent="0.25">
      <c r="B444" s="1927"/>
      <c r="C444" s="1925"/>
      <c r="D444" s="1927"/>
      <c r="E444" s="1927"/>
      <c r="F444" s="1925"/>
      <c r="G444" s="1925"/>
      <c r="H444" s="2070"/>
      <c r="I444" s="1927"/>
      <c r="J444" s="1925"/>
      <c r="K444" s="1927"/>
      <c r="L444" s="1927"/>
      <c r="M444" s="1927"/>
      <c r="N444" s="1927"/>
      <c r="O444" s="1927"/>
      <c r="P444" s="2062"/>
      <c r="Q444" s="2081"/>
    </row>
    <row r="445" spans="2:18" x14ac:dyDescent="0.25">
      <c r="B445" s="1927"/>
      <c r="C445" s="1925"/>
      <c r="D445" s="1927"/>
      <c r="E445" s="1927"/>
      <c r="F445" s="1925"/>
      <c r="G445" s="1925"/>
      <c r="H445" s="2070"/>
      <c r="I445" s="1927"/>
      <c r="J445" s="1925"/>
      <c r="K445" s="1927"/>
      <c r="L445" s="1927"/>
      <c r="M445" s="1927"/>
      <c r="N445" s="1927"/>
      <c r="O445" s="1927"/>
      <c r="P445" s="2062"/>
      <c r="Q445" s="2081"/>
    </row>
    <row r="446" spans="2:18" x14ac:dyDescent="0.25">
      <c r="B446" s="1927"/>
      <c r="C446" s="1925"/>
      <c r="D446" s="1927"/>
      <c r="E446" s="1927"/>
      <c r="F446" s="1925"/>
      <c r="G446" s="1925"/>
      <c r="H446" s="2070"/>
      <c r="I446" s="1927"/>
      <c r="J446" s="1925"/>
      <c r="K446" s="1927"/>
      <c r="L446" s="1927"/>
      <c r="M446" s="1927"/>
      <c r="N446" s="1927"/>
      <c r="O446" s="1927"/>
      <c r="P446" s="2062"/>
      <c r="Q446" s="2081"/>
    </row>
    <row r="447" spans="2:18" x14ac:dyDescent="0.25">
      <c r="B447" s="1927"/>
      <c r="C447" s="1925"/>
      <c r="D447" s="1927"/>
      <c r="E447" s="1927"/>
      <c r="F447" s="1925"/>
      <c r="G447" s="1925"/>
      <c r="H447" s="2070"/>
      <c r="I447" s="1927"/>
      <c r="J447" s="1926"/>
      <c r="K447" s="1886"/>
      <c r="L447" s="1927"/>
      <c r="M447" s="1927"/>
      <c r="N447" s="1927"/>
      <c r="O447" s="1927"/>
      <c r="P447" s="2062"/>
      <c r="Q447" s="2081"/>
    </row>
    <row r="448" spans="2:18" ht="30" x14ac:dyDescent="0.25">
      <c r="B448" s="1886"/>
      <c r="C448" s="1926"/>
      <c r="D448" s="1886"/>
      <c r="E448" s="1886"/>
      <c r="F448" s="1926"/>
      <c r="G448" s="1926"/>
      <c r="H448" s="1976"/>
      <c r="I448" s="1886"/>
      <c r="J448" s="654" t="s">
        <v>2544</v>
      </c>
      <c r="K448" s="654" t="s">
        <v>2757</v>
      </c>
      <c r="L448" s="1886"/>
      <c r="M448" s="1886"/>
      <c r="N448" s="1886"/>
      <c r="O448" s="1886"/>
      <c r="P448" s="1967"/>
      <c r="Q448" s="1968"/>
    </row>
    <row r="449" spans="2:17" ht="30" x14ac:dyDescent="0.25">
      <c r="B449" s="598" t="s">
        <v>2130</v>
      </c>
      <c r="C449" s="613" t="s">
        <v>133</v>
      </c>
      <c r="D449" s="598" t="s">
        <v>2791</v>
      </c>
      <c r="E449" s="598">
        <v>1064982384</v>
      </c>
      <c r="F449" s="613" t="s">
        <v>124</v>
      </c>
      <c r="G449" s="613" t="s">
        <v>2320</v>
      </c>
      <c r="H449" s="630">
        <v>40565</v>
      </c>
      <c r="I449" s="598"/>
      <c r="J449" s="654" t="s">
        <v>2544</v>
      </c>
      <c r="K449" s="654" t="s">
        <v>2757</v>
      </c>
      <c r="L449" s="1885"/>
      <c r="M449" s="1885" t="s">
        <v>19</v>
      </c>
      <c r="N449" s="1885" t="s">
        <v>19</v>
      </c>
      <c r="O449" s="1885" t="s">
        <v>19</v>
      </c>
      <c r="P449" s="1965"/>
      <c r="Q449" s="1966"/>
    </row>
    <row r="450" spans="2:17" ht="30" x14ac:dyDescent="0.25">
      <c r="B450" s="598" t="s">
        <v>2130</v>
      </c>
      <c r="C450" s="613" t="s">
        <v>133</v>
      </c>
      <c r="D450" s="598" t="s">
        <v>2792</v>
      </c>
      <c r="E450" s="598">
        <v>1064995467</v>
      </c>
      <c r="F450" s="613" t="s">
        <v>124</v>
      </c>
      <c r="G450" s="613" t="s">
        <v>125</v>
      </c>
      <c r="H450" s="630">
        <v>41626</v>
      </c>
      <c r="I450" s="598"/>
      <c r="J450" s="654" t="s">
        <v>2544</v>
      </c>
      <c r="K450" s="654" t="s">
        <v>2757</v>
      </c>
      <c r="L450" s="1886"/>
      <c r="M450" s="1886"/>
      <c r="N450" s="1886"/>
      <c r="O450" s="1886"/>
      <c r="P450" s="1967"/>
      <c r="Q450" s="1968"/>
    </row>
    <row r="451" spans="2:17" x14ac:dyDescent="0.25">
      <c r="B451" s="1885" t="s">
        <v>2130</v>
      </c>
      <c r="C451" s="1924" t="s">
        <v>133</v>
      </c>
      <c r="D451" s="1885" t="s">
        <v>2793</v>
      </c>
      <c r="E451" s="1885">
        <v>1044915558</v>
      </c>
      <c r="F451" s="1924" t="s">
        <v>124</v>
      </c>
      <c r="G451" s="1924" t="s">
        <v>1685</v>
      </c>
      <c r="H451" s="1975">
        <v>41544</v>
      </c>
      <c r="I451" s="1885"/>
      <c r="J451" s="654" t="s">
        <v>2794</v>
      </c>
      <c r="K451" s="749" t="s">
        <v>2795</v>
      </c>
      <c r="L451" s="1975"/>
      <c r="M451" s="1885" t="s">
        <v>19</v>
      </c>
      <c r="N451" s="1885" t="s">
        <v>20</v>
      </c>
      <c r="O451" s="1885" t="s">
        <v>20</v>
      </c>
      <c r="P451" s="2063" t="s">
        <v>2796</v>
      </c>
      <c r="Q451" s="2064"/>
    </row>
    <row r="452" spans="2:17" ht="30" x14ac:dyDescent="0.25">
      <c r="B452" s="1886"/>
      <c r="C452" s="1926"/>
      <c r="D452" s="1886"/>
      <c r="E452" s="1886"/>
      <c r="F452" s="1926"/>
      <c r="G452" s="1926"/>
      <c r="H452" s="1976"/>
      <c r="I452" s="1886"/>
      <c r="J452" s="654" t="s">
        <v>2544</v>
      </c>
      <c r="K452" s="654" t="s">
        <v>2733</v>
      </c>
      <c r="L452" s="1976"/>
      <c r="M452" s="1886"/>
      <c r="N452" s="1886"/>
      <c r="O452" s="1886"/>
      <c r="P452" s="2067"/>
      <c r="Q452" s="2068"/>
    </row>
    <row r="453" spans="2:17" ht="30" x14ac:dyDescent="0.25">
      <c r="B453" s="598" t="s">
        <v>2130</v>
      </c>
      <c r="C453" s="613" t="s">
        <v>133</v>
      </c>
      <c r="D453" s="598" t="s">
        <v>2797</v>
      </c>
      <c r="E453" s="598">
        <v>50985196</v>
      </c>
      <c r="F453" s="613" t="s">
        <v>124</v>
      </c>
      <c r="G453" s="613" t="s">
        <v>255</v>
      </c>
      <c r="H453" s="630">
        <v>38701</v>
      </c>
      <c r="I453" s="598"/>
      <c r="J453" s="654" t="s">
        <v>2544</v>
      </c>
      <c r="K453" s="654" t="s">
        <v>2757</v>
      </c>
      <c r="L453" s="598"/>
      <c r="M453" s="598" t="s">
        <v>19</v>
      </c>
      <c r="N453" s="598" t="s">
        <v>19</v>
      </c>
      <c r="O453" s="598" t="s">
        <v>19</v>
      </c>
      <c r="P453" s="625"/>
      <c r="Q453" s="626"/>
    </row>
    <row r="454" spans="2:17" ht="30" x14ac:dyDescent="0.25">
      <c r="B454" s="598" t="s">
        <v>2130</v>
      </c>
      <c r="C454" s="613" t="s">
        <v>133</v>
      </c>
      <c r="D454" s="598" t="s">
        <v>2798</v>
      </c>
      <c r="E454" s="598">
        <v>30667311</v>
      </c>
      <c r="F454" s="613" t="s">
        <v>124</v>
      </c>
      <c r="G454" s="613" t="s">
        <v>125</v>
      </c>
      <c r="H454" s="630">
        <v>40724</v>
      </c>
      <c r="I454" s="598"/>
      <c r="J454" s="654" t="s">
        <v>2544</v>
      </c>
      <c r="K454" s="654" t="s">
        <v>2733</v>
      </c>
      <c r="L454" s="598"/>
      <c r="M454" s="598" t="s">
        <v>19</v>
      </c>
      <c r="N454" s="598" t="s">
        <v>19</v>
      </c>
      <c r="O454" s="598" t="s">
        <v>19</v>
      </c>
      <c r="P454" s="625"/>
      <c r="Q454" s="626"/>
    </row>
    <row r="455" spans="2:17" x14ac:dyDescent="0.25">
      <c r="B455" s="247"/>
      <c r="C455" s="35"/>
      <c r="D455" s="35"/>
      <c r="E455" s="35"/>
      <c r="F455" s="35"/>
      <c r="G455" s="35"/>
      <c r="H455" s="35"/>
      <c r="I455" s="35"/>
      <c r="J455" s="35"/>
      <c r="K455" s="35"/>
      <c r="L455" s="35"/>
      <c r="M455" s="35"/>
      <c r="N455" s="35"/>
      <c r="O455" s="35"/>
      <c r="P455" s="35"/>
      <c r="Q455" s="35"/>
    </row>
    <row r="458" spans="2:17" ht="26.25" x14ac:dyDescent="0.25">
      <c r="B458" s="2313" t="s">
        <v>2799</v>
      </c>
      <c r="C458" s="2313"/>
      <c r="D458" s="2313"/>
      <c r="E458" s="544"/>
      <c r="F458" s="544"/>
      <c r="G458" s="544"/>
      <c r="H458" s="544"/>
      <c r="I458" s="544"/>
      <c r="J458" s="544"/>
      <c r="K458" s="544"/>
      <c r="L458" s="544"/>
      <c r="M458" s="544"/>
      <c r="N458" s="544"/>
      <c r="O458" s="544"/>
      <c r="P458" s="544"/>
      <c r="Q458" s="544"/>
    </row>
    <row r="459" spans="2:17" ht="75" x14ac:dyDescent="0.25">
      <c r="B459" s="656" t="s">
        <v>95</v>
      </c>
      <c r="C459" s="656" t="s">
        <v>96</v>
      </c>
      <c r="D459" s="656" t="s">
        <v>97</v>
      </c>
      <c r="E459" s="656" t="s">
        <v>98</v>
      </c>
      <c r="F459" s="656" t="s">
        <v>99</v>
      </c>
      <c r="G459" s="656" t="s">
        <v>100</v>
      </c>
      <c r="H459" s="656" t="s">
        <v>101</v>
      </c>
      <c r="I459" s="656" t="s">
        <v>102</v>
      </c>
      <c r="J459" s="1898" t="s">
        <v>241</v>
      </c>
      <c r="K459" s="1899"/>
      <c r="L459" s="1900"/>
      <c r="M459" s="656" t="s">
        <v>104</v>
      </c>
      <c r="N459" s="656" t="s">
        <v>105</v>
      </c>
      <c r="O459" s="656" t="s">
        <v>106</v>
      </c>
      <c r="P459" s="1898" t="s">
        <v>81</v>
      </c>
      <c r="Q459" s="1900"/>
    </row>
    <row r="460" spans="2:17" x14ac:dyDescent="0.25">
      <c r="B460" s="1885" t="s">
        <v>126</v>
      </c>
      <c r="C460" s="1885" t="s">
        <v>111</v>
      </c>
      <c r="D460" s="1885" t="s">
        <v>2800</v>
      </c>
      <c r="E460" s="1885">
        <v>35113976</v>
      </c>
      <c r="F460" s="1924" t="s">
        <v>261</v>
      </c>
      <c r="G460" s="1924" t="s">
        <v>125</v>
      </c>
      <c r="H460" s="1975">
        <v>36608</v>
      </c>
      <c r="I460" s="1885"/>
      <c r="J460" s="1924" t="s">
        <v>2780</v>
      </c>
      <c r="K460" s="1885" t="s">
        <v>2781</v>
      </c>
      <c r="L460" s="1885"/>
      <c r="M460" s="1885" t="s">
        <v>19</v>
      </c>
      <c r="N460" s="1885" t="s">
        <v>19</v>
      </c>
      <c r="O460" s="1885" t="s">
        <v>19</v>
      </c>
      <c r="P460" s="1965"/>
      <c r="Q460" s="1966"/>
    </row>
    <row r="461" spans="2:17" x14ac:dyDescent="0.25">
      <c r="B461" s="1927"/>
      <c r="C461" s="1927"/>
      <c r="D461" s="1927"/>
      <c r="E461" s="1927"/>
      <c r="F461" s="1925"/>
      <c r="G461" s="1925"/>
      <c r="H461" s="2070"/>
      <c r="I461" s="1927"/>
      <c r="J461" s="1925"/>
      <c r="K461" s="1927"/>
      <c r="L461" s="1927"/>
      <c r="M461" s="1927"/>
      <c r="N461" s="1927"/>
      <c r="O461" s="1927"/>
      <c r="P461" s="2062"/>
      <c r="Q461" s="2081"/>
    </row>
    <row r="462" spans="2:17" x14ac:dyDescent="0.25">
      <c r="B462" s="1927"/>
      <c r="C462" s="1927"/>
      <c r="D462" s="1927"/>
      <c r="E462" s="1927"/>
      <c r="F462" s="1925"/>
      <c r="G462" s="1925"/>
      <c r="H462" s="2070"/>
      <c r="I462" s="1927"/>
      <c r="J462" s="1925"/>
      <c r="K462" s="1927"/>
      <c r="L462" s="1927"/>
      <c r="M462" s="1927"/>
      <c r="N462" s="1927"/>
      <c r="O462" s="1927"/>
      <c r="P462" s="2062"/>
      <c r="Q462" s="2081"/>
    </row>
    <row r="463" spans="2:17" x14ac:dyDescent="0.25">
      <c r="B463" s="1927"/>
      <c r="C463" s="1927"/>
      <c r="D463" s="1927"/>
      <c r="E463" s="1927"/>
      <c r="F463" s="1925"/>
      <c r="G463" s="1925"/>
      <c r="H463" s="2070"/>
      <c r="I463" s="1927"/>
      <c r="J463" s="1925"/>
      <c r="K463" s="1927"/>
      <c r="L463" s="1927"/>
      <c r="M463" s="1927"/>
      <c r="N463" s="1927"/>
      <c r="O463" s="1927"/>
      <c r="P463" s="2062"/>
      <c r="Q463" s="2081"/>
    </row>
    <row r="464" spans="2:17" x14ac:dyDescent="0.25">
      <c r="B464" s="1927"/>
      <c r="C464" s="1927"/>
      <c r="D464" s="1927"/>
      <c r="E464" s="1927"/>
      <c r="F464" s="1925"/>
      <c r="G464" s="1925"/>
      <c r="H464" s="2070"/>
      <c r="I464" s="1927"/>
      <c r="J464" s="1925"/>
      <c r="K464" s="1927"/>
      <c r="L464" s="1927"/>
      <c r="M464" s="1927"/>
      <c r="N464" s="1927"/>
      <c r="O464" s="1927"/>
      <c r="P464" s="2062"/>
      <c r="Q464" s="2081"/>
    </row>
    <row r="465" spans="2:17" x14ac:dyDescent="0.25">
      <c r="B465" s="1927"/>
      <c r="C465" s="1927"/>
      <c r="D465" s="1927"/>
      <c r="E465" s="1927"/>
      <c r="F465" s="1925"/>
      <c r="G465" s="1925"/>
      <c r="H465" s="2070"/>
      <c r="I465" s="1927"/>
      <c r="J465" s="1925"/>
      <c r="K465" s="1927"/>
      <c r="L465" s="1927"/>
      <c r="M465" s="1927"/>
      <c r="N465" s="1927"/>
      <c r="O465" s="1927"/>
      <c r="P465" s="2062"/>
      <c r="Q465" s="2081"/>
    </row>
    <row r="466" spans="2:17" x14ac:dyDescent="0.25">
      <c r="B466" s="1927"/>
      <c r="C466" s="1927"/>
      <c r="D466" s="1927"/>
      <c r="E466" s="1927"/>
      <c r="F466" s="1925"/>
      <c r="G466" s="1925"/>
      <c r="H466" s="2070"/>
      <c r="I466" s="1927"/>
      <c r="J466" s="1926"/>
      <c r="K466" s="1886"/>
      <c r="L466" s="1927"/>
      <c r="M466" s="1927"/>
      <c r="N466" s="1927"/>
      <c r="O466" s="1927"/>
      <c r="P466" s="2062"/>
      <c r="Q466" s="2081"/>
    </row>
    <row r="467" spans="2:17" x14ac:dyDescent="0.25">
      <c r="B467" s="1927"/>
      <c r="C467" s="1927"/>
      <c r="D467" s="1927"/>
      <c r="E467" s="1927"/>
      <c r="F467" s="1925"/>
      <c r="G467" s="1925"/>
      <c r="H467" s="2070"/>
      <c r="I467" s="1927"/>
      <c r="J467" s="1924" t="s">
        <v>2801</v>
      </c>
      <c r="K467" s="1924" t="s">
        <v>2802</v>
      </c>
      <c r="L467" s="1927"/>
      <c r="M467" s="1927"/>
      <c r="N467" s="1927"/>
      <c r="O467" s="1927"/>
      <c r="P467" s="2062"/>
      <c r="Q467" s="2081"/>
    </row>
    <row r="468" spans="2:17" x14ac:dyDescent="0.25">
      <c r="B468" s="1927"/>
      <c r="C468" s="1927"/>
      <c r="D468" s="1927"/>
      <c r="E468" s="1927"/>
      <c r="F468" s="1925"/>
      <c r="G468" s="1925"/>
      <c r="H468" s="2070"/>
      <c r="I468" s="1927"/>
      <c r="J468" s="1925"/>
      <c r="K468" s="1925"/>
      <c r="L468" s="1927"/>
      <c r="M468" s="1927"/>
      <c r="N468" s="1927"/>
      <c r="O468" s="1927"/>
      <c r="P468" s="2062"/>
      <c r="Q468" s="2081"/>
    </row>
    <row r="469" spans="2:17" x14ac:dyDescent="0.25">
      <c r="B469" s="1927"/>
      <c r="C469" s="1927"/>
      <c r="D469" s="1927"/>
      <c r="E469" s="1927"/>
      <c r="F469" s="1925"/>
      <c r="G469" s="1925"/>
      <c r="H469" s="2070"/>
      <c r="I469" s="1927"/>
      <c r="J469" s="1925"/>
      <c r="K469" s="1925"/>
      <c r="L469" s="1927"/>
      <c r="M469" s="1927"/>
      <c r="N469" s="1927"/>
      <c r="O469" s="1927"/>
      <c r="P469" s="2062"/>
      <c r="Q469" s="2081"/>
    </row>
    <row r="470" spans="2:17" x14ac:dyDescent="0.25">
      <c r="B470" s="1927"/>
      <c r="C470" s="1927"/>
      <c r="D470" s="1927"/>
      <c r="E470" s="1927"/>
      <c r="F470" s="1925"/>
      <c r="G470" s="1925"/>
      <c r="H470" s="2070"/>
      <c r="I470" s="1927"/>
      <c r="J470" s="1925"/>
      <c r="K470" s="1925"/>
      <c r="L470" s="1927"/>
      <c r="M470" s="1927"/>
      <c r="N470" s="1927"/>
      <c r="O470" s="1927"/>
      <c r="P470" s="2062"/>
      <c r="Q470" s="2081"/>
    </row>
    <row r="471" spans="2:17" x14ac:dyDescent="0.25">
      <c r="B471" s="1927"/>
      <c r="C471" s="1927"/>
      <c r="D471" s="1927"/>
      <c r="E471" s="1927"/>
      <c r="F471" s="1925"/>
      <c r="G471" s="1925"/>
      <c r="H471" s="2070"/>
      <c r="I471" s="1927"/>
      <c r="J471" s="1925"/>
      <c r="K471" s="1925"/>
      <c r="L471" s="1927"/>
      <c r="M471" s="1927"/>
      <c r="N471" s="1927"/>
      <c r="O471" s="1927"/>
      <c r="P471" s="2062"/>
      <c r="Q471" s="2081"/>
    </row>
    <row r="472" spans="2:17" x14ac:dyDescent="0.25">
      <c r="B472" s="1927"/>
      <c r="C472" s="1927"/>
      <c r="D472" s="1927"/>
      <c r="E472" s="1927"/>
      <c r="F472" s="1925"/>
      <c r="G472" s="1925"/>
      <c r="H472" s="2070"/>
      <c r="I472" s="1927"/>
      <c r="J472" s="1925"/>
      <c r="K472" s="1925"/>
      <c r="L472" s="1927"/>
      <c r="M472" s="1927"/>
      <c r="N472" s="1927"/>
      <c r="O472" s="1927"/>
      <c r="P472" s="2062"/>
      <c r="Q472" s="2081"/>
    </row>
    <row r="473" spans="2:17" x14ac:dyDescent="0.25">
      <c r="B473" s="1927"/>
      <c r="C473" s="1927"/>
      <c r="D473" s="1927"/>
      <c r="E473" s="1927"/>
      <c r="F473" s="1925"/>
      <c r="G473" s="1925"/>
      <c r="H473" s="2070"/>
      <c r="I473" s="1927"/>
      <c r="J473" s="1925"/>
      <c r="K473" s="1925"/>
      <c r="L473" s="1927"/>
      <c r="M473" s="1927"/>
      <c r="N473" s="1927"/>
      <c r="O473" s="1927"/>
      <c r="P473" s="2062"/>
      <c r="Q473" s="2081"/>
    </row>
    <row r="474" spans="2:17" x14ac:dyDescent="0.25">
      <c r="B474" s="1886"/>
      <c r="C474" s="1886"/>
      <c r="D474" s="1886"/>
      <c r="E474" s="1886"/>
      <c r="F474" s="1926"/>
      <c r="G474" s="1926"/>
      <c r="H474" s="1976"/>
      <c r="I474" s="1886"/>
      <c r="J474" s="1926"/>
      <c r="K474" s="1926"/>
      <c r="L474" s="1886"/>
      <c r="M474" s="1886"/>
      <c r="N474" s="1886"/>
      <c r="O474" s="1886"/>
      <c r="P474" s="1967"/>
      <c r="Q474" s="1968"/>
    </row>
    <row r="475" spans="2:17" x14ac:dyDescent="0.25">
      <c r="B475" s="1885" t="s">
        <v>126</v>
      </c>
      <c r="C475" s="1885" t="s">
        <v>537</v>
      </c>
      <c r="D475" s="1885" t="s">
        <v>2803</v>
      </c>
      <c r="E475" s="1885">
        <v>106499029</v>
      </c>
      <c r="F475" s="1924" t="s">
        <v>2804</v>
      </c>
      <c r="G475" s="1924" t="s">
        <v>130</v>
      </c>
      <c r="H475" s="1975">
        <v>37554</v>
      </c>
      <c r="I475" s="1885"/>
      <c r="J475" s="1924" t="s">
        <v>2780</v>
      </c>
      <c r="K475" s="1924" t="s">
        <v>2781</v>
      </c>
      <c r="L475" s="1885"/>
      <c r="M475" s="1885" t="s">
        <v>19</v>
      </c>
      <c r="N475" s="1885" t="s">
        <v>19</v>
      </c>
      <c r="O475" s="1885" t="s">
        <v>19</v>
      </c>
      <c r="P475" s="1965"/>
      <c r="Q475" s="1966"/>
    </row>
    <row r="476" spans="2:17" x14ac:dyDescent="0.25">
      <c r="B476" s="1927"/>
      <c r="C476" s="1927"/>
      <c r="D476" s="1927"/>
      <c r="E476" s="1927"/>
      <c r="F476" s="1925"/>
      <c r="G476" s="1925"/>
      <c r="H476" s="2070"/>
      <c r="I476" s="1927"/>
      <c r="J476" s="1925"/>
      <c r="K476" s="1925"/>
      <c r="L476" s="1927"/>
      <c r="M476" s="1927"/>
      <c r="N476" s="1927"/>
      <c r="O476" s="1927"/>
      <c r="P476" s="2062"/>
      <c r="Q476" s="2081"/>
    </row>
    <row r="477" spans="2:17" x14ac:dyDescent="0.25">
      <c r="B477" s="1927"/>
      <c r="C477" s="1927"/>
      <c r="D477" s="1927"/>
      <c r="E477" s="1927"/>
      <c r="F477" s="1925"/>
      <c r="G477" s="1925"/>
      <c r="H477" s="2070"/>
      <c r="I477" s="1927"/>
      <c r="J477" s="1925"/>
      <c r="K477" s="1925"/>
      <c r="L477" s="1927"/>
      <c r="M477" s="1927"/>
      <c r="N477" s="1927"/>
      <c r="O477" s="1927"/>
      <c r="P477" s="2062"/>
      <c r="Q477" s="2081"/>
    </row>
    <row r="478" spans="2:17" x14ac:dyDescent="0.25">
      <c r="B478" s="1927"/>
      <c r="C478" s="1927"/>
      <c r="D478" s="1927"/>
      <c r="E478" s="1927"/>
      <c r="F478" s="1925"/>
      <c r="G478" s="1925"/>
      <c r="H478" s="2070"/>
      <c r="I478" s="1927"/>
      <c r="J478" s="1925"/>
      <c r="K478" s="1925"/>
      <c r="L478" s="1927"/>
      <c r="M478" s="1927"/>
      <c r="N478" s="1927"/>
      <c r="O478" s="1927"/>
      <c r="P478" s="2062"/>
      <c r="Q478" s="2081"/>
    </row>
    <row r="479" spans="2:17" x14ac:dyDescent="0.25">
      <c r="B479" s="1927"/>
      <c r="C479" s="1927"/>
      <c r="D479" s="1927"/>
      <c r="E479" s="1927"/>
      <c r="F479" s="1925"/>
      <c r="G479" s="1925"/>
      <c r="H479" s="2070"/>
      <c r="I479" s="1927"/>
      <c r="J479" s="1925"/>
      <c r="K479" s="1925"/>
      <c r="L479" s="1927"/>
      <c r="M479" s="1927"/>
      <c r="N479" s="1927"/>
      <c r="O479" s="1927"/>
      <c r="P479" s="2062"/>
      <c r="Q479" s="2081"/>
    </row>
    <row r="480" spans="2:17" x14ac:dyDescent="0.25">
      <c r="B480" s="1927"/>
      <c r="C480" s="1927"/>
      <c r="D480" s="1927"/>
      <c r="E480" s="1927"/>
      <c r="F480" s="1925"/>
      <c r="G480" s="1925"/>
      <c r="H480" s="2070"/>
      <c r="I480" s="1927"/>
      <c r="J480" s="1925"/>
      <c r="K480" s="1925"/>
      <c r="L480" s="1927"/>
      <c r="M480" s="1927"/>
      <c r="N480" s="1927"/>
      <c r="O480" s="1927"/>
      <c r="P480" s="2062"/>
      <c r="Q480" s="2081"/>
    </row>
    <row r="481" spans="2:18" x14ac:dyDescent="0.25">
      <c r="B481" s="1927"/>
      <c r="C481" s="1927"/>
      <c r="D481" s="1927"/>
      <c r="E481" s="1927"/>
      <c r="F481" s="1925"/>
      <c r="G481" s="1925"/>
      <c r="H481" s="2070"/>
      <c r="I481" s="1927"/>
      <c r="J481" s="1925"/>
      <c r="K481" s="1925"/>
      <c r="L481" s="1927"/>
      <c r="M481" s="1927"/>
      <c r="N481" s="1927"/>
      <c r="O481" s="1927"/>
      <c r="P481" s="2062"/>
      <c r="Q481" s="2081"/>
    </row>
    <row r="482" spans="2:18" x14ac:dyDescent="0.25">
      <c r="B482" s="1927"/>
      <c r="C482" s="1927"/>
      <c r="D482" s="1927"/>
      <c r="E482" s="1927"/>
      <c r="F482" s="1925"/>
      <c r="G482" s="1925"/>
      <c r="H482" s="2070"/>
      <c r="I482" s="1927"/>
      <c r="J482" s="1925"/>
      <c r="K482" s="1925"/>
      <c r="L482" s="1927"/>
      <c r="M482" s="1927"/>
      <c r="N482" s="1927"/>
      <c r="O482" s="1927"/>
      <c r="P482" s="2062"/>
      <c r="Q482" s="2081"/>
    </row>
    <row r="483" spans="2:18" x14ac:dyDescent="0.25">
      <c r="B483" s="1927"/>
      <c r="C483" s="1927"/>
      <c r="D483" s="1927"/>
      <c r="E483" s="1927"/>
      <c r="F483" s="1925"/>
      <c r="G483" s="1925"/>
      <c r="H483" s="2070"/>
      <c r="I483" s="1927"/>
      <c r="J483" s="1926"/>
      <c r="K483" s="1926"/>
      <c r="L483" s="1927"/>
      <c r="M483" s="1927"/>
      <c r="N483" s="1927"/>
      <c r="O483" s="1927"/>
      <c r="P483" s="2062"/>
      <c r="Q483" s="2081"/>
    </row>
    <row r="484" spans="2:18" ht="30" x14ac:dyDescent="0.25">
      <c r="B484" s="1886"/>
      <c r="C484" s="1886"/>
      <c r="D484" s="1886"/>
      <c r="E484" s="1886"/>
      <c r="F484" s="1926"/>
      <c r="G484" s="1926"/>
      <c r="H484" s="1976"/>
      <c r="I484" s="1886"/>
      <c r="J484" s="654" t="s">
        <v>2544</v>
      </c>
      <c r="K484" s="654" t="s">
        <v>2757</v>
      </c>
      <c r="L484" s="1886"/>
      <c r="M484" s="1886"/>
      <c r="N484" s="1886"/>
      <c r="O484" s="1886"/>
      <c r="P484" s="1967"/>
      <c r="Q484" s="1968"/>
      <c r="R484" s="35"/>
    </row>
    <row r="485" spans="2:18" x14ac:dyDescent="0.25">
      <c r="B485" s="1885" t="s">
        <v>233</v>
      </c>
      <c r="C485" s="1924" t="s">
        <v>111</v>
      </c>
      <c r="D485" s="1885" t="s">
        <v>204</v>
      </c>
      <c r="E485" s="1885">
        <v>1067847980</v>
      </c>
      <c r="F485" s="1924" t="s">
        <v>124</v>
      </c>
      <c r="G485" s="1924" t="s">
        <v>189</v>
      </c>
      <c r="H485" s="1975">
        <v>40319</v>
      </c>
      <c r="I485" s="1885"/>
      <c r="J485" s="1924" t="s">
        <v>2544</v>
      </c>
      <c r="K485" s="1885" t="s">
        <v>2733</v>
      </c>
      <c r="L485" s="1885"/>
      <c r="M485" s="1885" t="s">
        <v>19</v>
      </c>
      <c r="N485" s="1885" t="s">
        <v>19</v>
      </c>
      <c r="O485" s="1885" t="s">
        <v>19</v>
      </c>
      <c r="P485" s="1965"/>
      <c r="Q485" s="1966"/>
    </row>
    <row r="486" spans="2:18" x14ac:dyDescent="0.25">
      <c r="B486" s="1927"/>
      <c r="C486" s="1925"/>
      <c r="D486" s="1927"/>
      <c r="E486" s="1927"/>
      <c r="F486" s="1925"/>
      <c r="G486" s="1925"/>
      <c r="H486" s="2070"/>
      <c r="I486" s="1927"/>
      <c r="J486" s="1925"/>
      <c r="K486" s="1927"/>
      <c r="L486" s="1927"/>
      <c r="M486" s="1927"/>
      <c r="N486" s="1927"/>
      <c r="O486" s="1927"/>
      <c r="P486" s="2062"/>
      <c r="Q486" s="2081"/>
    </row>
    <row r="487" spans="2:18" x14ac:dyDescent="0.25">
      <c r="B487" s="1927"/>
      <c r="C487" s="1925"/>
      <c r="D487" s="1927"/>
      <c r="E487" s="1927"/>
      <c r="F487" s="1925"/>
      <c r="G487" s="1925"/>
      <c r="H487" s="2070"/>
      <c r="I487" s="1927"/>
      <c r="J487" s="1925"/>
      <c r="K487" s="1927"/>
      <c r="L487" s="1927"/>
      <c r="M487" s="1927"/>
      <c r="N487" s="1927"/>
      <c r="O487" s="1927"/>
      <c r="P487" s="2062"/>
      <c r="Q487" s="2081"/>
    </row>
    <row r="488" spans="2:18" x14ac:dyDescent="0.25">
      <c r="B488" s="1927"/>
      <c r="C488" s="1925"/>
      <c r="D488" s="1927"/>
      <c r="E488" s="1927"/>
      <c r="F488" s="1925"/>
      <c r="G488" s="1925"/>
      <c r="H488" s="2070"/>
      <c r="I488" s="1927"/>
      <c r="J488" s="1925"/>
      <c r="K488" s="1927"/>
      <c r="L488" s="1927"/>
      <c r="M488" s="1927"/>
      <c r="N488" s="1927"/>
      <c r="O488" s="1927"/>
      <c r="P488" s="2062"/>
      <c r="Q488" s="2081"/>
    </row>
    <row r="489" spans="2:18" x14ac:dyDescent="0.25">
      <c r="B489" s="1927"/>
      <c r="C489" s="1925"/>
      <c r="D489" s="1927"/>
      <c r="E489" s="1927"/>
      <c r="F489" s="1925"/>
      <c r="G489" s="1925"/>
      <c r="H489" s="2070"/>
      <c r="I489" s="1927"/>
      <c r="J489" s="1925"/>
      <c r="K489" s="1927"/>
      <c r="L489" s="1927"/>
      <c r="M489" s="1927"/>
      <c r="N489" s="1927"/>
      <c r="O489" s="1927"/>
      <c r="P489" s="2062"/>
      <c r="Q489" s="2081"/>
    </row>
    <row r="490" spans="2:18" x14ac:dyDescent="0.25">
      <c r="B490" s="1927"/>
      <c r="C490" s="1925"/>
      <c r="D490" s="1927"/>
      <c r="E490" s="1927"/>
      <c r="F490" s="1925"/>
      <c r="G490" s="1925"/>
      <c r="H490" s="2070"/>
      <c r="I490" s="1927"/>
      <c r="J490" s="1925"/>
      <c r="K490" s="1927"/>
      <c r="L490" s="1927"/>
      <c r="M490" s="1927"/>
      <c r="N490" s="1927"/>
      <c r="O490" s="1927"/>
      <c r="P490" s="2062"/>
      <c r="Q490" s="2081"/>
    </row>
    <row r="491" spans="2:18" x14ac:dyDescent="0.25">
      <c r="B491" s="1927"/>
      <c r="C491" s="1925"/>
      <c r="D491" s="1927"/>
      <c r="E491" s="1927"/>
      <c r="F491" s="1925"/>
      <c r="G491" s="1925"/>
      <c r="H491" s="2070"/>
      <c r="I491" s="1927"/>
      <c r="J491" s="1925"/>
      <c r="K491" s="1927"/>
      <c r="L491" s="1927"/>
      <c r="M491" s="1927"/>
      <c r="N491" s="1927"/>
      <c r="O491" s="1927"/>
      <c r="P491" s="2062"/>
      <c r="Q491" s="2081"/>
    </row>
    <row r="492" spans="2:18" x14ac:dyDescent="0.25">
      <c r="B492" s="1886"/>
      <c r="C492" s="1926"/>
      <c r="D492" s="1886"/>
      <c r="E492" s="1886"/>
      <c r="F492" s="1926"/>
      <c r="G492" s="1926"/>
      <c r="H492" s="1976"/>
      <c r="I492" s="1886"/>
      <c r="J492" s="1926"/>
      <c r="K492" s="1886"/>
      <c r="L492" s="1886"/>
      <c r="M492" s="1886"/>
      <c r="N492" s="1886"/>
      <c r="O492" s="1886"/>
      <c r="P492" s="1967"/>
      <c r="Q492" s="1968"/>
    </row>
    <row r="493" spans="2:18" x14ac:dyDescent="0.25">
      <c r="B493" s="1885" t="s">
        <v>233</v>
      </c>
      <c r="C493" s="1949" t="s">
        <v>537</v>
      </c>
      <c r="D493" s="1945" t="s">
        <v>2805</v>
      </c>
      <c r="E493" s="1945">
        <v>1064314280</v>
      </c>
      <c r="F493" s="1949" t="s">
        <v>124</v>
      </c>
      <c r="G493" s="1949" t="s">
        <v>2320</v>
      </c>
      <c r="H493" s="2314">
        <v>41656</v>
      </c>
      <c r="I493" s="1945"/>
      <c r="J493" s="1924" t="s">
        <v>2806</v>
      </c>
      <c r="K493" s="1949" t="s">
        <v>2807</v>
      </c>
      <c r="L493" s="1945"/>
      <c r="M493" s="1945" t="s">
        <v>19</v>
      </c>
      <c r="N493" s="1945" t="s">
        <v>19</v>
      </c>
      <c r="O493" s="1945" t="s">
        <v>19</v>
      </c>
      <c r="P493" s="1945"/>
      <c r="Q493" s="1945"/>
    </row>
    <row r="494" spans="2:18" x14ac:dyDescent="0.25">
      <c r="B494" s="1927"/>
      <c r="C494" s="1949"/>
      <c r="D494" s="1945"/>
      <c r="E494" s="1945"/>
      <c r="F494" s="1949"/>
      <c r="G494" s="1949"/>
      <c r="H494" s="2314"/>
      <c r="I494" s="1945"/>
      <c r="J494" s="1925"/>
      <c r="K494" s="1949"/>
      <c r="L494" s="1945"/>
      <c r="M494" s="1945"/>
      <c r="N494" s="1945"/>
      <c r="O494" s="1945"/>
      <c r="P494" s="1945"/>
      <c r="Q494" s="1945"/>
    </row>
    <row r="495" spans="2:18" x14ac:dyDescent="0.25">
      <c r="B495" s="1927"/>
      <c r="C495" s="1949"/>
      <c r="D495" s="1945"/>
      <c r="E495" s="1945"/>
      <c r="F495" s="1949"/>
      <c r="G495" s="1949"/>
      <c r="H495" s="2314"/>
      <c r="I495" s="1945"/>
      <c r="J495" s="1925"/>
      <c r="K495" s="1949"/>
      <c r="L495" s="1945"/>
      <c r="M495" s="1945"/>
      <c r="N495" s="1945"/>
      <c r="O495" s="1945"/>
      <c r="P495" s="1945"/>
      <c r="Q495" s="1945"/>
    </row>
    <row r="496" spans="2:18" x14ac:dyDescent="0.25">
      <c r="B496" s="1927"/>
      <c r="C496" s="1949"/>
      <c r="D496" s="1945"/>
      <c r="E496" s="1945"/>
      <c r="F496" s="1949"/>
      <c r="G496" s="1949"/>
      <c r="H496" s="2314"/>
      <c r="I496" s="1945"/>
      <c r="J496" s="1925"/>
      <c r="K496" s="1949"/>
      <c r="L496" s="1945"/>
      <c r="M496" s="1945"/>
      <c r="N496" s="1945"/>
      <c r="O496" s="1945"/>
      <c r="P496" s="1945"/>
      <c r="Q496" s="1945"/>
    </row>
    <row r="497" spans="2:17" x14ac:dyDescent="0.25">
      <c r="B497" s="1927"/>
      <c r="C497" s="1949"/>
      <c r="D497" s="1945"/>
      <c r="E497" s="1945"/>
      <c r="F497" s="1949"/>
      <c r="G497" s="1949"/>
      <c r="H497" s="2314"/>
      <c r="I497" s="1945"/>
      <c r="J497" s="1925"/>
      <c r="K497" s="1949"/>
      <c r="L497" s="1945"/>
      <c r="M497" s="1945"/>
      <c r="N497" s="1945"/>
      <c r="O497" s="1945"/>
      <c r="P497" s="1945"/>
      <c r="Q497" s="1945"/>
    </row>
    <row r="498" spans="2:17" x14ac:dyDescent="0.25">
      <c r="B498" s="1927"/>
      <c r="C498" s="1949"/>
      <c r="D498" s="1945"/>
      <c r="E498" s="1945"/>
      <c r="F498" s="1949"/>
      <c r="G498" s="1949"/>
      <c r="H498" s="2314"/>
      <c r="I498" s="1945"/>
      <c r="J498" s="1925"/>
      <c r="K498" s="1949"/>
      <c r="L498" s="1945"/>
      <c r="M498" s="1945"/>
      <c r="N498" s="1945"/>
      <c r="O498" s="1945"/>
      <c r="P498" s="1945"/>
      <c r="Q498" s="1945"/>
    </row>
    <row r="499" spans="2:17" x14ac:dyDescent="0.25">
      <c r="B499" s="1927"/>
      <c r="C499" s="1949"/>
      <c r="D499" s="1945"/>
      <c r="E499" s="1945"/>
      <c r="F499" s="1949"/>
      <c r="G499" s="1949"/>
      <c r="H499" s="2314"/>
      <c r="I499" s="1945"/>
      <c r="J499" s="1925"/>
      <c r="K499" s="1949"/>
      <c r="L499" s="1945"/>
      <c r="M499" s="1945"/>
      <c r="N499" s="1945"/>
      <c r="O499" s="1945"/>
      <c r="P499" s="1945"/>
      <c r="Q499" s="1945"/>
    </row>
    <row r="500" spans="2:17" x14ac:dyDescent="0.25">
      <c r="B500" s="1886"/>
      <c r="C500" s="1949"/>
      <c r="D500" s="1945"/>
      <c r="E500" s="1945"/>
      <c r="F500" s="1949"/>
      <c r="G500" s="1949"/>
      <c r="H500" s="2314"/>
      <c r="I500" s="1945"/>
      <c r="J500" s="1926"/>
      <c r="K500" s="1949"/>
      <c r="L500" s="1945"/>
      <c r="M500" s="1945"/>
      <c r="N500" s="1945"/>
      <c r="O500" s="1945"/>
      <c r="P500" s="1945"/>
      <c r="Q500" s="1945"/>
    </row>
    <row r="504" spans="2:17" ht="26.25" x14ac:dyDescent="0.25">
      <c r="B504" s="2313" t="s">
        <v>2808</v>
      </c>
      <c r="C504" s="2313"/>
      <c r="D504" s="2313"/>
      <c r="E504" s="544"/>
      <c r="F504" s="544"/>
      <c r="G504" s="544"/>
      <c r="H504" s="544"/>
      <c r="I504" s="544"/>
      <c r="J504" s="544"/>
      <c r="K504" s="544"/>
      <c r="L504" s="544"/>
      <c r="M504" s="544"/>
      <c r="N504" s="544"/>
      <c r="O504" s="544"/>
      <c r="P504" s="544"/>
      <c r="Q504" s="544"/>
    </row>
    <row r="505" spans="2:17" ht="75" x14ac:dyDescent="0.25">
      <c r="B505" s="656" t="s">
        <v>95</v>
      </c>
      <c r="C505" s="656" t="s">
        <v>96</v>
      </c>
      <c r="D505" s="656" t="s">
        <v>97</v>
      </c>
      <c r="E505" s="656" t="s">
        <v>98</v>
      </c>
      <c r="F505" s="656" t="s">
        <v>99</v>
      </c>
      <c r="G505" s="656" t="s">
        <v>100</v>
      </c>
      <c r="H505" s="656" t="s">
        <v>101</v>
      </c>
      <c r="I505" s="656" t="s">
        <v>102</v>
      </c>
      <c r="J505" s="1898" t="s">
        <v>241</v>
      </c>
      <c r="K505" s="1899"/>
      <c r="L505" s="1900"/>
      <c r="M505" s="656" t="s">
        <v>104</v>
      </c>
      <c r="N505" s="656" t="s">
        <v>105</v>
      </c>
      <c r="O505" s="656" t="s">
        <v>106</v>
      </c>
      <c r="P505" s="1898" t="s">
        <v>81</v>
      </c>
      <c r="Q505" s="1900"/>
    </row>
    <row r="506" spans="2:17" x14ac:dyDescent="0.25">
      <c r="B506" s="1885" t="s">
        <v>126</v>
      </c>
      <c r="C506" s="1885" t="s">
        <v>127</v>
      </c>
      <c r="D506" s="1885" t="s">
        <v>2809</v>
      </c>
      <c r="E506" s="1885">
        <v>53066919</v>
      </c>
      <c r="F506" s="1924" t="s">
        <v>2810</v>
      </c>
      <c r="G506" s="1924" t="s">
        <v>253</v>
      </c>
      <c r="H506" s="1975">
        <v>40893</v>
      </c>
      <c r="I506" s="1885"/>
      <c r="J506" s="1924" t="s">
        <v>2811</v>
      </c>
      <c r="K506" s="1885" t="s">
        <v>2781</v>
      </c>
      <c r="L506" s="1885"/>
      <c r="M506" s="1885" t="s">
        <v>19</v>
      </c>
      <c r="N506" s="1885" t="s">
        <v>19</v>
      </c>
      <c r="O506" s="1885" t="s">
        <v>19</v>
      </c>
      <c r="P506" s="1965"/>
      <c r="Q506" s="1966"/>
    </row>
    <row r="507" spans="2:17" x14ac:dyDescent="0.25">
      <c r="B507" s="1927"/>
      <c r="C507" s="1927"/>
      <c r="D507" s="1927"/>
      <c r="E507" s="1927"/>
      <c r="F507" s="1925"/>
      <c r="G507" s="1925"/>
      <c r="H507" s="2070"/>
      <c r="I507" s="1927"/>
      <c r="J507" s="1925"/>
      <c r="K507" s="1927"/>
      <c r="L507" s="1927"/>
      <c r="M507" s="1927"/>
      <c r="N507" s="1927"/>
      <c r="O507" s="1927"/>
      <c r="P507" s="2062"/>
      <c r="Q507" s="2081"/>
    </row>
    <row r="508" spans="2:17" x14ac:dyDescent="0.25">
      <c r="B508" s="1927"/>
      <c r="C508" s="1927"/>
      <c r="D508" s="1927"/>
      <c r="E508" s="1927"/>
      <c r="F508" s="1925"/>
      <c r="G508" s="1925"/>
      <c r="H508" s="2070"/>
      <c r="I508" s="1927"/>
      <c r="J508" s="1925"/>
      <c r="K508" s="1927"/>
      <c r="L508" s="1927"/>
      <c r="M508" s="1927"/>
      <c r="N508" s="1927"/>
      <c r="O508" s="1927"/>
      <c r="P508" s="2062"/>
      <c r="Q508" s="2081"/>
    </row>
    <row r="509" spans="2:17" x14ac:dyDescent="0.25">
      <c r="B509" s="1927"/>
      <c r="C509" s="1927"/>
      <c r="D509" s="1927"/>
      <c r="E509" s="1927"/>
      <c r="F509" s="1925"/>
      <c r="G509" s="1925"/>
      <c r="H509" s="2070"/>
      <c r="I509" s="1927"/>
      <c r="J509" s="1925"/>
      <c r="K509" s="1927"/>
      <c r="L509" s="1927"/>
      <c r="M509" s="1927"/>
      <c r="N509" s="1927"/>
      <c r="O509" s="1927"/>
      <c r="P509" s="2062"/>
      <c r="Q509" s="2081"/>
    </row>
    <row r="510" spans="2:17" x14ac:dyDescent="0.25">
      <c r="B510" s="1927"/>
      <c r="C510" s="1927"/>
      <c r="D510" s="1927"/>
      <c r="E510" s="1927"/>
      <c r="F510" s="1925"/>
      <c r="G510" s="1925"/>
      <c r="H510" s="2070"/>
      <c r="I510" s="1927"/>
      <c r="J510" s="1925"/>
      <c r="K510" s="1927"/>
      <c r="L510" s="1927"/>
      <c r="M510" s="1927"/>
      <c r="N510" s="1927"/>
      <c r="O510" s="1927"/>
      <c r="P510" s="2062"/>
      <c r="Q510" s="2081"/>
    </row>
    <row r="511" spans="2:17" x14ac:dyDescent="0.25">
      <c r="B511" s="1927"/>
      <c r="C511" s="1927"/>
      <c r="D511" s="1927"/>
      <c r="E511" s="1927"/>
      <c r="F511" s="1925"/>
      <c r="G511" s="1925"/>
      <c r="H511" s="2070"/>
      <c r="I511" s="1927"/>
      <c r="J511" s="1925"/>
      <c r="K511" s="1927"/>
      <c r="L511" s="1927"/>
      <c r="M511" s="1927"/>
      <c r="N511" s="1927"/>
      <c r="O511" s="1927"/>
      <c r="P511" s="2062"/>
      <c r="Q511" s="2081"/>
    </row>
    <row r="512" spans="2:17" x14ac:dyDescent="0.25">
      <c r="B512" s="1927"/>
      <c r="C512" s="1927"/>
      <c r="D512" s="1927"/>
      <c r="E512" s="1927"/>
      <c r="F512" s="1925"/>
      <c r="G512" s="1925"/>
      <c r="H512" s="2070"/>
      <c r="I512" s="1927"/>
      <c r="J512" s="1926"/>
      <c r="K512" s="1886"/>
      <c r="L512" s="1927"/>
      <c r="M512" s="1927"/>
      <c r="N512" s="1927"/>
      <c r="O512" s="1927"/>
      <c r="P512" s="2062"/>
      <c r="Q512" s="2081"/>
    </row>
    <row r="513" spans="2:17" x14ac:dyDescent="0.25">
      <c r="B513" s="1927"/>
      <c r="C513" s="1927"/>
      <c r="D513" s="1927"/>
      <c r="E513" s="1927"/>
      <c r="F513" s="1925"/>
      <c r="G513" s="1925"/>
      <c r="H513" s="2070"/>
      <c r="I513" s="1927"/>
      <c r="J513" s="1924" t="s">
        <v>2544</v>
      </c>
      <c r="K513" s="1924" t="s">
        <v>2757</v>
      </c>
      <c r="L513" s="1927"/>
      <c r="M513" s="1927"/>
      <c r="N513" s="1927"/>
      <c r="O513" s="1927"/>
      <c r="P513" s="2062"/>
      <c r="Q513" s="2081"/>
    </row>
    <row r="514" spans="2:17" x14ac:dyDescent="0.25">
      <c r="B514" s="1927"/>
      <c r="C514" s="1927"/>
      <c r="D514" s="1927"/>
      <c r="E514" s="1927"/>
      <c r="F514" s="1925"/>
      <c r="G514" s="1925"/>
      <c r="H514" s="2070"/>
      <c r="I514" s="1927"/>
      <c r="J514" s="1925"/>
      <c r="K514" s="1925"/>
      <c r="L514" s="1927"/>
      <c r="M514" s="1927"/>
      <c r="N514" s="1927"/>
      <c r="O514" s="1927"/>
      <c r="P514" s="2062"/>
      <c r="Q514" s="2081"/>
    </row>
    <row r="515" spans="2:17" x14ac:dyDescent="0.25">
      <c r="B515" s="1927"/>
      <c r="C515" s="1927"/>
      <c r="D515" s="1927"/>
      <c r="E515" s="1927"/>
      <c r="F515" s="1925"/>
      <c r="G515" s="1925"/>
      <c r="H515" s="2070"/>
      <c r="I515" s="1927"/>
      <c r="J515" s="1925"/>
      <c r="K515" s="1925"/>
      <c r="L515" s="1927"/>
      <c r="M515" s="1927"/>
      <c r="N515" s="1927"/>
      <c r="O515" s="1927"/>
      <c r="P515" s="2062"/>
      <c r="Q515" s="2081"/>
    </row>
    <row r="516" spans="2:17" x14ac:dyDescent="0.25">
      <c r="B516" s="1927"/>
      <c r="C516" s="1927"/>
      <c r="D516" s="1927"/>
      <c r="E516" s="1927"/>
      <c r="F516" s="1925"/>
      <c r="G516" s="1925"/>
      <c r="H516" s="2070"/>
      <c r="I516" s="1927"/>
      <c r="J516" s="1925"/>
      <c r="K516" s="1925"/>
      <c r="L516" s="1927"/>
      <c r="M516" s="1927"/>
      <c r="N516" s="1927"/>
      <c r="O516" s="1927"/>
      <c r="P516" s="2062"/>
      <c r="Q516" s="2081"/>
    </row>
    <row r="517" spans="2:17" x14ac:dyDescent="0.25">
      <c r="B517" s="1927"/>
      <c r="C517" s="1927"/>
      <c r="D517" s="1927"/>
      <c r="E517" s="1927"/>
      <c r="F517" s="1925"/>
      <c r="G517" s="1925"/>
      <c r="H517" s="2070"/>
      <c r="I517" s="1927"/>
      <c r="J517" s="1925"/>
      <c r="K517" s="1925"/>
      <c r="L517" s="1927"/>
      <c r="M517" s="1927"/>
      <c r="N517" s="1927"/>
      <c r="O517" s="1927"/>
      <c r="P517" s="2062"/>
      <c r="Q517" s="2081"/>
    </row>
    <row r="518" spans="2:17" x14ac:dyDescent="0.25">
      <c r="B518" s="1927"/>
      <c r="C518" s="1927"/>
      <c r="D518" s="1927"/>
      <c r="E518" s="1927"/>
      <c r="F518" s="1925"/>
      <c r="G518" s="1925"/>
      <c r="H518" s="2070"/>
      <c r="I518" s="1927"/>
      <c r="J518" s="1925"/>
      <c r="K518" s="1925"/>
      <c r="L518" s="1927"/>
      <c r="M518" s="1927"/>
      <c r="N518" s="1927"/>
      <c r="O518" s="1927"/>
      <c r="P518" s="2062"/>
      <c r="Q518" s="2081"/>
    </row>
    <row r="519" spans="2:17" x14ac:dyDescent="0.25">
      <c r="B519" s="1927"/>
      <c r="C519" s="1927"/>
      <c r="D519" s="1927"/>
      <c r="E519" s="1927"/>
      <c r="F519" s="1925"/>
      <c r="G519" s="1925"/>
      <c r="H519" s="2070"/>
      <c r="I519" s="1927"/>
      <c r="J519" s="1925"/>
      <c r="K519" s="1925"/>
      <c r="L519" s="1927"/>
      <c r="M519" s="1927"/>
      <c r="N519" s="1927"/>
      <c r="O519" s="1927"/>
      <c r="P519" s="2062"/>
      <c r="Q519" s="2081"/>
    </row>
    <row r="520" spans="2:17" x14ac:dyDescent="0.25">
      <c r="B520" s="1886"/>
      <c r="C520" s="1886"/>
      <c r="D520" s="1886"/>
      <c r="E520" s="1886"/>
      <c r="F520" s="1926"/>
      <c r="G520" s="1926"/>
      <c r="H520" s="1976"/>
      <c r="I520" s="1886"/>
      <c r="J520" s="1926"/>
      <c r="K520" s="1926"/>
      <c r="L520" s="1886"/>
      <c r="M520" s="1886"/>
      <c r="N520" s="1886"/>
      <c r="O520" s="1886"/>
      <c r="P520" s="1967"/>
      <c r="Q520" s="1968"/>
    </row>
    <row r="521" spans="2:17" x14ac:dyDescent="0.25">
      <c r="B521" s="1885" t="s">
        <v>126</v>
      </c>
      <c r="C521" s="1885" t="s">
        <v>928</v>
      </c>
      <c r="D521" s="1885" t="s">
        <v>2812</v>
      </c>
      <c r="E521" s="1885">
        <v>26173891</v>
      </c>
      <c r="F521" s="1924" t="s">
        <v>261</v>
      </c>
      <c r="G521" s="1924" t="s">
        <v>130</v>
      </c>
      <c r="H521" s="1975">
        <v>37176</v>
      </c>
      <c r="I521" s="1885"/>
      <c r="J521" s="1924" t="s">
        <v>2811</v>
      </c>
      <c r="K521" s="1924" t="s">
        <v>2813</v>
      </c>
      <c r="L521" s="1885"/>
      <c r="M521" s="1885" t="s">
        <v>19</v>
      </c>
      <c r="N521" s="1885" t="s">
        <v>19</v>
      </c>
      <c r="O521" s="1885" t="s">
        <v>19</v>
      </c>
      <c r="P521" s="1965"/>
      <c r="Q521" s="1966"/>
    </row>
    <row r="522" spans="2:17" x14ac:dyDescent="0.25">
      <c r="B522" s="1927"/>
      <c r="C522" s="1927"/>
      <c r="D522" s="1927"/>
      <c r="E522" s="1927"/>
      <c r="F522" s="1925"/>
      <c r="G522" s="1925"/>
      <c r="H522" s="2070"/>
      <c r="I522" s="1927"/>
      <c r="J522" s="1925"/>
      <c r="K522" s="1925"/>
      <c r="L522" s="1927"/>
      <c r="M522" s="1927"/>
      <c r="N522" s="1927"/>
      <c r="O522" s="1927"/>
      <c r="P522" s="2062"/>
      <c r="Q522" s="2081"/>
    </row>
    <row r="523" spans="2:17" x14ac:dyDescent="0.25">
      <c r="B523" s="1927"/>
      <c r="C523" s="1927"/>
      <c r="D523" s="1927"/>
      <c r="E523" s="1927"/>
      <c r="F523" s="1925"/>
      <c r="G523" s="1925"/>
      <c r="H523" s="2070"/>
      <c r="I523" s="1927"/>
      <c r="J523" s="1925"/>
      <c r="K523" s="1925"/>
      <c r="L523" s="1927"/>
      <c r="M523" s="1927"/>
      <c r="N523" s="1927"/>
      <c r="O523" s="1927"/>
      <c r="P523" s="2062"/>
      <c r="Q523" s="2081"/>
    </row>
    <row r="524" spans="2:17" x14ac:dyDescent="0.25">
      <c r="B524" s="1927"/>
      <c r="C524" s="1927"/>
      <c r="D524" s="1927"/>
      <c r="E524" s="1927"/>
      <c r="F524" s="1925"/>
      <c r="G524" s="1925"/>
      <c r="H524" s="2070"/>
      <c r="I524" s="1927"/>
      <c r="J524" s="1925"/>
      <c r="K524" s="1925"/>
      <c r="L524" s="1927"/>
      <c r="M524" s="1927"/>
      <c r="N524" s="1927"/>
      <c r="O524" s="1927"/>
      <c r="P524" s="2062"/>
      <c r="Q524" s="2081"/>
    </row>
    <row r="525" spans="2:17" x14ac:dyDescent="0.25">
      <c r="B525" s="1927"/>
      <c r="C525" s="1927"/>
      <c r="D525" s="1927"/>
      <c r="E525" s="1927"/>
      <c r="F525" s="1925"/>
      <c r="G525" s="1925"/>
      <c r="H525" s="2070"/>
      <c r="I525" s="1927"/>
      <c r="J525" s="1925"/>
      <c r="K525" s="1925"/>
      <c r="L525" s="1927"/>
      <c r="M525" s="1927"/>
      <c r="N525" s="1927"/>
      <c r="O525" s="1927"/>
      <c r="P525" s="2062"/>
      <c r="Q525" s="2081"/>
    </row>
    <row r="526" spans="2:17" x14ac:dyDescent="0.25">
      <c r="B526" s="1927"/>
      <c r="C526" s="1927"/>
      <c r="D526" s="1927"/>
      <c r="E526" s="1927"/>
      <c r="F526" s="1925"/>
      <c r="G526" s="1925"/>
      <c r="H526" s="2070"/>
      <c r="I526" s="1927"/>
      <c r="J526" s="1925"/>
      <c r="K526" s="1925"/>
      <c r="L526" s="1927"/>
      <c r="M526" s="1927"/>
      <c r="N526" s="1927"/>
      <c r="O526" s="1927"/>
      <c r="P526" s="2062"/>
      <c r="Q526" s="2081"/>
    </row>
    <row r="527" spans="2:17" x14ac:dyDescent="0.25">
      <c r="B527" s="1927"/>
      <c r="C527" s="1927"/>
      <c r="D527" s="1927"/>
      <c r="E527" s="1927"/>
      <c r="F527" s="1925"/>
      <c r="G527" s="1925"/>
      <c r="H527" s="2070"/>
      <c r="I527" s="1927"/>
      <c r="J527" s="1925"/>
      <c r="K527" s="1925"/>
      <c r="L527" s="1927"/>
      <c r="M527" s="1927"/>
      <c r="N527" s="1927"/>
      <c r="O527" s="1927"/>
      <c r="P527" s="2062"/>
      <c r="Q527" s="2081"/>
    </row>
    <row r="528" spans="2:17" x14ac:dyDescent="0.25">
      <c r="B528" s="1927"/>
      <c r="C528" s="1927"/>
      <c r="D528" s="1927"/>
      <c r="E528" s="1927"/>
      <c r="F528" s="1925"/>
      <c r="G528" s="1925"/>
      <c r="H528" s="2070"/>
      <c r="I528" s="1927"/>
      <c r="J528" s="1925"/>
      <c r="K528" s="1925"/>
      <c r="L528" s="1927"/>
      <c r="M528" s="1927"/>
      <c r="N528" s="1927"/>
      <c r="O528" s="1927"/>
      <c r="P528" s="2062"/>
      <c r="Q528" s="2081"/>
    </row>
    <row r="529" spans="2:17" x14ac:dyDescent="0.25">
      <c r="B529" s="1927"/>
      <c r="C529" s="1927"/>
      <c r="D529" s="1927"/>
      <c r="E529" s="1927"/>
      <c r="F529" s="1925"/>
      <c r="G529" s="1925"/>
      <c r="H529" s="2070"/>
      <c r="I529" s="1927"/>
      <c r="J529" s="1926"/>
      <c r="K529" s="1926"/>
      <c r="L529" s="1927"/>
      <c r="M529" s="1927"/>
      <c r="N529" s="1927"/>
      <c r="O529" s="1927"/>
      <c r="P529" s="2062"/>
      <c r="Q529" s="2081"/>
    </row>
    <row r="530" spans="2:17" ht="30" x14ac:dyDescent="0.25">
      <c r="B530" s="1886"/>
      <c r="C530" s="1886"/>
      <c r="D530" s="1886"/>
      <c r="E530" s="1886"/>
      <c r="F530" s="1926"/>
      <c r="G530" s="1926"/>
      <c r="H530" s="1976"/>
      <c r="I530" s="1886"/>
      <c r="J530" s="654" t="s">
        <v>2814</v>
      </c>
      <c r="K530" s="654" t="s">
        <v>2813</v>
      </c>
      <c r="L530" s="1886"/>
      <c r="M530" s="1886"/>
      <c r="N530" s="1886"/>
      <c r="O530" s="1886"/>
      <c r="P530" s="1967"/>
      <c r="Q530" s="1968"/>
    </row>
    <row r="531" spans="2:17" x14ac:dyDescent="0.25">
      <c r="B531" s="1885" t="s">
        <v>233</v>
      </c>
      <c r="C531" s="1924" t="s">
        <v>133</v>
      </c>
      <c r="D531" s="1885" t="s">
        <v>2815</v>
      </c>
      <c r="E531" s="1885">
        <v>26215593</v>
      </c>
      <c r="F531" s="1924" t="s">
        <v>124</v>
      </c>
      <c r="G531" s="1924" t="s">
        <v>2816</v>
      </c>
      <c r="H531" s="1975">
        <v>38687</v>
      </c>
      <c r="I531" s="1885">
        <v>118903</v>
      </c>
      <c r="J531" s="1924" t="s">
        <v>2814</v>
      </c>
      <c r="K531" s="1885" t="s">
        <v>2733</v>
      </c>
      <c r="L531" s="1885"/>
      <c r="M531" s="1885" t="s">
        <v>19</v>
      </c>
      <c r="N531" s="1885" t="s">
        <v>19</v>
      </c>
      <c r="O531" s="1885" t="s">
        <v>19</v>
      </c>
      <c r="P531" s="1965"/>
      <c r="Q531" s="1966"/>
    </row>
    <row r="532" spans="2:17" x14ac:dyDescent="0.25">
      <c r="B532" s="1927"/>
      <c r="C532" s="1925"/>
      <c r="D532" s="1927"/>
      <c r="E532" s="1927"/>
      <c r="F532" s="1925"/>
      <c r="G532" s="1925"/>
      <c r="H532" s="2070"/>
      <c r="I532" s="1927"/>
      <c r="J532" s="1925"/>
      <c r="K532" s="1927"/>
      <c r="L532" s="1927"/>
      <c r="M532" s="1927"/>
      <c r="N532" s="1927"/>
      <c r="O532" s="1927"/>
      <c r="P532" s="2062"/>
      <c r="Q532" s="2081"/>
    </row>
    <row r="533" spans="2:17" x14ac:dyDescent="0.25">
      <c r="B533" s="1927"/>
      <c r="C533" s="1925"/>
      <c r="D533" s="1927"/>
      <c r="E533" s="1927"/>
      <c r="F533" s="1925"/>
      <c r="G533" s="1925"/>
      <c r="H533" s="2070"/>
      <c r="I533" s="1927"/>
      <c r="J533" s="1925"/>
      <c r="K533" s="1927"/>
      <c r="L533" s="1927"/>
      <c r="M533" s="1927"/>
      <c r="N533" s="1927"/>
      <c r="O533" s="1927"/>
      <c r="P533" s="2062"/>
      <c r="Q533" s="2081"/>
    </row>
    <row r="534" spans="2:17" x14ac:dyDescent="0.25">
      <c r="B534" s="1927"/>
      <c r="C534" s="1925"/>
      <c r="D534" s="1927"/>
      <c r="E534" s="1927"/>
      <c r="F534" s="1925"/>
      <c r="G534" s="1925"/>
      <c r="H534" s="2070"/>
      <c r="I534" s="1927"/>
      <c r="J534" s="1925"/>
      <c r="K534" s="1927"/>
      <c r="L534" s="1927"/>
      <c r="M534" s="1927"/>
      <c r="N534" s="1927"/>
      <c r="O534" s="1927"/>
      <c r="P534" s="2062"/>
      <c r="Q534" s="2081"/>
    </row>
    <row r="535" spans="2:17" x14ac:dyDescent="0.25">
      <c r="B535" s="1927"/>
      <c r="C535" s="1925"/>
      <c r="D535" s="1927"/>
      <c r="E535" s="1927"/>
      <c r="F535" s="1925"/>
      <c r="G535" s="1925"/>
      <c r="H535" s="2070"/>
      <c r="I535" s="1927"/>
      <c r="J535" s="1925"/>
      <c r="K535" s="1927"/>
      <c r="L535" s="1927"/>
      <c r="M535" s="1927"/>
      <c r="N535" s="1927"/>
      <c r="O535" s="1927"/>
      <c r="P535" s="2062"/>
      <c r="Q535" s="2081"/>
    </row>
    <row r="536" spans="2:17" x14ac:dyDescent="0.25">
      <c r="B536" s="1927"/>
      <c r="C536" s="1925"/>
      <c r="D536" s="1927"/>
      <c r="E536" s="1927"/>
      <c r="F536" s="1925"/>
      <c r="G536" s="1925"/>
      <c r="H536" s="2070"/>
      <c r="I536" s="1927"/>
      <c r="J536" s="1925"/>
      <c r="K536" s="1927"/>
      <c r="L536" s="1927"/>
      <c r="M536" s="1927"/>
      <c r="N536" s="1927"/>
      <c r="O536" s="1927"/>
      <c r="P536" s="2062"/>
      <c r="Q536" s="2081"/>
    </row>
    <row r="537" spans="2:17" x14ac:dyDescent="0.25">
      <c r="B537" s="1927"/>
      <c r="C537" s="1925"/>
      <c r="D537" s="1927"/>
      <c r="E537" s="1927"/>
      <c r="F537" s="1925"/>
      <c r="G537" s="1925"/>
      <c r="H537" s="2070"/>
      <c r="I537" s="1927"/>
      <c r="J537" s="1925"/>
      <c r="K537" s="1927"/>
      <c r="L537" s="1927"/>
      <c r="M537" s="1927"/>
      <c r="N537" s="1927"/>
      <c r="O537" s="1927"/>
      <c r="P537" s="2062"/>
      <c r="Q537" s="2081"/>
    </row>
    <row r="538" spans="2:17" x14ac:dyDescent="0.25">
      <c r="B538" s="1886"/>
      <c r="C538" s="1926"/>
      <c r="D538" s="1886"/>
      <c r="E538" s="1886"/>
      <c r="F538" s="1926"/>
      <c r="G538" s="1926"/>
      <c r="H538" s="1976"/>
      <c r="I538" s="1886"/>
      <c r="J538" s="1926"/>
      <c r="K538" s="1886"/>
      <c r="L538" s="1886"/>
      <c r="M538" s="1886"/>
      <c r="N538" s="1886"/>
      <c r="O538" s="1886"/>
      <c r="P538" s="1967"/>
      <c r="Q538" s="1968"/>
    </row>
    <row r="539" spans="2:17" x14ac:dyDescent="0.25">
      <c r="B539" s="1885" t="s">
        <v>233</v>
      </c>
      <c r="C539" s="1949" t="s">
        <v>133</v>
      </c>
      <c r="D539" s="1945" t="s">
        <v>2817</v>
      </c>
      <c r="E539" s="1945">
        <v>50882108</v>
      </c>
      <c r="F539" s="1949" t="s">
        <v>124</v>
      </c>
      <c r="G539" s="1949" t="s">
        <v>370</v>
      </c>
      <c r="H539" s="2314">
        <v>38696</v>
      </c>
      <c r="I539" s="1945"/>
      <c r="J539" s="1924" t="s">
        <v>2814</v>
      </c>
      <c r="K539" s="1885" t="s">
        <v>2733</v>
      </c>
      <c r="L539" s="1945"/>
      <c r="M539" s="1945" t="s">
        <v>19</v>
      </c>
      <c r="N539" s="1945" t="s">
        <v>19</v>
      </c>
      <c r="O539" s="1945" t="s">
        <v>19</v>
      </c>
      <c r="P539" s="1945"/>
      <c r="Q539" s="1945"/>
    </row>
    <row r="540" spans="2:17" x14ac:dyDescent="0.25">
      <c r="B540" s="1927"/>
      <c r="C540" s="1949"/>
      <c r="D540" s="1945"/>
      <c r="E540" s="1945"/>
      <c r="F540" s="1949"/>
      <c r="G540" s="1949"/>
      <c r="H540" s="2314"/>
      <c r="I540" s="1945"/>
      <c r="J540" s="1925"/>
      <c r="K540" s="1927"/>
      <c r="L540" s="1945"/>
      <c r="M540" s="1945"/>
      <c r="N540" s="1945"/>
      <c r="O540" s="1945"/>
      <c r="P540" s="1945"/>
      <c r="Q540" s="1945"/>
    </row>
    <row r="541" spans="2:17" x14ac:dyDescent="0.25">
      <c r="B541" s="1927"/>
      <c r="C541" s="1949"/>
      <c r="D541" s="1945"/>
      <c r="E541" s="1945"/>
      <c r="F541" s="1949"/>
      <c r="G541" s="1949"/>
      <c r="H541" s="2314"/>
      <c r="I541" s="1945"/>
      <c r="J541" s="1925"/>
      <c r="K541" s="1927"/>
      <c r="L541" s="1945"/>
      <c r="M541" s="1945"/>
      <c r="N541" s="1945"/>
      <c r="O541" s="1945"/>
      <c r="P541" s="1945"/>
      <c r="Q541" s="1945"/>
    </row>
    <row r="542" spans="2:17" x14ac:dyDescent="0.25">
      <c r="B542" s="1927"/>
      <c r="C542" s="1949"/>
      <c r="D542" s="1945"/>
      <c r="E542" s="1945"/>
      <c r="F542" s="1949"/>
      <c r="G542" s="1949"/>
      <c r="H542" s="2314"/>
      <c r="I542" s="1945"/>
      <c r="J542" s="1925"/>
      <c r="K542" s="1927"/>
      <c r="L542" s="1945"/>
      <c r="M542" s="1945"/>
      <c r="N542" s="1945"/>
      <c r="O542" s="1945"/>
      <c r="P542" s="1945"/>
      <c r="Q542" s="1945"/>
    </row>
    <row r="543" spans="2:17" x14ac:dyDescent="0.25">
      <c r="B543" s="1927"/>
      <c r="C543" s="1949"/>
      <c r="D543" s="1945"/>
      <c r="E543" s="1945"/>
      <c r="F543" s="1949"/>
      <c r="G543" s="1949"/>
      <c r="H543" s="2314"/>
      <c r="I543" s="1945"/>
      <c r="J543" s="1925"/>
      <c r="K543" s="1927"/>
      <c r="L543" s="1945"/>
      <c r="M543" s="1945"/>
      <c r="N543" s="1945"/>
      <c r="O543" s="1945"/>
      <c r="P543" s="1945"/>
      <c r="Q543" s="1945"/>
    </row>
    <row r="544" spans="2:17" x14ac:dyDescent="0.25">
      <c r="B544" s="1927"/>
      <c r="C544" s="1949"/>
      <c r="D544" s="1945"/>
      <c r="E544" s="1945"/>
      <c r="F544" s="1949"/>
      <c r="G544" s="1949"/>
      <c r="H544" s="2314"/>
      <c r="I544" s="1945"/>
      <c r="J544" s="1925"/>
      <c r="K544" s="1927"/>
      <c r="L544" s="1945"/>
      <c r="M544" s="1945"/>
      <c r="N544" s="1945"/>
      <c r="O544" s="1945"/>
      <c r="P544" s="1945"/>
      <c r="Q544" s="1945"/>
    </row>
    <row r="545" spans="2:17" x14ac:dyDescent="0.25">
      <c r="B545" s="1927"/>
      <c r="C545" s="1949"/>
      <c r="D545" s="1945"/>
      <c r="E545" s="1945"/>
      <c r="F545" s="1949"/>
      <c r="G545" s="1949"/>
      <c r="H545" s="2314"/>
      <c r="I545" s="1945"/>
      <c r="J545" s="1925"/>
      <c r="K545" s="1927"/>
      <c r="L545" s="1945"/>
      <c r="M545" s="1945"/>
      <c r="N545" s="1945"/>
      <c r="O545" s="1945"/>
      <c r="P545" s="1945"/>
      <c r="Q545" s="1945"/>
    </row>
    <row r="546" spans="2:17" x14ac:dyDescent="0.25">
      <c r="B546" s="1886"/>
      <c r="C546" s="1949"/>
      <c r="D546" s="1945"/>
      <c r="E546" s="1945"/>
      <c r="F546" s="1949"/>
      <c r="G546" s="1949"/>
      <c r="H546" s="2314"/>
      <c r="I546" s="1945"/>
      <c r="J546" s="1926"/>
      <c r="K546" s="1886"/>
      <c r="L546" s="1945"/>
      <c r="M546" s="1945"/>
      <c r="N546" s="1945"/>
      <c r="O546" s="1945"/>
      <c r="P546" s="1945"/>
      <c r="Q546" s="1945"/>
    </row>
    <row r="547" spans="2:17" ht="30" x14ac:dyDescent="0.25">
      <c r="B547" s="620" t="s">
        <v>233</v>
      </c>
      <c r="C547" s="622" t="s">
        <v>133</v>
      </c>
      <c r="D547" s="620" t="s">
        <v>2818</v>
      </c>
      <c r="E547" s="620">
        <v>1073985337</v>
      </c>
      <c r="F547" s="622" t="s">
        <v>124</v>
      </c>
      <c r="G547" s="622" t="s">
        <v>125</v>
      </c>
      <c r="H547" s="298">
        <v>41109</v>
      </c>
      <c r="I547" s="620"/>
      <c r="J547" s="622" t="s">
        <v>2814</v>
      </c>
      <c r="K547" s="620" t="s">
        <v>2819</v>
      </c>
      <c r="L547" s="620"/>
      <c r="M547" s="620" t="s">
        <v>19</v>
      </c>
      <c r="N547" s="620" t="s">
        <v>19</v>
      </c>
      <c r="O547" s="620" t="s">
        <v>19</v>
      </c>
      <c r="P547" s="620"/>
      <c r="Q547" s="620"/>
    </row>
    <row r="548" spans="2:17" ht="30" x14ac:dyDescent="0.25">
      <c r="B548" s="620" t="s">
        <v>233</v>
      </c>
      <c r="C548" s="622" t="s">
        <v>930</v>
      </c>
      <c r="D548" s="620" t="s">
        <v>2820</v>
      </c>
      <c r="E548" s="620">
        <v>1063151618</v>
      </c>
      <c r="F548" s="622" t="s">
        <v>124</v>
      </c>
      <c r="G548" s="622" t="s">
        <v>125</v>
      </c>
      <c r="H548" s="298">
        <v>41331</v>
      </c>
      <c r="I548" s="620"/>
      <c r="J548" s="622" t="s">
        <v>2814</v>
      </c>
      <c r="K548" s="620" t="s">
        <v>2819</v>
      </c>
      <c r="L548" s="620"/>
      <c r="M548" s="620" t="s">
        <v>19</v>
      </c>
      <c r="N548" s="620" t="s">
        <v>19</v>
      </c>
      <c r="O548" s="620" t="s">
        <v>19</v>
      </c>
      <c r="P548" s="620"/>
      <c r="Q548" s="620"/>
    </row>
    <row r="552" spans="2:17" ht="26.25" x14ac:dyDescent="0.25">
      <c r="B552" s="2313" t="s">
        <v>2821</v>
      </c>
      <c r="C552" s="2313"/>
      <c r="D552" s="2313"/>
      <c r="E552" s="544"/>
      <c r="F552" s="544"/>
      <c r="G552" s="544"/>
      <c r="H552" s="544"/>
      <c r="I552" s="544"/>
      <c r="J552" s="544"/>
      <c r="K552" s="544"/>
      <c r="L552" s="544"/>
      <c r="M552" s="544"/>
      <c r="N552" s="544"/>
      <c r="O552" s="544"/>
      <c r="P552" s="544"/>
      <c r="Q552" s="544"/>
    </row>
    <row r="553" spans="2:17" ht="75" x14ac:dyDescent="0.25">
      <c r="B553" s="656" t="s">
        <v>95</v>
      </c>
      <c r="C553" s="656" t="s">
        <v>96</v>
      </c>
      <c r="D553" s="656" t="s">
        <v>97</v>
      </c>
      <c r="E553" s="656" t="s">
        <v>98</v>
      </c>
      <c r="F553" s="656" t="s">
        <v>99</v>
      </c>
      <c r="G553" s="656" t="s">
        <v>100</v>
      </c>
      <c r="H553" s="656" t="s">
        <v>101</v>
      </c>
      <c r="I553" s="656" t="s">
        <v>102</v>
      </c>
      <c r="J553" s="1898" t="s">
        <v>241</v>
      </c>
      <c r="K553" s="1899"/>
      <c r="L553" s="1900"/>
      <c r="M553" s="656" t="s">
        <v>104</v>
      </c>
      <c r="N553" s="656" t="s">
        <v>105</v>
      </c>
      <c r="O553" s="656" t="s">
        <v>106</v>
      </c>
      <c r="P553" s="1898" t="s">
        <v>81</v>
      </c>
      <c r="Q553" s="1900"/>
    </row>
    <row r="554" spans="2:17" x14ac:dyDescent="0.25">
      <c r="B554" s="1885" t="s">
        <v>126</v>
      </c>
      <c r="C554" s="1885" t="s">
        <v>195</v>
      </c>
      <c r="D554" s="1885" t="s">
        <v>2822</v>
      </c>
      <c r="E554" s="1885">
        <v>50849815</v>
      </c>
      <c r="F554" s="1924" t="s">
        <v>261</v>
      </c>
      <c r="G554" s="1924" t="s">
        <v>130</v>
      </c>
      <c r="H554" s="1975">
        <v>36516</v>
      </c>
      <c r="I554" s="1885"/>
      <c r="J554" s="1924" t="s">
        <v>2811</v>
      </c>
      <c r="K554" s="1885" t="s">
        <v>2813</v>
      </c>
      <c r="L554" s="1885"/>
      <c r="M554" s="1885" t="s">
        <v>19</v>
      </c>
      <c r="N554" s="1885" t="s">
        <v>19</v>
      </c>
      <c r="O554" s="1885" t="s">
        <v>19</v>
      </c>
      <c r="P554" s="1965"/>
      <c r="Q554" s="1966"/>
    </row>
    <row r="555" spans="2:17" x14ac:dyDescent="0.25">
      <c r="B555" s="1927"/>
      <c r="C555" s="1927"/>
      <c r="D555" s="1927"/>
      <c r="E555" s="1927"/>
      <c r="F555" s="1925"/>
      <c r="G555" s="1925"/>
      <c r="H555" s="2070"/>
      <c r="I555" s="1927"/>
      <c r="J555" s="1925"/>
      <c r="K555" s="1927"/>
      <c r="L555" s="1927"/>
      <c r="M555" s="1927"/>
      <c r="N555" s="1927"/>
      <c r="O555" s="1927"/>
      <c r="P555" s="2062"/>
      <c r="Q555" s="2081"/>
    </row>
    <row r="556" spans="2:17" x14ac:dyDescent="0.25">
      <c r="B556" s="1927"/>
      <c r="C556" s="1927"/>
      <c r="D556" s="1927"/>
      <c r="E556" s="1927"/>
      <c r="F556" s="1925"/>
      <c r="G556" s="1925"/>
      <c r="H556" s="2070"/>
      <c r="I556" s="1927"/>
      <c r="J556" s="1925"/>
      <c r="K556" s="1927"/>
      <c r="L556" s="1927"/>
      <c r="M556" s="1927"/>
      <c r="N556" s="1927"/>
      <c r="O556" s="1927"/>
      <c r="P556" s="2062"/>
      <c r="Q556" s="2081"/>
    </row>
    <row r="557" spans="2:17" x14ac:dyDescent="0.25">
      <c r="B557" s="1927"/>
      <c r="C557" s="1927"/>
      <c r="D557" s="1927"/>
      <c r="E557" s="1927"/>
      <c r="F557" s="1925"/>
      <c r="G557" s="1925"/>
      <c r="H557" s="2070"/>
      <c r="I557" s="1927"/>
      <c r="J557" s="1925"/>
      <c r="K557" s="1927"/>
      <c r="L557" s="1927"/>
      <c r="M557" s="1927"/>
      <c r="N557" s="1927"/>
      <c r="O557" s="1927"/>
      <c r="P557" s="2062"/>
      <c r="Q557" s="2081"/>
    </row>
    <row r="558" spans="2:17" x14ac:dyDescent="0.25">
      <c r="B558" s="1927"/>
      <c r="C558" s="1927"/>
      <c r="D558" s="1927"/>
      <c r="E558" s="1927"/>
      <c r="F558" s="1925"/>
      <c r="G558" s="1925"/>
      <c r="H558" s="2070"/>
      <c r="I558" s="1927"/>
      <c r="J558" s="1925"/>
      <c r="K558" s="1927"/>
      <c r="L558" s="1927"/>
      <c r="M558" s="1927"/>
      <c r="N558" s="1927"/>
      <c r="O558" s="1927"/>
      <c r="P558" s="2062"/>
      <c r="Q558" s="2081"/>
    </row>
    <row r="559" spans="2:17" x14ac:dyDescent="0.25">
      <c r="B559" s="1927"/>
      <c r="C559" s="1927"/>
      <c r="D559" s="1927"/>
      <c r="E559" s="1927"/>
      <c r="F559" s="1925"/>
      <c r="G559" s="1925"/>
      <c r="H559" s="2070"/>
      <c r="I559" s="1927"/>
      <c r="J559" s="1925"/>
      <c r="K559" s="1927"/>
      <c r="L559" s="1927"/>
      <c r="M559" s="1927"/>
      <c r="N559" s="1927"/>
      <c r="O559" s="1927"/>
      <c r="P559" s="2062"/>
      <c r="Q559" s="2081"/>
    </row>
    <row r="560" spans="2:17" x14ac:dyDescent="0.25">
      <c r="B560" s="1927"/>
      <c r="C560" s="1927"/>
      <c r="D560" s="1927"/>
      <c r="E560" s="1927"/>
      <c r="F560" s="1925"/>
      <c r="G560" s="1925"/>
      <c r="H560" s="2070"/>
      <c r="I560" s="1927"/>
      <c r="J560" s="1926"/>
      <c r="K560" s="1886"/>
      <c r="L560" s="1927"/>
      <c r="M560" s="1927"/>
      <c r="N560" s="1927"/>
      <c r="O560" s="1927"/>
      <c r="P560" s="2062"/>
      <c r="Q560" s="2081"/>
    </row>
    <row r="561" spans="2:17" x14ac:dyDescent="0.25">
      <c r="B561" s="1927"/>
      <c r="C561" s="1927"/>
      <c r="D561" s="1927"/>
      <c r="E561" s="1927"/>
      <c r="F561" s="1925"/>
      <c r="G561" s="1925"/>
      <c r="H561" s="2070"/>
      <c r="I561" s="1927"/>
      <c r="J561" s="1924" t="s">
        <v>2814</v>
      </c>
      <c r="K561" s="1924" t="s">
        <v>2823</v>
      </c>
      <c r="L561" s="1927"/>
      <c r="M561" s="1927"/>
      <c r="N561" s="1927"/>
      <c r="O561" s="1927"/>
      <c r="P561" s="2062"/>
      <c r="Q561" s="2081"/>
    </row>
    <row r="562" spans="2:17" x14ac:dyDescent="0.25">
      <c r="B562" s="1927"/>
      <c r="C562" s="1927"/>
      <c r="D562" s="1927"/>
      <c r="E562" s="1927"/>
      <c r="F562" s="1925"/>
      <c r="G562" s="1925"/>
      <c r="H562" s="2070"/>
      <c r="I562" s="1927"/>
      <c r="J562" s="1925"/>
      <c r="K562" s="1925"/>
      <c r="L562" s="1927"/>
      <c r="M562" s="1927"/>
      <c r="N562" s="1927"/>
      <c r="O562" s="1927"/>
      <c r="P562" s="2062"/>
      <c r="Q562" s="2081"/>
    </row>
    <row r="563" spans="2:17" x14ac:dyDescent="0.25">
      <c r="B563" s="1927"/>
      <c r="C563" s="1927"/>
      <c r="D563" s="1927"/>
      <c r="E563" s="1927"/>
      <c r="F563" s="1925"/>
      <c r="G563" s="1925"/>
      <c r="H563" s="2070"/>
      <c r="I563" s="1927"/>
      <c r="J563" s="1925"/>
      <c r="K563" s="1925"/>
      <c r="L563" s="1927"/>
      <c r="M563" s="1927"/>
      <c r="N563" s="1927"/>
      <c r="O563" s="1927"/>
      <c r="P563" s="2062"/>
      <c r="Q563" s="2081"/>
    </row>
    <row r="564" spans="2:17" x14ac:dyDescent="0.25">
      <c r="B564" s="1927"/>
      <c r="C564" s="1927"/>
      <c r="D564" s="1927"/>
      <c r="E564" s="1927"/>
      <c r="F564" s="1925"/>
      <c r="G564" s="1925"/>
      <c r="H564" s="2070"/>
      <c r="I564" s="1927"/>
      <c r="J564" s="1925"/>
      <c r="K564" s="1925"/>
      <c r="L564" s="1927"/>
      <c r="M564" s="1927"/>
      <c r="N564" s="1927"/>
      <c r="O564" s="1927"/>
      <c r="P564" s="2062"/>
      <c r="Q564" s="2081"/>
    </row>
    <row r="565" spans="2:17" x14ac:dyDescent="0.25">
      <c r="B565" s="1927"/>
      <c r="C565" s="1927"/>
      <c r="D565" s="1927"/>
      <c r="E565" s="1927"/>
      <c r="F565" s="1925"/>
      <c r="G565" s="1925"/>
      <c r="H565" s="2070"/>
      <c r="I565" s="1927"/>
      <c r="J565" s="1925"/>
      <c r="K565" s="1925"/>
      <c r="L565" s="1927"/>
      <c r="M565" s="1927"/>
      <c r="N565" s="1927"/>
      <c r="O565" s="1927"/>
      <c r="P565" s="2062"/>
      <c r="Q565" s="2081"/>
    </row>
    <row r="566" spans="2:17" x14ac:dyDescent="0.25">
      <c r="B566" s="1927"/>
      <c r="C566" s="1927"/>
      <c r="D566" s="1927"/>
      <c r="E566" s="1927"/>
      <c r="F566" s="1925"/>
      <c r="G566" s="1925"/>
      <c r="H566" s="2070"/>
      <c r="I566" s="1927"/>
      <c r="J566" s="1925"/>
      <c r="K566" s="1925"/>
      <c r="L566" s="1927"/>
      <c r="M566" s="1927"/>
      <c r="N566" s="1927"/>
      <c r="O566" s="1927"/>
      <c r="P566" s="2062"/>
      <c r="Q566" s="2081"/>
    </row>
    <row r="567" spans="2:17" x14ac:dyDescent="0.25">
      <c r="B567" s="1927"/>
      <c r="C567" s="1927"/>
      <c r="D567" s="1927"/>
      <c r="E567" s="1927"/>
      <c r="F567" s="1925"/>
      <c r="G567" s="1925"/>
      <c r="H567" s="2070"/>
      <c r="I567" s="1927"/>
      <c r="J567" s="1925"/>
      <c r="K567" s="1925"/>
      <c r="L567" s="1927"/>
      <c r="M567" s="1927"/>
      <c r="N567" s="1927"/>
      <c r="O567" s="1927"/>
      <c r="P567" s="2062"/>
      <c r="Q567" s="2081"/>
    </row>
    <row r="568" spans="2:17" x14ac:dyDescent="0.25">
      <c r="B568" s="1886"/>
      <c r="C568" s="1886"/>
      <c r="D568" s="1886"/>
      <c r="E568" s="1886"/>
      <c r="F568" s="1926"/>
      <c r="G568" s="1926"/>
      <c r="H568" s="1976"/>
      <c r="I568" s="1886"/>
      <c r="J568" s="1926"/>
      <c r="K568" s="1926"/>
      <c r="L568" s="1886"/>
      <c r="M568" s="1886"/>
      <c r="N568" s="1886"/>
      <c r="O568" s="1886"/>
      <c r="P568" s="1967"/>
      <c r="Q568" s="1968"/>
    </row>
    <row r="569" spans="2:17" x14ac:dyDescent="0.25">
      <c r="B569" s="1885" t="s">
        <v>233</v>
      </c>
      <c r="C569" s="1885" t="s">
        <v>195</v>
      </c>
      <c r="D569" s="1885" t="s">
        <v>2824</v>
      </c>
      <c r="E569" s="1885">
        <v>1063360247</v>
      </c>
      <c r="F569" s="1924" t="s">
        <v>124</v>
      </c>
      <c r="G569" s="1924" t="s">
        <v>255</v>
      </c>
      <c r="H569" s="1975">
        <v>40787</v>
      </c>
      <c r="I569" s="1885"/>
      <c r="J569" s="1924" t="s">
        <v>2814</v>
      </c>
      <c r="K569" s="1924" t="s">
        <v>2825</v>
      </c>
      <c r="L569" s="1885"/>
      <c r="M569" s="1885" t="s">
        <v>19</v>
      </c>
      <c r="N569" s="1885" t="s">
        <v>19</v>
      </c>
      <c r="O569" s="1885" t="s">
        <v>19</v>
      </c>
      <c r="P569" s="1965"/>
      <c r="Q569" s="1966"/>
    </row>
    <row r="570" spans="2:17" x14ac:dyDescent="0.25">
      <c r="B570" s="1927"/>
      <c r="C570" s="1927"/>
      <c r="D570" s="1927"/>
      <c r="E570" s="1927"/>
      <c r="F570" s="1925"/>
      <c r="G570" s="1925"/>
      <c r="H570" s="2070"/>
      <c r="I570" s="1927"/>
      <c r="J570" s="1925"/>
      <c r="K570" s="1925"/>
      <c r="L570" s="1927"/>
      <c r="M570" s="1927"/>
      <c r="N570" s="1927"/>
      <c r="O570" s="1927"/>
      <c r="P570" s="2062"/>
      <c r="Q570" s="2081"/>
    </row>
    <row r="571" spans="2:17" x14ac:dyDescent="0.25">
      <c r="B571" s="1927"/>
      <c r="C571" s="1927"/>
      <c r="D571" s="1927"/>
      <c r="E571" s="1927"/>
      <c r="F571" s="1925"/>
      <c r="G571" s="1925"/>
      <c r="H571" s="2070"/>
      <c r="I571" s="1927"/>
      <c r="J571" s="1925"/>
      <c r="K571" s="1925"/>
      <c r="L571" s="1927"/>
      <c r="M571" s="1927"/>
      <c r="N571" s="1927"/>
      <c r="O571" s="1927"/>
      <c r="P571" s="2062"/>
      <c r="Q571" s="2081"/>
    </row>
    <row r="572" spans="2:17" x14ac:dyDescent="0.25">
      <c r="B572" s="1927"/>
      <c r="C572" s="1927"/>
      <c r="D572" s="1927"/>
      <c r="E572" s="1927"/>
      <c r="F572" s="1925"/>
      <c r="G572" s="1925"/>
      <c r="H572" s="2070"/>
      <c r="I572" s="1927"/>
      <c r="J572" s="1925"/>
      <c r="K572" s="1925"/>
      <c r="L572" s="1927"/>
      <c r="M572" s="1927"/>
      <c r="N572" s="1927"/>
      <c r="O572" s="1927"/>
      <c r="P572" s="2062"/>
      <c r="Q572" s="2081"/>
    </row>
    <row r="573" spans="2:17" x14ac:dyDescent="0.25">
      <c r="B573" s="1927"/>
      <c r="C573" s="1927"/>
      <c r="D573" s="1927"/>
      <c r="E573" s="1927"/>
      <c r="F573" s="1925"/>
      <c r="G573" s="1925"/>
      <c r="H573" s="2070"/>
      <c r="I573" s="1927"/>
      <c r="J573" s="1925"/>
      <c r="K573" s="1925"/>
      <c r="L573" s="1927"/>
      <c r="M573" s="1927"/>
      <c r="N573" s="1927"/>
      <c r="O573" s="1927"/>
      <c r="P573" s="2062"/>
      <c r="Q573" s="2081"/>
    </row>
    <row r="574" spans="2:17" x14ac:dyDescent="0.25">
      <c r="B574" s="1927"/>
      <c r="C574" s="1927"/>
      <c r="D574" s="1927"/>
      <c r="E574" s="1927"/>
      <c r="F574" s="1925"/>
      <c r="G574" s="1925"/>
      <c r="H574" s="2070"/>
      <c r="I574" s="1927"/>
      <c r="J574" s="1925"/>
      <c r="K574" s="1925"/>
      <c r="L574" s="1927"/>
      <c r="M574" s="1927"/>
      <c r="N574" s="1927"/>
      <c r="O574" s="1927"/>
      <c r="P574" s="2062"/>
      <c r="Q574" s="2081"/>
    </row>
    <row r="575" spans="2:17" x14ac:dyDescent="0.25">
      <c r="B575" s="1927"/>
      <c r="C575" s="1927"/>
      <c r="D575" s="1927"/>
      <c r="E575" s="1927"/>
      <c r="F575" s="1925"/>
      <c r="G575" s="1925"/>
      <c r="H575" s="2070"/>
      <c r="I575" s="1927"/>
      <c r="J575" s="1925"/>
      <c r="K575" s="1925"/>
      <c r="L575" s="1927"/>
      <c r="M575" s="1927"/>
      <c r="N575" s="1927"/>
      <c r="O575" s="1927"/>
      <c r="P575" s="2062"/>
      <c r="Q575" s="2081"/>
    </row>
    <row r="576" spans="2:17" x14ac:dyDescent="0.25">
      <c r="B576" s="1927"/>
      <c r="C576" s="1927"/>
      <c r="D576" s="1927"/>
      <c r="E576" s="1927"/>
      <c r="F576" s="1925"/>
      <c r="G576" s="1925"/>
      <c r="H576" s="2070"/>
      <c r="I576" s="1927"/>
      <c r="J576" s="1925"/>
      <c r="K576" s="1925"/>
      <c r="L576" s="1927"/>
      <c r="M576" s="1927"/>
      <c r="N576" s="1927"/>
      <c r="O576" s="1927"/>
      <c r="P576" s="2062"/>
      <c r="Q576" s="2081"/>
    </row>
    <row r="577" spans="2:17" x14ac:dyDescent="0.25">
      <c r="B577" s="1927"/>
      <c r="C577" s="1927"/>
      <c r="D577" s="1927"/>
      <c r="E577" s="1927"/>
      <c r="F577" s="1925"/>
      <c r="G577" s="1925"/>
      <c r="H577" s="2070"/>
      <c r="I577" s="1927"/>
      <c r="J577" s="1926"/>
      <c r="K577" s="1926"/>
      <c r="L577" s="1927"/>
      <c r="M577" s="1927"/>
      <c r="N577" s="1927"/>
      <c r="O577" s="1927"/>
      <c r="P577" s="2062"/>
      <c r="Q577" s="2081"/>
    </row>
    <row r="578" spans="2:17" x14ac:dyDescent="0.25">
      <c r="B578" s="1886"/>
      <c r="C578" s="1886"/>
      <c r="D578" s="1886"/>
      <c r="E578" s="1886"/>
      <c r="F578" s="1926"/>
      <c r="G578" s="1926"/>
      <c r="H578" s="1976"/>
      <c r="I578" s="1886"/>
      <c r="J578" s="654"/>
      <c r="K578" s="654"/>
      <c r="L578" s="1886"/>
      <c r="M578" s="1886"/>
      <c r="N578" s="1886"/>
      <c r="O578" s="1886"/>
      <c r="P578" s="1967"/>
      <c r="Q578" s="1968"/>
    </row>
    <row r="582" spans="2:17" ht="26.25" x14ac:dyDescent="0.25">
      <c r="B582" s="2313" t="s">
        <v>2826</v>
      </c>
      <c r="C582" s="2313"/>
      <c r="D582" s="2313"/>
      <c r="E582" s="544"/>
      <c r="F582" s="544"/>
      <c r="G582" s="544"/>
      <c r="H582" s="544"/>
      <c r="I582" s="544"/>
      <c r="J582" s="544"/>
      <c r="K582" s="544"/>
      <c r="L582" s="544"/>
      <c r="M582" s="544"/>
      <c r="N582" s="544"/>
      <c r="O582" s="544"/>
      <c r="P582" s="544"/>
      <c r="Q582" s="544"/>
    </row>
    <row r="583" spans="2:17" ht="75" x14ac:dyDescent="0.25">
      <c r="B583" s="656" t="s">
        <v>95</v>
      </c>
      <c r="C583" s="656" t="s">
        <v>96</v>
      </c>
      <c r="D583" s="656" t="s">
        <v>97</v>
      </c>
      <c r="E583" s="656" t="s">
        <v>98</v>
      </c>
      <c r="F583" s="656" t="s">
        <v>99</v>
      </c>
      <c r="G583" s="656" t="s">
        <v>100</v>
      </c>
      <c r="H583" s="656" t="s">
        <v>101</v>
      </c>
      <c r="I583" s="656" t="s">
        <v>102</v>
      </c>
      <c r="J583" s="1898" t="s">
        <v>241</v>
      </c>
      <c r="K583" s="1899"/>
      <c r="L583" s="1900"/>
      <c r="M583" s="656" t="s">
        <v>104</v>
      </c>
      <c r="N583" s="656" t="s">
        <v>105</v>
      </c>
      <c r="O583" s="656" t="s">
        <v>106</v>
      </c>
      <c r="P583" s="1898" t="s">
        <v>81</v>
      </c>
      <c r="Q583" s="1900"/>
    </row>
    <row r="584" spans="2:17" x14ac:dyDescent="0.25">
      <c r="B584" s="1885" t="s">
        <v>126</v>
      </c>
      <c r="C584" s="1885" t="s">
        <v>111</v>
      </c>
      <c r="D584" s="1885" t="s">
        <v>2827</v>
      </c>
      <c r="E584" s="1885">
        <v>50849015</v>
      </c>
      <c r="F584" s="1924" t="s">
        <v>2828</v>
      </c>
      <c r="G584" s="1924" t="s">
        <v>130</v>
      </c>
      <c r="H584" s="1975">
        <v>36148</v>
      </c>
      <c r="I584" s="1885"/>
      <c r="J584" s="1924" t="s">
        <v>2814</v>
      </c>
      <c r="K584" s="1885" t="s">
        <v>2823</v>
      </c>
      <c r="L584" s="1885"/>
      <c r="M584" s="1885" t="s">
        <v>19</v>
      </c>
      <c r="N584" s="1885" t="s">
        <v>19</v>
      </c>
      <c r="O584" s="1885" t="s">
        <v>19</v>
      </c>
      <c r="P584" s="1965"/>
      <c r="Q584" s="1966"/>
    </row>
    <row r="585" spans="2:17" x14ac:dyDescent="0.25">
      <c r="B585" s="1927"/>
      <c r="C585" s="1927"/>
      <c r="D585" s="1927"/>
      <c r="E585" s="1927"/>
      <c r="F585" s="1925"/>
      <c r="G585" s="1925"/>
      <c r="H585" s="2070"/>
      <c r="I585" s="1927"/>
      <c r="J585" s="1925"/>
      <c r="K585" s="1927"/>
      <c r="L585" s="1927"/>
      <c r="M585" s="1927"/>
      <c r="N585" s="1927"/>
      <c r="O585" s="1927"/>
      <c r="P585" s="2062"/>
      <c r="Q585" s="2081"/>
    </row>
    <row r="586" spans="2:17" x14ac:dyDescent="0.25">
      <c r="B586" s="1927"/>
      <c r="C586" s="1927"/>
      <c r="D586" s="1927"/>
      <c r="E586" s="1927"/>
      <c r="F586" s="1925"/>
      <c r="G586" s="1925"/>
      <c r="H586" s="2070"/>
      <c r="I586" s="1927"/>
      <c r="J586" s="1925"/>
      <c r="K586" s="1927"/>
      <c r="L586" s="1927"/>
      <c r="M586" s="1927"/>
      <c r="N586" s="1927"/>
      <c r="O586" s="1927"/>
      <c r="P586" s="2062"/>
      <c r="Q586" s="2081"/>
    </row>
    <row r="587" spans="2:17" x14ac:dyDescent="0.25">
      <c r="B587" s="1927"/>
      <c r="C587" s="1927"/>
      <c r="D587" s="1927"/>
      <c r="E587" s="1927"/>
      <c r="F587" s="1925"/>
      <c r="G587" s="1925"/>
      <c r="H587" s="2070"/>
      <c r="I587" s="1927"/>
      <c r="J587" s="1925"/>
      <c r="K587" s="1927"/>
      <c r="L587" s="1927"/>
      <c r="M587" s="1927"/>
      <c r="N587" s="1927"/>
      <c r="O587" s="1927"/>
      <c r="P587" s="2062"/>
      <c r="Q587" s="2081"/>
    </row>
    <row r="588" spans="2:17" x14ac:dyDescent="0.25">
      <c r="B588" s="1927"/>
      <c r="C588" s="1927"/>
      <c r="D588" s="1927"/>
      <c r="E588" s="1927"/>
      <c r="F588" s="1925"/>
      <c r="G588" s="1925"/>
      <c r="H588" s="2070"/>
      <c r="I588" s="1927"/>
      <c r="J588" s="1925"/>
      <c r="K588" s="1927"/>
      <c r="L588" s="1927"/>
      <c r="M588" s="1927"/>
      <c r="N588" s="1927"/>
      <c r="O588" s="1927"/>
      <c r="P588" s="2062"/>
      <c r="Q588" s="2081"/>
    </row>
    <row r="589" spans="2:17" x14ac:dyDescent="0.25">
      <c r="B589" s="1927"/>
      <c r="C589" s="1927"/>
      <c r="D589" s="1927"/>
      <c r="E589" s="1927"/>
      <c r="F589" s="1925"/>
      <c r="G589" s="1925"/>
      <c r="H589" s="2070"/>
      <c r="I589" s="1927"/>
      <c r="J589" s="1925"/>
      <c r="K589" s="1927"/>
      <c r="L589" s="1927"/>
      <c r="M589" s="1927"/>
      <c r="N589" s="1927"/>
      <c r="O589" s="1927"/>
      <c r="P589" s="2062"/>
      <c r="Q589" s="2081"/>
    </row>
    <row r="590" spans="2:17" x14ac:dyDescent="0.25">
      <c r="B590" s="1927"/>
      <c r="C590" s="1927"/>
      <c r="D590" s="1927"/>
      <c r="E590" s="1927"/>
      <c r="F590" s="1925"/>
      <c r="G590" s="1925"/>
      <c r="H590" s="2070"/>
      <c r="I590" s="1927"/>
      <c r="J590" s="1926"/>
      <c r="K590" s="1886"/>
      <c r="L590" s="1927"/>
      <c r="M590" s="1927"/>
      <c r="N590" s="1927"/>
      <c r="O590" s="1927"/>
      <c r="P590" s="2062"/>
      <c r="Q590" s="2081"/>
    </row>
    <row r="591" spans="2:17" x14ac:dyDescent="0.25">
      <c r="B591" s="1927"/>
      <c r="C591" s="1927"/>
      <c r="D591" s="1927"/>
      <c r="E591" s="1927"/>
      <c r="F591" s="1925"/>
      <c r="G591" s="1925"/>
      <c r="H591" s="2070"/>
      <c r="I591" s="1927"/>
      <c r="J591" s="1924" t="s">
        <v>2811</v>
      </c>
      <c r="K591" s="1924" t="s">
        <v>2781</v>
      </c>
      <c r="L591" s="1927"/>
      <c r="M591" s="1927"/>
      <c r="N591" s="1927"/>
      <c r="O591" s="1927"/>
      <c r="P591" s="2062"/>
      <c r="Q591" s="2081"/>
    </row>
    <row r="592" spans="2:17" x14ac:dyDescent="0.25">
      <c r="B592" s="1927"/>
      <c r="C592" s="1927"/>
      <c r="D592" s="1927"/>
      <c r="E592" s="1927"/>
      <c r="F592" s="1925"/>
      <c r="G592" s="1925"/>
      <c r="H592" s="2070"/>
      <c r="I592" s="1927"/>
      <c r="J592" s="1925"/>
      <c r="K592" s="1925"/>
      <c r="L592" s="1927"/>
      <c r="M592" s="1927"/>
      <c r="N592" s="1927"/>
      <c r="O592" s="1927"/>
      <c r="P592" s="2062"/>
      <c r="Q592" s="2081"/>
    </row>
    <row r="593" spans="2:17" x14ac:dyDescent="0.25">
      <c r="B593" s="1927"/>
      <c r="C593" s="1927"/>
      <c r="D593" s="1927"/>
      <c r="E593" s="1927"/>
      <c r="F593" s="1925"/>
      <c r="G593" s="1925"/>
      <c r="H593" s="2070"/>
      <c r="I593" s="1927"/>
      <c r="J593" s="1925"/>
      <c r="K593" s="1925"/>
      <c r="L593" s="1927"/>
      <c r="M593" s="1927"/>
      <c r="N593" s="1927"/>
      <c r="O593" s="1927"/>
      <c r="P593" s="2062"/>
      <c r="Q593" s="2081"/>
    </row>
    <row r="594" spans="2:17" x14ac:dyDescent="0.25">
      <c r="B594" s="1927"/>
      <c r="C594" s="1927"/>
      <c r="D594" s="1927"/>
      <c r="E594" s="1927"/>
      <c r="F594" s="1925"/>
      <c r="G594" s="1925"/>
      <c r="H594" s="2070"/>
      <c r="I594" s="1927"/>
      <c r="J594" s="1925"/>
      <c r="K594" s="1925"/>
      <c r="L594" s="1927"/>
      <c r="M594" s="1927"/>
      <c r="N594" s="1927"/>
      <c r="O594" s="1927"/>
      <c r="P594" s="2062"/>
      <c r="Q594" s="2081"/>
    </row>
    <row r="595" spans="2:17" x14ac:dyDescent="0.25">
      <c r="B595" s="1927"/>
      <c r="C595" s="1927"/>
      <c r="D595" s="1927"/>
      <c r="E595" s="1927"/>
      <c r="F595" s="1925"/>
      <c r="G595" s="1925"/>
      <c r="H595" s="2070"/>
      <c r="I595" s="1927"/>
      <c r="J595" s="1925"/>
      <c r="K595" s="1925"/>
      <c r="L595" s="1927"/>
      <c r="M595" s="1927"/>
      <c r="N595" s="1927"/>
      <c r="O595" s="1927"/>
      <c r="P595" s="2062"/>
      <c r="Q595" s="2081"/>
    </row>
    <row r="596" spans="2:17" x14ac:dyDescent="0.25">
      <c r="B596" s="1927"/>
      <c r="C596" s="1927"/>
      <c r="D596" s="1927"/>
      <c r="E596" s="1927"/>
      <c r="F596" s="1925"/>
      <c r="G596" s="1925"/>
      <c r="H596" s="2070"/>
      <c r="I596" s="1927"/>
      <c r="J596" s="1925"/>
      <c r="K596" s="1925"/>
      <c r="L596" s="1927"/>
      <c r="M596" s="1927"/>
      <c r="N596" s="1927"/>
      <c r="O596" s="1927"/>
      <c r="P596" s="2062"/>
      <c r="Q596" s="2081"/>
    </row>
    <row r="597" spans="2:17" x14ac:dyDescent="0.25">
      <c r="B597" s="1927"/>
      <c r="C597" s="1927"/>
      <c r="D597" s="1927"/>
      <c r="E597" s="1927"/>
      <c r="F597" s="1925"/>
      <c r="G597" s="1925"/>
      <c r="H597" s="2070"/>
      <c r="I597" s="1927"/>
      <c r="J597" s="1925"/>
      <c r="K597" s="1925"/>
      <c r="L597" s="1927"/>
      <c r="M597" s="1927"/>
      <c r="N597" s="1927"/>
      <c r="O597" s="1927"/>
      <c r="P597" s="2062"/>
      <c r="Q597" s="2081"/>
    </row>
    <row r="598" spans="2:17" x14ac:dyDescent="0.25">
      <c r="B598" s="1886"/>
      <c r="C598" s="1886"/>
      <c r="D598" s="1886"/>
      <c r="E598" s="1886"/>
      <c r="F598" s="1926"/>
      <c r="G598" s="1926"/>
      <c r="H598" s="1976"/>
      <c r="I598" s="1886"/>
      <c r="J598" s="1926"/>
      <c r="K598" s="1926"/>
      <c r="L598" s="1886"/>
      <c r="M598" s="1886"/>
      <c r="N598" s="1886"/>
      <c r="O598" s="1886"/>
      <c r="P598" s="1967"/>
      <c r="Q598" s="1968"/>
    </row>
    <row r="599" spans="2:17" x14ac:dyDescent="0.25">
      <c r="B599" s="1885" t="s">
        <v>126</v>
      </c>
      <c r="C599" s="1885" t="s">
        <v>256</v>
      </c>
      <c r="D599" s="1924" t="s">
        <v>2829</v>
      </c>
      <c r="E599" s="1885">
        <v>30659388</v>
      </c>
      <c r="F599" s="1924" t="s">
        <v>257</v>
      </c>
      <c r="G599" s="1924" t="s">
        <v>253</v>
      </c>
      <c r="H599" s="1975">
        <v>38128</v>
      </c>
      <c r="I599" s="1885"/>
      <c r="J599" s="1924" t="s">
        <v>2811</v>
      </c>
      <c r="K599" s="1924" t="s">
        <v>2781</v>
      </c>
      <c r="L599" s="1885"/>
      <c r="M599" s="1885" t="s">
        <v>19</v>
      </c>
      <c r="N599" s="1885" t="s">
        <v>19</v>
      </c>
      <c r="O599" s="1885" t="s">
        <v>19</v>
      </c>
      <c r="P599" s="1965"/>
      <c r="Q599" s="1966"/>
    </row>
    <row r="600" spans="2:17" x14ac:dyDescent="0.25">
      <c r="B600" s="1927"/>
      <c r="C600" s="1927"/>
      <c r="D600" s="1925"/>
      <c r="E600" s="1927"/>
      <c r="F600" s="1925"/>
      <c r="G600" s="1925"/>
      <c r="H600" s="2070"/>
      <c r="I600" s="1927"/>
      <c r="J600" s="1925"/>
      <c r="K600" s="1925"/>
      <c r="L600" s="1927"/>
      <c r="M600" s="1927"/>
      <c r="N600" s="1927"/>
      <c r="O600" s="1927"/>
      <c r="P600" s="2062"/>
      <c r="Q600" s="2081"/>
    </row>
    <row r="601" spans="2:17" x14ac:dyDescent="0.25">
      <c r="B601" s="1927"/>
      <c r="C601" s="1927"/>
      <c r="D601" s="1925"/>
      <c r="E601" s="1927"/>
      <c r="F601" s="1925"/>
      <c r="G601" s="1925"/>
      <c r="H601" s="2070"/>
      <c r="I601" s="1927"/>
      <c r="J601" s="1925"/>
      <c r="K601" s="1925"/>
      <c r="L601" s="1927"/>
      <c r="M601" s="1927"/>
      <c r="N601" s="1927"/>
      <c r="O601" s="1927"/>
      <c r="P601" s="2062"/>
      <c r="Q601" s="2081"/>
    </row>
    <row r="602" spans="2:17" x14ac:dyDescent="0.25">
      <c r="B602" s="1927"/>
      <c r="C602" s="1927"/>
      <c r="D602" s="1925"/>
      <c r="E602" s="1927"/>
      <c r="F602" s="1925"/>
      <c r="G602" s="1925"/>
      <c r="H602" s="2070"/>
      <c r="I602" s="1927"/>
      <c r="J602" s="1925"/>
      <c r="K602" s="1925"/>
      <c r="L602" s="1927"/>
      <c r="M602" s="1927"/>
      <c r="N602" s="1927"/>
      <c r="O602" s="1927"/>
      <c r="P602" s="2062"/>
      <c r="Q602" s="2081"/>
    </row>
    <row r="603" spans="2:17" x14ac:dyDescent="0.25">
      <c r="B603" s="1927"/>
      <c r="C603" s="1927"/>
      <c r="D603" s="1925"/>
      <c r="E603" s="1927"/>
      <c r="F603" s="1925"/>
      <c r="G603" s="1925"/>
      <c r="H603" s="2070"/>
      <c r="I603" s="1927"/>
      <c r="J603" s="1925"/>
      <c r="K603" s="1925"/>
      <c r="L603" s="1927"/>
      <c r="M603" s="1927"/>
      <c r="N603" s="1927"/>
      <c r="O603" s="1927"/>
      <c r="P603" s="2062"/>
      <c r="Q603" s="2081"/>
    </row>
    <row r="604" spans="2:17" x14ac:dyDescent="0.25">
      <c r="B604" s="1927"/>
      <c r="C604" s="1927"/>
      <c r="D604" s="1925"/>
      <c r="E604" s="1927"/>
      <c r="F604" s="1925"/>
      <c r="G604" s="1925"/>
      <c r="H604" s="2070"/>
      <c r="I604" s="1927"/>
      <c r="J604" s="1925"/>
      <c r="K604" s="1925"/>
      <c r="L604" s="1927"/>
      <c r="M604" s="1927"/>
      <c r="N604" s="1927"/>
      <c r="O604" s="1927"/>
      <c r="P604" s="2062"/>
      <c r="Q604" s="2081"/>
    </row>
    <row r="605" spans="2:17" x14ac:dyDescent="0.25">
      <c r="B605" s="1927"/>
      <c r="C605" s="1927"/>
      <c r="D605" s="1925"/>
      <c r="E605" s="1927"/>
      <c r="F605" s="1925"/>
      <c r="G605" s="1925"/>
      <c r="H605" s="2070"/>
      <c r="I605" s="1927"/>
      <c r="J605" s="1925"/>
      <c r="K605" s="1925"/>
      <c r="L605" s="1927"/>
      <c r="M605" s="1927"/>
      <c r="N605" s="1927"/>
      <c r="O605" s="1927"/>
      <c r="P605" s="2062"/>
      <c r="Q605" s="2081"/>
    </row>
    <row r="606" spans="2:17" x14ac:dyDescent="0.25">
      <c r="B606" s="1927"/>
      <c r="C606" s="1927"/>
      <c r="D606" s="1925"/>
      <c r="E606" s="1927"/>
      <c r="F606" s="1925"/>
      <c r="G606" s="1925"/>
      <c r="H606" s="2070"/>
      <c r="I606" s="1927"/>
      <c r="J606" s="1925"/>
      <c r="K606" s="1925"/>
      <c r="L606" s="1927"/>
      <c r="M606" s="1927"/>
      <c r="N606" s="1927"/>
      <c r="O606" s="1927"/>
      <c r="P606" s="2062"/>
      <c r="Q606" s="2081"/>
    </row>
    <row r="607" spans="2:17" x14ac:dyDescent="0.25">
      <c r="B607" s="1927"/>
      <c r="C607" s="1927"/>
      <c r="D607" s="1925"/>
      <c r="E607" s="1927"/>
      <c r="F607" s="1925"/>
      <c r="G607" s="1925"/>
      <c r="H607" s="2070"/>
      <c r="I607" s="1927"/>
      <c r="J607" s="1926"/>
      <c r="K607" s="1926"/>
      <c r="L607" s="1927"/>
      <c r="M607" s="1927"/>
      <c r="N607" s="1927"/>
      <c r="O607" s="1927"/>
      <c r="P607" s="2062"/>
      <c r="Q607" s="2081"/>
    </row>
    <row r="608" spans="2:17" ht="30" x14ac:dyDescent="0.25">
      <c r="B608" s="1886"/>
      <c r="C608" s="1886"/>
      <c r="D608" s="1926"/>
      <c r="E608" s="1886"/>
      <c r="F608" s="1926"/>
      <c r="G608" s="1926"/>
      <c r="H608" s="1976"/>
      <c r="I608" s="1886"/>
      <c r="J608" s="654" t="s">
        <v>2544</v>
      </c>
      <c r="K608" s="654" t="s">
        <v>2823</v>
      </c>
      <c r="L608" s="1886"/>
      <c r="M608" s="1886"/>
      <c r="N608" s="1886"/>
      <c r="O608" s="1886"/>
      <c r="P608" s="1967"/>
      <c r="Q608" s="1968"/>
    </row>
    <row r="609" spans="2:17" ht="30" x14ac:dyDescent="0.25">
      <c r="B609" s="620" t="s">
        <v>2130</v>
      </c>
      <c r="C609" s="620" t="s">
        <v>111</v>
      </c>
      <c r="D609" s="51" t="s">
        <v>2830</v>
      </c>
      <c r="E609" s="51">
        <v>55240784</v>
      </c>
      <c r="F609" s="51" t="s">
        <v>124</v>
      </c>
      <c r="G609" s="51" t="s">
        <v>125</v>
      </c>
      <c r="H609" s="300">
        <v>41151</v>
      </c>
      <c r="I609" s="51"/>
      <c r="J609" s="654" t="s">
        <v>2544</v>
      </c>
      <c r="K609" s="51" t="s">
        <v>2733</v>
      </c>
      <c r="L609" s="51"/>
      <c r="M609" s="51" t="s">
        <v>19</v>
      </c>
      <c r="N609" s="51" t="s">
        <v>19</v>
      </c>
      <c r="O609" s="51" t="s">
        <v>19</v>
      </c>
      <c r="P609" s="51"/>
      <c r="Q609" s="51"/>
    </row>
    <row r="610" spans="2:17" ht="30" x14ac:dyDescent="0.25">
      <c r="B610" s="620" t="s">
        <v>2130</v>
      </c>
      <c r="C610" s="620" t="s">
        <v>133</v>
      </c>
      <c r="D610" s="51" t="s">
        <v>2831</v>
      </c>
      <c r="E610" s="51">
        <v>50860501</v>
      </c>
      <c r="F610" s="51" t="s">
        <v>191</v>
      </c>
      <c r="G610" s="51" t="s">
        <v>125</v>
      </c>
      <c r="H610" s="750">
        <v>35462</v>
      </c>
      <c r="I610" s="51"/>
      <c r="J610" s="654" t="s">
        <v>2811</v>
      </c>
      <c r="K610" s="51" t="s">
        <v>2781</v>
      </c>
      <c r="L610" s="51"/>
      <c r="M610" s="51" t="s">
        <v>19</v>
      </c>
      <c r="N610" s="51" t="s">
        <v>19</v>
      </c>
      <c r="O610" s="51" t="s">
        <v>19</v>
      </c>
      <c r="P610" s="51"/>
      <c r="Q610" s="51"/>
    </row>
    <row r="611" spans="2:17" ht="30" x14ac:dyDescent="0.25">
      <c r="B611" s="620" t="s">
        <v>2130</v>
      </c>
      <c r="C611" s="620" t="s">
        <v>246</v>
      </c>
      <c r="D611" s="51" t="s">
        <v>2832</v>
      </c>
      <c r="E611" s="51">
        <v>50850358</v>
      </c>
      <c r="F611" s="51" t="s">
        <v>191</v>
      </c>
      <c r="G611" s="51" t="s">
        <v>125</v>
      </c>
      <c r="H611" s="300">
        <v>35598</v>
      </c>
      <c r="I611" s="51"/>
      <c r="J611" s="654" t="s">
        <v>2544</v>
      </c>
      <c r="K611" s="51" t="s">
        <v>2733</v>
      </c>
      <c r="L611" s="51"/>
      <c r="M611" s="51" t="s">
        <v>19</v>
      </c>
      <c r="N611" s="51" t="s">
        <v>19</v>
      </c>
      <c r="O611" s="51" t="s">
        <v>19</v>
      </c>
      <c r="P611" s="51"/>
      <c r="Q611" s="51"/>
    </row>
    <row r="614" spans="2:17" ht="26.25" x14ac:dyDescent="0.25">
      <c r="B614" s="2313" t="s">
        <v>2833</v>
      </c>
      <c r="C614" s="2313"/>
      <c r="D614" s="2313"/>
      <c r="E614" s="544"/>
      <c r="F614" s="544"/>
      <c r="G614" s="544"/>
      <c r="H614" s="544"/>
      <c r="I614" s="544"/>
      <c r="J614" s="544"/>
      <c r="K614" s="544"/>
      <c r="L614" s="544"/>
      <c r="M614" s="544"/>
      <c r="N614" s="544"/>
      <c r="O614" s="544"/>
      <c r="P614" s="544"/>
      <c r="Q614" s="544"/>
    </row>
    <row r="615" spans="2:17" ht="75" x14ac:dyDescent="0.25">
      <c r="B615" s="656" t="s">
        <v>95</v>
      </c>
      <c r="C615" s="656" t="s">
        <v>96</v>
      </c>
      <c r="D615" s="656" t="s">
        <v>97</v>
      </c>
      <c r="E615" s="656" t="s">
        <v>98</v>
      </c>
      <c r="F615" s="656" t="s">
        <v>99</v>
      </c>
      <c r="G615" s="656" t="s">
        <v>100</v>
      </c>
      <c r="H615" s="656" t="s">
        <v>101</v>
      </c>
      <c r="I615" s="656" t="s">
        <v>102</v>
      </c>
      <c r="J615" s="1898" t="s">
        <v>241</v>
      </c>
      <c r="K615" s="1899"/>
      <c r="L615" s="1900"/>
      <c r="M615" s="656" t="s">
        <v>104</v>
      </c>
      <c r="N615" s="656" t="s">
        <v>105</v>
      </c>
      <c r="O615" s="656" t="s">
        <v>106</v>
      </c>
      <c r="P615" s="1898" t="s">
        <v>81</v>
      </c>
      <c r="Q615" s="1900"/>
    </row>
    <row r="616" spans="2:17" x14ac:dyDescent="0.25">
      <c r="B616" s="1885" t="s">
        <v>126</v>
      </c>
      <c r="C616" s="1885" t="s">
        <v>2834</v>
      </c>
      <c r="D616" s="1885" t="s">
        <v>2835</v>
      </c>
      <c r="E616" s="1885">
        <v>50850707</v>
      </c>
      <c r="F616" s="1924" t="s">
        <v>2836</v>
      </c>
      <c r="G616" s="1924" t="s">
        <v>130</v>
      </c>
      <c r="H616" s="1975">
        <v>36516</v>
      </c>
      <c r="I616" s="1885"/>
      <c r="J616" s="1924" t="s">
        <v>2811</v>
      </c>
      <c r="K616" s="1885" t="s">
        <v>2781</v>
      </c>
      <c r="L616" s="1885"/>
      <c r="M616" s="1885" t="s">
        <v>19</v>
      </c>
      <c r="N616" s="1885" t="s">
        <v>19</v>
      </c>
      <c r="O616" s="1885" t="s">
        <v>19</v>
      </c>
      <c r="P616" s="1965"/>
      <c r="Q616" s="1966"/>
    </row>
    <row r="617" spans="2:17" x14ac:dyDescent="0.25">
      <c r="B617" s="1927"/>
      <c r="C617" s="1927"/>
      <c r="D617" s="1927"/>
      <c r="E617" s="1927"/>
      <c r="F617" s="1925"/>
      <c r="G617" s="1925"/>
      <c r="H617" s="2070"/>
      <c r="I617" s="1927"/>
      <c r="J617" s="1925"/>
      <c r="K617" s="1927"/>
      <c r="L617" s="1927"/>
      <c r="M617" s="1927"/>
      <c r="N617" s="1927"/>
      <c r="O617" s="1927"/>
      <c r="P617" s="2062"/>
      <c r="Q617" s="2081"/>
    </row>
    <row r="618" spans="2:17" x14ac:dyDescent="0.25">
      <c r="B618" s="1927"/>
      <c r="C618" s="1927"/>
      <c r="D618" s="1927"/>
      <c r="E618" s="1927"/>
      <c r="F618" s="1925"/>
      <c r="G618" s="1925"/>
      <c r="H618" s="2070"/>
      <c r="I618" s="1927"/>
      <c r="J618" s="1925"/>
      <c r="K618" s="1927"/>
      <c r="L618" s="1927"/>
      <c r="M618" s="1927"/>
      <c r="N618" s="1927"/>
      <c r="O618" s="1927"/>
      <c r="P618" s="2062"/>
      <c r="Q618" s="2081"/>
    </row>
    <row r="619" spans="2:17" x14ac:dyDescent="0.25">
      <c r="B619" s="1927"/>
      <c r="C619" s="1927"/>
      <c r="D619" s="1927"/>
      <c r="E619" s="1927"/>
      <c r="F619" s="1925"/>
      <c r="G619" s="1925"/>
      <c r="H619" s="2070"/>
      <c r="I619" s="1927"/>
      <c r="J619" s="1925"/>
      <c r="K619" s="1927"/>
      <c r="L619" s="1927"/>
      <c r="M619" s="1927"/>
      <c r="N619" s="1927"/>
      <c r="O619" s="1927"/>
      <c r="P619" s="2062"/>
      <c r="Q619" s="2081"/>
    </row>
    <row r="620" spans="2:17" x14ac:dyDescent="0.25">
      <c r="B620" s="1927"/>
      <c r="C620" s="1927"/>
      <c r="D620" s="1927"/>
      <c r="E620" s="1927"/>
      <c r="F620" s="1925"/>
      <c r="G620" s="1925"/>
      <c r="H620" s="2070"/>
      <c r="I620" s="1927"/>
      <c r="J620" s="1925"/>
      <c r="K620" s="1927"/>
      <c r="L620" s="1927"/>
      <c r="M620" s="1927"/>
      <c r="N620" s="1927"/>
      <c r="O620" s="1927"/>
      <c r="P620" s="2062"/>
      <c r="Q620" s="2081"/>
    </row>
    <row r="621" spans="2:17" x14ac:dyDescent="0.25">
      <c r="B621" s="1927"/>
      <c r="C621" s="1927"/>
      <c r="D621" s="1927"/>
      <c r="E621" s="1927"/>
      <c r="F621" s="1925"/>
      <c r="G621" s="1925"/>
      <c r="H621" s="2070"/>
      <c r="I621" s="1927"/>
      <c r="J621" s="1925"/>
      <c r="K621" s="1927"/>
      <c r="L621" s="1927"/>
      <c r="M621" s="1927"/>
      <c r="N621" s="1927"/>
      <c r="O621" s="1927"/>
      <c r="P621" s="2062"/>
      <c r="Q621" s="2081"/>
    </row>
    <row r="622" spans="2:17" x14ac:dyDescent="0.25">
      <c r="B622" s="1927"/>
      <c r="C622" s="1927"/>
      <c r="D622" s="1927"/>
      <c r="E622" s="1927"/>
      <c r="F622" s="1925"/>
      <c r="G622" s="1925"/>
      <c r="H622" s="2070"/>
      <c r="I622" s="1927"/>
      <c r="J622" s="1926"/>
      <c r="K622" s="1886"/>
      <c r="L622" s="1927"/>
      <c r="M622" s="1927"/>
      <c r="N622" s="1927"/>
      <c r="O622" s="1927"/>
      <c r="P622" s="2062"/>
      <c r="Q622" s="2081"/>
    </row>
    <row r="623" spans="2:17" x14ac:dyDescent="0.25">
      <c r="B623" s="1927"/>
      <c r="C623" s="1927"/>
      <c r="D623" s="1927"/>
      <c r="E623" s="1927"/>
      <c r="F623" s="1925"/>
      <c r="G623" s="1925"/>
      <c r="H623" s="2070"/>
      <c r="I623" s="1927"/>
      <c r="J623" s="1924" t="s">
        <v>2544</v>
      </c>
      <c r="K623" s="1924" t="s">
        <v>2823</v>
      </c>
      <c r="L623" s="1927"/>
      <c r="M623" s="1927"/>
      <c r="N623" s="1927"/>
      <c r="O623" s="1927"/>
      <c r="P623" s="2062"/>
      <c r="Q623" s="2081"/>
    </row>
    <row r="624" spans="2:17" x14ac:dyDescent="0.25">
      <c r="B624" s="1927"/>
      <c r="C624" s="1927"/>
      <c r="D624" s="1927"/>
      <c r="E624" s="1927"/>
      <c r="F624" s="1925"/>
      <c r="G624" s="1925"/>
      <c r="H624" s="2070"/>
      <c r="I624" s="1927"/>
      <c r="J624" s="1925"/>
      <c r="K624" s="1925"/>
      <c r="L624" s="1927"/>
      <c r="M624" s="1927"/>
      <c r="N624" s="1927"/>
      <c r="O624" s="1927"/>
      <c r="P624" s="2062"/>
      <c r="Q624" s="2081"/>
    </row>
    <row r="625" spans="2:17" x14ac:dyDescent="0.25">
      <c r="B625" s="1927"/>
      <c r="C625" s="1927"/>
      <c r="D625" s="1927"/>
      <c r="E625" s="1927"/>
      <c r="F625" s="1925"/>
      <c r="G625" s="1925"/>
      <c r="H625" s="2070"/>
      <c r="I625" s="1927"/>
      <c r="J625" s="1925"/>
      <c r="K625" s="1925"/>
      <c r="L625" s="1927"/>
      <c r="M625" s="1927"/>
      <c r="N625" s="1927"/>
      <c r="O625" s="1927"/>
      <c r="P625" s="2062"/>
      <c r="Q625" s="2081"/>
    </row>
    <row r="626" spans="2:17" x14ac:dyDescent="0.25">
      <c r="B626" s="1927"/>
      <c r="C626" s="1927"/>
      <c r="D626" s="1927"/>
      <c r="E626" s="1927"/>
      <c r="F626" s="1925"/>
      <c r="G626" s="1925"/>
      <c r="H626" s="2070"/>
      <c r="I626" s="1927"/>
      <c r="J626" s="1925"/>
      <c r="K626" s="1925"/>
      <c r="L626" s="1927"/>
      <c r="M626" s="1927"/>
      <c r="N626" s="1927"/>
      <c r="O626" s="1927"/>
      <c r="P626" s="2062"/>
      <c r="Q626" s="2081"/>
    </row>
    <row r="627" spans="2:17" x14ac:dyDescent="0.25">
      <c r="B627" s="1927"/>
      <c r="C627" s="1927"/>
      <c r="D627" s="1927"/>
      <c r="E627" s="1927"/>
      <c r="F627" s="1925"/>
      <c r="G627" s="1925"/>
      <c r="H627" s="2070"/>
      <c r="I627" s="1927"/>
      <c r="J627" s="1925"/>
      <c r="K627" s="1925"/>
      <c r="L627" s="1927"/>
      <c r="M627" s="1927"/>
      <c r="N627" s="1927"/>
      <c r="O627" s="1927"/>
      <c r="P627" s="2062"/>
      <c r="Q627" s="2081"/>
    </row>
    <row r="628" spans="2:17" x14ac:dyDescent="0.25">
      <c r="B628" s="1927"/>
      <c r="C628" s="1927"/>
      <c r="D628" s="1927"/>
      <c r="E628" s="1927"/>
      <c r="F628" s="1925"/>
      <c r="G628" s="1925"/>
      <c r="H628" s="2070"/>
      <c r="I628" s="1927"/>
      <c r="J628" s="1925"/>
      <c r="K628" s="1925"/>
      <c r="L628" s="1927"/>
      <c r="M628" s="1927"/>
      <c r="N628" s="1927"/>
      <c r="O628" s="1927"/>
      <c r="P628" s="2062"/>
      <c r="Q628" s="2081"/>
    </row>
    <row r="629" spans="2:17" x14ac:dyDescent="0.25">
      <c r="B629" s="1927"/>
      <c r="C629" s="1927"/>
      <c r="D629" s="1927"/>
      <c r="E629" s="1927"/>
      <c r="F629" s="1925"/>
      <c r="G629" s="1925"/>
      <c r="H629" s="2070"/>
      <c r="I629" s="1927"/>
      <c r="J629" s="1925"/>
      <c r="K629" s="1925"/>
      <c r="L629" s="1927"/>
      <c r="M629" s="1927"/>
      <c r="N629" s="1927"/>
      <c r="O629" s="1927"/>
      <c r="P629" s="2062"/>
      <c r="Q629" s="2081"/>
    </row>
    <row r="630" spans="2:17" x14ac:dyDescent="0.25">
      <c r="B630" s="1886"/>
      <c r="C630" s="1886"/>
      <c r="D630" s="1886"/>
      <c r="E630" s="1886"/>
      <c r="F630" s="1926"/>
      <c r="G630" s="1926"/>
      <c r="H630" s="1976"/>
      <c r="I630" s="1886"/>
      <c r="J630" s="1926"/>
      <c r="K630" s="1926"/>
      <c r="L630" s="1886"/>
      <c r="M630" s="1886"/>
      <c r="N630" s="1886"/>
      <c r="O630" s="1886"/>
      <c r="P630" s="1967"/>
      <c r="Q630" s="1968"/>
    </row>
    <row r="631" spans="2:17" x14ac:dyDescent="0.25">
      <c r="B631" s="1885" t="s">
        <v>126</v>
      </c>
      <c r="C631" s="1885" t="s">
        <v>246</v>
      </c>
      <c r="D631" s="1924" t="s">
        <v>2837</v>
      </c>
      <c r="E631" s="1885">
        <v>26159849</v>
      </c>
      <c r="F631" s="1924" t="s">
        <v>2836</v>
      </c>
      <c r="G631" s="1924" t="s">
        <v>130</v>
      </c>
      <c r="H631" s="1975">
        <v>36840</v>
      </c>
      <c r="I631" s="1885"/>
      <c r="J631" s="1924" t="s">
        <v>2811</v>
      </c>
      <c r="K631" s="1924" t="s">
        <v>2781</v>
      </c>
      <c r="L631" s="1885"/>
      <c r="M631" s="1885" t="s">
        <v>19</v>
      </c>
      <c r="N631" s="1885" t="s">
        <v>19</v>
      </c>
      <c r="O631" s="1885" t="s">
        <v>19</v>
      </c>
      <c r="P631" s="1965"/>
      <c r="Q631" s="1966"/>
    </row>
    <row r="632" spans="2:17" x14ac:dyDescent="0.25">
      <c r="B632" s="1927"/>
      <c r="C632" s="1927"/>
      <c r="D632" s="1925"/>
      <c r="E632" s="1927"/>
      <c r="F632" s="1925"/>
      <c r="G632" s="1925"/>
      <c r="H632" s="2070"/>
      <c r="I632" s="1927"/>
      <c r="J632" s="1925"/>
      <c r="K632" s="1925"/>
      <c r="L632" s="1927"/>
      <c r="M632" s="1927"/>
      <c r="N632" s="1927"/>
      <c r="O632" s="1927"/>
      <c r="P632" s="2062"/>
      <c r="Q632" s="2081"/>
    </row>
    <row r="633" spans="2:17" x14ac:dyDescent="0.25">
      <c r="B633" s="1927"/>
      <c r="C633" s="1927"/>
      <c r="D633" s="1925"/>
      <c r="E633" s="1927"/>
      <c r="F633" s="1925"/>
      <c r="G633" s="1925"/>
      <c r="H633" s="2070"/>
      <c r="I633" s="1927"/>
      <c r="J633" s="1925"/>
      <c r="K633" s="1925"/>
      <c r="L633" s="1927"/>
      <c r="M633" s="1927"/>
      <c r="N633" s="1927"/>
      <c r="O633" s="1927"/>
      <c r="P633" s="2062"/>
      <c r="Q633" s="2081"/>
    </row>
    <row r="634" spans="2:17" x14ac:dyDescent="0.25">
      <c r="B634" s="1927"/>
      <c r="C634" s="1927"/>
      <c r="D634" s="1925"/>
      <c r="E634" s="1927"/>
      <c r="F634" s="1925"/>
      <c r="G634" s="1925"/>
      <c r="H634" s="2070"/>
      <c r="I634" s="1927"/>
      <c r="J634" s="1925"/>
      <c r="K634" s="1925"/>
      <c r="L634" s="1927"/>
      <c r="M634" s="1927"/>
      <c r="N634" s="1927"/>
      <c r="O634" s="1927"/>
      <c r="P634" s="2062"/>
      <c r="Q634" s="2081"/>
    </row>
    <row r="635" spans="2:17" x14ac:dyDescent="0.25">
      <c r="B635" s="1927"/>
      <c r="C635" s="1927"/>
      <c r="D635" s="1925"/>
      <c r="E635" s="1927"/>
      <c r="F635" s="1925"/>
      <c r="G635" s="1925"/>
      <c r="H635" s="2070"/>
      <c r="I635" s="1927"/>
      <c r="J635" s="1925"/>
      <c r="K635" s="1925"/>
      <c r="L635" s="1927"/>
      <c r="M635" s="1927"/>
      <c r="N635" s="1927"/>
      <c r="O635" s="1927"/>
      <c r="P635" s="2062"/>
      <c r="Q635" s="2081"/>
    </row>
    <row r="636" spans="2:17" x14ac:dyDescent="0.25">
      <c r="B636" s="1927"/>
      <c r="C636" s="1927"/>
      <c r="D636" s="1925"/>
      <c r="E636" s="1927"/>
      <c r="F636" s="1925"/>
      <c r="G636" s="1925"/>
      <c r="H636" s="2070"/>
      <c r="I636" s="1927"/>
      <c r="J636" s="1925"/>
      <c r="K636" s="1925"/>
      <c r="L636" s="1927"/>
      <c r="M636" s="1927"/>
      <c r="N636" s="1927"/>
      <c r="O636" s="1927"/>
      <c r="P636" s="2062"/>
      <c r="Q636" s="2081"/>
    </row>
    <row r="637" spans="2:17" x14ac:dyDescent="0.25">
      <c r="B637" s="1927"/>
      <c r="C637" s="1927"/>
      <c r="D637" s="1925"/>
      <c r="E637" s="1927"/>
      <c r="F637" s="1925"/>
      <c r="G637" s="1925"/>
      <c r="H637" s="2070"/>
      <c r="I637" s="1927"/>
      <c r="J637" s="1925"/>
      <c r="K637" s="1925"/>
      <c r="L637" s="1927"/>
      <c r="M637" s="1927"/>
      <c r="N637" s="1927"/>
      <c r="O637" s="1927"/>
      <c r="P637" s="2062"/>
      <c r="Q637" s="2081"/>
    </row>
    <row r="638" spans="2:17" x14ac:dyDescent="0.25">
      <c r="B638" s="1927"/>
      <c r="C638" s="1927"/>
      <c r="D638" s="1925"/>
      <c r="E638" s="1927"/>
      <c r="F638" s="1925"/>
      <c r="G638" s="1925"/>
      <c r="H638" s="2070"/>
      <c r="I638" s="1927"/>
      <c r="J638" s="1925"/>
      <c r="K638" s="1925"/>
      <c r="L638" s="1927"/>
      <c r="M638" s="1927"/>
      <c r="N638" s="1927"/>
      <c r="O638" s="1927"/>
      <c r="P638" s="2062"/>
      <c r="Q638" s="2081"/>
    </row>
    <row r="639" spans="2:17" x14ac:dyDescent="0.25">
      <c r="B639" s="1927"/>
      <c r="C639" s="1927"/>
      <c r="D639" s="1925"/>
      <c r="E639" s="1927"/>
      <c r="F639" s="1925"/>
      <c r="G639" s="1925"/>
      <c r="H639" s="2070"/>
      <c r="I639" s="1927"/>
      <c r="J639" s="1926"/>
      <c r="K639" s="1926"/>
      <c r="L639" s="1927"/>
      <c r="M639" s="1927"/>
      <c r="N639" s="1927"/>
      <c r="O639" s="1927"/>
      <c r="P639" s="2062"/>
      <c r="Q639" s="2081"/>
    </row>
    <row r="640" spans="2:17" ht="30" x14ac:dyDescent="0.25">
      <c r="B640" s="1886"/>
      <c r="C640" s="1886"/>
      <c r="D640" s="1926"/>
      <c r="E640" s="1886"/>
      <c r="F640" s="1926"/>
      <c r="G640" s="1926"/>
      <c r="H640" s="1976"/>
      <c r="I640" s="1886"/>
      <c r="J640" s="654" t="s">
        <v>2544</v>
      </c>
      <c r="K640" s="654" t="s">
        <v>2823</v>
      </c>
      <c r="L640" s="1886"/>
      <c r="M640" s="1886"/>
      <c r="N640" s="1886"/>
      <c r="O640" s="1886"/>
      <c r="P640" s="1967"/>
      <c r="Q640" s="1968"/>
    </row>
    <row r="641" spans="2:17" ht="30" x14ac:dyDescent="0.25">
      <c r="B641" s="620" t="s">
        <v>2130</v>
      </c>
      <c r="C641" s="620" t="s">
        <v>2834</v>
      </c>
      <c r="D641" s="51" t="s">
        <v>2838</v>
      </c>
      <c r="E641" s="51">
        <v>50640129</v>
      </c>
      <c r="F641" s="51" t="s">
        <v>191</v>
      </c>
      <c r="G641" s="51" t="s">
        <v>125</v>
      </c>
      <c r="H641" s="300">
        <v>40893</v>
      </c>
      <c r="I641" s="51"/>
      <c r="J641" s="654" t="s">
        <v>2544</v>
      </c>
      <c r="K641" s="51" t="s">
        <v>2733</v>
      </c>
      <c r="L641" s="51"/>
      <c r="M641" s="51" t="s">
        <v>19</v>
      </c>
      <c r="N641" s="51" t="s">
        <v>19</v>
      </c>
      <c r="O641" s="51" t="s">
        <v>19</v>
      </c>
      <c r="P641" s="1969"/>
      <c r="Q641" s="2258"/>
    </row>
    <row r="642" spans="2:17" ht="30" x14ac:dyDescent="0.25">
      <c r="B642" s="620" t="s">
        <v>233</v>
      </c>
      <c r="C642" s="620" t="s">
        <v>246</v>
      </c>
      <c r="D642" s="51" t="s">
        <v>2839</v>
      </c>
      <c r="E642" s="51">
        <v>50850318</v>
      </c>
      <c r="F642" s="51" t="s">
        <v>191</v>
      </c>
      <c r="G642" s="51" t="s">
        <v>125</v>
      </c>
      <c r="H642" s="750">
        <v>33817</v>
      </c>
      <c r="I642" s="51"/>
      <c r="J642" s="654" t="s">
        <v>2811</v>
      </c>
      <c r="K642" s="51" t="s">
        <v>2781</v>
      </c>
      <c r="L642" s="51"/>
      <c r="M642" s="51" t="s">
        <v>19</v>
      </c>
      <c r="N642" s="51" t="s">
        <v>19</v>
      </c>
      <c r="O642" s="51" t="s">
        <v>19</v>
      </c>
      <c r="P642" s="1969"/>
      <c r="Q642" s="1970"/>
    </row>
    <row r="646" spans="2:17" ht="26.25" x14ac:dyDescent="0.25">
      <c r="B646" s="2313" t="s">
        <v>2840</v>
      </c>
      <c r="C646" s="2313"/>
      <c r="D646" s="2313"/>
      <c r="E646" s="544"/>
      <c r="F646" s="544"/>
      <c r="G646" s="544"/>
      <c r="H646" s="544"/>
      <c r="I646" s="544"/>
      <c r="J646" s="544"/>
      <c r="K646" s="544"/>
      <c r="L646" s="544"/>
      <c r="M646" s="544"/>
      <c r="N646" s="544"/>
      <c r="O646" s="544"/>
      <c r="P646" s="544"/>
      <c r="Q646" s="544"/>
    </row>
    <row r="647" spans="2:17" ht="75" x14ac:dyDescent="0.25">
      <c r="B647" s="656" t="s">
        <v>95</v>
      </c>
      <c r="C647" s="656" t="s">
        <v>96</v>
      </c>
      <c r="D647" s="656" t="s">
        <v>97</v>
      </c>
      <c r="E647" s="656" t="s">
        <v>98</v>
      </c>
      <c r="F647" s="656" t="s">
        <v>99</v>
      </c>
      <c r="G647" s="656" t="s">
        <v>100</v>
      </c>
      <c r="H647" s="656" t="s">
        <v>101</v>
      </c>
      <c r="I647" s="656" t="s">
        <v>102</v>
      </c>
      <c r="J647" s="1898" t="s">
        <v>241</v>
      </c>
      <c r="K647" s="1899"/>
      <c r="L647" s="1900"/>
      <c r="M647" s="656" t="s">
        <v>104</v>
      </c>
      <c r="N647" s="656" t="s">
        <v>105</v>
      </c>
      <c r="O647" s="656" t="s">
        <v>106</v>
      </c>
      <c r="P647" s="1898" t="s">
        <v>81</v>
      </c>
      <c r="Q647" s="1900"/>
    </row>
    <row r="648" spans="2:17" x14ac:dyDescent="0.25">
      <c r="B648" s="1885" t="s">
        <v>126</v>
      </c>
      <c r="C648" s="1885" t="s">
        <v>2841</v>
      </c>
      <c r="D648" s="1885" t="s">
        <v>2842</v>
      </c>
      <c r="E648" s="1885">
        <v>50985376</v>
      </c>
      <c r="F648" s="1924" t="s">
        <v>881</v>
      </c>
      <c r="G648" s="1924" t="s">
        <v>188</v>
      </c>
      <c r="H648" s="1975">
        <v>41103</v>
      </c>
      <c r="I648" s="1885"/>
      <c r="J648" s="1924" t="s">
        <v>2811</v>
      </c>
      <c r="K648" s="1885" t="s">
        <v>2781</v>
      </c>
      <c r="L648" s="1885"/>
      <c r="M648" s="1885"/>
      <c r="N648" s="1885"/>
      <c r="O648" s="1885"/>
      <c r="P648" s="1965"/>
      <c r="Q648" s="1966"/>
    </row>
    <row r="649" spans="2:17" x14ac:dyDescent="0.25">
      <c r="B649" s="1927"/>
      <c r="C649" s="1927"/>
      <c r="D649" s="1927"/>
      <c r="E649" s="1927"/>
      <c r="F649" s="1925"/>
      <c r="G649" s="1925"/>
      <c r="H649" s="2070"/>
      <c r="I649" s="1927"/>
      <c r="J649" s="1925"/>
      <c r="K649" s="1927"/>
      <c r="L649" s="1927"/>
      <c r="M649" s="1927"/>
      <c r="N649" s="1927"/>
      <c r="O649" s="1927"/>
      <c r="P649" s="2062"/>
      <c r="Q649" s="2081"/>
    </row>
    <row r="650" spans="2:17" x14ac:dyDescent="0.25">
      <c r="B650" s="1927"/>
      <c r="C650" s="1927"/>
      <c r="D650" s="1927"/>
      <c r="E650" s="1927"/>
      <c r="F650" s="1925"/>
      <c r="G650" s="1925"/>
      <c r="H650" s="2070"/>
      <c r="I650" s="1927"/>
      <c r="J650" s="1925"/>
      <c r="K650" s="1927"/>
      <c r="L650" s="1927"/>
      <c r="M650" s="1927"/>
      <c r="N650" s="1927"/>
      <c r="O650" s="1927"/>
      <c r="P650" s="2062"/>
      <c r="Q650" s="2081"/>
    </row>
    <row r="651" spans="2:17" x14ac:dyDescent="0.25">
      <c r="B651" s="1927"/>
      <c r="C651" s="1927"/>
      <c r="D651" s="1927"/>
      <c r="E651" s="1927"/>
      <c r="F651" s="1925"/>
      <c r="G651" s="1925"/>
      <c r="H651" s="2070"/>
      <c r="I651" s="1927"/>
      <c r="J651" s="1925"/>
      <c r="K651" s="1927"/>
      <c r="L651" s="1927"/>
      <c r="M651" s="1927"/>
      <c r="N651" s="1927"/>
      <c r="O651" s="1927"/>
      <c r="P651" s="2062"/>
      <c r="Q651" s="2081"/>
    </row>
    <row r="652" spans="2:17" x14ac:dyDescent="0.25">
      <c r="B652" s="1927"/>
      <c r="C652" s="1927"/>
      <c r="D652" s="1927"/>
      <c r="E652" s="1927"/>
      <c r="F652" s="1925"/>
      <c r="G652" s="1925"/>
      <c r="H652" s="2070"/>
      <c r="I652" s="1927"/>
      <c r="J652" s="1925"/>
      <c r="K652" s="1927"/>
      <c r="L652" s="1927"/>
      <c r="M652" s="1927"/>
      <c r="N652" s="1927"/>
      <c r="O652" s="1927"/>
      <c r="P652" s="2062"/>
      <c r="Q652" s="2081"/>
    </row>
    <row r="653" spans="2:17" x14ac:dyDescent="0.25">
      <c r="B653" s="1927"/>
      <c r="C653" s="1927"/>
      <c r="D653" s="1927"/>
      <c r="E653" s="1927"/>
      <c r="F653" s="1925"/>
      <c r="G653" s="1925"/>
      <c r="H653" s="2070"/>
      <c r="I653" s="1927"/>
      <c r="J653" s="1925"/>
      <c r="K653" s="1927"/>
      <c r="L653" s="1927"/>
      <c r="M653" s="1927"/>
      <c r="N653" s="1927"/>
      <c r="O653" s="1927"/>
      <c r="P653" s="2062"/>
      <c r="Q653" s="2081"/>
    </row>
    <row r="654" spans="2:17" x14ac:dyDescent="0.25">
      <c r="B654" s="1927"/>
      <c r="C654" s="1927"/>
      <c r="D654" s="1927"/>
      <c r="E654" s="1927"/>
      <c r="F654" s="1925"/>
      <c r="G654" s="1925"/>
      <c r="H654" s="2070"/>
      <c r="I654" s="1927"/>
      <c r="J654" s="1926"/>
      <c r="K654" s="1886"/>
      <c r="L654" s="1927"/>
      <c r="M654" s="1927"/>
      <c r="N654" s="1927"/>
      <c r="O654" s="1927"/>
      <c r="P654" s="2062"/>
      <c r="Q654" s="2081"/>
    </row>
    <row r="655" spans="2:17" x14ac:dyDescent="0.25">
      <c r="B655" s="1927"/>
      <c r="C655" s="1927"/>
      <c r="D655" s="1927"/>
      <c r="E655" s="1927"/>
      <c r="F655" s="1925"/>
      <c r="G655" s="1925"/>
      <c r="H655" s="2070"/>
      <c r="I655" s="1927"/>
      <c r="J655" s="1924" t="s">
        <v>2544</v>
      </c>
      <c r="K655" s="1924" t="s">
        <v>2823</v>
      </c>
      <c r="L655" s="1927"/>
      <c r="M655" s="1927"/>
      <c r="N655" s="1927"/>
      <c r="O655" s="1927"/>
      <c r="P655" s="2062"/>
      <c r="Q655" s="2081"/>
    </row>
    <row r="656" spans="2:17" x14ac:dyDescent="0.25">
      <c r="B656" s="1927"/>
      <c r="C656" s="1927"/>
      <c r="D656" s="1927"/>
      <c r="E656" s="1927"/>
      <c r="F656" s="1925"/>
      <c r="G656" s="1925"/>
      <c r="H656" s="2070"/>
      <c r="I656" s="1927"/>
      <c r="J656" s="1925"/>
      <c r="K656" s="1925"/>
      <c r="L656" s="1927"/>
      <c r="M656" s="1927"/>
      <c r="N656" s="1927"/>
      <c r="O656" s="1927"/>
      <c r="P656" s="2062"/>
      <c r="Q656" s="2081"/>
    </row>
    <row r="657" spans="2:17" x14ac:dyDescent="0.25">
      <c r="B657" s="1927"/>
      <c r="C657" s="1927"/>
      <c r="D657" s="1927"/>
      <c r="E657" s="1927"/>
      <c r="F657" s="1925"/>
      <c r="G657" s="1925"/>
      <c r="H657" s="2070"/>
      <c r="I657" s="1927"/>
      <c r="J657" s="1925"/>
      <c r="K657" s="1925"/>
      <c r="L657" s="1927"/>
      <c r="M657" s="1927"/>
      <c r="N657" s="1927"/>
      <c r="O657" s="1927"/>
      <c r="P657" s="2062"/>
      <c r="Q657" s="2081"/>
    </row>
    <row r="658" spans="2:17" x14ac:dyDescent="0.25">
      <c r="B658" s="1927"/>
      <c r="C658" s="1927"/>
      <c r="D658" s="1927"/>
      <c r="E658" s="1927"/>
      <c r="F658" s="1925"/>
      <c r="G658" s="1925"/>
      <c r="H658" s="2070"/>
      <c r="I658" s="1927"/>
      <c r="J658" s="1925"/>
      <c r="K658" s="1925"/>
      <c r="L658" s="1927"/>
      <c r="M658" s="1927"/>
      <c r="N658" s="1927"/>
      <c r="O658" s="1927"/>
      <c r="P658" s="2062"/>
      <c r="Q658" s="2081"/>
    </row>
    <row r="659" spans="2:17" x14ac:dyDescent="0.25">
      <c r="B659" s="1927"/>
      <c r="C659" s="1927"/>
      <c r="D659" s="1927"/>
      <c r="E659" s="1927"/>
      <c r="F659" s="1925"/>
      <c r="G659" s="1925"/>
      <c r="H659" s="2070"/>
      <c r="I659" s="1927"/>
      <c r="J659" s="1925"/>
      <c r="K659" s="1925"/>
      <c r="L659" s="1927"/>
      <c r="M659" s="1927"/>
      <c r="N659" s="1927"/>
      <c r="O659" s="1927"/>
      <c r="P659" s="2062"/>
      <c r="Q659" s="2081"/>
    </row>
    <row r="660" spans="2:17" x14ac:dyDescent="0.25">
      <c r="B660" s="1927"/>
      <c r="C660" s="1927"/>
      <c r="D660" s="1927"/>
      <c r="E660" s="1927"/>
      <c r="F660" s="1925"/>
      <c r="G660" s="1925"/>
      <c r="H660" s="2070"/>
      <c r="I660" s="1927"/>
      <c r="J660" s="1925"/>
      <c r="K660" s="1925"/>
      <c r="L660" s="1927"/>
      <c r="M660" s="1927"/>
      <c r="N660" s="1927"/>
      <c r="O660" s="1927"/>
      <c r="P660" s="2062"/>
      <c r="Q660" s="2081"/>
    </row>
    <row r="661" spans="2:17" x14ac:dyDescent="0.25">
      <c r="B661" s="1927"/>
      <c r="C661" s="1927"/>
      <c r="D661" s="1927"/>
      <c r="E661" s="1927"/>
      <c r="F661" s="1925"/>
      <c r="G661" s="1925"/>
      <c r="H661" s="2070"/>
      <c r="I661" s="1927"/>
      <c r="J661" s="1925"/>
      <c r="K661" s="1925"/>
      <c r="L661" s="1927"/>
      <c r="M661" s="1927"/>
      <c r="N661" s="1927"/>
      <c r="O661" s="1927"/>
      <c r="P661" s="2062"/>
      <c r="Q661" s="2081"/>
    </row>
    <row r="662" spans="2:17" x14ac:dyDescent="0.25">
      <c r="B662" s="1886"/>
      <c r="C662" s="1886"/>
      <c r="D662" s="1886"/>
      <c r="E662" s="1886"/>
      <c r="F662" s="1926"/>
      <c r="G662" s="1926"/>
      <c r="H662" s="1976"/>
      <c r="I662" s="1886"/>
      <c r="J662" s="1926"/>
      <c r="K662" s="1926"/>
      <c r="L662" s="1886"/>
      <c r="M662" s="1886"/>
      <c r="N662" s="1886"/>
      <c r="O662" s="1886"/>
      <c r="P662" s="1967"/>
      <c r="Q662" s="1968"/>
    </row>
    <row r="663" spans="2:17" x14ac:dyDescent="0.25">
      <c r="B663" s="1885" t="s">
        <v>233</v>
      </c>
      <c r="C663" s="1885" t="s">
        <v>2841</v>
      </c>
      <c r="D663" s="1924" t="s">
        <v>2843</v>
      </c>
      <c r="E663" s="1885">
        <v>50983118</v>
      </c>
      <c r="F663" s="1924" t="s">
        <v>124</v>
      </c>
      <c r="G663" s="1924" t="s">
        <v>189</v>
      </c>
      <c r="H663" s="1975">
        <v>40690</v>
      </c>
      <c r="I663" s="1885">
        <v>134918</v>
      </c>
      <c r="J663" s="1924" t="s">
        <v>2544</v>
      </c>
      <c r="K663" s="1924" t="s">
        <v>2733</v>
      </c>
      <c r="L663" s="1885"/>
      <c r="M663" s="1885"/>
      <c r="N663" s="1885"/>
      <c r="O663" s="1885"/>
      <c r="P663" s="1965"/>
      <c r="Q663" s="1966"/>
    </row>
    <row r="664" spans="2:17" x14ac:dyDescent="0.25">
      <c r="B664" s="1927"/>
      <c r="C664" s="1927"/>
      <c r="D664" s="1925"/>
      <c r="E664" s="1927"/>
      <c r="F664" s="1925"/>
      <c r="G664" s="1925"/>
      <c r="H664" s="2070"/>
      <c r="I664" s="1927"/>
      <c r="J664" s="1925"/>
      <c r="K664" s="1925"/>
      <c r="L664" s="1927"/>
      <c r="M664" s="1927"/>
      <c r="N664" s="1927"/>
      <c r="O664" s="1927"/>
      <c r="P664" s="2062"/>
      <c r="Q664" s="2081"/>
    </row>
    <row r="665" spans="2:17" x14ac:dyDescent="0.25">
      <c r="B665" s="1927"/>
      <c r="C665" s="1927"/>
      <c r="D665" s="1925"/>
      <c r="E665" s="1927"/>
      <c r="F665" s="1925"/>
      <c r="G665" s="1925"/>
      <c r="H665" s="2070"/>
      <c r="I665" s="1927"/>
      <c r="J665" s="1925"/>
      <c r="K665" s="1925"/>
      <c r="L665" s="1927"/>
      <c r="M665" s="1927"/>
      <c r="N665" s="1927"/>
      <c r="O665" s="1927"/>
      <c r="P665" s="2062"/>
      <c r="Q665" s="2081"/>
    </row>
    <row r="666" spans="2:17" x14ac:dyDescent="0.25">
      <c r="B666" s="1927"/>
      <c r="C666" s="1927"/>
      <c r="D666" s="1925"/>
      <c r="E666" s="1927"/>
      <c r="F666" s="1925"/>
      <c r="G666" s="1925"/>
      <c r="H666" s="2070"/>
      <c r="I666" s="1927"/>
      <c r="J666" s="1925"/>
      <c r="K666" s="1925"/>
      <c r="L666" s="1927"/>
      <c r="M666" s="1927"/>
      <c r="N666" s="1927"/>
      <c r="O666" s="1927"/>
      <c r="P666" s="2062"/>
      <c r="Q666" s="2081"/>
    </row>
    <row r="667" spans="2:17" x14ac:dyDescent="0.25">
      <c r="B667" s="1927"/>
      <c r="C667" s="1927"/>
      <c r="D667" s="1925"/>
      <c r="E667" s="1927"/>
      <c r="F667" s="1925"/>
      <c r="G667" s="1925"/>
      <c r="H667" s="2070"/>
      <c r="I667" s="1927"/>
      <c r="J667" s="1925"/>
      <c r="K667" s="1925"/>
      <c r="L667" s="1927"/>
      <c r="M667" s="1927"/>
      <c r="N667" s="1927"/>
      <c r="O667" s="1927"/>
      <c r="P667" s="2062"/>
      <c r="Q667" s="2081"/>
    </row>
    <row r="668" spans="2:17" x14ac:dyDescent="0.25">
      <c r="B668" s="1927"/>
      <c r="C668" s="1927"/>
      <c r="D668" s="1925"/>
      <c r="E668" s="1927"/>
      <c r="F668" s="1925"/>
      <c r="G668" s="1925"/>
      <c r="H668" s="2070"/>
      <c r="I668" s="1927"/>
      <c r="J668" s="1925"/>
      <c r="K668" s="1925"/>
      <c r="L668" s="1927"/>
      <c r="M668" s="1927"/>
      <c r="N668" s="1927"/>
      <c r="O668" s="1927"/>
      <c r="P668" s="2062"/>
      <c r="Q668" s="2081"/>
    </row>
    <row r="669" spans="2:17" x14ac:dyDescent="0.25">
      <c r="B669" s="1927"/>
      <c r="C669" s="1927"/>
      <c r="D669" s="1925"/>
      <c r="E669" s="1927"/>
      <c r="F669" s="1925"/>
      <c r="G669" s="1925"/>
      <c r="H669" s="2070"/>
      <c r="I669" s="1927"/>
      <c r="J669" s="1925"/>
      <c r="K669" s="1925"/>
      <c r="L669" s="1927"/>
      <c r="M669" s="1927"/>
      <c r="N669" s="1927"/>
      <c r="O669" s="1927"/>
      <c r="P669" s="2062"/>
      <c r="Q669" s="2081"/>
    </row>
    <row r="670" spans="2:17" x14ac:dyDescent="0.25">
      <c r="B670" s="1927"/>
      <c r="C670" s="1927"/>
      <c r="D670" s="1925"/>
      <c r="E670" s="1927"/>
      <c r="F670" s="1925"/>
      <c r="G670" s="1925"/>
      <c r="H670" s="2070"/>
      <c r="I670" s="1927"/>
      <c r="J670" s="1925"/>
      <c r="K670" s="1925"/>
      <c r="L670" s="1927"/>
      <c r="M670" s="1927"/>
      <c r="N670" s="1927"/>
      <c r="O670" s="1927"/>
      <c r="P670" s="2062"/>
      <c r="Q670" s="2081"/>
    </row>
    <row r="671" spans="2:17" x14ac:dyDescent="0.25">
      <c r="B671" s="1927"/>
      <c r="C671" s="1927"/>
      <c r="D671" s="1925"/>
      <c r="E671" s="1927"/>
      <c r="F671" s="1925"/>
      <c r="G671" s="1925"/>
      <c r="H671" s="2070"/>
      <c r="I671" s="1927"/>
      <c r="J671" s="1926"/>
      <c r="K671" s="1926"/>
      <c r="L671" s="1927"/>
      <c r="M671" s="1927"/>
      <c r="N671" s="1927"/>
      <c r="O671" s="1927"/>
      <c r="P671" s="2062"/>
      <c r="Q671" s="2081"/>
    </row>
    <row r="672" spans="2:17" x14ac:dyDescent="0.25">
      <c r="B672" s="1886"/>
      <c r="C672" s="1886"/>
      <c r="D672" s="1926"/>
      <c r="E672" s="1886"/>
      <c r="F672" s="1926"/>
      <c r="G672" s="1926"/>
      <c r="H672" s="1976"/>
      <c r="I672" s="1886"/>
      <c r="J672" s="654"/>
      <c r="K672" s="654"/>
      <c r="L672" s="1886"/>
      <c r="M672" s="1886"/>
      <c r="N672" s="1886"/>
      <c r="O672" s="1886"/>
      <c r="P672" s="1967"/>
      <c r="Q672" s="1968"/>
    </row>
    <row r="678" spans="2:17" ht="26.25" x14ac:dyDescent="0.25">
      <c r="B678" s="2313" t="s">
        <v>2844</v>
      </c>
      <c r="C678" s="2313"/>
      <c r="D678" s="2313"/>
      <c r="E678" s="544"/>
      <c r="F678" s="544"/>
      <c r="G678" s="544"/>
      <c r="H678" s="544"/>
      <c r="I678" s="544"/>
      <c r="J678" s="544"/>
      <c r="K678" s="544"/>
      <c r="L678" s="544"/>
      <c r="M678" s="544"/>
      <c r="N678" s="544"/>
      <c r="O678" s="544"/>
      <c r="P678" s="544"/>
      <c r="Q678" s="544"/>
    </row>
    <row r="679" spans="2:17" ht="75" x14ac:dyDescent="0.25">
      <c r="B679" s="656" t="s">
        <v>95</v>
      </c>
      <c r="C679" s="656" t="s">
        <v>96</v>
      </c>
      <c r="D679" s="656" t="s">
        <v>97</v>
      </c>
      <c r="E679" s="656" t="s">
        <v>98</v>
      </c>
      <c r="F679" s="656" t="s">
        <v>99</v>
      </c>
      <c r="G679" s="656" t="s">
        <v>100</v>
      </c>
      <c r="H679" s="656" t="s">
        <v>101</v>
      </c>
      <c r="I679" s="656" t="s">
        <v>102</v>
      </c>
      <c r="J679" s="1898" t="s">
        <v>241</v>
      </c>
      <c r="K679" s="1899"/>
      <c r="L679" s="1900"/>
      <c r="M679" s="656" t="s">
        <v>104</v>
      </c>
      <c r="N679" s="656" t="s">
        <v>105</v>
      </c>
      <c r="O679" s="656" t="s">
        <v>106</v>
      </c>
      <c r="P679" s="1898" t="s">
        <v>81</v>
      </c>
      <c r="Q679" s="1900"/>
    </row>
    <row r="680" spans="2:17" x14ac:dyDescent="0.25">
      <c r="B680" s="1885" t="s">
        <v>126</v>
      </c>
      <c r="C680" s="1885" t="s">
        <v>127</v>
      </c>
      <c r="D680" s="1885" t="s">
        <v>2845</v>
      </c>
      <c r="E680" s="1885">
        <v>50959209</v>
      </c>
      <c r="F680" s="1924" t="s">
        <v>1889</v>
      </c>
      <c r="G680" s="1924" t="s">
        <v>125</v>
      </c>
      <c r="H680" s="1975">
        <v>33886</v>
      </c>
      <c r="I680" s="1885" t="s">
        <v>237</v>
      </c>
      <c r="J680" s="1924" t="s">
        <v>2846</v>
      </c>
      <c r="K680" s="1885" t="s">
        <v>2847</v>
      </c>
      <c r="L680" s="1885"/>
      <c r="M680" s="1885" t="s">
        <v>19</v>
      </c>
      <c r="N680" s="1885" t="s">
        <v>19</v>
      </c>
      <c r="O680" s="1885" t="s">
        <v>19</v>
      </c>
      <c r="P680" s="1965"/>
      <c r="Q680" s="1966"/>
    </row>
    <row r="681" spans="2:17" x14ac:dyDescent="0.25">
      <c r="B681" s="1927"/>
      <c r="C681" s="1927"/>
      <c r="D681" s="1927"/>
      <c r="E681" s="1927"/>
      <c r="F681" s="1925"/>
      <c r="G681" s="1925"/>
      <c r="H681" s="2070"/>
      <c r="I681" s="1927"/>
      <c r="J681" s="1925"/>
      <c r="K681" s="1927"/>
      <c r="L681" s="1927"/>
      <c r="M681" s="1927"/>
      <c r="N681" s="1927"/>
      <c r="O681" s="1927"/>
      <c r="P681" s="2062"/>
      <c r="Q681" s="2081"/>
    </row>
    <row r="682" spans="2:17" x14ac:dyDescent="0.25">
      <c r="B682" s="1927"/>
      <c r="C682" s="1927"/>
      <c r="D682" s="1927"/>
      <c r="E682" s="1927"/>
      <c r="F682" s="1925"/>
      <c r="G682" s="1925"/>
      <c r="H682" s="2070"/>
      <c r="I682" s="1927"/>
      <c r="J682" s="1925"/>
      <c r="K682" s="1927"/>
      <c r="L682" s="1927"/>
      <c r="M682" s="1927"/>
      <c r="N682" s="1927"/>
      <c r="O682" s="1927"/>
      <c r="P682" s="2062"/>
      <c r="Q682" s="2081"/>
    </row>
    <row r="683" spans="2:17" x14ac:dyDescent="0.25">
      <c r="B683" s="1927"/>
      <c r="C683" s="1927"/>
      <c r="D683" s="1927"/>
      <c r="E683" s="1927"/>
      <c r="F683" s="1925"/>
      <c r="G683" s="1925"/>
      <c r="H683" s="2070"/>
      <c r="I683" s="1927"/>
      <c r="J683" s="1925"/>
      <c r="K683" s="1927"/>
      <c r="L683" s="1927"/>
      <c r="M683" s="1927"/>
      <c r="N683" s="1927"/>
      <c r="O683" s="1927"/>
      <c r="P683" s="2062"/>
      <c r="Q683" s="2081"/>
    </row>
    <row r="684" spans="2:17" x14ac:dyDescent="0.25">
      <c r="B684" s="1927"/>
      <c r="C684" s="1927"/>
      <c r="D684" s="1927"/>
      <c r="E684" s="1927"/>
      <c r="F684" s="1925"/>
      <c r="G684" s="1925"/>
      <c r="H684" s="2070"/>
      <c r="I684" s="1927"/>
      <c r="J684" s="1925"/>
      <c r="K684" s="1927"/>
      <c r="L684" s="1927"/>
      <c r="M684" s="1927"/>
      <c r="N684" s="1927"/>
      <c r="O684" s="1927"/>
      <c r="P684" s="2062"/>
      <c r="Q684" s="2081"/>
    </row>
    <row r="685" spans="2:17" x14ac:dyDescent="0.25">
      <c r="B685" s="1927"/>
      <c r="C685" s="1927"/>
      <c r="D685" s="1927"/>
      <c r="E685" s="1927"/>
      <c r="F685" s="1925"/>
      <c r="G685" s="1925"/>
      <c r="H685" s="2070"/>
      <c r="I685" s="1927"/>
      <c r="J685" s="1925"/>
      <c r="K685" s="1927"/>
      <c r="L685" s="1927"/>
      <c r="M685" s="1927"/>
      <c r="N685" s="1927"/>
      <c r="O685" s="1927"/>
      <c r="P685" s="2062"/>
      <c r="Q685" s="2081"/>
    </row>
    <row r="686" spans="2:17" x14ac:dyDescent="0.25">
      <c r="B686" s="1927"/>
      <c r="C686" s="1927"/>
      <c r="D686" s="1927"/>
      <c r="E686" s="1927"/>
      <c r="F686" s="1925"/>
      <c r="G686" s="1925"/>
      <c r="H686" s="2070"/>
      <c r="I686" s="1927"/>
      <c r="J686" s="1926"/>
      <c r="K686" s="1886"/>
      <c r="L686" s="1927"/>
      <c r="M686" s="1927"/>
      <c r="N686" s="1927"/>
      <c r="O686" s="1927"/>
      <c r="P686" s="2062"/>
      <c r="Q686" s="2081"/>
    </row>
    <row r="687" spans="2:17" x14ac:dyDescent="0.25">
      <c r="B687" s="1927"/>
      <c r="C687" s="1927"/>
      <c r="D687" s="1927"/>
      <c r="E687" s="1927"/>
      <c r="F687" s="1925"/>
      <c r="G687" s="1925"/>
      <c r="H687" s="2070"/>
      <c r="I687" s="1927"/>
      <c r="J687" s="1924" t="s">
        <v>1921</v>
      </c>
      <c r="K687" s="1924" t="s">
        <v>2757</v>
      </c>
      <c r="L687" s="1927"/>
      <c r="M687" s="1927"/>
      <c r="N687" s="1927"/>
      <c r="O687" s="1927"/>
      <c r="P687" s="2062"/>
      <c r="Q687" s="2081"/>
    </row>
    <row r="688" spans="2:17" x14ac:dyDescent="0.25">
      <c r="B688" s="1927"/>
      <c r="C688" s="1927"/>
      <c r="D688" s="1927"/>
      <c r="E688" s="1927"/>
      <c r="F688" s="1925"/>
      <c r="G688" s="1925"/>
      <c r="H688" s="2070"/>
      <c r="I688" s="1927"/>
      <c r="J688" s="1925"/>
      <c r="K688" s="1925"/>
      <c r="L688" s="1927"/>
      <c r="M688" s="1927"/>
      <c r="N688" s="1927"/>
      <c r="O688" s="1927"/>
      <c r="P688" s="2062"/>
      <c r="Q688" s="2081"/>
    </row>
    <row r="689" spans="2:17" x14ac:dyDescent="0.25">
      <c r="B689" s="1927"/>
      <c r="C689" s="1927"/>
      <c r="D689" s="1927"/>
      <c r="E689" s="1927"/>
      <c r="F689" s="1925"/>
      <c r="G689" s="1925"/>
      <c r="H689" s="2070"/>
      <c r="I689" s="1927"/>
      <c r="J689" s="1925"/>
      <c r="K689" s="1925"/>
      <c r="L689" s="1927"/>
      <c r="M689" s="1927"/>
      <c r="N689" s="1927"/>
      <c r="O689" s="1927"/>
      <c r="P689" s="2062"/>
      <c r="Q689" s="2081"/>
    </row>
    <row r="690" spans="2:17" x14ac:dyDescent="0.25">
      <c r="B690" s="1927"/>
      <c r="C690" s="1927"/>
      <c r="D690" s="1927"/>
      <c r="E690" s="1927"/>
      <c r="F690" s="1925"/>
      <c r="G690" s="1925"/>
      <c r="H690" s="2070"/>
      <c r="I690" s="1927"/>
      <c r="J690" s="1925"/>
      <c r="K690" s="1925"/>
      <c r="L690" s="1927"/>
      <c r="M690" s="1927"/>
      <c r="N690" s="1927"/>
      <c r="O690" s="1927"/>
      <c r="P690" s="2062"/>
      <c r="Q690" s="2081"/>
    </row>
    <row r="691" spans="2:17" x14ac:dyDescent="0.25">
      <c r="B691" s="1927"/>
      <c r="C691" s="1927"/>
      <c r="D691" s="1927"/>
      <c r="E691" s="1927"/>
      <c r="F691" s="1925"/>
      <c r="G691" s="1925"/>
      <c r="H691" s="2070"/>
      <c r="I691" s="1927"/>
      <c r="J691" s="1925"/>
      <c r="K691" s="1925"/>
      <c r="L691" s="1927"/>
      <c r="M691" s="1927"/>
      <c r="N691" s="1927"/>
      <c r="O691" s="1927"/>
      <c r="P691" s="2062"/>
      <c r="Q691" s="2081"/>
    </row>
    <row r="692" spans="2:17" x14ac:dyDescent="0.25">
      <c r="B692" s="1927"/>
      <c r="C692" s="1927"/>
      <c r="D692" s="1927"/>
      <c r="E692" s="1927"/>
      <c r="F692" s="1925"/>
      <c r="G692" s="1925"/>
      <c r="H692" s="2070"/>
      <c r="I692" s="1927"/>
      <c r="J692" s="1925"/>
      <c r="K692" s="1925"/>
      <c r="L692" s="1927"/>
      <c r="M692" s="1927"/>
      <c r="N692" s="1927"/>
      <c r="O692" s="1927"/>
      <c r="P692" s="2062"/>
      <c r="Q692" s="2081"/>
    </row>
    <row r="693" spans="2:17" x14ac:dyDescent="0.25">
      <c r="B693" s="1927"/>
      <c r="C693" s="1927"/>
      <c r="D693" s="1927"/>
      <c r="E693" s="1927"/>
      <c r="F693" s="1925"/>
      <c r="G693" s="1925"/>
      <c r="H693" s="2070"/>
      <c r="I693" s="1927"/>
      <c r="J693" s="1925"/>
      <c r="K693" s="1925"/>
      <c r="L693" s="1927"/>
      <c r="M693" s="1927"/>
      <c r="N693" s="1927"/>
      <c r="O693" s="1927"/>
      <c r="P693" s="2062"/>
      <c r="Q693" s="2081"/>
    </row>
    <row r="694" spans="2:17" x14ac:dyDescent="0.25">
      <c r="B694" s="1886"/>
      <c r="C694" s="1886"/>
      <c r="D694" s="1886"/>
      <c r="E694" s="1886"/>
      <c r="F694" s="1926"/>
      <c r="G694" s="1926"/>
      <c r="H694" s="1976"/>
      <c r="I694" s="1886"/>
      <c r="J694" s="1926"/>
      <c r="K694" s="1926"/>
      <c r="L694" s="1886"/>
      <c r="M694" s="1886"/>
      <c r="N694" s="1886"/>
      <c r="O694" s="1886"/>
      <c r="P694" s="1967"/>
      <c r="Q694" s="1968"/>
    </row>
    <row r="695" spans="2:17" x14ac:dyDescent="0.25">
      <c r="B695" s="1885" t="s">
        <v>126</v>
      </c>
      <c r="C695" s="1885" t="s">
        <v>127</v>
      </c>
      <c r="D695" s="1924" t="s">
        <v>2848</v>
      </c>
      <c r="E695" s="1885">
        <v>1067877848</v>
      </c>
      <c r="F695" s="1924" t="s">
        <v>2747</v>
      </c>
      <c r="G695" s="1924" t="s">
        <v>130</v>
      </c>
      <c r="H695" s="1975">
        <v>41510</v>
      </c>
      <c r="I695" s="575"/>
      <c r="J695" s="1924" t="s">
        <v>1921</v>
      </c>
      <c r="K695" s="1924" t="s">
        <v>2757</v>
      </c>
      <c r="L695" s="1885"/>
      <c r="M695" s="1885" t="s">
        <v>19</v>
      </c>
      <c r="N695" s="1885" t="s">
        <v>19</v>
      </c>
      <c r="O695" s="1885" t="s">
        <v>19</v>
      </c>
      <c r="P695" s="1965"/>
      <c r="Q695" s="1966"/>
    </row>
    <row r="696" spans="2:17" x14ac:dyDescent="0.25">
      <c r="B696" s="1927"/>
      <c r="C696" s="1927"/>
      <c r="D696" s="1925"/>
      <c r="E696" s="1927"/>
      <c r="F696" s="1925"/>
      <c r="G696" s="1925"/>
      <c r="H696" s="2070"/>
      <c r="I696" s="1927"/>
      <c r="J696" s="1925"/>
      <c r="K696" s="1925"/>
      <c r="L696" s="1927"/>
      <c r="M696" s="1927"/>
      <c r="N696" s="1927"/>
      <c r="O696" s="1927"/>
      <c r="P696" s="2062"/>
      <c r="Q696" s="2081"/>
    </row>
    <row r="697" spans="2:17" x14ac:dyDescent="0.25">
      <c r="B697" s="1927"/>
      <c r="C697" s="1927"/>
      <c r="D697" s="1925"/>
      <c r="E697" s="1927"/>
      <c r="F697" s="1925"/>
      <c r="G697" s="1925"/>
      <c r="H697" s="2070"/>
      <c r="I697" s="1927"/>
      <c r="J697" s="1925"/>
      <c r="K697" s="1925"/>
      <c r="L697" s="1927"/>
      <c r="M697" s="1927"/>
      <c r="N697" s="1927"/>
      <c r="O697" s="1927"/>
      <c r="P697" s="2062"/>
      <c r="Q697" s="2081"/>
    </row>
    <row r="698" spans="2:17" x14ac:dyDescent="0.25">
      <c r="B698" s="1927"/>
      <c r="C698" s="1927"/>
      <c r="D698" s="1925"/>
      <c r="E698" s="1927"/>
      <c r="F698" s="1925"/>
      <c r="G698" s="1925"/>
      <c r="H698" s="2070"/>
      <c r="I698" s="1927"/>
      <c r="J698" s="1925"/>
      <c r="K698" s="1925"/>
      <c r="L698" s="1927"/>
      <c r="M698" s="1927"/>
      <c r="N698" s="1927"/>
      <c r="O698" s="1927"/>
      <c r="P698" s="2062"/>
      <c r="Q698" s="2081"/>
    </row>
    <row r="699" spans="2:17" x14ac:dyDescent="0.25">
      <c r="B699" s="1927"/>
      <c r="C699" s="1927"/>
      <c r="D699" s="1925"/>
      <c r="E699" s="1927"/>
      <c r="F699" s="1925"/>
      <c r="G699" s="1925"/>
      <c r="H699" s="2070"/>
      <c r="I699" s="1927"/>
      <c r="J699" s="1925"/>
      <c r="K699" s="1925"/>
      <c r="L699" s="1927"/>
      <c r="M699" s="1927"/>
      <c r="N699" s="1927"/>
      <c r="O699" s="1927"/>
      <c r="P699" s="2062"/>
      <c r="Q699" s="2081"/>
    </row>
    <row r="700" spans="2:17" x14ac:dyDescent="0.25">
      <c r="B700" s="1927"/>
      <c r="C700" s="1927"/>
      <c r="D700" s="1925"/>
      <c r="E700" s="1927"/>
      <c r="F700" s="1925"/>
      <c r="G700" s="1925"/>
      <c r="H700" s="2070"/>
      <c r="I700" s="1927"/>
      <c r="J700" s="1925"/>
      <c r="K700" s="1925"/>
      <c r="L700" s="1927"/>
      <c r="M700" s="1927"/>
      <c r="N700" s="1927"/>
      <c r="O700" s="1927"/>
      <c r="P700" s="2062"/>
      <c r="Q700" s="2081"/>
    </row>
    <row r="701" spans="2:17" x14ac:dyDescent="0.25">
      <c r="B701" s="1927"/>
      <c r="C701" s="1927"/>
      <c r="D701" s="1925"/>
      <c r="E701" s="1927"/>
      <c r="F701" s="1925"/>
      <c r="G701" s="1925"/>
      <c r="H701" s="2070"/>
      <c r="I701" s="1927"/>
      <c r="J701" s="1925"/>
      <c r="K701" s="1925"/>
      <c r="L701" s="1927"/>
      <c r="M701" s="1927"/>
      <c r="N701" s="1927"/>
      <c r="O701" s="1927"/>
      <c r="P701" s="2062"/>
      <c r="Q701" s="2081"/>
    </row>
    <row r="702" spans="2:17" x14ac:dyDescent="0.25">
      <c r="B702" s="1927"/>
      <c r="C702" s="1927"/>
      <c r="D702" s="1925"/>
      <c r="E702" s="1927"/>
      <c r="F702" s="1925"/>
      <c r="G702" s="1925"/>
      <c r="H702" s="2070"/>
      <c r="I702" s="1927"/>
      <c r="J702" s="1925"/>
      <c r="K702" s="1925"/>
      <c r="L702" s="1927"/>
      <c r="M702" s="1927"/>
      <c r="N702" s="1927"/>
      <c r="O702" s="1927"/>
      <c r="P702" s="2062"/>
      <c r="Q702" s="2081"/>
    </row>
    <row r="703" spans="2:17" x14ac:dyDescent="0.25">
      <c r="B703" s="1927"/>
      <c r="C703" s="1927"/>
      <c r="D703" s="1925"/>
      <c r="E703" s="1927"/>
      <c r="F703" s="1925"/>
      <c r="G703" s="1925"/>
      <c r="H703" s="2070"/>
      <c r="I703" s="1927"/>
      <c r="J703" s="1925"/>
      <c r="K703" s="1925"/>
      <c r="L703" s="1927"/>
      <c r="M703" s="1927"/>
      <c r="N703" s="1927"/>
      <c r="O703" s="1927"/>
      <c r="P703" s="2062"/>
      <c r="Q703" s="2081"/>
    </row>
    <row r="704" spans="2:17" x14ac:dyDescent="0.25">
      <c r="B704" s="1927"/>
      <c r="C704" s="1927"/>
      <c r="D704" s="1925"/>
      <c r="E704" s="1927"/>
      <c r="F704" s="1925"/>
      <c r="G704" s="1925"/>
      <c r="H704" s="2070"/>
      <c r="I704" s="1927"/>
      <c r="J704" s="1926"/>
      <c r="K704" s="1926"/>
      <c r="L704" s="1927"/>
      <c r="M704" s="1927"/>
      <c r="N704" s="1927"/>
      <c r="O704" s="1927"/>
      <c r="P704" s="2062"/>
      <c r="Q704" s="2081"/>
    </row>
    <row r="705" spans="2:17" ht="30" x14ac:dyDescent="0.25">
      <c r="B705" s="1886"/>
      <c r="C705" s="1886"/>
      <c r="D705" s="1926"/>
      <c r="E705" s="1886"/>
      <c r="F705" s="1926"/>
      <c r="G705" s="1926"/>
      <c r="H705" s="1976"/>
      <c r="I705" s="1886"/>
      <c r="J705" s="654" t="s">
        <v>2811</v>
      </c>
      <c r="K705" s="51" t="s">
        <v>2781</v>
      </c>
      <c r="L705" s="1886"/>
      <c r="M705" s="1886"/>
      <c r="N705" s="1886"/>
      <c r="O705" s="1886"/>
      <c r="P705" s="1967"/>
      <c r="Q705" s="1968"/>
    </row>
    <row r="706" spans="2:17" x14ac:dyDescent="0.25">
      <c r="B706" s="1885" t="s">
        <v>126</v>
      </c>
      <c r="C706" s="1885" t="s">
        <v>127</v>
      </c>
      <c r="D706" s="1885" t="s">
        <v>2849</v>
      </c>
      <c r="E706" s="1885">
        <v>26213677</v>
      </c>
      <c r="F706" s="1924" t="s">
        <v>261</v>
      </c>
      <c r="G706" s="1924" t="s">
        <v>130</v>
      </c>
      <c r="H706" s="1975">
        <v>35784</v>
      </c>
      <c r="I706" s="1885"/>
      <c r="J706" s="654" t="s">
        <v>1921</v>
      </c>
      <c r="K706" s="51" t="s">
        <v>2757</v>
      </c>
      <c r="L706" s="1885"/>
      <c r="M706" s="1885" t="s">
        <v>19</v>
      </c>
      <c r="N706" s="1885" t="s">
        <v>19</v>
      </c>
      <c r="O706" s="1885" t="s">
        <v>19</v>
      </c>
      <c r="P706" s="1965"/>
      <c r="Q706" s="1966"/>
    </row>
    <row r="707" spans="2:17" ht="30" x14ac:dyDescent="0.25">
      <c r="B707" s="1886"/>
      <c r="C707" s="1886"/>
      <c r="D707" s="1886"/>
      <c r="E707" s="1886"/>
      <c r="F707" s="1926"/>
      <c r="G707" s="1926"/>
      <c r="H707" s="1976"/>
      <c r="I707" s="1886"/>
      <c r="J707" s="654" t="s">
        <v>2811</v>
      </c>
      <c r="K707" s="51" t="s">
        <v>2781</v>
      </c>
      <c r="L707" s="1886"/>
      <c r="M707" s="1886"/>
      <c r="N707" s="1886"/>
      <c r="O707" s="1886"/>
      <c r="P707" s="1967"/>
      <c r="Q707" s="1968"/>
    </row>
    <row r="708" spans="2:17" x14ac:dyDescent="0.25">
      <c r="B708" s="1945" t="s">
        <v>126</v>
      </c>
      <c r="C708" s="2310" t="s">
        <v>2850</v>
      </c>
      <c r="D708" s="2311" t="s">
        <v>2851</v>
      </c>
      <c r="E708" s="1945">
        <v>1045686111</v>
      </c>
      <c r="F708" s="1949" t="s">
        <v>2852</v>
      </c>
      <c r="G708" s="1949" t="s">
        <v>130</v>
      </c>
      <c r="H708" s="1950">
        <v>41263</v>
      </c>
      <c r="I708" s="1945"/>
      <c r="J708" s="654" t="s">
        <v>1921</v>
      </c>
      <c r="K708" s="51" t="s">
        <v>2757</v>
      </c>
      <c r="L708" s="1885"/>
      <c r="M708" s="1885" t="s">
        <v>19</v>
      </c>
      <c r="N708" s="1885" t="s">
        <v>19</v>
      </c>
      <c r="O708" s="1885" t="s">
        <v>19</v>
      </c>
      <c r="P708" s="1965"/>
      <c r="Q708" s="1966"/>
    </row>
    <row r="709" spans="2:17" ht="30" x14ac:dyDescent="0.25">
      <c r="B709" s="1945"/>
      <c r="C709" s="2310"/>
      <c r="D709" s="2312"/>
      <c r="E709" s="1945"/>
      <c r="F709" s="1949"/>
      <c r="G709" s="1949"/>
      <c r="H709" s="1950"/>
      <c r="I709" s="1945"/>
      <c r="J709" s="654" t="s">
        <v>2811</v>
      </c>
      <c r="K709" s="51" t="s">
        <v>2781</v>
      </c>
      <c r="L709" s="1886"/>
      <c r="M709" s="1886"/>
      <c r="N709" s="1886"/>
      <c r="O709" s="1886"/>
      <c r="P709" s="1967"/>
      <c r="Q709" s="1968"/>
    </row>
    <row r="710" spans="2:17" x14ac:dyDescent="0.25">
      <c r="B710" s="620" t="s">
        <v>233</v>
      </c>
      <c r="C710" s="620" t="s">
        <v>133</v>
      </c>
      <c r="D710" s="51" t="s">
        <v>2853</v>
      </c>
      <c r="E710" s="51">
        <v>35114342</v>
      </c>
      <c r="F710" s="51" t="s">
        <v>124</v>
      </c>
      <c r="G710" s="51" t="s">
        <v>125</v>
      </c>
      <c r="H710" s="300">
        <v>40115</v>
      </c>
      <c r="I710" s="51"/>
      <c r="J710" s="654" t="s">
        <v>1921</v>
      </c>
      <c r="K710" s="51" t="s">
        <v>2854</v>
      </c>
      <c r="L710" s="51"/>
      <c r="M710" s="620" t="s">
        <v>19</v>
      </c>
      <c r="N710" s="620" t="s">
        <v>19</v>
      </c>
      <c r="O710" s="620" t="s">
        <v>19</v>
      </c>
      <c r="P710" s="1969"/>
      <c r="Q710" s="1970"/>
    </row>
    <row r="711" spans="2:17" ht="30" x14ac:dyDescent="0.25">
      <c r="B711" s="620" t="s">
        <v>233</v>
      </c>
      <c r="C711" s="620" t="s">
        <v>133</v>
      </c>
      <c r="D711" s="51" t="s">
        <v>2855</v>
      </c>
      <c r="E711" s="51">
        <v>25806621</v>
      </c>
      <c r="F711" s="51" t="s">
        <v>124</v>
      </c>
      <c r="G711" s="654" t="s">
        <v>2856</v>
      </c>
      <c r="H711" s="300">
        <v>38276</v>
      </c>
      <c r="I711" s="51">
        <v>133886</v>
      </c>
      <c r="J711" s="654" t="s">
        <v>2811</v>
      </c>
      <c r="K711" s="51" t="s">
        <v>2857</v>
      </c>
      <c r="L711" s="51"/>
      <c r="M711" s="620" t="s">
        <v>19</v>
      </c>
      <c r="N711" s="620" t="s">
        <v>19</v>
      </c>
      <c r="O711" s="620" t="s">
        <v>19</v>
      </c>
      <c r="P711" s="540"/>
      <c r="Q711" s="480"/>
    </row>
    <row r="712" spans="2:17" ht="30" x14ac:dyDescent="0.25">
      <c r="B712" s="620" t="s">
        <v>233</v>
      </c>
      <c r="C712" s="620" t="s">
        <v>133</v>
      </c>
      <c r="D712" s="51" t="s">
        <v>2858</v>
      </c>
      <c r="E712" s="51">
        <v>50859560</v>
      </c>
      <c r="F712" s="51" t="s">
        <v>124</v>
      </c>
      <c r="G712" s="654" t="s">
        <v>2859</v>
      </c>
      <c r="H712" s="51"/>
      <c r="I712" s="51"/>
      <c r="J712" s="654" t="s">
        <v>1921</v>
      </c>
      <c r="K712" s="51" t="s">
        <v>2733</v>
      </c>
      <c r="L712" s="51"/>
      <c r="M712" s="620" t="s">
        <v>19</v>
      </c>
      <c r="N712" s="620" t="s">
        <v>20</v>
      </c>
      <c r="O712" s="620" t="s">
        <v>20</v>
      </c>
      <c r="P712" s="2052" t="s">
        <v>2860</v>
      </c>
      <c r="Q712" s="2053"/>
    </row>
    <row r="713" spans="2:17" x14ac:dyDescent="0.25">
      <c r="B713" s="620" t="s">
        <v>233</v>
      </c>
      <c r="C713" s="620" t="s">
        <v>133</v>
      </c>
      <c r="D713" s="51" t="s">
        <v>2861</v>
      </c>
      <c r="E713" s="51">
        <v>35604848</v>
      </c>
      <c r="F713" s="51" t="s">
        <v>124</v>
      </c>
      <c r="G713" s="51" t="s">
        <v>2320</v>
      </c>
      <c r="H713" s="300">
        <v>40717</v>
      </c>
      <c r="I713" s="51">
        <v>122289</v>
      </c>
      <c r="J713" s="654" t="s">
        <v>1921</v>
      </c>
      <c r="K713" s="51" t="s">
        <v>2823</v>
      </c>
      <c r="L713" s="51"/>
      <c r="M713" s="51" t="s">
        <v>19</v>
      </c>
      <c r="N713" s="51" t="s">
        <v>19</v>
      </c>
      <c r="O713" s="51" t="s">
        <v>19</v>
      </c>
      <c r="P713" s="1969"/>
      <c r="Q713" s="1970"/>
    </row>
    <row r="714" spans="2:17" ht="30" x14ac:dyDescent="0.25">
      <c r="B714" s="620" t="s">
        <v>233</v>
      </c>
      <c r="C714" s="51" t="s">
        <v>133</v>
      </c>
      <c r="D714" s="51" t="s">
        <v>2862</v>
      </c>
      <c r="E714" s="51">
        <v>50848060</v>
      </c>
      <c r="F714" s="51" t="s">
        <v>191</v>
      </c>
      <c r="G714" s="51" t="s">
        <v>125</v>
      </c>
      <c r="H714" s="300">
        <v>33886</v>
      </c>
      <c r="I714" s="51"/>
      <c r="J714" s="654" t="s">
        <v>2863</v>
      </c>
      <c r="K714" s="51" t="s">
        <v>2864</v>
      </c>
      <c r="L714" s="51"/>
      <c r="M714" s="51" t="s">
        <v>19</v>
      </c>
      <c r="N714" s="51" t="s">
        <v>19</v>
      </c>
      <c r="O714" s="51" t="s">
        <v>19</v>
      </c>
      <c r="P714" s="1969"/>
      <c r="Q714" s="1970"/>
    </row>
    <row r="715" spans="2:17" ht="30" x14ac:dyDescent="0.25">
      <c r="B715" s="620" t="s">
        <v>233</v>
      </c>
      <c r="C715" s="51" t="s">
        <v>133</v>
      </c>
      <c r="D715" s="51" t="s">
        <v>2865</v>
      </c>
      <c r="E715" s="51">
        <v>26172152</v>
      </c>
      <c r="F715" s="51" t="s">
        <v>191</v>
      </c>
      <c r="G715" s="51" t="s">
        <v>125</v>
      </c>
      <c r="H715" s="750">
        <v>33208</v>
      </c>
      <c r="I715" s="51"/>
      <c r="J715" s="654" t="s">
        <v>2811</v>
      </c>
      <c r="K715" s="51" t="s">
        <v>2857</v>
      </c>
      <c r="L715" s="51"/>
      <c r="M715" s="51" t="s">
        <v>19</v>
      </c>
      <c r="N715" s="51" t="s">
        <v>19</v>
      </c>
      <c r="O715" s="51" t="s">
        <v>19</v>
      </c>
      <c r="P715" s="1969"/>
      <c r="Q715" s="1970"/>
    </row>
    <row r="716" spans="2:17" ht="30" x14ac:dyDescent="0.25">
      <c r="B716" s="620" t="s">
        <v>233</v>
      </c>
      <c r="C716" s="750" t="s">
        <v>2850</v>
      </c>
      <c r="D716" s="51" t="s">
        <v>2866</v>
      </c>
      <c r="E716" s="51">
        <v>26228150</v>
      </c>
      <c r="F716" s="51" t="s">
        <v>124</v>
      </c>
      <c r="G716" s="654" t="s">
        <v>370</v>
      </c>
      <c r="H716" s="300">
        <v>41082</v>
      </c>
      <c r="I716" s="51">
        <v>131757</v>
      </c>
      <c r="J716" s="654" t="s">
        <v>1921</v>
      </c>
      <c r="K716" s="51" t="s">
        <v>2854</v>
      </c>
      <c r="L716" s="51"/>
      <c r="M716" s="51" t="s">
        <v>19</v>
      </c>
      <c r="N716" s="51" t="s">
        <v>19</v>
      </c>
      <c r="O716" s="51" t="s">
        <v>19</v>
      </c>
      <c r="P716" s="1969"/>
      <c r="Q716" s="1970"/>
    </row>
    <row r="718" spans="2:17" ht="30" x14ac:dyDescent="0.25">
      <c r="B718" s="114" t="s">
        <v>18</v>
      </c>
      <c r="C718" s="114" t="s">
        <v>150</v>
      </c>
      <c r="D718" s="1898" t="s">
        <v>81</v>
      </c>
      <c r="E718" s="1900"/>
    </row>
    <row r="719" spans="2:17" x14ac:dyDescent="0.25">
      <c r="B719" s="654" t="s">
        <v>151</v>
      </c>
      <c r="C719" s="620" t="s">
        <v>19</v>
      </c>
      <c r="D719" s="1949"/>
      <c r="E719" s="1949"/>
    </row>
  </sheetData>
  <mergeCells count="598">
    <mergeCell ref="B2:P2"/>
    <mergeCell ref="B4:P4"/>
    <mergeCell ref="C6:N6"/>
    <mergeCell ref="C7:N7"/>
    <mergeCell ref="C8:N8"/>
    <mergeCell ref="C9:N9"/>
    <mergeCell ref="P359:Q359"/>
    <mergeCell ref="E100:E101"/>
    <mergeCell ref="E105:E106"/>
    <mergeCell ref="E110:E111"/>
    <mergeCell ref="E115:E116"/>
    <mergeCell ref="E120:E121"/>
    <mergeCell ref="E125:E126"/>
    <mergeCell ref="B160:B161"/>
    <mergeCell ref="C160:C161"/>
    <mergeCell ref="D160:E160"/>
    <mergeCell ref="C164:N164"/>
    <mergeCell ref="B165:B166"/>
    <mergeCell ref="C165:C166"/>
    <mergeCell ref="D165:E165"/>
    <mergeCell ref="C10:E10"/>
    <mergeCell ref="B14:C21"/>
    <mergeCell ref="B22:C22"/>
    <mergeCell ref="E90:E91"/>
    <mergeCell ref="M128:N128"/>
    <mergeCell ref="B155:B156"/>
    <mergeCell ref="C155:C156"/>
    <mergeCell ref="D155:E155"/>
    <mergeCell ref="E95:E96"/>
    <mergeCell ref="B180:B181"/>
    <mergeCell ref="C180:C181"/>
    <mergeCell ref="D180:E180"/>
    <mergeCell ref="B185:B186"/>
    <mergeCell ref="C185:C186"/>
    <mergeCell ref="D185:E185"/>
    <mergeCell ref="B170:B171"/>
    <mergeCell ref="C170:C171"/>
    <mergeCell ref="D170:E170"/>
    <mergeCell ref="B175:B176"/>
    <mergeCell ref="C175:C176"/>
    <mergeCell ref="D175:E175"/>
    <mergeCell ref="O199:P199"/>
    <mergeCell ref="O200:P200"/>
    <mergeCell ref="O201:P201"/>
    <mergeCell ref="O202:P202"/>
    <mergeCell ref="O203:P203"/>
    <mergeCell ref="O204:P204"/>
    <mergeCell ref="B190:B191"/>
    <mergeCell ref="C190:C191"/>
    <mergeCell ref="D190:E190"/>
    <mergeCell ref="B194:N194"/>
    <mergeCell ref="O197:P197"/>
    <mergeCell ref="O198:P198"/>
    <mergeCell ref="O211:P211"/>
    <mergeCell ref="O212:P212"/>
    <mergeCell ref="B218:N218"/>
    <mergeCell ref="O221:P221"/>
    <mergeCell ref="B228:N228"/>
    <mergeCell ref="O231:P231"/>
    <mergeCell ref="O205:P205"/>
    <mergeCell ref="O206:P206"/>
    <mergeCell ref="O207:P207"/>
    <mergeCell ref="O208:P208"/>
    <mergeCell ref="O209:P209"/>
    <mergeCell ref="O210:P210"/>
    <mergeCell ref="B289:N289"/>
    <mergeCell ref="O292:P292"/>
    <mergeCell ref="O293:P299"/>
    <mergeCell ref="B302:N302"/>
    <mergeCell ref="O305:P305"/>
    <mergeCell ref="O306:P311"/>
    <mergeCell ref="B246:N246"/>
    <mergeCell ref="O249:P249"/>
    <mergeCell ref="B261:N261"/>
    <mergeCell ref="O264:P264"/>
    <mergeCell ref="B276:N276"/>
    <mergeCell ref="O279:P279"/>
    <mergeCell ref="P312:Q312"/>
    <mergeCell ref="P313:Q313"/>
    <mergeCell ref="P314:Q314"/>
    <mergeCell ref="P315:Q315"/>
    <mergeCell ref="P316:Q316"/>
    <mergeCell ref="B317:B318"/>
    <mergeCell ref="C317:C318"/>
    <mergeCell ref="D317:D318"/>
    <mergeCell ref="E317:E318"/>
    <mergeCell ref="F317:F318"/>
    <mergeCell ref="P317:Q317"/>
    <mergeCell ref="P318:Q318"/>
    <mergeCell ref="P319:Q319"/>
    <mergeCell ref="B320:B321"/>
    <mergeCell ref="C320:C321"/>
    <mergeCell ref="D320:D321"/>
    <mergeCell ref="E320:E321"/>
    <mergeCell ref="F320:F321"/>
    <mergeCell ref="G320:G321"/>
    <mergeCell ref="H320:H321"/>
    <mergeCell ref="G317:G318"/>
    <mergeCell ref="H317:H318"/>
    <mergeCell ref="I317:I318"/>
    <mergeCell ref="J317:J318"/>
    <mergeCell ref="K317:K318"/>
    <mergeCell ref="O317:O318"/>
    <mergeCell ref="I320:I321"/>
    <mergeCell ref="J320:J321"/>
    <mergeCell ref="K320:K321"/>
    <mergeCell ref="O320:O321"/>
    <mergeCell ref="P320:Q321"/>
    <mergeCell ref="B353:N353"/>
    <mergeCell ref="J355:L355"/>
    <mergeCell ref="P355:Q355"/>
    <mergeCell ref="G322:G326"/>
    <mergeCell ref="H322:H326"/>
    <mergeCell ref="I322:I326"/>
    <mergeCell ref="J322:J326"/>
    <mergeCell ref="K322:K326"/>
    <mergeCell ref="P322:Q322"/>
    <mergeCell ref="P323:Q323"/>
    <mergeCell ref="P324:Q324"/>
    <mergeCell ref="O325:O326"/>
    <mergeCell ref="P325:Q326"/>
    <mergeCell ref="B322:B326"/>
    <mergeCell ref="C322:C326"/>
    <mergeCell ref="D322:D326"/>
    <mergeCell ref="E322:E326"/>
    <mergeCell ref="F322:F326"/>
    <mergeCell ref="B327:P327"/>
    <mergeCell ref="B330:N330"/>
    <mergeCell ref="Q334:Q335"/>
    <mergeCell ref="E348:E350"/>
    <mergeCell ref="P369:Q369"/>
    <mergeCell ref="B401:B403"/>
    <mergeCell ref="F401:F403"/>
    <mergeCell ref="E411:E412"/>
    <mergeCell ref="B414:D414"/>
    <mergeCell ref="J415:L415"/>
    <mergeCell ref="P415:Q415"/>
    <mergeCell ref="H356:H357"/>
    <mergeCell ref="I356:I357"/>
    <mergeCell ref="P356:Q356"/>
    <mergeCell ref="P357:Q357"/>
    <mergeCell ref="P358:Q358"/>
    <mergeCell ref="P363:Q363"/>
    <mergeCell ref="B356:B357"/>
    <mergeCell ref="C356:C357"/>
    <mergeCell ref="D356:D357"/>
    <mergeCell ref="E356:E357"/>
    <mergeCell ref="F356:F357"/>
    <mergeCell ref="G356:G357"/>
    <mergeCell ref="O419:O420"/>
    <mergeCell ref="P419:Q420"/>
    <mergeCell ref="N416:N418"/>
    <mergeCell ref="O416:O418"/>
    <mergeCell ref="P416:Q418"/>
    <mergeCell ref="B419:B420"/>
    <mergeCell ref="C419:C420"/>
    <mergeCell ref="D419:D420"/>
    <mergeCell ref="E419:E420"/>
    <mergeCell ref="F419:F420"/>
    <mergeCell ref="G419:G420"/>
    <mergeCell ref="H419:H420"/>
    <mergeCell ref="H416:H418"/>
    <mergeCell ref="I416:I418"/>
    <mergeCell ref="J416:J417"/>
    <mergeCell ref="K416:K417"/>
    <mergeCell ref="L416:L418"/>
    <mergeCell ref="M416:M418"/>
    <mergeCell ref="B416:B418"/>
    <mergeCell ref="C416:C418"/>
    <mergeCell ref="D416:D418"/>
    <mergeCell ref="E416:E418"/>
    <mergeCell ref="F416:F418"/>
    <mergeCell ref="G416:G418"/>
    <mergeCell ref="C421:C422"/>
    <mergeCell ref="D421:D422"/>
    <mergeCell ref="E421:E422"/>
    <mergeCell ref="F421:F422"/>
    <mergeCell ref="G421:G422"/>
    <mergeCell ref="I419:I420"/>
    <mergeCell ref="L419:L420"/>
    <mergeCell ref="M419:M420"/>
    <mergeCell ref="N419:N420"/>
    <mergeCell ref="K423:K429"/>
    <mergeCell ref="L423:L429"/>
    <mergeCell ref="M423:M429"/>
    <mergeCell ref="N423:N429"/>
    <mergeCell ref="O423:O429"/>
    <mergeCell ref="P423:Q426"/>
    <mergeCell ref="P427:Q429"/>
    <mergeCell ref="P421:Q422"/>
    <mergeCell ref="B423:B430"/>
    <mergeCell ref="C423:C430"/>
    <mergeCell ref="D423:D430"/>
    <mergeCell ref="E423:E430"/>
    <mergeCell ref="F423:F430"/>
    <mergeCell ref="G423:G430"/>
    <mergeCell ref="H423:H430"/>
    <mergeCell ref="I423:I430"/>
    <mergeCell ref="J423:J429"/>
    <mergeCell ref="H421:H422"/>
    <mergeCell ref="I421:I422"/>
    <mergeCell ref="L421:L422"/>
    <mergeCell ref="M421:M422"/>
    <mergeCell ref="N421:N422"/>
    <mergeCell ref="O421:O422"/>
    <mergeCell ref="B421:B422"/>
    <mergeCell ref="K431:K432"/>
    <mergeCell ref="L431:L440"/>
    <mergeCell ref="M431:M440"/>
    <mergeCell ref="N431:N440"/>
    <mergeCell ref="O431:O440"/>
    <mergeCell ref="P431:Q440"/>
    <mergeCell ref="P430:Q430"/>
    <mergeCell ref="B431:B440"/>
    <mergeCell ref="C431:C440"/>
    <mergeCell ref="D431:D440"/>
    <mergeCell ref="E431:E440"/>
    <mergeCell ref="F431:F440"/>
    <mergeCell ref="G431:G440"/>
    <mergeCell ref="H431:H440"/>
    <mergeCell ref="I431:I440"/>
    <mergeCell ref="J431:J432"/>
    <mergeCell ref="J433:J439"/>
    <mergeCell ref="K433:K439"/>
    <mergeCell ref="B441:B448"/>
    <mergeCell ref="C441:C448"/>
    <mergeCell ref="D441:D448"/>
    <mergeCell ref="E441:E448"/>
    <mergeCell ref="F441:F448"/>
    <mergeCell ref="G441:G448"/>
    <mergeCell ref="H441:H448"/>
    <mergeCell ref="I441:I448"/>
    <mergeCell ref="P441:Q448"/>
    <mergeCell ref="L449:L450"/>
    <mergeCell ref="M449:M450"/>
    <mergeCell ref="N449:N450"/>
    <mergeCell ref="O449:O450"/>
    <mergeCell ref="P449:Q450"/>
    <mergeCell ref="J441:J447"/>
    <mergeCell ref="K441:K447"/>
    <mergeCell ref="L441:L448"/>
    <mergeCell ref="M441:M448"/>
    <mergeCell ref="N441:N448"/>
    <mergeCell ref="O441:O448"/>
    <mergeCell ref="P451:Q452"/>
    <mergeCell ref="B458:D458"/>
    <mergeCell ref="J459:L459"/>
    <mergeCell ref="P459:Q459"/>
    <mergeCell ref="B460:B474"/>
    <mergeCell ref="C460:C474"/>
    <mergeCell ref="D460:D474"/>
    <mergeCell ref="E460:E474"/>
    <mergeCell ref="F460:F474"/>
    <mergeCell ref="G460:G474"/>
    <mergeCell ref="H451:H452"/>
    <mergeCell ref="I451:I452"/>
    <mergeCell ref="L451:L452"/>
    <mergeCell ref="M451:M452"/>
    <mergeCell ref="N451:N452"/>
    <mergeCell ref="O451:O452"/>
    <mergeCell ref="B451:B452"/>
    <mergeCell ref="C451:C452"/>
    <mergeCell ref="D451:D452"/>
    <mergeCell ref="E451:E452"/>
    <mergeCell ref="F451:F452"/>
    <mergeCell ref="G451:G452"/>
    <mergeCell ref="N460:N474"/>
    <mergeCell ref="O460:O474"/>
    <mergeCell ref="G475:G484"/>
    <mergeCell ref="H475:H484"/>
    <mergeCell ref="I475:I484"/>
    <mergeCell ref="P460:Q474"/>
    <mergeCell ref="J467:J474"/>
    <mergeCell ref="K467:K474"/>
    <mergeCell ref="B475:B484"/>
    <mergeCell ref="C475:C484"/>
    <mergeCell ref="D475:D484"/>
    <mergeCell ref="E475:E484"/>
    <mergeCell ref="F475:F484"/>
    <mergeCell ref="H460:H474"/>
    <mergeCell ref="I460:I474"/>
    <mergeCell ref="J460:J466"/>
    <mergeCell ref="K460:K466"/>
    <mergeCell ref="L460:L474"/>
    <mergeCell ref="M460:M474"/>
    <mergeCell ref="M475:M484"/>
    <mergeCell ref="N475:N484"/>
    <mergeCell ref="O475:O484"/>
    <mergeCell ref="P475:Q484"/>
    <mergeCell ref="J475:J483"/>
    <mergeCell ref="K475:K483"/>
    <mergeCell ref="L475:L484"/>
    <mergeCell ref="N485:N492"/>
    <mergeCell ref="O485:O492"/>
    <mergeCell ref="P485:Q492"/>
    <mergeCell ref="B493:B500"/>
    <mergeCell ref="C493:C500"/>
    <mergeCell ref="D493:D500"/>
    <mergeCell ref="E493:E500"/>
    <mergeCell ref="F493:F500"/>
    <mergeCell ref="G493:G500"/>
    <mergeCell ref="H493:H500"/>
    <mergeCell ref="H485:H492"/>
    <mergeCell ref="I485:I492"/>
    <mergeCell ref="J485:J492"/>
    <mergeCell ref="K485:K492"/>
    <mergeCell ref="L485:L492"/>
    <mergeCell ref="M485:M492"/>
    <mergeCell ref="O493:O500"/>
    <mergeCell ref="P493:Q500"/>
    <mergeCell ref="B485:B492"/>
    <mergeCell ref="C485:C492"/>
    <mergeCell ref="D485:D492"/>
    <mergeCell ref="E485:E492"/>
    <mergeCell ref="F485:F492"/>
    <mergeCell ref="G485:G492"/>
    <mergeCell ref="B504:D504"/>
    <mergeCell ref="J505:L505"/>
    <mergeCell ref="P505:Q505"/>
    <mergeCell ref="B506:B520"/>
    <mergeCell ref="C506:C520"/>
    <mergeCell ref="D506:D520"/>
    <mergeCell ref="E506:E520"/>
    <mergeCell ref="F506:F520"/>
    <mergeCell ref="I493:I500"/>
    <mergeCell ref="J493:J500"/>
    <mergeCell ref="K493:K500"/>
    <mergeCell ref="L493:L500"/>
    <mergeCell ref="M493:M500"/>
    <mergeCell ref="N493:N500"/>
    <mergeCell ref="M506:M520"/>
    <mergeCell ref="N506:N520"/>
    <mergeCell ref="O506:O520"/>
    <mergeCell ref="P506:Q520"/>
    <mergeCell ref="J513:J520"/>
    <mergeCell ref="K513:K520"/>
    <mergeCell ref="G506:G520"/>
    <mergeCell ref="H506:H520"/>
    <mergeCell ref="I506:I520"/>
    <mergeCell ref="J506:J512"/>
    <mergeCell ref="K506:K512"/>
    <mergeCell ref="L506:L520"/>
    <mergeCell ref="N521:N530"/>
    <mergeCell ref="O521:O530"/>
    <mergeCell ref="P521:Q530"/>
    <mergeCell ref="B531:B538"/>
    <mergeCell ref="C531:C538"/>
    <mergeCell ref="D531:D538"/>
    <mergeCell ref="E531:E538"/>
    <mergeCell ref="F531:F538"/>
    <mergeCell ref="G531:G538"/>
    <mergeCell ref="H531:H538"/>
    <mergeCell ref="H521:H530"/>
    <mergeCell ref="I521:I530"/>
    <mergeCell ref="J521:J529"/>
    <mergeCell ref="K521:K529"/>
    <mergeCell ref="L521:L530"/>
    <mergeCell ref="M521:M530"/>
    <mergeCell ref="B521:B530"/>
    <mergeCell ref="C521:C530"/>
    <mergeCell ref="D521:D530"/>
    <mergeCell ref="E521:E530"/>
    <mergeCell ref="F521:F530"/>
    <mergeCell ref="G521:G530"/>
    <mergeCell ref="O531:O538"/>
    <mergeCell ref="P531:Q538"/>
    <mergeCell ref="B539:B546"/>
    <mergeCell ref="C539:C546"/>
    <mergeCell ref="D539:D546"/>
    <mergeCell ref="E539:E546"/>
    <mergeCell ref="F539:F546"/>
    <mergeCell ref="G539:G546"/>
    <mergeCell ref="H539:H546"/>
    <mergeCell ref="I539:I546"/>
    <mergeCell ref="I531:I538"/>
    <mergeCell ref="J531:J538"/>
    <mergeCell ref="K531:K538"/>
    <mergeCell ref="L531:L538"/>
    <mergeCell ref="M531:M538"/>
    <mergeCell ref="N531:N538"/>
    <mergeCell ref="P539:Q546"/>
    <mergeCell ref="J539:J546"/>
    <mergeCell ref="K539:K546"/>
    <mergeCell ref="L539:L546"/>
    <mergeCell ref="M539:M546"/>
    <mergeCell ref="N539:N546"/>
    <mergeCell ref="O539:O546"/>
    <mergeCell ref="H554:H568"/>
    <mergeCell ref="I554:I568"/>
    <mergeCell ref="J554:J560"/>
    <mergeCell ref="K554:K560"/>
    <mergeCell ref="B552:D552"/>
    <mergeCell ref="J553:L553"/>
    <mergeCell ref="P553:Q553"/>
    <mergeCell ref="B554:B568"/>
    <mergeCell ref="C554:C568"/>
    <mergeCell ref="D554:D568"/>
    <mergeCell ref="E554:E568"/>
    <mergeCell ref="F554:F568"/>
    <mergeCell ref="G554:G568"/>
    <mergeCell ref="N554:N568"/>
    <mergeCell ref="O554:O568"/>
    <mergeCell ref="P554:Q568"/>
    <mergeCell ref="J561:J568"/>
    <mergeCell ref="K561:K568"/>
    <mergeCell ref="L554:L568"/>
    <mergeCell ref="M554:M568"/>
    <mergeCell ref="M569:M578"/>
    <mergeCell ref="N569:N578"/>
    <mergeCell ref="O569:O578"/>
    <mergeCell ref="P569:Q578"/>
    <mergeCell ref="B582:D582"/>
    <mergeCell ref="J583:L583"/>
    <mergeCell ref="P583:Q583"/>
    <mergeCell ref="G569:G578"/>
    <mergeCell ref="H569:H578"/>
    <mergeCell ref="I569:I578"/>
    <mergeCell ref="J569:J577"/>
    <mergeCell ref="K569:K577"/>
    <mergeCell ref="L569:L578"/>
    <mergeCell ref="B569:B578"/>
    <mergeCell ref="C569:C578"/>
    <mergeCell ref="D569:D578"/>
    <mergeCell ref="E569:E578"/>
    <mergeCell ref="F569:F578"/>
    <mergeCell ref="N584:N598"/>
    <mergeCell ref="O584:O598"/>
    <mergeCell ref="P584:Q598"/>
    <mergeCell ref="J591:J598"/>
    <mergeCell ref="K591:K598"/>
    <mergeCell ref="B599:B608"/>
    <mergeCell ref="C599:C608"/>
    <mergeCell ref="D599:D608"/>
    <mergeCell ref="E599:E608"/>
    <mergeCell ref="F599:F608"/>
    <mergeCell ref="H584:H598"/>
    <mergeCell ref="I584:I598"/>
    <mergeCell ref="J584:J590"/>
    <mergeCell ref="K584:K590"/>
    <mergeCell ref="L584:L598"/>
    <mergeCell ref="M584:M598"/>
    <mergeCell ref="B584:B598"/>
    <mergeCell ref="C584:C598"/>
    <mergeCell ref="D584:D598"/>
    <mergeCell ref="E584:E598"/>
    <mergeCell ref="F584:F598"/>
    <mergeCell ref="G584:G598"/>
    <mergeCell ref="M599:M608"/>
    <mergeCell ref="N599:N608"/>
    <mergeCell ref="O599:O608"/>
    <mergeCell ref="P599:Q608"/>
    <mergeCell ref="B614:D614"/>
    <mergeCell ref="J615:L615"/>
    <mergeCell ref="P615:Q615"/>
    <mergeCell ref="G599:G608"/>
    <mergeCell ref="H599:H608"/>
    <mergeCell ref="I599:I608"/>
    <mergeCell ref="J599:J607"/>
    <mergeCell ref="K599:K607"/>
    <mergeCell ref="L599:L608"/>
    <mergeCell ref="N616:N630"/>
    <mergeCell ref="O616:O630"/>
    <mergeCell ref="P616:Q630"/>
    <mergeCell ref="J623:J630"/>
    <mergeCell ref="K623:K630"/>
    <mergeCell ref="B631:B640"/>
    <mergeCell ref="C631:C640"/>
    <mergeCell ref="D631:D640"/>
    <mergeCell ref="E631:E640"/>
    <mergeCell ref="F631:F640"/>
    <mergeCell ref="H616:H630"/>
    <mergeCell ref="I616:I630"/>
    <mergeCell ref="J616:J622"/>
    <mergeCell ref="K616:K622"/>
    <mergeCell ref="L616:L630"/>
    <mergeCell ref="M616:M630"/>
    <mergeCell ref="B616:B630"/>
    <mergeCell ref="C616:C630"/>
    <mergeCell ref="D616:D630"/>
    <mergeCell ref="E616:E630"/>
    <mergeCell ref="F616:F630"/>
    <mergeCell ref="G616:G630"/>
    <mergeCell ref="M631:M640"/>
    <mergeCell ref="N631:N640"/>
    <mergeCell ref="O631:O640"/>
    <mergeCell ref="P631:Q640"/>
    <mergeCell ref="P641:Q641"/>
    <mergeCell ref="P642:Q642"/>
    <mergeCell ref="G631:G640"/>
    <mergeCell ref="H631:H640"/>
    <mergeCell ref="I631:I640"/>
    <mergeCell ref="J631:J639"/>
    <mergeCell ref="K631:K639"/>
    <mergeCell ref="L631:L640"/>
    <mergeCell ref="I648:I662"/>
    <mergeCell ref="J648:J654"/>
    <mergeCell ref="K648:K654"/>
    <mergeCell ref="B646:D646"/>
    <mergeCell ref="J647:L647"/>
    <mergeCell ref="P647:Q647"/>
    <mergeCell ref="B648:B662"/>
    <mergeCell ref="C648:C662"/>
    <mergeCell ref="D648:D662"/>
    <mergeCell ref="E648:E662"/>
    <mergeCell ref="F648:F662"/>
    <mergeCell ref="G648:G662"/>
    <mergeCell ref="H648:H662"/>
    <mergeCell ref="O648:O662"/>
    <mergeCell ref="P648:Q662"/>
    <mergeCell ref="J655:J662"/>
    <mergeCell ref="K655:K662"/>
    <mergeCell ref="L648:L662"/>
    <mergeCell ref="M648:M662"/>
    <mergeCell ref="N648:N662"/>
    <mergeCell ref="N663:N672"/>
    <mergeCell ref="O663:O672"/>
    <mergeCell ref="P663:Q672"/>
    <mergeCell ref="B678:D678"/>
    <mergeCell ref="J679:L679"/>
    <mergeCell ref="P679:Q679"/>
    <mergeCell ref="H663:H672"/>
    <mergeCell ref="I663:I672"/>
    <mergeCell ref="J663:J671"/>
    <mergeCell ref="K663:K671"/>
    <mergeCell ref="L663:L672"/>
    <mergeCell ref="M663:M672"/>
    <mergeCell ref="B663:B672"/>
    <mergeCell ref="C663:C672"/>
    <mergeCell ref="D663:D672"/>
    <mergeCell ref="E663:E672"/>
    <mergeCell ref="F663:F672"/>
    <mergeCell ref="G663:G672"/>
    <mergeCell ref="N680:N694"/>
    <mergeCell ref="O680:O694"/>
    <mergeCell ref="P680:Q694"/>
    <mergeCell ref="J687:J694"/>
    <mergeCell ref="K687:K694"/>
    <mergeCell ref="B695:B705"/>
    <mergeCell ref="C695:C705"/>
    <mergeCell ref="D695:D705"/>
    <mergeCell ref="E695:E705"/>
    <mergeCell ref="F695:F705"/>
    <mergeCell ref="H680:H694"/>
    <mergeCell ref="I680:I694"/>
    <mergeCell ref="J680:J686"/>
    <mergeCell ref="K680:K686"/>
    <mergeCell ref="L680:L694"/>
    <mergeCell ref="M680:M694"/>
    <mergeCell ref="B680:B694"/>
    <mergeCell ref="C680:C694"/>
    <mergeCell ref="D680:D694"/>
    <mergeCell ref="E680:E694"/>
    <mergeCell ref="F680:F694"/>
    <mergeCell ref="G680:G694"/>
    <mergeCell ref="N695:N705"/>
    <mergeCell ref="O695:O705"/>
    <mergeCell ref="P695:Q705"/>
    <mergeCell ref="I696:I705"/>
    <mergeCell ref="B706:B707"/>
    <mergeCell ref="C706:C707"/>
    <mergeCell ref="D706:D707"/>
    <mergeCell ref="E706:E707"/>
    <mergeCell ref="F706:F707"/>
    <mergeCell ref="G706:G707"/>
    <mergeCell ref="G695:G705"/>
    <mergeCell ref="H695:H705"/>
    <mergeCell ref="J695:J704"/>
    <mergeCell ref="K695:K704"/>
    <mergeCell ref="L695:L705"/>
    <mergeCell ref="M695:M705"/>
    <mergeCell ref="P706:Q707"/>
    <mergeCell ref="H706:H707"/>
    <mergeCell ref="I706:I707"/>
    <mergeCell ref="L706:L707"/>
    <mergeCell ref="M706:M707"/>
    <mergeCell ref="N706:N707"/>
    <mergeCell ref="O706:O707"/>
    <mergeCell ref="B708:B709"/>
    <mergeCell ref="C708:C709"/>
    <mergeCell ref="D708:D709"/>
    <mergeCell ref="E708:E709"/>
    <mergeCell ref="F708:F709"/>
    <mergeCell ref="G708:G709"/>
    <mergeCell ref="H708:H709"/>
    <mergeCell ref="I708:I709"/>
    <mergeCell ref="L708:L709"/>
    <mergeCell ref="P713:Q713"/>
    <mergeCell ref="P714:Q714"/>
    <mergeCell ref="P715:Q715"/>
    <mergeCell ref="P716:Q716"/>
    <mergeCell ref="D718:E718"/>
    <mergeCell ref="D719:E719"/>
    <mergeCell ref="M708:M709"/>
    <mergeCell ref="N708:N709"/>
    <mergeCell ref="O708:O709"/>
    <mergeCell ref="P708:Q709"/>
    <mergeCell ref="P710:Q710"/>
    <mergeCell ref="P712:Q712"/>
  </mergeCells>
  <dataValidations count="2">
    <dataValidation type="decimal" allowBlank="1" showInputMessage="1" showErrorMessage="1" sqref="WVH983300 WLL983300 C65796 IV65796 SR65796 ACN65796 AMJ65796 AWF65796 BGB65796 BPX65796 BZT65796 CJP65796 CTL65796 DDH65796 DND65796 DWZ65796 EGV65796 EQR65796 FAN65796 FKJ65796 FUF65796 GEB65796 GNX65796 GXT65796 HHP65796 HRL65796 IBH65796 ILD65796 IUZ65796 JEV65796 JOR65796 JYN65796 KIJ65796 KSF65796 LCB65796 LLX65796 LVT65796 MFP65796 MPL65796 MZH65796 NJD65796 NSZ65796 OCV65796 OMR65796 OWN65796 PGJ65796 PQF65796 QAB65796 QJX65796 QTT65796 RDP65796 RNL65796 RXH65796 SHD65796 SQZ65796 TAV65796 TKR65796 TUN65796 UEJ65796 UOF65796 UYB65796 VHX65796 VRT65796 WBP65796 WLL65796 WVH65796 C131332 IV131332 SR131332 ACN131332 AMJ131332 AWF131332 BGB131332 BPX131332 BZT131332 CJP131332 CTL131332 DDH131332 DND131332 DWZ131332 EGV131332 EQR131332 FAN131332 FKJ131332 FUF131332 GEB131332 GNX131332 GXT131332 HHP131332 HRL131332 IBH131332 ILD131332 IUZ131332 JEV131332 JOR131332 JYN131332 KIJ131332 KSF131332 LCB131332 LLX131332 LVT131332 MFP131332 MPL131332 MZH131332 NJD131332 NSZ131332 OCV131332 OMR131332 OWN131332 PGJ131332 PQF131332 QAB131332 QJX131332 QTT131332 RDP131332 RNL131332 RXH131332 SHD131332 SQZ131332 TAV131332 TKR131332 TUN131332 UEJ131332 UOF131332 UYB131332 VHX131332 VRT131332 WBP131332 WLL131332 WVH131332 C196868 IV196868 SR196868 ACN196868 AMJ196868 AWF196868 BGB196868 BPX196868 BZT196868 CJP196868 CTL196868 DDH196868 DND196868 DWZ196868 EGV196868 EQR196868 FAN196868 FKJ196868 FUF196868 GEB196868 GNX196868 GXT196868 HHP196868 HRL196868 IBH196868 ILD196868 IUZ196868 JEV196868 JOR196868 JYN196868 KIJ196868 KSF196868 LCB196868 LLX196868 LVT196868 MFP196868 MPL196868 MZH196868 NJD196868 NSZ196868 OCV196868 OMR196868 OWN196868 PGJ196868 PQF196868 QAB196868 QJX196868 QTT196868 RDP196868 RNL196868 RXH196868 SHD196868 SQZ196868 TAV196868 TKR196868 TUN196868 UEJ196868 UOF196868 UYB196868 VHX196868 VRT196868 WBP196868 WLL196868 WVH196868 C262404 IV262404 SR262404 ACN262404 AMJ262404 AWF262404 BGB262404 BPX262404 BZT262404 CJP262404 CTL262404 DDH262404 DND262404 DWZ262404 EGV262404 EQR262404 FAN262404 FKJ262404 FUF262404 GEB262404 GNX262404 GXT262404 HHP262404 HRL262404 IBH262404 ILD262404 IUZ262404 JEV262404 JOR262404 JYN262404 KIJ262404 KSF262404 LCB262404 LLX262404 LVT262404 MFP262404 MPL262404 MZH262404 NJD262404 NSZ262404 OCV262404 OMR262404 OWN262404 PGJ262404 PQF262404 QAB262404 QJX262404 QTT262404 RDP262404 RNL262404 RXH262404 SHD262404 SQZ262404 TAV262404 TKR262404 TUN262404 UEJ262404 UOF262404 UYB262404 VHX262404 VRT262404 WBP262404 WLL262404 WVH262404 C327940 IV327940 SR327940 ACN327940 AMJ327940 AWF327940 BGB327940 BPX327940 BZT327940 CJP327940 CTL327940 DDH327940 DND327940 DWZ327940 EGV327940 EQR327940 FAN327940 FKJ327940 FUF327940 GEB327940 GNX327940 GXT327940 HHP327940 HRL327940 IBH327940 ILD327940 IUZ327940 JEV327940 JOR327940 JYN327940 KIJ327940 KSF327940 LCB327940 LLX327940 LVT327940 MFP327940 MPL327940 MZH327940 NJD327940 NSZ327940 OCV327940 OMR327940 OWN327940 PGJ327940 PQF327940 QAB327940 QJX327940 QTT327940 RDP327940 RNL327940 RXH327940 SHD327940 SQZ327940 TAV327940 TKR327940 TUN327940 UEJ327940 UOF327940 UYB327940 VHX327940 VRT327940 WBP327940 WLL327940 WVH327940 C393476 IV393476 SR393476 ACN393476 AMJ393476 AWF393476 BGB393476 BPX393476 BZT393476 CJP393476 CTL393476 DDH393476 DND393476 DWZ393476 EGV393476 EQR393476 FAN393476 FKJ393476 FUF393476 GEB393476 GNX393476 GXT393476 HHP393476 HRL393476 IBH393476 ILD393476 IUZ393476 JEV393476 JOR393476 JYN393476 KIJ393476 KSF393476 LCB393476 LLX393476 LVT393476 MFP393476 MPL393476 MZH393476 NJD393476 NSZ393476 OCV393476 OMR393476 OWN393476 PGJ393476 PQF393476 QAB393476 QJX393476 QTT393476 RDP393476 RNL393476 RXH393476 SHD393476 SQZ393476 TAV393476 TKR393476 TUN393476 UEJ393476 UOF393476 UYB393476 VHX393476 VRT393476 WBP393476 WLL393476 WVH393476 C459012 IV459012 SR459012 ACN459012 AMJ459012 AWF459012 BGB459012 BPX459012 BZT459012 CJP459012 CTL459012 DDH459012 DND459012 DWZ459012 EGV459012 EQR459012 FAN459012 FKJ459012 FUF459012 GEB459012 GNX459012 GXT459012 HHP459012 HRL459012 IBH459012 ILD459012 IUZ459012 JEV459012 JOR459012 JYN459012 KIJ459012 KSF459012 LCB459012 LLX459012 LVT459012 MFP459012 MPL459012 MZH459012 NJD459012 NSZ459012 OCV459012 OMR459012 OWN459012 PGJ459012 PQF459012 QAB459012 QJX459012 QTT459012 RDP459012 RNL459012 RXH459012 SHD459012 SQZ459012 TAV459012 TKR459012 TUN459012 UEJ459012 UOF459012 UYB459012 VHX459012 VRT459012 WBP459012 WLL459012 WVH459012 C524548 IV524548 SR524548 ACN524548 AMJ524548 AWF524548 BGB524548 BPX524548 BZT524548 CJP524548 CTL524548 DDH524548 DND524548 DWZ524548 EGV524548 EQR524548 FAN524548 FKJ524548 FUF524548 GEB524548 GNX524548 GXT524548 HHP524548 HRL524548 IBH524548 ILD524548 IUZ524548 JEV524548 JOR524548 JYN524548 KIJ524548 KSF524548 LCB524548 LLX524548 LVT524548 MFP524548 MPL524548 MZH524548 NJD524548 NSZ524548 OCV524548 OMR524548 OWN524548 PGJ524548 PQF524548 QAB524548 QJX524548 QTT524548 RDP524548 RNL524548 RXH524548 SHD524548 SQZ524548 TAV524548 TKR524548 TUN524548 UEJ524548 UOF524548 UYB524548 VHX524548 VRT524548 WBP524548 WLL524548 WVH524548 C590084 IV590084 SR590084 ACN590084 AMJ590084 AWF590084 BGB590084 BPX590084 BZT590084 CJP590084 CTL590084 DDH590084 DND590084 DWZ590084 EGV590084 EQR590084 FAN590084 FKJ590084 FUF590084 GEB590084 GNX590084 GXT590084 HHP590084 HRL590084 IBH590084 ILD590084 IUZ590084 JEV590084 JOR590084 JYN590084 KIJ590084 KSF590084 LCB590084 LLX590084 LVT590084 MFP590084 MPL590084 MZH590084 NJD590084 NSZ590084 OCV590084 OMR590084 OWN590084 PGJ590084 PQF590084 QAB590084 QJX590084 QTT590084 RDP590084 RNL590084 RXH590084 SHD590084 SQZ590084 TAV590084 TKR590084 TUN590084 UEJ590084 UOF590084 UYB590084 VHX590084 VRT590084 WBP590084 WLL590084 WVH590084 C655620 IV655620 SR655620 ACN655620 AMJ655620 AWF655620 BGB655620 BPX655620 BZT655620 CJP655620 CTL655620 DDH655620 DND655620 DWZ655620 EGV655620 EQR655620 FAN655620 FKJ655620 FUF655620 GEB655620 GNX655620 GXT655620 HHP655620 HRL655620 IBH655620 ILD655620 IUZ655620 JEV655620 JOR655620 JYN655620 KIJ655620 KSF655620 LCB655620 LLX655620 LVT655620 MFP655620 MPL655620 MZH655620 NJD655620 NSZ655620 OCV655620 OMR655620 OWN655620 PGJ655620 PQF655620 QAB655620 QJX655620 QTT655620 RDP655620 RNL655620 RXH655620 SHD655620 SQZ655620 TAV655620 TKR655620 TUN655620 UEJ655620 UOF655620 UYB655620 VHX655620 VRT655620 WBP655620 WLL655620 WVH655620 C721156 IV721156 SR721156 ACN721156 AMJ721156 AWF721156 BGB721156 BPX721156 BZT721156 CJP721156 CTL721156 DDH721156 DND721156 DWZ721156 EGV721156 EQR721156 FAN721156 FKJ721156 FUF721156 GEB721156 GNX721156 GXT721156 HHP721156 HRL721156 IBH721156 ILD721156 IUZ721156 JEV721156 JOR721156 JYN721156 KIJ721156 KSF721156 LCB721156 LLX721156 LVT721156 MFP721156 MPL721156 MZH721156 NJD721156 NSZ721156 OCV721156 OMR721156 OWN721156 PGJ721156 PQF721156 QAB721156 QJX721156 QTT721156 RDP721156 RNL721156 RXH721156 SHD721156 SQZ721156 TAV721156 TKR721156 TUN721156 UEJ721156 UOF721156 UYB721156 VHX721156 VRT721156 WBP721156 WLL721156 WVH721156 C786692 IV786692 SR786692 ACN786692 AMJ786692 AWF786692 BGB786692 BPX786692 BZT786692 CJP786692 CTL786692 DDH786692 DND786692 DWZ786692 EGV786692 EQR786692 FAN786692 FKJ786692 FUF786692 GEB786692 GNX786692 GXT786692 HHP786692 HRL786692 IBH786692 ILD786692 IUZ786692 JEV786692 JOR786692 JYN786692 KIJ786692 KSF786692 LCB786692 LLX786692 LVT786692 MFP786692 MPL786692 MZH786692 NJD786692 NSZ786692 OCV786692 OMR786692 OWN786692 PGJ786692 PQF786692 QAB786692 QJX786692 QTT786692 RDP786692 RNL786692 RXH786692 SHD786692 SQZ786692 TAV786692 TKR786692 TUN786692 UEJ786692 UOF786692 UYB786692 VHX786692 VRT786692 WBP786692 WLL786692 WVH786692 C852228 IV852228 SR852228 ACN852228 AMJ852228 AWF852228 BGB852228 BPX852228 BZT852228 CJP852228 CTL852228 DDH852228 DND852228 DWZ852228 EGV852228 EQR852228 FAN852228 FKJ852228 FUF852228 GEB852228 GNX852228 GXT852228 HHP852228 HRL852228 IBH852228 ILD852228 IUZ852228 JEV852228 JOR852228 JYN852228 KIJ852228 KSF852228 LCB852228 LLX852228 LVT852228 MFP852228 MPL852228 MZH852228 NJD852228 NSZ852228 OCV852228 OMR852228 OWN852228 PGJ852228 PQF852228 QAB852228 QJX852228 QTT852228 RDP852228 RNL852228 RXH852228 SHD852228 SQZ852228 TAV852228 TKR852228 TUN852228 UEJ852228 UOF852228 UYB852228 VHX852228 VRT852228 WBP852228 WLL852228 WVH852228 C917764 IV917764 SR917764 ACN917764 AMJ917764 AWF917764 BGB917764 BPX917764 BZT917764 CJP917764 CTL917764 DDH917764 DND917764 DWZ917764 EGV917764 EQR917764 FAN917764 FKJ917764 FUF917764 GEB917764 GNX917764 GXT917764 HHP917764 HRL917764 IBH917764 ILD917764 IUZ917764 JEV917764 JOR917764 JYN917764 KIJ917764 KSF917764 LCB917764 LLX917764 LVT917764 MFP917764 MPL917764 MZH917764 NJD917764 NSZ917764 OCV917764 OMR917764 OWN917764 PGJ917764 PQF917764 QAB917764 QJX917764 QTT917764 RDP917764 RNL917764 RXH917764 SHD917764 SQZ917764 TAV917764 TKR917764 TUN917764 UEJ917764 UOF917764 UYB917764 VHX917764 VRT917764 WBP917764 WLL917764 WVH917764 C983300 IV983300 SR983300 ACN983300 AMJ983300 AWF983300 BGB983300 BPX983300 BZT983300 CJP983300 CTL983300 DDH983300 DND983300 DWZ983300 EGV983300 EQR983300 FAN983300 FKJ983300 FUF983300 GEB983300 GNX983300 GXT983300 HHP983300 HRL983300 IBH983300 ILD983300 IUZ983300 JEV983300 JOR983300 JYN983300 KIJ983300 KSF983300 LCB983300 LLX983300 LVT983300 MFP983300 MPL983300 MZH983300 NJD983300 NSZ983300 OCV983300 OMR983300 OWN983300 PGJ983300 PQF983300 QAB983300 QJX983300 QTT983300 RDP983300 RNL983300 RXH983300 SHD983300 SQZ983300 TAV983300 TKR983300 TUN983300 UEJ983300 UOF983300 UYB983300 VHX983300 VRT983300 WBP983300 WVH24:WVH127 WLL24:WLL127 WBP24:WBP127 VRT24:VRT127 VHX24:VHX127 UYB24:UYB127 UOF24:UOF127 UEJ24:UEJ127 TUN24:TUN127 TKR24:TKR127 TAV24:TAV127 SQZ24:SQZ127 SHD24:SHD127 RXH24:RXH127 RNL24:RNL127 RDP24:RDP127 QTT24:QTT127 QJX24:QJX127 QAB24:QAB127 PQF24:PQF127 PGJ24:PGJ127 OWN24:OWN127 OMR24:OMR127 OCV24:OCV127 NSZ24:NSZ127 NJD24:NJD127 MZH24:MZH127 MPL24:MPL127 MFP24:MFP127 LVT24:LVT127 LLX24:LLX127 LCB24:LCB127 KSF24:KSF127 KIJ24:KIJ127 JYN24:JYN127 JOR24:JOR127 JEV24:JEV127 IUZ24:IUZ127 ILD24:ILD127 IBH24:IBH127 HRL24:HRL127 HHP24:HHP127 GXT24:GXT127 GNX24:GNX127 GEB24:GEB127 FUF24:FUF127 FKJ24:FKJ127 FAN24:FAN127 EQR24:EQR127 EGV24:EGV127 DWZ24:DWZ127 DND24:DND127 DDH24:DDH127 CTL24:CTL127 CJP24:CJP127 BZT24:BZT127 BPX24:BPX127 BGB24:BGB127 AWF24:AWF127 AMJ24:AMJ127 ACN24:ACN127 SR24:SR127 IV24:IV127">
      <formula1>0</formula1>
      <formula2>1</formula2>
    </dataValidation>
    <dataValidation type="list" allowBlank="1" showInputMessage="1" showErrorMessage="1" sqref="WVE983300 A65796 IS65796 SO65796 ACK65796 AMG65796 AWC65796 BFY65796 BPU65796 BZQ65796 CJM65796 CTI65796 DDE65796 DNA65796 DWW65796 EGS65796 EQO65796 FAK65796 FKG65796 FUC65796 GDY65796 GNU65796 GXQ65796 HHM65796 HRI65796 IBE65796 ILA65796 IUW65796 JES65796 JOO65796 JYK65796 KIG65796 KSC65796 LBY65796 LLU65796 LVQ65796 MFM65796 MPI65796 MZE65796 NJA65796 NSW65796 OCS65796 OMO65796 OWK65796 PGG65796 PQC65796 PZY65796 QJU65796 QTQ65796 RDM65796 RNI65796 RXE65796 SHA65796 SQW65796 TAS65796 TKO65796 TUK65796 UEG65796 UOC65796 UXY65796 VHU65796 VRQ65796 WBM65796 WLI65796 WVE65796 A131332 IS131332 SO131332 ACK131332 AMG131332 AWC131332 BFY131332 BPU131332 BZQ131332 CJM131332 CTI131332 DDE131332 DNA131332 DWW131332 EGS131332 EQO131332 FAK131332 FKG131332 FUC131332 GDY131332 GNU131332 GXQ131332 HHM131332 HRI131332 IBE131332 ILA131332 IUW131332 JES131332 JOO131332 JYK131332 KIG131332 KSC131332 LBY131332 LLU131332 LVQ131332 MFM131332 MPI131332 MZE131332 NJA131332 NSW131332 OCS131332 OMO131332 OWK131332 PGG131332 PQC131332 PZY131332 QJU131332 QTQ131332 RDM131332 RNI131332 RXE131332 SHA131332 SQW131332 TAS131332 TKO131332 TUK131332 UEG131332 UOC131332 UXY131332 VHU131332 VRQ131332 WBM131332 WLI131332 WVE131332 A196868 IS196868 SO196868 ACK196868 AMG196868 AWC196868 BFY196868 BPU196868 BZQ196868 CJM196868 CTI196868 DDE196868 DNA196868 DWW196868 EGS196868 EQO196868 FAK196868 FKG196868 FUC196868 GDY196868 GNU196868 GXQ196868 HHM196868 HRI196868 IBE196868 ILA196868 IUW196868 JES196868 JOO196868 JYK196868 KIG196868 KSC196868 LBY196868 LLU196868 LVQ196868 MFM196868 MPI196868 MZE196868 NJA196868 NSW196868 OCS196868 OMO196868 OWK196868 PGG196868 PQC196868 PZY196868 QJU196868 QTQ196868 RDM196868 RNI196868 RXE196868 SHA196868 SQW196868 TAS196868 TKO196868 TUK196868 UEG196868 UOC196868 UXY196868 VHU196868 VRQ196868 WBM196868 WLI196868 WVE196868 A262404 IS262404 SO262404 ACK262404 AMG262404 AWC262404 BFY262404 BPU262404 BZQ262404 CJM262404 CTI262404 DDE262404 DNA262404 DWW262404 EGS262404 EQO262404 FAK262404 FKG262404 FUC262404 GDY262404 GNU262404 GXQ262404 HHM262404 HRI262404 IBE262404 ILA262404 IUW262404 JES262404 JOO262404 JYK262404 KIG262404 KSC262404 LBY262404 LLU262404 LVQ262404 MFM262404 MPI262404 MZE262404 NJA262404 NSW262404 OCS262404 OMO262404 OWK262404 PGG262404 PQC262404 PZY262404 QJU262404 QTQ262404 RDM262404 RNI262404 RXE262404 SHA262404 SQW262404 TAS262404 TKO262404 TUK262404 UEG262404 UOC262404 UXY262404 VHU262404 VRQ262404 WBM262404 WLI262404 WVE262404 A327940 IS327940 SO327940 ACK327940 AMG327940 AWC327940 BFY327940 BPU327940 BZQ327940 CJM327940 CTI327940 DDE327940 DNA327940 DWW327940 EGS327940 EQO327940 FAK327940 FKG327940 FUC327940 GDY327940 GNU327940 GXQ327940 HHM327940 HRI327940 IBE327940 ILA327940 IUW327940 JES327940 JOO327940 JYK327940 KIG327940 KSC327940 LBY327940 LLU327940 LVQ327940 MFM327940 MPI327940 MZE327940 NJA327940 NSW327940 OCS327940 OMO327940 OWK327940 PGG327940 PQC327940 PZY327940 QJU327940 QTQ327940 RDM327940 RNI327940 RXE327940 SHA327940 SQW327940 TAS327940 TKO327940 TUK327940 UEG327940 UOC327940 UXY327940 VHU327940 VRQ327940 WBM327940 WLI327940 WVE327940 A393476 IS393476 SO393476 ACK393476 AMG393476 AWC393476 BFY393476 BPU393476 BZQ393476 CJM393476 CTI393476 DDE393476 DNA393476 DWW393476 EGS393476 EQO393476 FAK393476 FKG393476 FUC393476 GDY393476 GNU393476 GXQ393476 HHM393476 HRI393476 IBE393476 ILA393476 IUW393476 JES393476 JOO393476 JYK393476 KIG393476 KSC393476 LBY393476 LLU393476 LVQ393476 MFM393476 MPI393476 MZE393476 NJA393476 NSW393476 OCS393476 OMO393476 OWK393476 PGG393476 PQC393476 PZY393476 QJU393476 QTQ393476 RDM393476 RNI393476 RXE393476 SHA393476 SQW393476 TAS393476 TKO393476 TUK393476 UEG393476 UOC393476 UXY393476 VHU393476 VRQ393476 WBM393476 WLI393476 WVE393476 A459012 IS459012 SO459012 ACK459012 AMG459012 AWC459012 BFY459012 BPU459012 BZQ459012 CJM459012 CTI459012 DDE459012 DNA459012 DWW459012 EGS459012 EQO459012 FAK459012 FKG459012 FUC459012 GDY459012 GNU459012 GXQ459012 HHM459012 HRI459012 IBE459012 ILA459012 IUW459012 JES459012 JOO459012 JYK459012 KIG459012 KSC459012 LBY459012 LLU459012 LVQ459012 MFM459012 MPI459012 MZE459012 NJA459012 NSW459012 OCS459012 OMO459012 OWK459012 PGG459012 PQC459012 PZY459012 QJU459012 QTQ459012 RDM459012 RNI459012 RXE459012 SHA459012 SQW459012 TAS459012 TKO459012 TUK459012 UEG459012 UOC459012 UXY459012 VHU459012 VRQ459012 WBM459012 WLI459012 WVE459012 A524548 IS524548 SO524548 ACK524548 AMG524548 AWC524548 BFY524548 BPU524548 BZQ524548 CJM524548 CTI524548 DDE524548 DNA524548 DWW524548 EGS524548 EQO524548 FAK524548 FKG524548 FUC524548 GDY524548 GNU524548 GXQ524548 HHM524548 HRI524548 IBE524548 ILA524548 IUW524548 JES524548 JOO524548 JYK524548 KIG524548 KSC524548 LBY524548 LLU524548 LVQ524548 MFM524548 MPI524548 MZE524548 NJA524548 NSW524548 OCS524548 OMO524548 OWK524548 PGG524548 PQC524548 PZY524548 QJU524548 QTQ524548 RDM524548 RNI524548 RXE524548 SHA524548 SQW524548 TAS524548 TKO524548 TUK524548 UEG524548 UOC524548 UXY524548 VHU524548 VRQ524548 WBM524548 WLI524548 WVE524548 A590084 IS590084 SO590084 ACK590084 AMG590084 AWC590084 BFY590084 BPU590084 BZQ590084 CJM590084 CTI590084 DDE590084 DNA590084 DWW590084 EGS590084 EQO590084 FAK590084 FKG590084 FUC590084 GDY590084 GNU590084 GXQ590084 HHM590084 HRI590084 IBE590084 ILA590084 IUW590084 JES590084 JOO590084 JYK590084 KIG590084 KSC590084 LBY590084 LLU590084 LVQ590084 MFM590084 MPI590084 MZE590084 NJA590084 NSW590084 OCS590084 OMO590084 OWK590084 PGG590084 PQC590084 PZY590084 QJU590084 QTQ590084 RDM590084 RNI590084 RXE590084 SHA590084 SQW590084 TAS590084 TKO590084 TUK590084 UEG590084 UOC590084 UXY590084 VHU590084 VRQ590084 WBM590084 WLI590084 WVE590084 A655620 IS655620 SO655620 ACK655620 AMG655620 AWC655620 BFY655620 BPU655620 BZQ655620 CJM655620 CTI655620 DDE655620 DNA655620 DWW655620 EGS655620 EQO655620 FAK655620 FKG655620 FUC655620 GDY655620 GNU655620 GXQ655620 HHM655620 HRI655620 IBE655620 ILA655620 IUW655620 JES655620 JOO655620 JYK655620 KIG655620 KSC655620 LBY655620 LLU655620 LVQ655620 MFM655620 MPI655620 MZE655620 NJA655620 NSW655620 OCS655620 OMO655620 OWK655620 PGG655620 PQC655620 PZY655620 QJU655620 QTQ655620 RDM655620 RNI655620 RXE655620 SHA655620 SQW655620 TAS655620 TKO655620 TUK655620 UEG655620 UOC655620 UXY655620 VHU655620 VRQ655620 WBM655620 WLI655620 WVE655620 A721156 IS721156 SO721156 ACK721156 AMG721156 AWC721156 BFY721156 BPU721156 BZQ721156 CJM721156 CTI721156 DDE721156 DNA721156 DWW721156 EGS721156 EQO721156 FAK721156 FKG721156 FUC721156 GDY721156 GNU721156 GXQ721156 HHM721156 HRI721156 IBE721156 ILA721156 IUW721156 JES721156 JOO721156 JYK721156 KIG721156 KSC721156 LBY721156 LLU721156 LVQ721156 MFM721156 MPI721156 MZE721156 NJA721156 NSW721156 OCS721156 OMO721156 OWK721156 PGG721156 PQC721156 PZY721156 QJU721156 QTQ721156 RDM721156 RNI721156 RXE721156 SHA721156 SQW721156 TAS721156 TKO721156 TUK721156 UEG721156 UOC721156 UXY721156 VHU721156 VRQ721156 WBM721156 WLI721156 WVE721156 A786692 IS786692 SO786692 ACK786692 AMG786692 AWC786692 BFY786692 BPU786692 BZQ786692 CJM786692 CTI786692 DDE786692 DNA786692 DWW786692 EGS786692 EQO786692 FAK786692 FKG786692 FUC786692 GDY786692 GNU786692 GXQ786692 HHM786692 HRI786692 IBE786692 ILA786692 IUW786692 JES786692 JOO786692 JYK786692 KIG786692 KSC786692 LBY786692 LLU786692 LVQ786692 MFM786692 MPI786692 MZE786692 NJA786692 NSW786692 OCS786692 OMO786692 OWK786692 PGG786692 PQC786692 PZY786692 QJU786692 QTQ786692 RDM786692 RNI786692 RXE786692 SHA786692 SQW786692 TAS786692 TKO786692 TUK786692 UEG786692 UOC786692 UXY786692 VHU786692 VRQ786692 WBM786692 WLI786692 WVE786692 A852228 IS852228 SO852228 ACK852228 AMG852228 AWC852228 BFY852228 BPU852228 BZQ852228 CJM852228 CTI852228 DDE852228 DNA852228 DWW852228 EGS852228 EQO852228 FAK852228 FKG852228 FUC852228 GDY852228 GNU852228 GXQ852228 HHM852228 HRI852228 IBE852228 ILA852228 IUW852228 JES852228 JOO852228 JYK852228 KIG852228 KSC852228 LBY852228 LLU852228 LVQ852228 MFM852228 MPI852228 MZE852228 NJA852228 NSW852228 OCS852228 OMO852228 OWK852228 PGG852228 PQC852228 PZY852228 QJU852228 QTQ852228 RDM852228 RNI852228 RXE852228 SHA852228 SQW852228 TAS852228 TKO852228 TUK852228 UEG852228 UOC852228 UXY852228 VHU852228 VRQ852228 WBM852228 WLI852228 WVE852228 A917764 IS917764 SO917764 ACK917764 AMG917764 AWC917764 BFY917764 BPU917764 BZQ917764 CJM917764 CTI917764 DDE917764 DNA917764 DWW917764 EGS917764 EQO917764 FAK917764 FKG917764 FUC917764 GDY917764 GNU917764 GXQ917764 HHM917764 HRI917764 IBE917764 ILA917764 IUW917764 JES917764 JOO917764 JYK917764 KIG917764 KSC917764 LBY917764 LLU917764 LVQ917764 MFM917764 MPI917764 MZE917764 NJA917764 NSW917764 OCS917764 OMO917764 OWK917764 PGG917764 PQC917764 PZY917764 QJU917764 QTQ917764 RDM917764 RNI917764 RXE917764 SHA917764 SQW917764 TAS917764 TKO917764 TUK917764 UEG917764 UOC917764 UXY917764 VHU917764 VRQ917764 WBM917764 WLI917764 WVE917764 A983300 IS983300 SO983300 ACK983300 AMG983300 AWC983300 BFY983300 BPU983300 BZQ983300 CJM983300 CTI983300 DDE983300 DNA983300 DWW983300 EGS983300 EQO983300 FAK983300 FKG983300 FUC983300 GDY983300 GNU983300 GXQ983300 HHM983300 HRI983300 IBE983300 ILA983300 IUW983300 JES983300 JOO983300 JYK983300 KIG983300 KSC983300 LBY983300 LLU983300 LVQ983300 MFM983300 MPI983300 MZE983300 NJA983300 NSW983300 OCS983300 OMO983300 OWK983300 PGG983300 PQC983300 PZY983300 QJU983300 QTQ983300 RDM983300 RNI983300 RXE983300 SHA983300 SQW983300 TAS983300 TKO983300 TUK983300 UEG983300 UOC983300 UXY983300 VHU983300 VRQ983300 WBM983300 WLI983300 WVE24:WVE127 WLI24:WLI127 WBM24:WBM127 VRQ24:VRQ127 VHU24:VHU127 UXY24:UXY127 UOC24:UOC127 UEG24:UEG127 TUK24:TUK127 TKO24:TKO127 TAS24:TAS127 SQW24:SQW127 SHA24:SHA127 RXE24:RXE127 RNI24:RNI127 RDM24:RDM127 QTQ24:QTQ127 QJU24:QJU127 PZY24:PZY127 PQC24:PQC127 PGG24:PGG127 OWK24:OWK127 OMO24:OMO127 OCS24:OCS127 NSW24:NSW127 NJA24:NJA127 MZE24:MZE127 MPI24:MPI127 MFM24:MFM127 LVQ24:LVQ127 LLU24:LLU127 LBY24:LBY127 KSC24:KSC127 KIG24:KIG127 JYK24:JYK127 JOO24:JOO127 JES24:JES127 IUW24:IUW127 ILA24:ILA127 IBE24:IBE127 HRI24:HRI127 HHM24:HHM127 GXQ24:GXQ127 GNU24:GNU127 GDY24:GDY127 FUC24:FUC127 FKG24:FKG127 FAK24:FAK127 EQO24:EQO127 EGS24:EGS127 DWW24:DWW127 DNA24:DNA127 DDE24:DDE127 CTI24:CTI127 CJM24:CJM127 BZQ24:BZQ127 BPU24:BPU127 BFY24:BFY127 AWC24:AWC127 AMG24:AMG127 ACK24:ACK127 SO24:SO127 IS24:IS127 A24:A127">
      <formula1>"1,2,3,4,5"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293"/>
  <sheetViews>
    <sheetView topLeftCell="A7" zoomScale="80" zoomScaleNormal="80" workbookViewId="0">
      <selection activeCell="C50" sqref="C50"/>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20.42578125" style="1" customWidth="1"/>
    <col min="12" max="13" width="18.7109375" style="1" customWidth="1"/>
    <col min="14" max="14" width="22.140625" style="1" customWidth="1"/>
    <col min="15" max="15" width="26.140625" style="1" customWidth="1"/>
    <col min="16" max="16" width="19.5703125" style="1" bestFit="1" customWidth="1"/>
    <col min="17" max="17" width="26.7109375" style="1" bestFit="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894</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1891" t="s">
        <v>895</v>
      </c>
      <c r="D10" s="1891"/>
      <c r="E10" s="1892"/>
      <c r="F10" s="6"/>
      <c r="G10" s="6"/>
      <c r="H10" s="6"/>
      <c r="I10" s="6"/>
      <c r="J10" s="6"/>
      <c r="K10" s="6"/>
      <c r="L10" s="6"/>
      <c r="M10" s="6"/>
      <c r="N10" s="8"/>
    </row>
    <row r="11" spans="2:16" ht="16.5" thickBot="1" x14ac:dyDescent="0.3">
      <c r="B11" s="9" t="s">
        <v>8</v>
      </c>
      <c r="C11" s="313">
        <v>41972</v>
      </c>
      <c r="D11" s="11"/>
      <c r="E11" s="11"/>
      <c r="F11" s="11"/>
      <c r="G11" s="11"/>
      <c r="H11" s="11"/>
      <c r="I11" s="11"/>
      <c r="J11" s="11"/>
      <c r="K11" s="11"/>
      <c r="L11" s="11"/>
      <c r="M11" s="11"/>
      <c r="N11" s="13"/>
    </row>
    <row r="12" spans="2:16" ht="15.75" x14ac:dyDescent="0.25">
      <c r="B12" s="14"/>
      <c r="C12" s="244"/>
      <c r="D12" s="16"/>
      <c r="E12" s="16"/>
      <c r="F12" s="16"/>
      <c r="G12" s="16"/>
      <c r="H12" s="16"/>
      <c r="I12" s="3"/>
      <c r="J12" s="3"/>
      <c r="K12" s="3"/>
      <c r="L12" s="3"/>
      <c r="M12" s="3"/>
      <c r="N12" s="16"/>
    </row>
    <row r="13" spans="2:16" x14ac:dyDescent="0.25">
      <c r="I13" s="3"/>
      <c r="J13" s="3"/>
      <c r="K13" s="3"/>
      <c r="L13" s="3"/>
      <c r="M13" s="3"/>
      <c r="N13" s="17"/>
    </row>
    <row r="14" spans="2:16" x14ac:dyDescent="0.25">
      <c r="B14" s="1893" t="s">
        <v>10</v>
      </c>
      <c r="C14" s="1893"/>
      <c r="D14" s="18" t="s">
        <v>11</v>
      </c>
      <c r="E14" s="18" t="s">
        <v>12</v>
      </c>
      <c r="F14" s="18" t="s">
        <v>13</v>
      </c>
      <c r="G14" s="19"/>
      <c r="I14" s="20"/>
      <c r="J14" s="20"/>
      <c r="K14" s="20"/>
      <c r="L14" s="20"/>
      <c r="M14" s="20"/>
      <c r="N14" s="17"/>
    </row>
    <row r="15" spans="2:16" x14ac:dyDescent="0.25">
      <c r="B15" s="1893"/>
      <c r="C15" s="1893"/>
      <c r="D15" s="18">
        <v>3</v>
      </c>
      <c r="E15" s="245">
        <v>6828678870</v>
      </c>
      <c r="F15" s="314">
        <v>3270</v>
      </c>
      <c r="G15" s="24"/>
      <c r="I15" s="25"/>
      <c r="J15" s="25"/>
      <c r="K15" s="25"/>
      <c r="L15" s="25"/>
      <c r="M15" s="25"/>
      <c r="N15" s="17"/>
    </row>
    <row r="16" spans="2:16" ht="45" x14ac:dyDescent="0.25">
      <c r="B16" s="1893"/>
      <c r="C16" s="1893"/>
      <c r="D16" s="18">
        <v>8</v>
      </c>
      <c r="E16" s="245">
        <v>0</v>
      </c>
      <c r="F16" s="314"/>
      <c r="G16" s="399" t="s">
        <v>896</v>
      </c>
      <c r="I16" s="25"/>
      <c r="J16" s="25"/>
      <c r="K16" s="25"/>
      <c r="L16" s="25"/>
      <c r="M16" s="25"/>
      <c r="N16" s="17"/>
    </row>
    <row r="17" spans="1:14" x14ac:dyDescent="0.25">
      <c r="B17" s="1893"/>
      <c r="C17" s="1893"/>
      <c r="D17" s="18">
        <v>10</v>
      </c>
      <c r="E17" s="245">
        <v>1275939691</v>
      </c>
      <c r="F17" s="314">
        <v>611</v>
      </c>
      <c r="G17" s="24"/>
      <c r="I17" s="25"/>
      <c r="J17" s="25"/>
      <c r="K17" s="25"/>
      <c r="L17" s="25"/>
      <c r="M17" s="25"/>
      <c r="N17" s="17"/>
    </row>
    <row r="18" spans="1:14" x14ac:dyDescent="0.25">
      <c r="B18" s="1893"/>
      <c r="C18" s="1893"/>
      <c r="D18" s="18">
        <v>15</v>
      </c>
      <c r="E18" s="245">
        <v>2067398190</v>
      </c>
      <c r="F18" s="314">
        <v>990</v>
      </c>
      <c r="G18" s="24"/>
      <c r="H18" s="28"/>
      <c r="I18" s="25"/>
      <c r="J18" s="25"/>
      <c r="K18" s="25"/>
      <c r="L18" s="25"/>
      <c r="M18" s="25"/>
      <c r="N18" s="29"/>
    </row>
    <row r="19" spans="1:14" x14ac:dyDescent="0.25">
      <c r="B19" s="1893"/>
      <c r="C19" s="1893"/>
      <c r="D19" s="18"/>
      <c r="E19" s="30"/>
      <c r="F19" s="314"/>
      <c r="G19" s="24"/>
      <c r="H19" s="28"/>
      <c r="I19" s="247"/>
      <c r="J19" s="247"/>
      <c r="K19" s="247"/>
      <c r="L19" s="247"/>
      <c r="M19" s="247"/>
      <c r="N19" s="29"/>
    </row>
    <row r="20" spans="1:14" x14ac:dyDescent="0.25">
      <c r="B20" s="1893"/>
      <c r="C20" s="1893"/>
      <c r="D20" s="18"/>
      <c r="E20" s="30"/>
      <c r="F20" s="314"/>
      <c r="G20" s="24"/>
      <c r="H20" s="28"/>
      <c r="I20" s="3"/>
      <c r="J20" s="3"/>
      <c r="K20" s="3"/>
      <c r="L20" s="3"/>
      <c r="M20" s="3"/>
      <c r="N20" s="29"/>
    </row>
    <row r="21" spans="1:14" x14ac:dyDescent="0.25">
      <c r="B21" s="1893"/>
      <c r="C21" s="1893"/>
      <c r="D21" s="18"/>
      <c r="E21" s="30"/>
      <c r="F21" s="314"/>
      <c r="G21" s="24"/>
      <c r="H21" s="28"/>
      <c r="I21" s="3"/>
      <c r="J21" s="3"/>
      <c r="K21" s="3"/>
      <c r="L21" s="3"/>
      <c r="M21" s="3"/>
      <c r="N21" s="29"/>
    </row>
    <row r="22" spans="1:14" ht="15.75" thickBot="1" x14ac:dyDescent="0.3">
      <c r="B22" s="1894" t="s">
        <v>14</v>
      </c>
      <c r="C22" s="1895"/>
      <c r="D22" s="18"/>
      <c r="E22" s="31"/>
      <c r="F22" s="314">
        <f>SUM(F15:F21)</f>
        <v>4871</v>
      </c>
      <c r="G22" s="24"/>
      <c r="H22" s="28"/>
      <c r="I22" s="3"/>
      <c r="J22" s="3"/>
      <c r="K22" s="3"/>
      <c r="L22" s="3"/>
      <c r="M22" s="3"/>
      <c r="N22" s="29"/>
    </row>
    <row r="23" spans="1:14" ht="45.75" thickBot="1" x14ac:dyDescent="0.3">
      <c r="A23" s="32"/>
      <c r="B23" s="33" t="s">
        <v>15</v>
      </c>
      <c r="C23" s="33" t="s">
        <v>16</v>
      </c>
      <c r="E23" s="20"/>
      <c r="F23" s="20"/>
      <c r="G23" s="20"/>
      <c r="H23" s="20"/>
      <c r="I23" s="35"/>
      <c r="J23" s="35"/>
      <c r="K23" s="35"/>
      <c r="L23" s="35"/>
      <c r="M23" s="35"/>
    </row>
    <row r="24" spans="1:14" ht="15.75" thickBot="1" x14ac:dyDescent="0.3">
      <c r="A24" s="37">
        <v>1</v>
      </c>
      <c r="C24" s="248">
        <f>+F22*80/100</f>
        <v>3896.8</v>
      </c>
      <c r="D24" s="39"/>
      <c r="E24" s="315">
        <f>SUM(E15:E23)</f>
        <v>10172016751</v>
      </c>
      <c r="F24" s="41"/>
      <c r="G24" s="41"/>
      <c r="H24" s="41"/>
      <c r="I24" s="42"/>
      <c r="J24" s="42"/>
      <c r="K24" s="42"/>
      <c r="L24" s="42"/>
      <c r="M24" s="42"/>
    </row>
    <row r="25" spans="1:14" x14ac:dyDescent="0.25">
      <c r="A25" s="44"/>
      <c r="C25" s="250"/>
      <c r="D25" s="25"/>
      <c r="E25" s="46"/>
      <c r="F25" s="41"/>
      <c r="G25" s="41"/>
      <c r="H25" s="41"/>
      <c r="I25" s="42"/>
      <c r="J25" s="42"/>
      <c r="K25" s="42"/>
      <c r="L25" s="42"/>
      <c r="M25" s="42"/>
    </row>
    <row r="26" spans="1:14" x14ac:dyDescent="0.25">
      <c r="A26" s="44"/>
      <c r="C26" s="250"/>
      <c r="D26" s="25"/>
      <c r="E26" s="46"/>
      <c r="F26" s="41"/>
      <c r="G26" s="41"/>
      <c r="H26" s="41"/>
      <c r="I26" s="42"/>
      <c r="J26" s="42"/>
      <c r="K26" s="42"/>
      <c r="L26" s="42"/>
      <c r="M26" s="42"/>
    </row>
    <row r="27" spans="1:14" x14ac:dyDescent="0.25">
      <c r="A27" s="44"/>
      <c r="B27" s="47" t="s">
        <v>897</v>
      </c>
      <c r="C27"/>
      <c r="D27"/>
      <c r="E27"/>
      <c r="F27"/>
      <c r="G27"/>
      <c r="H27"/>
      <c r="I27" s="3"/>
      <c r="J27" s="3"/>
      <c r="K27" s="3"/>
      <c r="L27" s="3"/>
      <c r="M27" s="3"/>
      <c r="N27" s="17"/>
    </row>
    <row r="28" spans="1:14" x14ac:dyDescent="0.25">
      <c r="A28" s="44"/>
      <c r="B28"/>
      <c r="C28"/>
      <c r="D28"/>
      <c r="E28"/>
      <c r="F28"/>
      <c r="G28"/>
      <c r="H28"/>
      <c r="I28" s="3"/>
      <c r="J28" s="3"/>
      <c r="K28" s="3"/>
      <c r="L28" s="3"/>
      <c r="M28" s="3"/>
      <c r="N28" s="17"/>
    </row>
    <row r="29" spans="1:14" x14ac:dyDescent="0.25">
      <c r="A29" s="44"/>
      <c r="B29" s="49" t="s">
        <v>18</v>
      </c>
      <c r="C29" s="49" t="s">
        <v>19</v>
      </c>
      <c r="D29" s="49" t="s">
        <v>20</v>
      </c>
      <c r="E29"/>
      <c r="F29"/>
      <c r="G29"/>
      <c r="H29"/>
      <c r="I29" s="3"/>
      <c r="J29" s="3"/>
      <c r="K29" s="3"/>
      <c r="L29" s="3"/>
      <c r="M29" s="3"/>
      <c r="N29" s="17"/>
    </row>
    <row r="30" spans="1:14" x14ac:dyDescent="0.25">
      <c r="A30" s="44"/>
      <c r="B30" s="51" t="s">
        <v>21</v>
      </c>
      <c r="C30" s="154"/>
      <c r="D30" s="154" t="s">
        <v>22</v>
      </c>
      <c r="E30"/>
      <c r="F30"/>
      <c r="G30"/>
      <c r="H30"/>
      <c r="I30" s="3"/>
      <c r="J30" s="3"/>
      <c r="K30" s="3"/>
      <c r="L30" s="3"/>
      <c r="M30" s="3"/>
      <c r="N30" s="17"/>
    </row>
    <row r="31" spans="1:14" x14ac:dyDescent="0.25">
      <c r="A31" s="44"/>
      <c r="B31" s="51" t="s">
        <v>23</v>
      </c>
      <c r="C31" s="154"/>
      <c r="D31" s="154" t="s">
        <v>22</v>
      </c>
      <c r="E31"/>
      <c r="F31"/>
      <c r="G31"/>
      <c r="H31"/>
      <c r="I31" s="3"/>
      <c r="J31" s="3"/>
      <c r="K31" s="3"/>
      <c r="L31" s="3"/>
      <c r="M31" s="3"/>
      <c r="N31" s="17"/>
    </row>
    <row r="32" spans="1:14" x14ac:dyDescent="0.25">
      <c r="A32" s="44"/>
      <c r="B32" s="51" t="s">
        <v>24</v>
      </c>
      <c r="C32" s="154"/>
      <c r="D32" s="154" t="s">
        <v>22</v>
      </c>
      <c r="E32"/>
      <c r="F32"/>
      <c r="G32"/>
      <c r="H32"/>
      <c r="I32" s="3"/>
      <c r="J32" s="3"/>
      <c r="K32" s="3"/>
      <c r="L32" s="3"/>
      <c r="M32" s="3"/>
      <c r="N32" s="17"/>
    </row>
    <row r="33" spans="1:14" x14ac:dyDescent="0.25">
      <c r="A33" s="44"/>
      <c r="B33" s="51" t="s">
        <v>25</v>
      </c>
      <c r="C33" s="154"/>
      <c r="D33" s="154" t="s">
        <v>22</v>
      </c>
      <c r="E33"/>
      <c r="F33"/>
      <c r="G33"/>
      <c r="H33"/>
      <c r="I33" s="3"/>
      <c r="J33" s="3"/>
      <c r="K33" s="3"/>
      <c r="L33" s="3"/>
      <c r="M33" s="3"/>
      <c r="N33" s="17"/>
    </row>
    <row r="34" spans="1:14" x14ac:dyDescent="0.25">
      <c r="A34" s="44"/>
      <c r="B34"/>
      <c r="C34" s="206"/>
      <c r="D34" s="206"/>
      <c r="E34"/>
      <c r="F34"/>
      <c r="G34"/>
      <c r="H34"/>
      <c r="I34" s="3"/>
      <c r="J34" s="3"/>
      <c r="K34" s="3"/>
      <c r="L34" s="3"/>
      <c r="M34" s="3"/>
      <c r="N34" s="17"/>
    </row>
    <row r="35" spans="1:14" x14ac:dyDescent="0.25">
      <c r="A35" s="44"/>
      <c r="B35" s="47" t="s">
        <v>898</v>
      </c>
      <c r="C35" s="206"/>
      <c r="D35" s="206"/>
      <c r="E35"/>
      <c r="F35"/>
      <c r="G35"/>
      <c r="H35"/>
      <c r="I35" s="3"/>
      <c r="J35" s="3"/>
      <c r="K35" s="3"/>
      <c r="L35" s="3"/>
      <c r="M35" s="3"/>
      <c r="N35" s="17"/>
    </row>
    <row r="36" spans="1:14" x14ac:dyDescent="0.25">
      <c r="A36" s="44"/>
      <c r="B36"/>
      <c r="C36" s="206"/>
      <c r="D36" s="206"/>
      <c r="E36"/>
      <c r="F36"/>
      <c r="G36"/>
      <c r="H36"/>
      <c r="I36" s="3"/>
      <c r="J36" s="3"/>
      <c r="K36" s="3"/>
      <c r="L36" s="3"/>
      <c r="M36" s="3"/>
      <c r="N36" s="17"/>
    </row>
    <row r="37" spans="1:14" x14ac:dyDescent="0.25">
      <c r="A37" s="44"/>
      <c r="B37" s="49" t="s">
        <v>18</v>
      </c>
      <c r="C37" s="49" t="s">
        <v>19</v>
      </c>
      <c r="D37" s="49" t="s">
        <v>20</v>
      </c>
      <c r="E37"/>
      <c r="F37"/>
      <c r="G37"/>
      <c r="H37"/>
      <c r="I37" s="3"/>
      <c r="J37" s="3"/>
      <c r="K37" s="3"/>
      <c r="L37" s="3"/>
      <c r="M37" s="3"/>
      <c r="N37" s="17"/>
    </row>
    <row r="38" spans="1:14" x14ac:dyDescent="0.25">
      <c r="A38" s="44"/>
      <c r="B38" s="51" t="s">
        <v>21</v>
      </c>
      <c r="C38" s="154"/>
      <c r="D38" s="154" t="s">
        <v>22</v>
      </c>
      <c r="E38"/>
      <c r="F38"/>
      <c r="G38"/>
      <c r="H38"/>
      <c r="I38" s="3"/>
      <c r="J38" s="3"/>
      <c r="K38" s="3"/>
      <c r="L38" s="3"/>
      <c r="M38" s="3"/>
      <c r="N38" s="17"/>
    </row>
    <row r="39" spans="1:14" x14ac:dyDescent="0.25">
      <c r="A39" s="44"/>
      <c r="B39" s="51" t="s">
        <v>23</v>
      </c>
      <c r="C39" s="154"/>
      <c r="D39" s="154" t="s">
        <v>22</v>
      </c>
      <c r="E39"/>
      <c r="F39"/>
      <c r="G39"/>
      <c r="H39"/>
      <c r="I39" s="3"/>
      <c r="J39" s="3"/>
      <c r="K39" s="3"/>
      <c r="L39" s="3"/>
      <c r="M39" s="3"/>
      <c r="N39" s="17"/>
    </row>
    <row r="40" spans="1:14" x14ac:dyDescent="0.25">
      <c r="A40" s="44"/>
      <c r="B40" s="51" t="s">
        <v>24</v>
      </c>
      <c r="C40" s="154"/>
      <c r="D40" s="154" t="s">
        <v>22</v>
      </c>
      <c r="E40"/>
      <c r="F40"/>
      <c r="G40"/>
      <c r="H40"/>
      <c r="I40" s="3"/>
      <c r="J40" s="3"/>
      <c r="K40" s="3"/>
      <c r="L40" s="3"/>
      <c r="M40" s="3"/>
      <c r="N40" s="17"/>
    </row>
    <row r="41" spans="1:14" x14ac:dyDescent="0.25">
      <c r="A41" s="44"/>
      <c r="B41" s="51" t="s">
        <v>25</v>
      </c>
      <c r="C41" s="154"/>
      <c r="D41" s="154" t="s">
        <v>811</v>
      </c>
      <c r="E41"/>
      <c r="F41"/>
      <c r="G41"/>
      <c r="H41"/>
      <c r="I41" s="3"/>
      <c r="J41" s="3"/>
      <c r="K41" s="3"/>
      <c r="L41" s="3"/>
      <c r="M41" s="3"/>
      <c r="N41" s="17"/>
    </row>
    <row r="42" spans="1:14" x14ac:dyDescent="0.25">
      <c r="A42" s="44"/>
      <c r="B42"/>
      <c r="C42" s="206"/>
      <c r="D42" s="206"/>
      <c r="E42"/>
      <c r="F42"/>
      <c r="G42"/>
      <c r="H42"/>
      <c r="I42" s="3"/>
      <c r="J42" s="3"/>
      <c r="K42" s="3"/>
      <c r="L42" s="3"/>
      <c r="M42" s="3"/>
      <c r="N42" s="17"/>
    </row>
    <row r="43" spans="1:14" x14ac:dyDescent="0.25">
      <c r="A43" s="44"/>
      <c r="B43" s="47" t="s">
        <v>899</v>
      </c>
      <c r="C43" s="206"/>
      <c r="D43" s="206"/>
      <c r="E43"/>
      <c r="F43"/>
      <c r="G43"/>
      <c r="H43"/>
      <c r="I43" s="3"/>
      <c r="J43" s="3"/>
      <c r="K43" s="3"/>
      <c r="L43" s="3"/>
      <c r="M43" s="3"/>
      <c r="N43" s="17"/>
    </row>
    <row r="44" spans="1:14" x14ac:dyDescent="0.25">
      <c r="A44" s="44"/>
      <c r="B44"/>
      <c r="C44" s="206"/>
      <c r="D44" s="206"/>
      <c r="E44"/>
      <c r="F44"/>
      <c r="G44"/>
      <c r="H44"/>
      <c r="I44" s="3"/>
      <c r="J44" s="3"/>
      <c r="K44" s="3"/>
      <c r="L44" s="3"/>
      <c r="M44" s="3"/>
      <c r="N44" s="17"/>
    </row>
    <row r="45" spans="1:14" x14ac:dyDescent="0.25">
      <c r="A45" s="44"/>
      <c r="B45" s="49" t="s">
        <v>18</v>
      </c>
      <c r="C45" s="49" t="s">
        <v>19</v>
      </c>
      <c r="D45" s="49" t="s">
        <v>20</v>
      </c>
      <c r="E45"/>
      <c r="F45"/>
      <c r="G45"/>
      <c r="H45"/>
      <c r="I45" s="3"/>
      <c r="J45" s="3"/>
      <c r="K45" s="3"/>
      <c r="L45" s="3"/>
      <c r="M45" s="3"/>
      <c r="N45" s="17"/>
    </row>
    <row r="46" spans="1:14" x14ac:dyDescent="0.25">
      <c r="A46" s="44"/>
      <c r="B46" s="51" t="s">
        <v>21</v>
      </c>
      <c r="C46" s="154"/>
      <c r="D46" s="154" t="s">
        <v>22</v>
      </c>
      <c r="E46"/>
      <c r="F46"/>
      <c r="G46"/>
      <c r="H46"/>
      <c r="I46" s="3"/>
      <c r="J46" s="3"/>
      <c r="K46" s="3"/>
      <c r="L46" s="3"/>
      <c r="M46" s="3"/>
      <c r="N46" s="17"/>
    </row>
    <row r="47" spans="1:14" x14ac:dyDescent="0.25">
      <c r="A47" s="44"/>
      <c r="B47" s="51" t="s">
        <v>23</v>
      </c>
      <c r="C47" s="154"/>
      <c r="D47" s="154" t="s">
        <v>22</v>
      </c>
      <c r="E47"/>
      <c r="F47"/>
      <c r="G47"/>
      <c r="H47"/>
      <c r="I47" s="3"/>
      <c r="J47" s="3"/>
      <c r="K47" s="3"/>
      <c r="L47" s="3"/>
      <c r="M47" s="3"/>
      <c r="N47" s="17"/>
    </row>
    <row r="48" spans="1:14" x14ac:dyDescent="0.25">
      <c r="A48" s="44"/>
      <c r="B48" s="51" t="s">
        <v>24</v>
      </c>
      <c r="C48" s="154"/>
      <c r="D48" s="154" t="s">
        <v>22</v>
      </c>
      <c r="E48"/>
      <c r="F48"/>
      <c r="G48"/>
      <c r="H48"/>
      <c r="I48" s="3"/>
      <c r="J48" s="3"/>
      <c r="K48" s="3"/>
      <c r="L48" s="3"/>
      <c r="M48" s="3"/>
      <c r="N48" s="17"/>
    </row>
    <row r="49" spans="1:14" x14ac:dyDescent="0.25">
      <c r="A49" s="44"/>
      <c r="B49" s="51" t="s">
        <v>25</v>
      </c>
      <c r="C49" s="154"/>
      <c r="D49" s="154" t="s">
        <v>22</v>
      </c>
      <c r="E49"/>
      <c r="F49"/>
      <c r="G49"/>
      <c r="H49"/>
      <c r="I49" s="3"/>
      <c r="J49" s="3"/>
      <c r="K49" s="3"/>
      <c r="L49" s="3"/>
      <c r="M49" s="3"/>
      <c r="N49" s="17"/>
    </row>
    <row r="50" spans="1:14" x14ac:dyDescent="0.25">
      <c r="A50" s="44"/>
      <c r="B50"/>
      <c r="C50"/>
      <c r="D50"/>
      <c r="E50"/>
      <c r="F50"/>
      <c r="G50"/>
      <c r="H50"/>
      <c r="I50" s="3"/>
      <c r="J50" s="3"/>
      <c r="K50" s="3"/>
      <c r="L50" s="3"/>
      <c r="M50" s="3"/>
      <c r="N50" s="17"/>
    </row>
    <row r="51" spans="1:14" x14ac:dyDescent="0.25">
      <c r="A51" s="44"/>
      <c r="B51"/>
      <c r="C51"/>
      <c r="D51"/>
      <c r="E51"/>
      <c r="F51"/>
      <c r="G51"/>
      <c r="H51"/>
      <c r="I51" s="3"/>
      <c r="J51" s="3"/>
      <c r="K51" s="3"/>
      <c r="L51" s="3"/>
      <c r="M51" s="3"/>
      <c r="N51" s="17"/>
    </row>
    <row r="52" spans="1:14" x14ac:dyDescent="0.25">
      <c r="A52" s="44"/>
      <c r="B52" s="47" t="s">
        <v>900</v>
      </c>
      <c r="C52"/>
      <c r="D52"/>
      <c r="E52"/>
      <c r="F52"/>
      <c r="G52"/>
      <c r="H52"/>
      <c r="I52" s="3"/>
      <c r="J52" s="3"/>
      <c r="K52" s="3"/>
      <c r="L52" s="3"/>
      <c r="M52" s="3"/>
      <c r="N52" s="17"/>
    </row>
    <row r="53" spans="1:14" x14ac:dyDescent="0.25">
      <c r="A53" s="44"/>
      <c r="B53"/>
      <c r="C53"/>
      <c r="D53"/>
      <c r="E53"/>
      <c r="F53"/>
      <c r="G53"/>
      <c r="H53"/>
      <c r="I53" s="3"/>
      <c r="J53" s="3"/>
      <c r="K53" s="3"/>
      <c r="L53" s="3"/>
      <c r="M53" s="3"/>
      <c r="N53" s="17"/>
    </row>
    <row r="54" spans="1:14" x14ac:dyDescent="0.25">
      <c r="A54" s="44"/>
      <c r="B54" s="49" t="s">
        <v>18</v>
      </c>
      <c r="C54" s="49" t="s">
        <v>27</v>
      </c>
      <c r="D54" s="55" t="s">
        <v>28</v>
      </c>
      <c r="E54" s="55" t="s">
        <v>29</v>
      </c>
      <c r="F54"/>
      <c r="G54"/>
      <c r="H54"/>
      <c r="I54" s="3"/>
      <c r="J54" s="3"/>
      <c r="K54" s="3"/>
      <c r="L54" s="3"/>
      <c r="M54" s="3"/>
      <c r="N54" s="17"/>
    </row>
    <row r="55" spans="1:14" ht="28.5" x14ac:dyDescent="0.25">
      <c r="A55" s="44"/>
      <c r="B55" s="56" t="s">
        <v>30</v>
      </c>
      <c r="C55" s="252">
        <v>40</v>
      </c>
      <c r="D55" s="154">
        <v>0</v>
      </c>
      <c r="E55" s="1885">
        <f>+D55+D56</f>
        <v>0</v>
      </c>
      <c r="F55"/>
      <c r="G55"/>
      <c r="H55"/>
      <c r="I55" s="3"/>
      <c r="J55" s="3"/>
      <c r="K55" s="3"/>
      <c r="L55" s="3"/>
      <c r="M55" s="3"/>
      <c r="N55" s="17"/>
    </row>
    <row r="56" spans="1:14" ht="42.75" x14ac:dyDescent="0.25">
      <c r="A56" s="44"/>
      <c r="B56" s="56" t="s">
        <v>31</v>
      </c>
      <c r="C56" s="252">
        <v>60</v>
      </c>
      <c r="D56" s="154">
        <f>+F279</f>
        <v>0</v>
      </c>
      <c r="E56" s="1886"/>
      <c r="F56"/>
      <c r="G56"/>
      <c r="H56"/>
      <c r="I56" s="3"/>
      <c r="J56" s="3"/>
      <c r="K56" s="3"/>
      <c r="L56" s="3"/>
      <c r="M56" s="3"/>
      <c r="N56" s="17"/>
    </row>
    <row r="57" spans="1:14" x14ac:dyDescent="0.25">
      <c r="A57" s="44"/>
      <c r="B57"/>
      <c r="C57"/>
      <c r="D57"/>
      <c r="E57"/>
      <c r="F57"/>
      <c r="G57"/>
      <c r="H57"/>
      <c r="I57" s="3"/>
      <c r="J57" s="3"/>
      <c r="K57" s="3"/>
      <c r="L57" s="3"/>
      <c r="M57" s="3"/>
      <c r="N57" s="17"/>
    </row>
    <row r="58" spans="1:14" x14ac:dyDescent="0.25">
      <c r="A58" s="44"/>
      <c r="B58" s="47" t="s">
        <v>901</v>
      </c>
      <c r="C58"/>
      <c r="D58"/>
      <c r="E58"/>
      <c r="F58"/>
      <c r="G58"/>
      <c r="H58"/>
      <c r="I58" s="3"/>
      <c r="J58" s="3"/>
      <c r="K58" s="3"/>
      <c r="L58" s="3"/>
      <c r="M58" s="3"/>
      <c r="N58" s="17"/>
    </row>
    <row r="59" spans="1:14" x14ac:dyDescent="0.25">
      <c r="A59" s="44"/>
      <c r="B59"/>
      <c r="C59"/>
      <c r="D59"/>
      <c r="E59"/>
      <c r="F59"/>
      <c r="G59"/>
      <c r="H59"/>
      <c r="I59" s="3"/>
      <c r="J59" s="3"/>
      <c r="K59" s="3"/>
      <c r="L59" s="3"/>
      <c r="M59" s="3"/>
      <c r="N59" s="17"/>
    </row>
    <row r="60" spans="1:14" x14ac:dyDescent="0.25">
      <c r="A60" s="44"/>
      <c r="B60" s="49" t="s">
        <v>18</v>
      </c>
      <c r="C60" s="49" t="s">
        <v>27</v>
      </c>
      <c r="D60" s="55" t="s">
        <v>28</v>
      </c>
      <c r="E60" s="55" t="s">
        <v>29</v>
      </c>
      <c r="F60"/>
      <c r="G60"/>
      <c r="H60"/>
      <c r="I60" s="3"/>
      <c r="J60" s="3"/>
      <c r="K60" s="3"/>
      <c r="L60" s="3"/>
      <c r="M60" s="3"/>
      <c r="N60" s="17"/>
    </row>
    <row r="61" spans="1:14" ht="28.5" x14ac:dyDescent="0.25">
      <c r="A61" s="44"/>
      <c r="B61" s="56" t="s">
        <v>30</v>
      </c>
      <c r="C61" s="252">
        <v>40</v>
      </c>
      <c r="D61" s="154">
        <v>0</v>
      </c>
      <c r="E61" s="1885">
        <f>+D61+D62</f>
        <v>0</v>
      </c>
      <c r="F61"/>
      <c r="G61"/>
      <c r="H61"/>
      <c r="I61" s="3"/>
      <c r="J61" s="3"/>
      <c r="K61" s="3"/>
      <c r="L61" s="3"/>
      <c r="M61" s="3"/>
      <c r="N61" s="17"/>
    </row>
    <row r="62" spans="1:14" ht="42.75" x14ac:dyDescent="0.25">
      <c r="A62" s="44"/>
      <c r="B62" s="56" t="s">
        <v>31</v>
      </c>
      <c r="C62" s="252">
        <v>60</v>
      </c>
      <c r="D62" s="154">
        <f>+F285</f>
        <v>0</v>
      </c>
      <c r="E62" s="1886"/>
      <c r="F62"/>
      <c r="G62"/>
      <c r="H62"/>
      <c r="I62" s="3"/>
      <c r="J62" s="3"/>
      <c r="K62" s="3"/>
      <c r="L62" s="3"/>
      <c r="M62" s="3"/>
      <c r="N62" s="17"/>
    </row>
    <row r="63" spans="1:14" x14ac:dyDescent="0.25">
      <c r="A63" s="44"/>
      <c r="B63"/>
      <c r="C63"/>
      <c r="D63"/>
      <c r="E63"/>
      <c r="F63"/>
      <c r="G63"/>
      <c r="H63"/>
      <c r="I63" s="3"/>
      <c r="J63" s="3"/>
      <c r="K63" s="3"/>
      <c r="L63" s="3"/>
      <c r="M63" s="3"/>
      <c r="N63" s="17"/>
    </row>
    <row r="64" spans="1:14" x14ac:dyDescent="0.25">
      <c r="A64" s="44"/>
      <c r="B64" s="47" t="s">
        <v>902</v>
      </c>
      <c r="C64"/>
      <c r="D64"/>
      <c r="E64"/>
      <c r="F64"/>
      <c r="G64"/>
      <c r="H64"/>
      <c r="I64" s="3"/>
      <c r="J64" s="3"/>
      <c r="K64" s="3"/>
      <c r="L64" s="3"/>
      <c r="M64" s="3"/>
      <c r="N64" s="17"/>
    </row>
    <row r="65" spans="1:26" x14ac:dyDescent="0.25">
      <c r="A65" s="44"/>
      <c r="C65"/>
      <c r="D65"/>
      <c r="E65"/>
      <c r="F65"/>
      <c r="G65"/>
      <c r="H65"/>
      <c r="I65" s="3"/>
      <c r="J65" s="3"/>
      <c r="K65" s="3"/>
      <c r="L65" s="3"/>
      <c r="M65" s="3"/>
      <c r="N65" s="17"/>
    </row>
    <row r="66" spans="1:26" x14ac:dyDescent="0.25">
      <c r="A66" s="44"/>
      <c r="B66" s="49" t="s">
        <v>18</v>
      </c>
      <c r="C66" s="49" t="s">
        <v>27</v>
      </c>
      <c r="D66" s="55" t="s">
        <v>28</v>
      </c>
      <c r="E66" s="55" t="s">
        <v>29</v>
      </c>
      <c r="F66"/>
      <c r="G66"/>
      <c r="H66"/>
      <c r="I66" s="3"/>
      <c r="J66" s="3"/>
      <c r="K66" s="3"/>
      <c r="L66" s="3"/>
      <c r="M66" s="3"/>
      <c r="N66" s="17"/>
    </row>
    <row r="67" spans="1:26" ht="28.5" x14ac:dyDescent="0.25">
      <c r="A67" s="44"/>
      <c r="B67" s="56" t="s">
        <v>30</v>
      </c>
      <c r="C67" s="252">
        <v>40</v>
      </c>
      <c r="D67" s="154">
        <v>0</v>
      </c>
      <c r="E67" s="1885">
        <f>+D67+D68</f>
        <v>0</v>
      </c>
      <c r="F67"/>
      <c r="G67"/>
      <c r="H67"/>
      <c r="I67" s="3"/>
      <c r="J67" s="3"/>
      <c r="K67" s="3"/>
      <c r="L67" s="3"/>
      <c r="M67" s="3"/>
      <c r="N67" s="17"/>
    </row>
    <row r="68" spans="1:26" ht="42.75" x14ac:dyDescent="0.25">
      <c r="A68" s="44"/>
      <c r="B68" s="56" t="s">
        <v>31</v>
      </c>
      <c r="C68" s="252">
        <v>60</v>
      </c>
      <c r="D68" s="154">
        <f>+F292</f>
        <v>0</v>
      </c>
      <c r="E68" s="1886"/>
      <c r="F68"/>
      <c r="G68"/>
      <c r="H68"/>
      <c r="I68" s="3"/>
      <c r="J68" s="3"/>
      <c r="K68" s="3"/>
      <c r="L68" s="3"/>
      <c r="M68" s="3"/>
      <c r="N68" s="17"/>
    </row>
    <row r="69" spans="1:26" x14ac:dyDescent="0.25">
      <c r="A69" s="44"/>
      <c r="C69" s="250"/>
      <c r="D69" s="25"/>
      <c r="E69" s="46"/>
      <c r="F69" s="41"/>
      <c r="G69" s="41"/>
      <c r="H69" s="41"/>
      <c r="I69" s="42"/>
      <c r="J69" s="42"/>
      <c r="K69" s="42"/>
      <c r="L69" s="42"/>
      <c r="M69" s="42"/>
    </row>
    <row r="70" spans="1:26" x14ac:dyDescent="0.25">
      <c r="A70" s="44"/>
      <c r="C70" s="250"/>
      <c r="D70" s="25"/>
      <c r="E70" s="46"/>
      <c r="F70" s="41"/>
      <c r="G70" s="41"/>
      <c r="H70" s="41"/>
      <c r="I70" s="42"/>
      <c r="J70" s="42"/>
      <c r="K70" s="42"/>
      <c r="L70" s="42"/>
      <c r="M70" s="42"/>
    </row>
    <row r="71" spans="1:26" x14ac:dyDescent="0.25">
      <c r="A71" s="44"/>
      <c r="C71" s="250"/>
      <c r="D71" s="25"/>
      <c r="E71" s="46"/>
      <c r="F71" s="41"/>
      <c r="G71" s="41"/>
      <c r="H71" s="41"/>
      <c r="I71" s="42"/>
      <c r="J71" s="42"/>
      <c r="K71" s="42"/>
      <c r="L71" s="42"/>
      <c r="M71" s="42"/>
    </row>
    <row r="72" spans="1:26" ht="15.75" thickBot="1" x14ac:dyDescent="0.3">
      <c r="M72" s="1887" t="s">
        <v>32</v>
      </c>
      <c r="N72" s="1887"/>
    </row>
    <row r="73" spans="1:26" x14ac:dyDescent="0.25">
      <c r="B73" s="47" t="s">
        <v>33</v>
      </c>
      <c r="M73" s="58"/>
      <c r="N73" s="58"/>
    </row>
    <row r="74" spans="1:26" ht="15.75" thickBot="1" x14ac:dyDescent="0.3">
      <c r="M74" s="58"/>
      <c r="N74" s="58"/>
    </row>
    <row r="75" spans="1:26" s="3" customFormat="1" ht="60" x14ac:dyDescent="0.25">
      <c r="B75" s="155" t="s">
        <v>34</v>
      </c>
      <c r="C75" s="155" t="s">
        <v>35</v>
      </c>
      <c r="D75" s="155" t="s">
        <v>36</v>
      </c>
      <c r="E75" s="155" t="s">
        <v>37</v>
      </c>
      <c r="F75" s="155" t="s">
        <v>38</v>
      </c>
      <c r="G75" s="155" t="s">
        <v>39</v>
      </c>
      <c r="H75" s="155" t="s">
        <v>40</v>
      </c>
      <c r="I75" s="155" t="s">
        <v>41</v>
      </c>
      <c r="J75" s="155" t="s">
        <v>42</v>
      </c>
      <c r="K75" s="155" t="s">
        <v>43</v>
      </c>
      <c r="L75" s="155" t="s">
        <v>44</v>
      </c>
      <c r="M75" s="157" t="s">
        <v>45</v>
      </c>
      <c r="N75" s="155" t="s">
        <v>46</v>
      </c>
      <c r="O75" s="155" t="s">
        <v>47</v>
      </c>
      <c r="P75" s="158" t="s">
        <v>48</v>
      </c>
      <c r="Q75" s="158" t="s">
        <v>49</v>
      </c>
    </row>
    <row r="76" spans="1:26" s="76" customFormat="1" ht="240" x14ac:dyDescent="0.25">
      <c r="A76" s="62">
        <v>1</v>
      </c>
      <c r="B76" s="77" t="s">
        <v>903</v>
      </c>
      <c r="C76" s="79" t="s">
        <v>903</v>
      </c>
      <c r="D76" s="77" t="s">
        <v>904</v>
      </c>
      <c r="E76" s="163" t="s">
        <v>905</v>
      </c>
      <c r="F76" s="164" t="s">
        <v>906</v>
      </c>
      <c r="G76" s="302">
        <v>1</v>
      </c>
      <c r="H76" s="303">
        <v>41153</v>
      </c>
      <c r="I76" s="303">
        <v>40513</v>
      </c>
      <c r="J76" s="166" t="s">
        <v>64</v>
      </c>
      <c r="K76" s="301">
        <v>0</v>
      </c>
      <c r="L76" s="301">
        <v>4</v>
      </c>
      <c r="M76" s="301">
        <v>0</v>
      </c>
      <c r="N76" s="301">
        <f>+M76*G76</f>
        <v>0</v>
      </c>
      <c r="O76" s="170">
        <v>496400000</v>
      </c>
      <c r="P76" s="170">
        <v>63</v>
      </c>
      <c r="Q76" s="74" t="s">
        <v>907</v>
      </c>
      <c r="R76" s="75"/>
      <c r="S76" s="75"/>
      <c r="T76" s="75"/>
      <c r="U76" s="75"/>
      <c r="V76" s="75"/>
      <c r="W76" s="75"/>
      <c r="X76" s="75"/>
      <c r="Y76" s="75"/>
      <c r="Z76" s="75"/>
    </row>
    <row r="77" spans="1:26" s="76" customFormat="1" ht="285" x14ac:dyDescent="0.25">
      <c r="A77" s="62">
        <f>+A76+1</f>
        <v>2</v>
      </c>
      <c r="B77" s="77" t="s">
        <v>903</v>
      </c>
      <c r="C77" s="79" t="s">
        <v>903</v>
      </c>
      <c r="D77" s="77" t="s">
        <v>908</v>
      </c>
      <c r="E77" s="163" t="s">
        <v>905</v>
      </c>
      <c r="F77" s="164" t="s">
        <v>906</v>
      </c>
      <c r="G77" s="302">
        <v>1</v>
      </c>
      <c r="H77" s="384">
        <v>39845</v>
      </c>
      <c r="I77" s="166">
        <v>40118</v>
      </c>
      <c r="J77" s="166" t="s">
        <v>20</v>
      </c>
      <c r="K77" s="301">
        <v>0</v>
      </c>
      <c r="L77" s="301">
        <v>10</v>
      </c>
      <c r="M77" s="301">
        <v>0</v>
      </c>
      <c r="N77" s="301">
        <v>0</v>
      </c>
      <c r="O77" s="170">
        <v>89605609</v>
      </c>
      <c r="P77" s="170">
        <v>64</v>
      </c>
      <c r="Q77" s="74" t="s">
        <v>917</v>
      </c>
      <c r="R77" s="75"/>
      <c r="S77" s="75"/>
      <c r="T77" s="75"/>
      <c r="U77" s="75"/>
      <c r="V77" s="75"/>
      <c r="W77" s="75"/>
      <c r="X77" s="75"/>
      <c r="Y77" s="75"/>
      <c r="Z77" s="75"/>
    </row>
    <row r="78" spans="1:26" s="76" customFormat="1" ht="285" x14ac:dyDescent="0.25">
      <c r="A78" s="62">
        <f t="shared" ref="A78:A83" si="0">+A77+1</f>
        <v>3</v>
      </c>
      <c r="B78" s="77" t="s">
        <v>903</v>
      </c>
      <c r="C78" s="79" t="s">
        <v>903</v>
      </c>
      <c r="D78" s="77" t="s">
        <v>908</v>
      </c>
      <c r="E78" s="163" t="s">
        <v>905</v>
      </c>
      <c r="F78" s="164" t="s">
        <v>906</v>
      </c>
      <c r="G78" s="302">
        <v>1</v>
      </c>
      <c r="H78" s="384">
        <v>40179</v>
      </c>
      <c r="I78" s="166">
        <v>40513</v>
      </c>
      <c r="J78" s="166" t="s">
        <v>20</v>
      </c>
      <c r="K78" s="301">
        <v>0</v>
      </c>
      <c r="L78" s="301">
        <v>12</v>
      </c>
      <c r="M78" s="301">
        <v>0</v>
      </c>
      <c r="N78" s="301">
        <v>0</v>
      </c>
      <c r="O78" s="170">
        <v>180498500</v>
      </c>
      <c r="P78" s="170">
        <v>64</v>
      </c>
      <c r="Q78" s="74" t="s">
        <v>916</v>
      </c>
      <c r="R78" s="75"/>
      <c r="S78" s="75"/>
      <c r="T78" s="75"/>
      <c r="U78" s="75"/>
      <c r="V78" s="75"/>
      <c r="W78" s="75"/>
      <c r="X78" s="75"/>
      <c r="Y78" s="75"/>
      <c r="Z78" s="75"/>
    </row>
    <row r="79" spans="1:26" s="76" customFormat="1" ht="360" x14ac:dyDescent="0.25">
      <c r="A79" s="62">
        <f t="shared" si="0"/>
        <v>4</v>
      </c>
      <c r="B79" s="77" t="s">
        <v>903</v>
      </c>
      <c r="C79" s="79" t="s">
        <v>903</v>
      </c>
      <c r="D79" s="77" t="s">
        <v>909</v>
      </c>
      <c r="E79" s="301" t="s">
        <v>910</v>
      </c>
      <c r="F79" s="164" t="s">
        <v>906</v>
      </c>
      <c r="G79" s="302">
        <v>1</v>
      </c>
      <c r="H79" s="164"/>
      <c r="I79" s="166"/>
      <c r="J79" s="166"/>
      <c r="K79" s="166"/>
      <c r="L79" s="301"/>
      <c r="M79" s="301"/>
      <c r="N79" s="304"/>
      <c r="O79" s="170"/>
      <c r="P79" s="170"/>
      <c r="Q79" s="74" t="s">
        <v>911</v>
      </c>
      <c r="R79" s="75"/>
      <c r="S79" s="75"/>
      <c r="T79" s="75"/>
      <c r="U79" s="75"/>
      <c r="V79" s="75"/>
      <c r="W79" s="75"/>
      <c r="X79" s="75"/>
      <c r="Y79" s="75"/>
      <c r="Z79" s="75"/>
    </row>
    <row r="80" spans="1:26" s="76" customFormat="1" ht="405" x14ac:dyDescent="0.25">
      <c r="A80" s="62">
        <f t="shared" si="0"/>
        <v>5</v>
      </c>
      <c r="B80" s="77" t="s">
        <v>903</v>
      </c>
      <c r="C80" s="79" t="s">
        <v>912</v>
      </c>
      <c r="D80" s="77" t="s">
        <v>913</v>
      </c>
      <c r="E80" s="301" t="s">
        <v>914</v>
      </c>
      <c r="F80" s="164" t="s">
        <v>906</v>
      </c>
      <c r="G80" s="302">
        <v>1</v>
      </c>
      <c r="H80" s="164"/>
      <c r="I80" s="166"/>
      <c r="J80" s="166"/>
      <c r="K80" s="166"/>
      <c r="L80" s="301"/>
      <c r="M80" s="304"/>
      <c r="N80" s="304"/>
      <c r="O80" s="170">
        <v>100000000</v>
      </c>
      <c r="P80" s="170"/>
      <c r="Q80" s="74" t="s">
        <v>915</v>
      </c>
      <c r="R80" s="75"/>
      <c r="S80" s="75"/>
      <c r="T80" s="75"/>
      <c r="U80" s="75"/>
      <c r="V80" s="75"/>
      <c r="W80" s="75"/>
      <c r="X80" s="75"/>
      <c r="Y80" s="75"/>
      <c r="Z80" s="75"/>
    </row>
    <row r="81" spans="1:26" s="76" customFormat="1" x14ac:dyDescent="0.25">
      <c r="A81" s="62">
        <f t="shared" si="0"/>
        <v>6</v>
      </c>
      <c r="B81" s="77"/>
      <c r="C81" s="79"/>
      <c r="D81" s="77"/>
      <c r="E81" s="163"/>
      <c r="F81" s="164"/>
      <c r="G81" s="302"/>
      <c r="H81" s="164"/>
      <c r="I81" s="166"/>
      <c r="J81" s="166"/>
      <c r="K81" s="166"/>
      <c r="L81" s="301"/>
      <c r="M81" s="304"/>
      <c r="N81" s="304"/>
      <c r="O81" s="170"/>
      <c r="P81" s="170"/>
      <c r="Q81" s="74"/>
      <c r="R81" s="75"/>
      <c r="S81" s="75"/>
      <c r="T81" s="75"/>
      <c r="U81" s="75"/>
      <c r="V81" s="75"/>
      <c r="W81" s="75"/>
      <c r="X81" s="75"/>
      <c r="Y81" s="75"/>
      <c r="Z81" s="75"/>
    </row>
    <row r="82" spans="1:26" s="76" customFormat="1" x14ac:dyDescent="0.25">
      <c r="A82" s="62">
        <f t="shared" si="0"/>
        <v>7</v>
      </c>
      <c r="B82" s="77"/>
      <c r="C82" s="79"/>
      <c r="D82" s="77"/>
      <c r="E82" s="163"/>
      <c r="F82" s="164"/>
      <c r="G82" s="302"/>
      <c r="H82" s="164"/>
      <c r="I82" s="166"/>
      <c r="J82" s="166"/>
      <c r="K82" s="166"/>
      <c r="L82" s="166"/>
      <c r="M82" s="304"/>
      <c r="N82" s="304"/>
      <c r="O82" s="170"/>
      <c r="P82" s="170"/>
      <c r="Q82" s="74"/>
      <c r="R82" s="75"/>
      <c r="S82" s="75"/>
      <c r="T82" s="75"/>
      <c r="U82" s="75"/>
      <c r="V82" s="75"/>
      <c r="W82" s="75"/>
      <c r="X82" s="75"/>
      <c r="Y82" s="75"/>
      <c r="Z82" s="75"/>
    </row>
    <row r="83" spans="1:26" s="76" customFormat="1" x14ac:dyDescent="0.25">
      <c r="A83" s="62">
        <f t="shared" si="0"/>
        <v>8</v>
      </c>
      <c r="B83" s="77"/>
      <c r="C83" s="79"/>
      <c r="D83" s="77"/>
      <c r="E83" s="163"/>
      <c r="F83" s="164"/>
      <c r="G83" s="302"/>
      <c r="H83" s="164"/>
      <c r="I83" s="166"/>
      <c r="J83" s="166"/>
      <c r="K83" s="166"/>
      <c r="L83" s="166"/>
      <c r="M83" s="304"/>
      <c r="N83" s="304"/>
      <c r="O83" s="170"/>
      <c r="P83" s="170"/>
      <c r="Q83" s="74"/>
      <c r="R83" s="75"/>
      <c r="S83" s="75"/>
      <c r="T83" s="75"/>
      <c r="U83" s="75"/>
      <c r="V83" s="75"/>
      <c r="W83" s="75"/>
      <c r="X83" s="75"/>
      <c r="Y83" s="75"/>
      <c r="Z83" s="75"/>
    </row>
    <row r="84" spans="1:26" s="76" customFormat="1" x14ac:dyDescent="0.25">
      <c r="A84" s="62"/>
      <c r="B84" s="162" t="s">
        <v>29</v>
      </c>
      <c r="C84" s="79"/>
      <c r="D84" s="77"/>
      <c r="E84" s="163"/>
      <c r="F84" s="164"/>
      <c r="G84" s="302"/>
      <c r="H84" s="164"/>
      <c r="I84" s="166"/>
      <c r="J84" s="166"/>
      <c r="K84" s="168">
        <f>SUM(K76:K83)</f>
        <v>0</v>
      </c>
      <c r="L84" s="168">
        <f>SUM(L76:L83)</f>
        <v>26</v>
      </c>
      <c r="M84" s="167">
        <f>SUM(M76:M83)</f>
        <v>0</v>
      </c>
      <c r="N84" s="168">
        <f>SUM(N76:N83)</f>
        <v>0</v>
      </c>
      <c r="O84" s="170"/>
      <c r="P84" s="170"/>
      <c r="Q84" s="88"/>
    </row>
    <row r="85" spans="1:26" s="100" customFormat="1" x14ac:dyDescent="0.25">
      <c r="E85" s="102"/>
    </row>
    <row r="86" spans="1:26" s="100" customFormat="1" x14ac:dyDescent="0.25">
      <c r="B86" s="1888" t="s">
        <v>60</v>
      </c>
      <c r="C86" s="1888" t="s">
        <v>61</v>
      </c>
      <c r="D86" s="1890" t="s">
        <v>62</v>
      </c>
      <c r="E86" s="1890"/>
    </row>
    <row r="87" spans="1:26" s="100" customFormat="1" x14ac:dyDescent="0.25">
      <c r="B87" s="1889"/>
      <c r="C87" s="1889"/>
      <c r="D87" s="104" t="s">
        <v>63</v>
      </c>
      <c r="E87" s="105" t="s">
        <v>64</v>
      </c>
    </row>
    <row r="88" spans="1:26" s="100" customFormat="1" ht="18.75" x14ac:dyDescent="0.25">
      <c r="B88" s="106" t="s">
        <v>65</v>
      </c>
      <c r="C88" s="385">
        <f>K961</f>
        <v>0</v>
      </c>
      <c r="D88" s="109"/>
      <c r="E88" s="291" t="s">
        <v>22</v>
      </c>
      <c r="F88" s="110"/>
      <c r="G88" s="110"/>
      <c r="H88" s="110"/>
      <c r="I88" s="110"/>
      <c r="J88" s="110"/>
      <c r="K88" s="110"/>
      <c r="L88" s="110"/>
      <c r="M88" s="110"/>
    </row>
    <row r="89" spans="1:26" s="100" customFormat="1" x14ac:dyDescent="0.25">
      <c r="B89" s="106" t="s">
        <v>66</v>
      </c>
      <c r="C89" s="386">
        <f>M84</f>
        <v>0</v>
      </c>
      <c r="D89" s="109"/>
      <c r="E89" s="291" t="s">
        <v>22</v>
      </c>
    </row>
    <row r="90" spans="1:26" s="100" customFormat="1" x14ac:dyDescent="0.25">
      <c r="B90" s="112"/>
      <c r="C90" s="1901"/>
      <c r="D90" s="1901"/>
      <c r="E90" s="1901"/>
      <c r="F90" s="1901"/>
      <c r="G90" s="1901"/>
      <c r="H90" s="1901"/>
      <c r="I90" s="1901"/>
      <c r="J90" s="1901"/>
      <c r="K90" s="1901"/>
      <c r="L90" s="1901"/>
      <c r="M90" s="1901"/>
      <c r="N90" s="1901"/>
    </row>
    <row r="91" spans="1:26" ht="15.75" thickBot="1" x14ac:dyDescent="0.3"/>
    <row r="92" spans="1:26" ht="27" thickBot="1" x14ac:dyDescent="0.3">
      <c r="B92" s="1902" t="s">
        <v>67</v>
      </c>
      <c r="C92" s="1902"/>
      <c r="D92" s="1902"/>
      <c r="E92" s="1902"/>
      <c r="F92" s="1902"/>
      <c r="G92" s="1902"/>
      <c r="H92" s="1902"/>
      <c r="I92" s="1902"/>
      <c r="J92" s="1902"/>
      <c r="K92" s="1902"/>
      <c r="L92" s="1902"/>
      <c r="M92" s="1902"/>
      <c r="N92" s="1902"/>
    </row>
    <row r="95" spans="1:26" ht="90" x14ac:dyDescent="0.25">
      <c r="B95" s="280" t="s">
        <v>68</v>
      </c>
      <c r="C95" s="114" t="s">
        <v>69</v>
      </c>
      <c r="D95" s="114" t="s">
        <v>70</v>
      </c>
      <c r="E95" s="114" t="s">
        <v>71</v>
      </c>
      <c r="F95" s="114" t="s">
        <v>72</v>
      </c>
      <c r="G95" s="114" t="s">
        <v>73</v>
      </c>
      <c r="H95" s="114" t="s">
        <v>74</v>
      </c>
      <c r="I95" s="114" t="s">
        <v>75</v>
      </c>
      <c r="J95" s="114" t="s">
        <v>76</v>
      </c>
      <c r="K95" s="114" t="s">
        <v>77</v>
      </c>
      <c r="L95" s="114" t="s">
        <v>78</v>
      </c>
      <c r="M95" s="115" t="s">
        <v>79</v>
      </c>
      <c r="N95" s="115" t="s">
        <v>80</v>
      </c>
      <c r="O95" s="1898" t="s">
        <v>81</v>
      </c>
      <c r="P95" s="1900"/>
      <c r="Q95" s="114" t="s">
        <v>82</v>
      </c>
    </row>
    <row r="96" spans="1:26" s="100" customFormat="1" ht="30" customHeight="1" x14ac:dyDescent="0.25">
      <c r="B96" s="278" t="s">
        <v>1128</v>
      </c>
      <c r="C96" s="278" t="s">
        <v>91</v>
      </c>
      <c r="D96" s="279" t="s">
        <v>1129</v>
      </c>
      <c r="E96" s="279">
        <v>50</v>
      </c>
      <c r="F96" s="189" t="s">
        <v>824</v>
      </c>
      <c r="G96" s="189" t="s">
        <v>824</v>
      </c>
      <c r="H96" s="189" t="s">
        <v>824</v>
      </c>
      <c r="I96" s="279" t="s">
        <v>526</v>
      </c>
      <c r="J96" s="279" t="s">
        <v>526</v>
      </c>
      <c r="K96" s="383" t="s">
        <v>526</v>
      </c>
      <c r="L96" s="383" t="s">
        <v>526</v>
      </c>
      <c r="M96" s="383" t="s">
        <v>526</v>
      </c>
      <c r="N96" s="383" t="s">
        <v>526</v>
      </c>
      <c r="O96" s="2329" t="s">
        <v>1189</v>
      </c>
      <c r="P96" s="2330"/>
      <c r="Q96" s="383"/>
    </row>
    <row r="97" spans="2:17" s="100" customFormat="1" ht="30" x14ac:dyDescent="0.25">
      <c r="B97" s="278" t="s">
        <v>1128</v>
      </c>
      <c r="C97" s="278" t="s">
        <v>91</v>
      </c>
      <c r="D97" s="279" t="s">
        <v>1130</v>
      </c>
      <c r="E97" s="279">
        <v>48</v>
      </c>
      <c r="F97" s="189" t="s">
        <v>824</v>
      </c>
      <c r="G97" s="189" t="s">
        <v>824</v>
      </c>
      <c r="H97" s="189" t="s">
        <v>824</v>
      </c>
      <c r="I97" s="279" t="s">
        <v>526</v>
      </c>
      <c r="J97" s="279" t="s">
        <v>526</v>
      </c>
      <c r="K97" s="383" t="s">
        <v>526</v>
      </c>
      <c r="L97" s="383" t="s">
        <v>526</v>
      </c>
      <c r="M97" s="383" t="s">
        <v>526</v>
      </c>
      <c r="N97" s="383" t="s">
        <v>526</v>
      </c>
      <c r="O97" s="2331"/>
      <c r="P97" s="2332"/>
      <c r="Q97" s="383"/>
    </row>
    <row r="98" spans="2:17" s="100" customFormat="1" ht="30" x14ac:dyDescent="0.25">
      <c r="B98" s="278" t="s">
        <v>1128</v>
      </c>
      <c r="C98" s="278" t="s">
        <v>91</v>
      </c>
      <c r="D98" s="279" t="s">
        <v>1130</v>
      </c>
      <c r="E98" s="279">
        <v>48</v>
      </c>
      <c r="F98" s="189" t="s">
        <v>824</v>
      </c>
      <c r="G98" s="189" t="s">
        <v>824</v>
      </c>
      <c r="H98" s="189" t="s">
        <v>824</v>
      </c>
      <c r="I98" s="279" t="s">
        <v>526</v>
      </c>
      <c r="J98" s="279" t="s">
        <v>526</v>
      </c>
      <c r="K98" s="383" t="s">
        <v>526</v>
      </c>
      <c r="L98" s="383" t="s">
        <v>526</v>
      </c>
      <c r="M98" s="383" t="s">
        <v>526</v>
      </c>
      <c r="N98" s="383" t="s">
        <v>526</v>
      </c>
      <c r="O98" s="2331"/>
      <c r="P98" s="2332"/>
      <c r="Q98" s="383"/>
    </row>
    <row r="99" spans="2:17" s="100" customFormat="1" x14ac:dyDescent="0.25">
      <c r="B99" s="278" t="s">
        <v>1128</v>
      </c>
      <c r="C99" s="278" t="s">
        <v>91</v>
      </c>
      <c r="D99" s="279"/>
      <c r="E99" s="279">
        <v>50</v>
      </c>
      <c r="F99" s="189" t="s">
        <v>824</v>
      </c>
      <c r="G99" s="189" t="s">
        <v>824</v>
      </c>
      <c r="H99" s="189" t="s">
        <v>824</v>
      </c>
      <c r="I99" s="279" t="s">
        <v>526</v>
      </c>
      <c r="J99" s="279" t="s">
        <v>526</v>
      </c>
      <c r="K99" s="383" t="s">
        <v>526</v>
      </c>
      <c r="L99" s="383" t="s">
        <v>526</v>
      </c>
      <c r="M99" s="383" t="s">
        <v>526</v>
      </c>
      <c r="N99" s="383" t="s">
        <v>526</v>
      </c>
      <c r="O99" s="2331"/>
      <c r="P99" s="2332"/>
      <c r="Q99" s="383"/>
    </row>
    <row r="100" spans="2:17" s="100" customFormat="1" x14ac:dyDescent="0.25">
      <c r="B100" s="278" t="s">
        <v>1128</v>
      </c>
      <c r="C100" s="278" t="s">
        <v>91</v>
      </c>
      <c r="D100" s="279"/>
      <c r="E100" s="279">
        <v>50</v>
      </c>
      <c r="F100" s="189" t="s">
        <v>824</v>
      </c>
      <c r="G100" s="189" t="s">
        <v>824</v>
      </c>
      <c r="H100" s="189" t="s">
        <v>824</v>
      </c>
      <c r="I100" s="279" t="s">
        <v>526</v>
      </c>
      <c r="J100" s="279" t="s">
        <v>526</v>
      </c>
      <c r="K100" s="383" t="s">
        <v>526</v>
      </c>
      <c r="L100" s="383" t="s">
        <v>526</v>
      </c>
      <c r="M100" s="383" t="s">
        <v>526</v>
      </c>
      <c r="N100" s="383" t="s">
        <v>526</v>
      </c>
      <c r="O100" s="2331"/>
      <c r="P100" s="2332"/>
      <c r="Q100" s="383"/>
    </row>
    <row r="101" spans="2:17" s="100" customFormat="1" x14ac:dyDescent="0.25">
      <c r="B101" s="278" t="s">
        <v>1128</v>
      </c>
      <c r="C101" s="278" t="s">
        <v>91</v>
      </c>
      <c r="D101" s="279" t="s">
        <v>1131</v>
      </c>
      <c r="E101" s="279">
        <v>52</v>
      </c>
      <c r="F101" s="189" t="s">
        <v>824</v>
      </c>
      <c r="G101" s="189" t="s">
        <v>824</v>
      </c>
      <c r="H101" s="189" t="s">
        <v>824</v>
      </c>
      <c r="I101" s="279" t="s">
        <v>526</v>
      </c>
      <c r="J101" s="279" t="s">
        <v>526</v>
      </c>
      <c r="K101" s="383" t="s">
        <v>526</v>
      </c>
      <c r="L101" s="383" t="s">
        <v>526</v>
      </c>
      <c r="M101" s="383" t="s">
        <v>526</v>
      </c>
      <c r="N101" s="383" t="s">
        <v>526</v>
      </c>
      <c r="O101" s="2331"/>
      <c r="P101" s="2332"/>
      <c r="Q101" s="383"/>
    </row>
    <row r="102" spans="2:17" s="100" customFormat="1" x14ac:dyDescent="0.25">
      <c r="B102" s="278" t="s">
        <v>1128</v>
      </c>
      <c r="C102" s="278" t="s">
        <v>91</v>
      </c>
      <c r="D102" s="383" t="s">
        <v>1132</v>
      </c>
      <c r="E102" s="383">
        <v>52</v>
      </c>
      <c r="F102" s="189" t="s">
        <v>824</v>
      </c>
      <c r="G102" s="189" t="s">
        <v>824</v>
      </c>
      <c r="H102" s="189" t="s">
        <v>824</v>
      </c>
      <c r="I102" s="279" t="s">
        <v>526</v>
      </c>
      <c r="J102" s="279" t="s">
        <v>526</v>
      </c>
      <c r="K102" s="383" t="s">
        <v>526</v>
      </c>
      <c r="L102" s="383" t="s">
        <v>526</v>
      </c>
      <c r="M102" s="383" t="s">
        <v>526</v>
      </c>
      <c r="N102" s="383" t="s">
        <v>526</v>
      </c>
      <c r="O102" s="2331"/>
      <c r="P102" s="2332"/>
      <c r="Q102" s="383"/>
    </row>
    <row r="103" spans="2:17" s="100" customFormat="1" ht="30" x14ac:dyDescent="0.25">
      <c r="B103" s="278" t="s">
        <v>1128</v>
      </c>
      <c r="C103" s="278" t="s">
        <v>91</v>
      </c>
      <c r="D103" s="383" t="s">
        <v>1133</v>
      </c>
      <c r="E103" s="383">
        <v>52</v>
      </c>
      <c r="F103" s="189" t="s">
        <v>824</v>
      </c>
      <c r="G103" s="189" t="s">
        <v>824</v>
      </c>
      <c r="H103" s="189" t="s">
        <v>824</v>
      </c>
      <c r="I103" s="279" t="s">
        <v>526</v>
      </c>
      <c r="J103" s="279" t="s">
        <v>526</v>
      </c>
      <c r="K103" s="383" t="s">
        <v>526</v>
      </c>
      <c r="L103" s="383" t="s">
        <v>526</v>
      </c>
      <c r="M103" s="383" t="s">
        <v>526</v>
      </c>
      <c r="N103" s="383" t="s">
        <v>526</v>
      </c>
      <c r="O103" s="2331"/>
      <c r="P103" s="2332"/>
      <c r="Q103" s="383"/>
    </row>
    <row r="104" spans="2:17" s="100" customFormat="1" x14ac:dyDescent="0.25">
      <c r="B104" s="278" t="s">
        <v>1128</v>
      </c>
      <c r="C104" s="278" t="s">
        <v>91</v>
      </c>
      <c r="D104" s="383" t="s">
        <v>1134</v>
      </c>
      <c r="E104" s="383">
        <v>52</v>
      </c>
      <c r="F104" s="189" t="s">
        <v>824</v>
      </c>
      <c r="G104" s="189" t="s">
        <v>824</v>
      </c>
      <c r="H104" s="189" t="s">
        <v>824</v>
      </c>
      <c r="I104" s="279" t="s">
        <v>526</v>
      </c>
      <c r="J104" s="279" t="s">
        <v>526</v>
      </c>
      <c r="K104" s="383" t="s">
        <v>526</v>
      </c>
      <c r="L104" s="383" t="s">
        <v>526</v>
      </c>
      <c r="M104" s="383" t="s">
        <v>526</v>
      </c>
      <c r="N104" s="383" t="s">
        <v>526</v>
      </c>
      <c r="O104" s="2331"/>
      <c r="P104" s="2332"/>
      <c r="Q104" s="383"/>
    </row>
    <row r="105" spans="2:17" s="100" customFormat="1" x14ac:dyDescent="0.25">
      <c r="B105" s="278" t="s">
        <v>1128</v>
      </c>
      <c r="C105" s="278" t="s">
        <v>91</v>
      </c>
      <c r="D105" s="383" t="s">
        <v>1135</v>
      </c>
      <c r="E105" s="383">
        <v>52</v>
      </c>
      <c r="F105" s="189" t="s">
        <v>824</v>
      </c>
      <c r="G105" s="189" t="s">
        <v>824</v>
      </c>
      <c r="H105" s="189" t="s">
        <v>824</v>
      </c>
      <c r="I105" s="279" t="s">
        <v>526</v>
      </c>
      <c r="J105" s="279" t="s">
        <v>526</v>
      </c>
      <c r="K105" s="383" t="s">
        <v>526</v>
      </c>
      <c r="L105" s="383" t="s">
        <v>526</v>
      </c>
      <c r="M105" s="383" t="s">
        <v>526</v>
      </c>
      <c r="N105" s="383" t="s">
        <v>526</v>
      </c>
      <c r="O105" s="2331"/>
      <c r="P105" s="2332"/>
      <c r="Q105" s="383"/>
    </row>
    <row r="106" spans="2:17" s="100" customFormat="1" x14ac:dyDescent="0.25">
      <c r="B106" s="278" t="s">
        <v>1128</v>
      </c>
      <c r="C106" s="278" t="s">
        <v>91</v>
      </c>
      <c r="D106" s="383" t="s">
        <v>1136</v>
      </c>
      <c r="E106" s="383">
        <v>52</v>
      </c>
      <c r="F106" s="189" t="s">
        <v>824</v>
      </c>
      <c r="G106" s="189" t="s">
        <v>824</v>
      </c>
      <c r="H106" s="189" t="s">
        <v>824</v>
      </c>
      <c r="I106" s="279" t="s">
        <v>526</v>
      </c>
      <c r="J106" s="279" t="s">
        <v>526</v>
      </c>
      <c r="K106" s="383" t="s">
        <v>526</v>
      </c>
      <c r="L106" s="383" t="s">
        <v>526</v>
      </c>
      <c r="M106" s="383" t="s">
        <v>526</v>
      </c>
      <c r="N106" s="383" t="s">
        <v>526</v>
      </c>
      <c r="O106" s="2331"/>
      <c r="P106" s="2332"/>
      <c r="Q106" s="383"/>
    </row>
    <row r="107" spans="2:17" s="100" customFormat="1" x14ac:dyDescent="0.25">
      <c r="B107" s="278" t="s">
        <v>1128</v>
      </c>
      <c r="C107" s="278" t="s">
        <v>91</v>
      </c>
      <c r="D107" s="383" t="s">
        <v>1137</v>
      </c>
      <c r="E107" s="383">
        <v>35</v>
      </c>
      <c r="F107" s="189" t="s">
        <v>824</v>
      </c>
      <c r="G107" s="189" t="s">
        <v>824</v>
      </c>
      <c r="H107" s="189" t="s">
        <v>824</v>
      </c>
      <c r="I107" s="279" t="s">
        <v>526</v>
      </c>
      <c r="J107" s="279" t="s">
        <v>526</v>
      </c>
      <c r="K107" s="383" t="s">
        <v>526</v>
      </c>
      <c r="L107" s="383" t="s">
        <v>526</v>
      </c>
      <c r="M107" s="383" t="s">
        <v>526</v>
      </c>
      <c r="N107" s="383" t="s">
        <v>526</v>
      </c>
      <c r="O107" s="2331"/>
      <c r="P107" s="2332"/>
      <c r="Q107" s="383"/>
    </row>
    <row r="108" spans="2:17" s="100" customFormat="1" ht="30" x14ac:dyDescent="0.25">
      <c r="B108" s="278" t="s">
        <v>1128</v>
      </c>
      <c r="C108" s="278" t="s">
        <v>91</v>
      </c>
      <c r="D108" s="383" t="s">
        <v>1138</v>
      </c>
      <c r="E108" s="383">
        <v>44</v>
      </c>
      <c r="F108" s="189" t="s">
        <v>824</v>
      </c>
      <c r="G108" s="189" t="s">
        <v>824</v>
      </c>
      <c r="H108" s="189" t="s">
        <v>824</v>
      </c>
      <c r="I108" s="279" t="s">
        <v>526</v>
      </c>
      <c r="J108" s="279" t="s">
        <v>526</v>
      </c>
      <c r="K108" s="383" t="s">
        <v>526</v>
      </c>
      <c r="L108" s="383" t="s">
        <v>526</v>
      </c>
      <c r="M108" s="383" t="s">
        <v>526</v>
      </c>
      <c r="N108" s="383" t="s">
        <v>526</v>
      </c>
      <c r="O108" s="2331"/>
      <c r="P108" s="2332"/>
      <c r="Q108" s="383"/>
    </row>
    <row r="109" spans="2:17" s="100" customFormat="1" ht="30" x14ac:dyDescent="0.25">
      <c r="B109" s="278" t="s">
        <v>1128</v>
      </c>
      <c r="C109" s="278" t="s">
        <v>91</v>
      </c>
      <c r="D109" s="383" t="s">
        <v>1139</v>
      </c>
      <c r="E109" s="383">
        <v>44</v>
      </c>
      <c r="F109" s="189" t="s">
        <v>824</v>
      </c>
      <c r="G109" s="189" t="s">
        <v>824</v>
      </c>
      <c r="H109" s="189" t="s">
        <v>824</v>
      </c>
      <c r="I109" s="279" t="s">
        <v>526</v>
      </c>
      <c r="J109" s="279" t="s">
        <v>526</v>
      </c>
      <c r="K109" s="383" t="s">
        <v>526</v>
      </c>
      <c r="L109" s="383" t="s">
        <v>526</v>
      </c>
      <c r="M109" s="383" t="s">
        <v>526</v>
      </c>
      <c r="N109" s="383" t="s">
        <v>526</v>
      </c>
      <c r="O109" s="2331"/>
      <c r="P109" s="2332"/>
      <c r="Q109" s="383"/>
    </row>
    <row r="110" spans="2:17" s="100" customFormat="1" x14ac:dyDescent="0.25">
      <c r="B110" s="278" t="s">
        <v>1128</v>
      </c>
      <c r="C110" s="278" t="s">
        <v>91</v>
      </c>
      <c r="D110" s="383" t="s">
        <v>1140</v>
      </c>
      <c r="E110" s="383">
        <v>44</v>
      </c>
      <c r="F110" s="189" t="s">
        <v>824</v>
      </c>
      <c r="G110" s="189" t="s">
        <v>824</v>
      </c>
      <c r="H110" s="189" t="s">
        <v>824</v>
      </c>
      <c r="I110" s="279" t="s">
        <v>526</v>
      </c>
      <c r="J110" s="279" t="s">
        <v>526</v>
      </c>
      <c r="K110" s="383" t="s">
        <v>526</v>
      </c>
      <c r="L110" s="383" t="s">
        <v>526</v>
      </c>
      <c r="M110" s="383" t="s">
        <v>526</v>
      </c>
      <c r="N110" s="383" t="s">
        <v>526</v>
      </c>
      <c r="O110" s="2331"/>
      <c r="P110" s="2332"/>
      <c r="Q110" s="383"/>
    </row>
    <row r="111" spans="2:17" s="100" customFormat="1" x14ac:dyDescent="0.25">
      <c r="B111" s="278" t="s">
        <v>1128</v>
      </c>
      <c r="C111" s="278" t="s">
        <v>91</v>
      </c>
      <c r="D111" s="383" t="s">
        <v>1141</v>
      </c>
      <c r="E111" s="383">
        <v>44</v>
      </c>
      <c r="F111" s="189" t="s">
        <v>824</v>
      </c>
      <c r="G111" s="189" t="s">
        <v>824</v>
      </c>
      <c r="H111" s="189" t="s">
        <v>824</v>
      </c>
      <c r="I111" s="279" t="s">
        <v>526</v>
      </c>
      <c r="J111" s="279" t="s">
        <v>526</v>
      </c>
      <c r="K111" s="383" t="s">
        <v>526</v>
      </c>
      <c r="L111" s="383" t="s">
        <v>526</v>
      </c>
      <c r="M111" s="383" t="s">
        <v>526</v>
      </c>
      <c r="N111" s="383" t="s">
        <v>526</v>
      </c>
      <c r="O111" s="2331"/>
      <c r="P111" s="2332"/>
      <c r="Q111" s="383"/>
    </row>
    <row r="112" spans="2:17" s="100" customFormat="1" ht="30" x14ac:dyDescent="0.25">
      <c r="B112" s="278" t="s">
        <v>1128</v>
      </c>
      <c r="C112" s="278" t="s">
        <v>91</v>
      </c>
      <c r="D112" s="383" t="s">
        <v>1142</v>
      </c>
      <c r="E112" s="383">
        <v>44</v>
      </c>
      <c r="F112" s="189" t="s">
        <v>824</v>
      </c>
      <c r="G112" s="189" t="s">
        <v>824</v>
      </c>
      <c r="H112" s="189" t="s">
        <v>824</v>
      </c>
      <c r="I112" s="279" t="s">
        <v>526</v>
      </c>
      <c r="J112" s="279" t="s">
        <v>526</v>
      </c>
      <c r="K112" s="383" t="s">
        <v>526</v>
      </c>
      <c r="L112" s="383" t="s">
        <v>526</v>
      </c>
      <c r="M112" s="383" t="s">
        <v>526</v>
      </c>
      <c r="N112" s="383" t="s">
        <v>526</v>
      </c>
      <c r="O112" s="2331"/>
      <c r="P112" s="2332"/>
      <c r="Q112" s="383"/>
    </row>
    <row r="113" spans="2:17" s="100" customFormat="1" x14ac:dyDescent="0.25">
      <c r="B113" s="278" t="s">
        <v>1128</v>
      </c>
      <c r="C113" s="278" t="s">
        <v>91</v>
      </c>
      <c r="D113" s="383" t="s">
        <v>1143</v>
      </c>
      <c r="E113" s="383">
        <v>43</v>
      </c>
      <c r="F113" s="189" t="s">
        <v>824</v>
      </c>
      <c r="G113" s="189" t="s">
        <v>824</v>
      </c>
      <c r="H113" s="189" t="s">
        <v>824</v>
      </c>
      <c r="I113" s="279" t="s">
        <v>526</v>
      </c>
      <c r="J113" s="279" t="s">
        <v>526</v>
      </c>
      <c r="K113" s="383" t="s">
        <v>526</v>
      </c>
      <c r="L113" s="383" t="s">
        <v>526</v>
      </c>
      <c r="M113" s="383" t="s">
        <v>526</v>
      </c>
      <c r="N113" s="383" t="s">
        <v>526</v>
      </c>
      <c r="O113" s="2331"/>
      <c r="P113" s="2332"/>
      <c r="Q113" s="383"/>
    </row>
    <row r="114" spans="2:17" s="100" customFormat="1" ht="30" x14ac:dyDescent="0.25">
      <c r="B114" s="278" t="s">
        <v>1128</v>
      </c>
      <c r="C114" s="278" t="s">
        <v>91</v>
      </c>
      <c r="D114" s="383" t="s">
        <v>1144</v>
      </c>
      <c r="E114" s="383">
        <v>44</v>
      </c>
      <c r="F114" s="189" t="s">
        <v>824</v>
      </c>
      <c r="G114" s="189" t="s">
        <v>824</v>
      </c>
      <c r="H114" s="189" t="s">
        <v>824</v>
      </c>
      <c r="I114" s="279" t="s">
        <v>526</v>
      </c>
      <c r="J114" s="279" t="s">
        <v>526</v>
      </c>
      <c r="K114" s="383" t="s">
        <v>526</v>
      </c>
      <c r="L114" s="383" t="s">
        <v>526</v>
      </c>
      <c r="M114" s="383" t="s">
        <v>526</v>
      </c>
      <c r="N114" s="383" t="s">
        <v>526</v>
      </c>
      <c r="O114" s="2331"/>
      <c r="P114" s="2332"/>
      <c r="Q114" s="383"/>
    </row>
    <row r="115" spans="2:17" s="100" customFormat="1" x14ac:dyDescent="0.25">
      <c r="B115" s="278" t="s">
        <v>1128</v>
      </c>
      <c r="C115" s="278" t="s">
        <v>91</v>
      </c>
      <c r="D115" s="383" t="s">
        <v>1145</v>
      </c>
      <c r="E115" s="383">
        <v>44</v>
      </c>
      <c r="F115" s="189" t="s">
        <v>824</v>
      </c>
      <c r="G115" s="189" t="s">
        <v>824</v>
      </c>
      <c r="H115" s="189" t="s">
        <v>824</v>
      </c>
      <c r="I115" s="279" t="s">
        <v>526</v>
      </c>
      <c r="J115" s="279" t="s">
        <v>526</v>
      </c>
      <c r="K115" s="383" t="s">
        <v>526</v>
      </c>
      <c r="L115" s="383" t="s">
        <v>526</v>
      </c>
      <c r="M115" s="383" t="s">
        <v>526</v>
      </c>
      <c r="N115" s="383" t="s">
        <v>526</v>
      </c>
      <c r="O115" s="2331"/>
      <c r="P115" s="2332"/>
      <c r="Q115" s="383"/>
    </row>
    <row r="116" spans="2:17" s="100" customFormat="1" x14ac:dyDescent="0.25">
      <c r="B116" s="278" t="s">
        <v>1128</v>
      </c>
      <c r="C116" s="278" t="s">
        <v>91</v>
      </c>
      <c r="D116" s="383" t="s">
        <v>1146</v>
      </c>
      <c r="E116" s="383">
        <v>44</v>
      </c>
      <c r="F116" s="189" t="s">
        <v>824</v>
      </c>
      <c r="G116" s="189" t="s">
        <v>824</v>
      </c>
      <c r="H116" s="189" t="s">
        <v>824</v>
      </c>
      <c r="I116" s="279" t="s">
        <v>526</v>
      </c>
      <c r="J116" s="279" t="s">
        <v>526</v>
      </c>
      <c r="K116" s="383" t="s">
        <v>526</v>
      </c>
      <c r="L116" s="383" t="s">
        <v>526</v>
      </c>
      <c r="M116" s="383" t="s">
        <v>526</v>
      </c>
      <c r="N116" s="383" t="s">
        <v>526</v>
      </c>
      <c r="O116" s="2331"/>
      <c r="P116" s="2332"/>
      <c r="Q116" s="383"/>
    </row>
    <row r="117" spans="2:17" s="100" customFormat="1" ht="30" x14ac:dyDescent="0.25">
      <c r="B117" s="278" t="s">
        <v>1128</v>
      </c>
      <c r="C117" s="278" t="s">
        <v>91</v>
      </c>
      <c r="D117" s="383" t="s">
        <v>1147</v>
      </c>
      <c r="E117" s="383">
        <v>45</v>
      </c>
      <c r="F117" s="189" t="s">
        <v>824</v>
      </c>
      <c r="G117" s="189" t="s">
        <v>824</v>
      </c>
      <c r="H117" s="189" t="s">
        <v>824</v>
      </c>
      <c r="I117" s="279" t="s">
        <v>526</v>
      </c>
      <c r="J117" s="279" t="s">
        <v>526</v>
      </c>
      <c r="K117" s="383" t="s">
        <v>526</v>
      </c>
      <c r="L117" s="383" t="s">
        <v>526</v>
      </c>
      <c r="M117" s="383" t="s">
        <v>526</v>
      </c>
      <c r="N117" s="383" t="s">
        <v>526</v>
      </c>
      <c r="O117" s="2331"/>
      <c r="P117" s="2332"/>
      <c r="Q117" s="383"/>
    </row>
    <row r="118" spans="2:17" s="100" customFormat="1" x14ac:dyDescent="0.25">
      <c r="B118" s="278" t="s">
        <v>1128</v>
      </c>
      <c r="C118" s="278" t="s">
        <v>91</v>
      </c>
      <c r="D118" s="383"/>
      <c r="E118" s="383">
        <v>50</v>
      </c>
      <c r="F118" s="189" t="s">
        <v>824</v>
      </c>
      <c r="G118" s="189" t="s">
        <v>824</v>
      </c>
      <c r="H118" s="189" t="s">
        <v>824</v>
      </c>
      <c r="I118" s="279" t="s">
        <v>526</v>
      </c>
      <c r="J118" s="279" t="s">
        <v>526</v>
      </c>
      <c r="K118" s="383" t="s">
        <v>526</v>
      </c>
      <c r="L118" s="383" t="s">
        <v>526</v>
      </c>
      <c r="M118" s="383" t="s">
        <v>526</v>
      </c>
      <c r="N118" s="383" t="s">
        <v>526</v>
      </c>
      <c r="O118" s="2331"/>
      <c r="P118" s="2332"/>
      <c r="Q118" s="383"/>
    </row>
    <row r="119" spans="2:17" s="100" customFormat="1" x14ac:dyDescent="0.25">
      <c r="B119" s="278" t="s">
        <v>1128</v>
      </c>
      <c r="C119" s="278" t="s">
        <v>91</v>
      </c>
      <c r="D119" s="383"/>
      <c r="E119" s="383">
        <v>22</v>
      </c>
      <c r="F119" s="189" t="s">
        <v>824</v>
      </c>
      <c r="G119" s="189" t="s">
        <v>824</v>
      </c>
      <c r="H119" s="189" t="s">
        <v>824</v>
      </c>
      <c r="I119" s="279" t="s">
        <v>526</v>
      </c>
      <c r="J119" s="279" t="s">
        <v>526</v>
      </c>
      <c r="K119" s="383" t="s">
        <v>526</v>
      </c>
      <c r="L119" s="383" t="s">
        <v>526</v>
      </c>
      <c r="M119" s="383" t="s">
        <v>526</v>
      </c>
      <c r="N119" s="383" t="s">
        <v>526</v>
      </c>
      <c r="O119" s="2331"/>
      <c r="P119" s="2332"/>
      <c r="Q119" s="383"/>
    </row>
    <row r="120" spans="2:17" s="100" customFormat="1" x14ac:dyDescent="0.25">
      <c r="B120" s="278" t="s">
        <v>1128</v>
      </c>
      <c r="C120" s="278" t="s">
        <v>91</v>
      </c>
      <c r="D120" s="383" t="s">
        <v>176</v>
      </c>
      <c r="E120" s="383">
        <v>45</v>
      </c>
      <c r="F120" s="189" t="s">
        <v>824</v>
      </c>
      <c r="G120" s="189" t="s">
        <v>824</v>
      </c>
      <c r="H120" s="189" t="s">
        <v>824</v>
      </c>
      <c r="I120" s="279" t="s">
        <v>526</v>
      </c>
      <c r="J120" s="279" t="s">
        <v>526</v>
      </c>
      <c r="K120" s="383" t="s">
        <v>526</v>
      </c>
      <c r="L120" s="383" t="s">
        <v>526</v>
      </c>
      <c r="M120" s="383" t="s">
        <v>526</v>
      </c>
      <c r="N120" s="383" t="s">
        <v>526</v>
      </c>
      <c r="O120" s="2331"/>
      <c r="P120" s="2332"/>
      <c r="Q120" s="383"/>
    </row>
    <row r="121" spans="2:17" s="100" customFormat="1" x14ac:dyDescent="0.25">
      <c r="B121" s="278" t="s">
        <v>1128</v>
      </c>
      <c r="C121" s="278" t="s">
        <v>91</v>
      </c>
      <c r="D121" s="383" t="s">
        <v>1148</v>
      </c>
      <c r="E121" s="383">
        <v>45</v>
      </c>
      <c r="F121" s="189" t="s">
        <v>824</v>
      </c>
      <c r="G121" s="189" t="s">
        <v>824</v>
      </c>
      <c r="H121" s="189" t="s">
        <v>824</v>
      </c>
      <c r="I121" s="279" t="s">
        <v>526</v>
      </c>
      <c r="J121" s="279" t="s">
        <v>526</v>
      </c>
      <c r="K121" s="383" t="s">
        <v>526</v>
      </c>
      <c r="L121" s="383" t="s">
        <v>526</v>
      </c>
      <c r="M121" s="383" t="s">
        <v>526</v>
      </c>
      <c r="N121" s="383" t="s">
        <v>526</v>
      </c>
      <c r="O121" s="2331"/>
      <c r="P121" s="2332"/>
      <c r="Q121" s="383"/>
    </row>
    <row r="122" spans="2:17" s="100" customFormat="1" x14ac:dyDescent="0.25">
      <c r="B122" s="278" t="s">
        <v>1128</v>
      </c>
      <c r="C122" s="278" t="s">
        <v>91</v>
      </c>
      <c r="D122" s="383" t="s">
        <v>1149</v>
      </c>
      <c r="E122" s="383">
        <v>45</v>
      </c>
      <c r="F122" s="189" t="s">
        <v>824</v>
      </c>
      <c r="G122" s="189" t="s">
        <v>824</v>
      </c>
      <c r="H122" s="189" t="s">
        <v>824</v>
      </c>
      <c r="I122" s="279" t="s">
        <v>526</v>
      </c>
      <c r="J122" s="279" t="s">
        <v>526</v>
      </c>
      <c r="K122" s="383" t="s">
        <v>526</v>
      </c>
      <c r="L122" s="383" t="s">
        <v>526</v>
      </c>
      <c r="M122" s="383" t="s">
        <v>526</v>
      </c>
      <c r="N122" s="383" t="s">
        <v>526</v>
      </c>
      <c r="O122" s="2331"/>
      <c r="P122" s="2332"/>
      <c r="Q122" s="383"/>
    </row>
    <row r="123" spans="2:17" s="100" customFormat="1" x14ac:dyDescent="0.25">
      <c r="B123" s="278" t="s">
        <v>1128</v>
      </c>
      <c r="C123" s="278" t="s">
        <v>91</v>
      </c>
      <c r="D123" s="383" t="s">
        <v>1150</v>
      </c>
      <c r="E123" s="383">
        <v>48</v>
      </c>
      <c r="F123" s="189" t="s">
        <v>824</v>
      </c>
      <c r="G123" s="189" t="s">
        <v>824</v>
      </c>
      <c r="H123" s="189" t="s">
        <v>824</v>
      </c>
      <c r="I123" s="279" t="s">
        <v>526</v>
      </c>
      <c r="J123" s="279" t="s">
        <v>526</v>
      </c>
      <c r="K123" s="383" t="s">
        <v>526</v>
      </c>
      <c r="L123" s="383" t="s">
        <v>526</v>
      </c>
      <c r="M123" s="383" t="s">
        <v>526</v>
      </c>
      <c r="N123" s="383" t="s">
        <v>526</v>
      </c>
      <c r="O123" s="2331"/>
      <c r="P123" s="2332"/>
      <c r="Q123" s="383"/>
    </row>
    <row r="124" spans="2:17" s="100" customFormat="1" x14ac:dyDescent="0.25">
      <c r="B124" s="278" t="s">
        <v>1128</v>
      </c>
      <c r="C124" s="278" t="s">
        <v>91</v>
      </c>
      <c r="D124" s="383" t="s">
        <v>177</v>
      </c>
      <c r="E124" s="383">
        <v>45</v>
      </c>
      <c r="F124" s="189" t="s">
        <v>824</v>
      </c>
      <c r="G124" s="189" t="s">
        <v>824</v>
      </c>
      <c r="H124" s="189" t="s">
        <v>824</v>
      </c>
      <c r="I124" s="279" t="s">
        <v>526</v>
      </c>
      <c r="J124" s="279" t="s">
        <v>526</v>
      </c>
      <c r="K124" s="383" t="s">
        <v>526</v>
      </c>
      <c r="L124" s="383" t="s">
        <v>526</v>
      </c>
      <c r="M124" s="383" t="s">
        <v>526</v>
      </c>
      <c r="N124" s="383" t="s">
        <v>526</v>
      </c>
      <c r="O124" s="2331"/>
      <c r="P124" s="2332"/>
      <c r="Q124" s="383"/>
    </row>
    <row r="125" spans="2:17" s="100" customFormat="1" x14ac:dyDescent="0.25">
      <c r="B125" s="278" t="s">
        <v>1128</v>
      </c>
      <c r="C125" s="278" t="s">
        <v>91</v>
      </c>
      <c r="D125" s="383" t="s">
        <v>178</v>
      </c>
      <c r="E125" s="383">
        <v>45</v>
      </c>
      <c r="F125" s="189" t="s">
        <v>824</v>
      </c>
      <c r="G125" s="189" t="s">
        <v>824</v>
      </c>
      <c r="H125" s="189" t="s">
        <v>824</v>
      </c>
      <c r="I125" s="279" t="s">
        <v>526</v>
      </c>
      <c r="J125" s="279" t="s">
        <v>526</v>
      </c>
      <c r="K125" s="383" t="s">
        <v>526</v>
      </c>
      <c r="L125" s="383" t="s">
        <v>526</v>
      </c>
      <c r="M125" s="383" t="s">
        <v>526</v>
      </c>
      <c r="N125" s="383" t="s">
        <v>526</v>
      </c>
      <c r="O125" s="2331"/>
      <c r="P125" s="2332"/>
      <c r="Q125" s="383"/>
    </row>
    <row r="126" spans="2:17" s="100" customFormat="1" x14ac:dyDescent="0.25">
      <c r="B126" s="278" t="s">
        <v>1128</v>
      </c>
      <c r="C126" s="278" t="s">
        <v>91</v>
      </c>
      <c r="D126" s="383" t="s">
        <v>179</v>
      </c>
      <c r="E126" s="383">
        <v>45</v>
      </c>
      <c r="F126" s="189" t="s">
        <v>824</v>
      </c>
      <c r="G126" s="189" t="s">
        <v>824</v>
      </c>
      <c r="H126" s="189" t="s">
        <v>824</v>
      </c>
      <c r="I126" s="279" t="s">
        <v>526</v>
      </c>
      <c r="J126" s="279" t="s">
        <v>526</v>
      </c>
      <c r="K126" s="383" t="s">
        <v>526</v>
      </c>
      <c r="L126" s="383" t="s">
        <v>526</v>
      </c>
      <c r="M126" s="383" t="s">
        <v>526</v>
      </c>
      <c r="N126" s="383" t="s">
        <v>526</v>
      </c>
      <c r="O126" s="2331"/>
      <c r="P126" s="2332"/>
      <c r="Q126" s="383"/>
    </row>
    <row r="127" spans="2:17" s="100" customFormat="1" x14ac:dyDescent="0.25">
      <c r="B127" s="278" t="s">
        <v>1128</v>
      </c>
      <c r="C127" s="278" t="s">
        <v>91</v>
      </c>
      <c r="D127" s="383" t="s">
        <v>180</v>
      </c>
      <c r="E127" s="383">
        <v>45</v>
      </c>
      <c r="F127" s="189" t="s">
        <v>824</v>
      </c>
      <c r="G127" s="189" t="s">
        <v>824</v>
      </c>
      <c r="H127" s="189" t="s">
        <v>824</v>
      </c>
      <c r="I127" s="279" t="s">
        <v>526</v>
      </c>
      <c r="J127" s="279" t="s">
        <v>526</v>
      </c>
      <c r="K127" s="383" t="s">
        <v>526</v>
      </c>
      <c r="L127" s="383" t="s">
        <v>526</v>
      </c>
      <c r="M127" s="383" t="s">
        <v>526</v>
      </c>
      <c r="N127" s="383" t="s">
        <v>526</v>
      </c>
      <c r="O127" s="2331"/>
      <c r="P127" s="2332"/>
      <c r="Q127" s="383"/>
    </row>
    <row r="128" spans="2:17" s="100" customFormat="1" ht="30" x14ac:dyDescent="0.25">
      <c r="B128" s="278" t="s">
        <v>1128</v>
      </c>
      <c r="C128" s="278" t="s">
        <v>91</v>
      </c>
      <c r="D128" s="383" t="s">
        <v>1151</v>
      </c>
      <c r="E128" s="383">
        <v>51</v>
      </c>
      <c r="F128" s="189" t="s">
        <v>824</v>
      </c>
      <c r="G128" s="189" t="s">
        <v>824</v>
      </c>
      <c r="H128" s="189" t="s">
        <v>824</v>
      </c>
      <c r="I128" s="279" t="s">
        <v>526</v>
      </c>
      <c r="J128" s="279" t="s">
        <v>526</v>
      </c>
      <c r="K128" s="383" t="s">
        <v>526</v>
      </c>
      <c r="L128" s="383" t="s">
        <v>526</v>
      </c>
      <c r="M128" s="383" t="s">
        <v>526</v>
      </c>
      <c r="N128" s="383" t="s">
        <v>526</v>
      </c>
      <c r="O128" s="2331"/>
      <c r="P128" s="2332"/>
      <c r="Q128" s="383"/>
    </row>
    <row r="129" spans="2:17" s="100" customFormat="1" x14ac:dyDescent="0.25">
      <c r="B129" s="278" t="s">
        <v>1128</v>
      </c>
      <c r="C129" s="278" t="s">
        <v>91</v>
      </c>
      <c r="D129" s="383" t="s">
        <v>1152</v>
      </c>
      <c r="E129" s="383">
        <v>51</v>
      </c>
      <c r="F129" s="189" t="s">
        <v>824</v>
      </c>
      <c r="G129" s="189" t="s">
        <v>824</v>
      </c>
      <c r="H129" s="189" t="s">
        <v>824</v>
      </c>
      <c r="I129" s="279" t="s">
        <v>526</v>
      </c>
      <c r="J129" s="279" t="s">
        <v>526</v>
      </c>
      <c r="K129" s="383" t="s">
        <v>526</v>
      </c>
      <c r="L129" s="383" t="s">
        <v>526</v>
      </c>
      <c r="M129" s="383" t="s">
        <v>526</v>
      </c>
      <c r="N129" s="383" t="s">
        <v>526</v>
      </c>
      <c r="O129" s="2331"/>
      <c r="P129" s="2332"/>
      <c r="Q129" s="383"/>
    </row>
    <row r="130" spans="2:17" s="100" customFormat="1" ht="30" x14ac:dyDescent="0.25">
      <c r="B130" s="278" t="s">
        <v>1128</v>
      </c>
      <c r="C130" s="278" t="s">
        <v>91</v>
      </c>
      <c r="D130" s="383" t="s">
        <v>1153</v>
      </c>
      <c r="E130" s="383">
        <v>51</v>
      </c>
      <c r="F130" s="189" t="s">
        <v>824</v>
      </c>
      <c r="G130" s="189" t="s">
        <v>824</v>
      </c>
      <c r="H130" s="189" t="s">
        <v>824</v>
      </c>
      <c r="I130" s="279" t="s">
        <v>526</v>
      </c>
      <c r="J130" s="279" t="s">
        <v>526</v>
      </c>
      <c r="K130" s="383" t="s">
        <v>526</v>
      </c>
      <c r="L130" s="383" t="s">
        <v>526</v>
      </c>
      <c r="M130" s="383" t="s">
        <v>526</v>
      </c>
      <c r="N130" s="383" t="s">
        <v>526</v>
      </c>
      <c r="O130" s="2331"/>
      <c r="P130" s="2332"/>
      <c r="Q130" s="383"/>
    </row>
    <row r="131" spans="2:17" s="100" customFormat="1" x14ac:dyDescent="0.25">
      <c r="B131" s="278" t="s">
        <v>1128</v>
      </c>
      <c r="C131" s="278" t="s">
        <v>91</v>
      </c>
      <c r="D131" s="383" t="s">
        <v>1154</v>
      </c>
      <c r="E131" s="383">
        <v>51</v>
      </c>
      <c r="F131" s="189" t="s">
        <v>824</v>
      </c>
      <c r="G131" s="189" t="s">
        <v>824</v>
      </c>
      <c r="H131" s="189" t="s">
        <v>824</v>
      </c>
      <c r="I131" s="279" t="s">
        <v>526</v>
      </c>
      <c r="J131" s="279" t="s">
        <v>526</v>
      </c>
      <c r="K131" s="383" t="s">
        <v>526</v>
      </c>
      <c r="L131" s="383" t="s">
        <v>526</v>
      </c>
      <c r="M131" s="383" t="s">
        <v>526</v>
      </c>
      <c r="N131" s="383" t="s">
        <v>526</v>
      </c>
      <c r="O131" s="2331"/>
      <c r="P131" s="2332"/>
      <c r="Q131" s="383"/>
    </row>
    <row r="132" spans="2:17" s="100" customFormat="1" x14ac:dyDescent="0.25">
      <c r="B132" s="278" t="s">
        <v>1128</v>
      </c>
      <c r="C132" s="278" t="s">
        <v>91</v>
      </c>
      <c r="D132" s="383" t="s">
        <v>1155</v>
      </c>
      <c r="E132" s="383">
        <v>51</v>
      </c>
      <c r="F132" s="189" t="s">
        <v>824</v>
      </c>
      <c r="G132" s="189" t="s">
        <v>824</v>
      </c>
      <c r="H132" s="189" t="s">
        <v>824</v>
      </c>
      <c r="I132" s="279" t="s">
        <v>526</v>
      </c>
      <c r="J132" s="279" t="s">
        <v>526</v>
      </c>
      <c r="K132" s="383" t="s">
        <v>526</v>
      </c>
      <c r="L132" s="383" t="s">
        <v>526</v>
      </c>
      <c r="M132" s="383" t="s">
        <v>526</v>
      </c>
      <c r="N132" s="383" t="s">
        <v>526</v>
      </c>
      <c r="O132" s="2331"/>
      <c r="P132" s="2332"/>
      <c r="Q132" s="383"/>
    </row>
    <row r="133" spans="2:17" s="100" customFormat="1" x14ac:dyDescent="0.25">
      <c r="B133" s="278" t="s">
        <v>1128</v>
      </c>
      <c r="C133" s="278" t="s">
        <v>91</v>
      </c>
      <c r="D133" s="383" t="s">
        <v>1156</v>
      </c>
      <c r="E133" s="383">
        <v>51</v>
      </c>
      <c r="F133" s="189" t="s">
        <v>824</v>
      </c>
      <c r="G133" s="189" t="s">
        <v>824</v>
      </c>
      <c r="H133" s="189" t="s">
        <v>824</v>
      </c>
      <c r="I133" s="279" t="s">
        <v>526</v>
      </c>
      <c r="J133" s="279" t="s">
        <v>526</v>
      </c>
      <c r="K133" s="383" t="s">
        <v>526</v>
      </c>
      <c r="L133" s="383" t="s">
        <v>526</v>
      </c>
      <c r="M133" s="383" t="s">
        <v>526</v>
      </c>
      <c r="N133" s="383" t="s">
        <v>526</v>
      </c>
      <c r="O133" s="2331"/>
      <c r="P133" s="2332"/>
      <c r="Q133" s="383"/>
    </row>
    <row r="134" spans="2:17" s="100" customFormat="1" x14ac:dyDescent="0.25">
      <c r="B134" s="278" t="s">
        <v>1128</v>
      </c>
      <c r="C134" s="278" t="s">
        <v>91</v>
      </c>
      <c r="D134" s="383"/>
      <c r="E134" s="383">
        <v>51</v>
      </c>
      <c r="F134" s="189" t="s">
        <v>824</v>
      </c>
      <c r="G134" s="189" t="s">
        <v>824</v>
      </c>
      <c r="H134" s="189" t="s">
        <v>824</v>
      </c>
      <c r="I134" s="279" t="s">
        <v>526</v>
      </c>
      <c r="J134" s="279" t="s">
        <v>526</v>
      </c>
      <c r="K134" s="383" t="s">
        <v>526</v>
      </c>
      <c r="L134" s="383" t="s">
        <v>526</v>
      </c>
      <c r="M134" s="383" t="s">
        <v>526</v>
      </c>
      <c r="N134" s="383" t="s">
        <v>526</v>
      </c>
      <c r="O134" s="2331"/>
      <c r="P134" s="2332"/>
      <c r="Q134" s="383"/>
    </row>
    <row r="135" spans="2:17" s="100" customFormat="1" ht="30" x14ac:dyDescent="0.25">
      <c r="B135" s="278" t="s">
        <v>1128</v>
      </c>
      <c r="C135" s="278" t="s">
        <v>91</v>
      </c>
      <c r="D135" s="383" t="s">
        <v>1157</v>
      </c>
      <c r="E135" s="383">
        <v>51</v>
      </c>
      <c r="F135" s="189" t="s">
        <v>824</v>
      </c>
      <c r="G135" s="189" t="s">
        <v>824</v>
      </c>
      <c r="H135" s="189" t="s">
        <v>824</v>
      </c>
      <c r="I135" s="279" t="s">
        <v>526</v>
      </c>
      <c r="J135" s="279" t="s">
        <v>526</v>
      </c>
      <c r="K135" s="383" t="s">
        <v>526</v>
      </c>
      <c r="L135" s="383" t="s">
        <v>526</v>
      </c>
      <c r="M135" s="383" t="s">
        <v>526</v>
      </c>
      <c r="N135" s="383" t="s">
        <v>526</v>
      </c>
      <c r="O135" s="2331"/>
      <c r="P135" s="2332"/>
      <c r="Q135" s="383"/>
    </row>
    <row r="136" spans="2:17" s="100" customFormat="1" ht="30" x14ac:dyDescent="0.25">
      <c r="B136" s="278" t="s">
        <v>1128</v>
      </c>
      <c r="C136" s="278" t="s">
        <v>91</v>
      </c>
      <c r="D136" s="383" t="s">
        <v>1158</v>
      </c>
      <c r="E136" s="383">
        <v>51</v>
      </c>
      <c r="F136" s="189" t="s">
        <v>824</v>
      </c>
      <c r="G136" s="189" t="s">
        <v>824</v>
      </c>
      <c r="H136" s="189" t="s">
        <v>824</v>
      </c>
      <c r="I136" s="279" t="s">
        <v>526</v>
      </c>
      <c r="J136" s="279" t="s">
        <v>526</v>
      </c>
      <c r="K136" s="383" t="s">
        <v>526</v>
      </c>
      <c r="L136" s="383" t="s">
        <v>526</v>
      </c>
      <c r="M136" s="383" t="s">
        <v>526</v>
      </c>
      <c r="N136" s="383" t="s">
        <v>526</v>
      </c>
      <c r="O136" s="2331"/>
      <c r="P136" s="2332"/>
      <c r="Q136" s="383"/>
    </row>
    <row r="137" spans="2:17" s="100" customFormat="1" ht="30" x14ac:dyDescent="0.25">
      <c r="B137" s="278" t="s">
        <v>1128</v>
      </c>
      <c r="C137" s="278" t="s">
        <v>91</v>
      </c>
      <c r="D137" s="383" t="s">
        <v>1158</v>
      </c>
      <c r="E137" s="383">
        <v>51</v>
      </c>
      <c r="F137" s="189" t="s">
        <v>824</v>
      </c>
      <c r="G137" s="189" t="s">
        <v>824</v>
      </c>
      <c r="H137" s="189" t="s">
        <v>824</v>
      </c>
      <c r="I137" s="279" t="s">
        <v>526</v>
      </c>
      <c r="J137" s="279" t="s">
        <v>526</v>
      </c>
      <c r="K137" s="383" t="s">
        <v>526</v>
      </c>
      <c r="L137" s="383" t="s">
        <v>526</v>
      </c>
      <c r="M137" s="383" t="s">
        <v>526</v>
      </c>
      <c r="N137" s="383" t="s">
        <v>526</v>
      </c>
      <c r="O137" s="2331"/>
      <c r="P137" s="2332"/>
      <c r="Q137" s="383"/>
    </row>
    <row r="138" spans="2:17" s="100" customFormat="1" x14ac:dyDescent="0.25">
      <c r="B138" s="278" t="s">
        <v>1128</v>
      </c>
      <c r="C138" s="278" t="s">
        <v>91</v>
      </c>
      <c r="D138" s="383" t="s">
        <v>1159</v>
      </c>
      <c r="E138" s="383">
        <v>51</v>
      </c>
      <c r="F138" s="189" t="s">
        <v>824</v>
      </c>
      <c r="G138" s="189" t="s">
        <v>824</v>
      </c>
      <c r="H138" s="189" t="s">
        <v>824</v>
      </c>
      <c r="I138" s="279" t="s">
        <v>526</v>
      </c>
      <c r="J138" s="279" t="s">
        <v>526</v>
      </c>
      <c r="K138" s="383" t="s">
        <v>526</v>
      </c>
      <c r="L138" s="383" t="s">
        <v>526</v>
      </c>
      <c r="M138" s="383" t="s">
        <v>526</v>
      </c>
      <c r="N138" s="383" t="s">
        <v>526</v>
      </c>
      <c r="O138" s="2331"/>
      <c r="P138" s="2332"/>
      <c r="Q138" s="383"/>
    </row>
    <row r="139" spans="2:17" s="100" customFormat="1" x14ac:dyDescent="0.25">
      <c r="B139" s="278" t="s">
        <v>1128</v>
      </c>
      <c r="C139" s="278" t="s">
        <v>91</v>
      </c>
      <c r="D139" s="383"/>
      <c r="E139" s="383">
        <v>300</v>
      </c>
      <c r="F139" s="189" t="s">
        <v>824</v>
      </c>
      <c r="G139" s="189" t="s">
        <v>824</v>
      </c>
      <c r="H139" s="189" t="s">
        <v>824</v>
      </c>
      <c r="I139" s="279" t="s">
        <v>526</v>
      </c>
      <c r="J139" s="279" t="s">
        <v>526</v>
      </c>
      <c r="K139" s="383" t="s">
        <v>526</v>
      </c>
      <c r="L139" s="383" t="s">
        <v>526</v>
      </c>
      <c r="M139" s="383" t="s">
        <v>526</v>
      </c>
      <c r="N139" s="383" t="s">
        <v>526</v>
      </c>
      <c r="O139" s="2331"/>
      <c r="P139" s="2332"/>
      <c r="Q139" s="383"/>
    </row>
    <row r="140" spans="2:17" s="100" customFormat="1" x14ac:dyDescent="0.25">
      <c r="B140" s="278" t="s">
        <v>1128</v>
      </c>
      <c r="C140" s="278" t="s">
        <v>91</v>
      </c>
      <c r="D140" s="383" t="s">
        <v>1160</v>
      </c>
      <c r="E140" s="383">
        <v>51</v>
      </c>
      <c r="F140" s="189" t="s">
        <v>824</v>
      </c>
      <c r="G140" s="189" t="s">
        <v>824</v>
      </c>
      <c r="H140" s="189" t="s">
        <v>824</v>
      </c>
      <c r="I140" s="279" t="s">
        <v>526</v>
      </c>
      <c r="J140" s="279" t="s">
        <v>526</v>
      </c>
      <c r="K140" s="383" t="s">
        <v>526</v>
      </c>
      <c r="L140" s="383" t="s">
        <v>526</v>
      </c>
      <c r="M140" s="383" t="s">
        <v>526</v>
      </c>
      <c r="N140" s="383" t="s">
        <v>526</v>
      </c>
      <c r="O140" s="2331"/>
      <c r="P140" s="2332"/>
      <c r="Q140" s="383"/>
    </row>
    <row r="141" spans="2:17" s="100" customFormat="1" ht="30" x14ac:dyDescent="0.25">
      <c r="B141" s="278" t="s">
        <v>1128</v>
      </c>
      <c r="C141" s="278" t="s">
        <v>91</v>
      </c>
      <c r="D141" s="383" t="s">
        <v>1161</v>
      </c>
      <c r="E141" s="383">
        <v>51</v>
      </c>
      <c r="F141" s="189" t="s">
        <v>824</v>
      </c>
      <c r="G141" s="189" t="s">
        <v>824</v>
      </c>
      <c r="H141" s="189" t="s">
        <v>824</v>
      </c>
      <c r="I141" s="279" t="s">
        <v>526</v>
      </c>
      <c r="J141" s="279" t="s">
        <v>526</v>
      </c>
      <c r="K141" s="383" t="s">
        <v>526</v>
      </c>
      <c r="L141" s="383" t="s">
        <v>526</v>
      </c>
      <c r="M141" s="383" t="s">
        <v>526</v>
      </c>
      <c r="N141" s="383" t="s">
        <v>526</v>
      </c>
      <c r="O141" s="2331"/>
      <c r="P141" s="2332"/>
      <c r="Q141" s="383"/>
    </row>
    <row r="142" spans="2:17" s="100" customFormat="1" x14ac:dyDescent="0.25">
      <c r="B142" s="278" t="s">
        <v>1128</v>
      </c>
      <c r="C142" s="278" t="s">
        <v>91</v>
      </c>
      <c r="D142" s="383" t="s">
        <v>1162</v>
      </c>
      <c r="E142" s="383">
        <v>50</v>
      </c>
      <c r="F142" s="189" t="s">
        <v>824</v>
      </c>
      <c r="G142" s="189" t="s">
        <v>824</v>
      </c>
      <c r="H142" s="189" t="s">
        <v>824</v>
      </c>
      <c r="I142" s="279" t="s">
        <v>526</v>
      </c>
      <c r="J142" s="279" t="s">
        <v>526</v>
      </c>
      <c r="K142" s="383" t="s">
        <v>526</v>
      </c>
      <c r="L142" s="383" t="s">
        <v>526</v>
      </c>
      <c r="M142" s="383" t="s">
        <v>526</v>
      </c>
      <c r="N142" s="383" t="s">
        <v>526</v>
      </c>
      <c r="O142" s="2331"/>
      <c r="P142" s="2332"/>
      <c r="Q142" s="383"/>
    </row>
    <row r="143" spans="2:17" s="100" customFormat="1" x14ac:dyDescent="0.25">
      <c r="B143" s="278" t="s">
        <v>1128</v>
      </c>
      <c r="C143" s="278" t="s">
        <v>91</v>
      </c>
      <c r="D143" s="383" t="s">
        <v>1163</v>
      </c>
      <c r="E143" s="383">
        <v>51</v>
      </c>
      <c r="F143" s="189" t="s">
        <v>824</v>
      </c>
      <c r="G143" s="189" t="s">
        <v>824</v>
      </c>
      <c r="H143" s="189" t="s">
        <v>824</v>
      </c>
      <c r="I143" s="279" t="s">
        <v>526</v>
      </c>
      <c r="J143" s="279" t="s">
        <v>526</v>
      </c>
      <c r="K143" s="383" t="s">
        <v>526</v>
      </c>
      <c r="L143" s="383" t="s">
        <v>526</v>
      </c>
      <c r="M143" s="383" t="s">
        <v>526</v>
      </c>
      <c r="N143" s="383" t="s">
        <v>526</v>
      </c>
      <c r="O143" s="2331"/>
      <c r="P143" s="2332"/>
      <c r="Q143" s="383"/>
    </row>
    <row r="144" spans="2:17" s="100" customFormat="1" ht="30" x14ac:dyDescent="0.25">
      <c r="B144" s="278" t="s">
        <v>1128</v>
      </c>
      <c r="C144" s="278" t="s">
        <v>91</v>
      </c>
      <c r="D144" s="383" t="s">
        <v>1164</v>
      </c>
      <c r="E144" s="383">
        <v>51</v>
      </c>
      <c r="F144" s="189" t="s">
        <v>824</v>
      </c>
      <c r="G144" s="189" t="s">
        <v>824</v>
      </c>
      <c r="H144" s="189" t="s">
        <v>824</v>
      </c>
      <c r="I144" s="279" t="s">
        <v>526</v>
      </c>
      <c r="J144" s="279" t="s">
        <v>526</v>
      </c>
      <c r="K144" s="383" t="s">
        <v>526</v>
      </c>
      <c r="L144" s="383" t="s">
        <v>526</v>
      </c>
      <c r="M144" s="383" t="s">
        <v>526</v>
      </c>
      <c r="N144" s="383" t="s">
        <v>526</v>
      </c>
      <c r="O144" s="2331"/>
      <c r="P144" s="2332"/>
      <c r="Q144" s="383"/>
    </row>
    <row r="145" spans="2:17" s="100" customFormat="1" x14ac:dyDescent="0.25">
      <c r="B145" s="278" t="s">
        <v>1128</v>
      </c>
      <c r="C145" s="278" t="s">
        <v>91</v>
      </c>
      <c r="D145" s="383" t="s">
        <v>1165</v>
      </c>
      <c r="E145" s="383">
        <v>51</v>
      </c>
      <c r="F145" s="189" t="s">
        <v>824</v>
      </c>
      <c r="G145" s="189" t="s">
        <v>824</v>
      </c>
      <c r="H145" s="189" t="s">
        <v>824</v>
      </c>
      <c r="I145" s="279" t="s">
        <v>526</v>
      </c>
      <c r="J145" s="279" t="s">
        <v>526</v>
      </c>
      <c r="K145" s="383" t="s">
        <v>526</v>
      </c>
      <c r="L145" s="383" t="s">
        <v>526</v>
      </c>
      <c r="M145" s="383" t="s">
        <v>526</v>
      </c>
      <c r="N145" s="383" t="s">
        <v>526</v>
      </c>
      <c r="O145" s="2331"/>
      <c r="P145" s="2332"/>
      <c r="Q145" s="383"/>
    </row>
    <row r="146" spans="2:17" s="100" customFormat="1" x14ac:dyDescent="0.25">
      <c r="B146" s="278" t="s">
        <v>1128</v>
      </c>
      <c r="C146" s="278" t="s">
        <v>91</v>
      </c>
      <c r="D146" s="383" t="s">
        <v>1166</v>
      </c>
      <c r="E146" s="383">
        <v>51</v>
      </c>
      <c r="F146" s="189" t="s">
        <v>824</v>
      </c>
      <c r="G146" s="189" t="s">
        <v>824</v>
      </c>
      <c r="H146" s="189" t="s">
        <v>824</v>
      </c>
      <c r="I146" s="279" t="s">
        <v>526</v>
      </c>
      <c r="J146" s="279" t="s">
        <v>526</v>
      </c>
      <c r="K146" s="383" t="s">
        <v>526</v>
      </c>
      <c r="L146" s="383" t="s">
        <v>526</v>
      </c>
      <c r="M146" s="383" t="s">
        <v>526</v>
      </c>
      <c r="N146" s="383" t="s">
        <v>526</v>
      </c>
      <c r="O146" s="2331"/>
      <c r="P146" s="2332"/>
      <c r="Q146" s="383"/>
    </row>
    <row r="147" spans="2:17" s="100" customFormat="1" x14ac:dyDescent="0.25">
      <c r="B147" s="278" t="s">
        <v>1128</v>
      </c>
      <c r="C147" s="278" t="s">
        <v>91</v>
      </c>
      <c r="D147" s="383" t="s">
        <v>1167</v>
      </c>
      <c r="E147" s="383">
        <v>51</v>
      </c>
      <c r="F147" s="189" t="s">
        <v>824</v>
      </c>
      <c r="G147" s="189" t="s">
        <v>824</v>
      </c>
      <c r="H147" s="189" t="s">
        <v>824</v>
      </c>
      <c r="I147" s="279" t="s">
        <v>526</v>
      </c>
      <c r="J147" s="279" t="s">
        <v>526</v>
      </c>
      <c r="K147" s="383" t="s">
        <v>526</v>
      </c>
      <c r="L147" s="383" t="s">
        <v>526</v>
      </c>
      <c r="M147" s="383" t="s">
        <v>526</v>
      </c>
      <c r="N147" s="383" t="s">
        <v>526</v>
      </c>
      <c r="O147" s="2331"/>
      <c r="P147" s="2332"/>
      <c r="Q147" s="383"/>
    </row>
    <row r="148" spans="2:17" s="100" customFormat="1" ht="30" x14ac:dyDescent="0.25">
      <c r="B148" s="278" t="s">
        <v>1128</v>
      </c>
      <c r="C148" s="278" t="s">
        <v>91</v>
      </c>
      <c r="D148" s="383" t="s">
        <v>1168</v>
      </c>
      <c r="E148" s="383">
        <v>51</v>
      </c>
      <c r="F148" s="189" t="s">
        <v>824</v>
      </c>
      <c r="G148" s="189" t="s">
        <v>824</v>
      </c>
      <c r="H148" s="189" t="s">
        <v>824</v>
      </c>
      <c r="I148" s="279" t="s">
        <v>526</v>
      </c>
      <c r="J148" s="279" t="s">
        <v>526</v>
      </c>
      <c r="K148" s="383" t="s">
        <v>526</v>
      </c>
      <c r="L148" s="383" t="s">
        <v>526</v>
      </c>
      <c r="M148" s="383" t="s">
        <v>526</v>
      </c>
      <c r="N148" s="383" t="s">
        <v>526</v>
      </c>
      <c r="O148" s="2331"/>
      <c r="P148" s="2332"/>
      <c r="Q148" s="383"/>
    </row>
    <row r="149" spans="2:17" s="100" customFormat="1" x14ac:dyDescent="0.25">
      <c r="B149" s="278" t="s">
        <v>1128</v>
      </c>
      <c r="C149" s="278" t="s">
        <v>91</v>
      </c>
      <c r="D149" s="383" t="s">
        <v>1169</v>
      </c>
      <c r="E149" s="383">
        <v>51</v>
      </c>
      <c r="F149" s="189" t="s">
        <v>824</v>
      </c>
      <c r="G149" s="189" t="s">
        <v>824</v>
      </c>
      <c r="H149" s="189" t="s">
        <v>824</v>
      </c>
      <c r="I149" s="279" t="s">
        <v>526</v>
      </c>
      <c r="J149" s="279" t="s">
        <v>526</v>
      </c>
      <c r="K149" s="383" t="s">
        <v>526</v>
      </c>
      <c r="L149" s="383" t="s">
        <v>526</v>
      </c>
      <c r="M149" s="383" t="s">
        <v>526</v>
      </c>
      <c r="N149" s="383" t="s">
        <v>526</v>
      </c>
      <c r="O149" s="2331"/>
      <c r="P149" s="2332"/>
      <c r="Q149" s="383"/>
    </row>
    <row r="150" spans="2:17" s="100" customFormat="1" x14ac:dyDescent="0.25">
      <c r="B150" s="278" t="s">
        <v>1128</v>
      </c>
      <c r="C150" s="278" t="s">
        <v>91</v>
      </c>
      <c r="D150" s="383" t="s">
        <v>1170</v>
      </c>
      <c r="E150" s="383">
        <v>51</v>
      </c>
      <c r="F150" s="189" t="s">
        <v>824</v>
      </c>
      <c r="G150" s="189" t="s">
        <v>824</v>
      </c>
      <c r="H150" s="189" t="s">
        <v>824</v>
      </c>
      <c r="I150" s="279" t="s">
        <v>526</v>
      </c>
      <c r="J150" s="279" t="s">
        <v>526</v>
      </c>
      <c r="K150" s="383" t="s">
        <v>526</v>
      </c>
      <c r="L150" s="383" t="s">
        <v>526</v>
      </c>
      <c r="M150" s="383" t="s">
        <v>526</v>
      </c>
      <c r="N150" s="383" t="s">
        <v>526</v>
      </c>
      <c r="O150" s="2331"/>
      <c r="P150" s="2332"/>
      <c r="Q150" s="383"/>
    </row>
    <row r="151" spans="2:17" s="100" customFormat="1" x14ac:dyDescent="0.25">
      <c r="B151" s="278" t="s">
        <v>1128</v>
      </c>
      <c r="C151" s="278" t="s">
        <v>91</v>
      </c>
      <c r="D151" s="383" t="s">
        <v>1171</v>
      </c>
      <c r="E151" s="383">
        <v>51</v>
      </c>
      <c r="F151" s="189" t="s">
        <v>824</v>
      </c>
      <c r="G151" s="189" t="s">
        <v>824</v>
      </c>
      <c r="H151" s="189" t="s">
        <v>824</v>
      </c>
      <c r="I151" s="279" t="s">
        <v>526</v>
      </c>
      <c r="J151" s="279" t="s">
        <v>526</v>
      </c>
      <c r="K151" s="383" t="s">
        <v>526</v>
      </c>
      <c r="L151" s="383" t="s">
        <v>526</v>
      </c>
      <c r="M151" s="383" t="s">
        <v>526</v>
      </c>
      <c r="N151" s="383" t="s">
        <v>526</v>
      </c>
      <c r="O151" s="2331"/>
      <c r="P151" s="2332"/>
      <c r="Q151" s="383"/>
    </row>
    <row r="152" spans="2:17" s="100" customFormat="1" x14ac:dyDescent="0.25">
      <c r="B152" s="278" t="s">
        <v>1128</v>
      </c>
      <c r="C152" s="278" t="s">
        <v>91</v>
      </c>
      <c r="D152" s="383" t="s">
        <v>1172</v>
      </c>
      <c r="E152" s="383">
        <v>50</v>
      </c>
      <c r="F152" s="189" t="s">
        <v>824</v>
      </c>
      <c r="G152" s="189" t="s">
        <v>824</v>
      </c>
      <c r="H152" s="189" t="s">
        <v>824</v>
      </c>
      <c r="I152" s="279" t="s">
        <v>526</v>
      </c>
      <c r="J152" s="279" t="s">
        <v>526</v>
      </c>
      <c r="K152" s="383" t="s">
        <v>526</v>
      </c>
      <c r="L152" s="383" t="s">
        <v>526</v>
      </c>
      <c r="M152" s="383" t="s">
        <v>526</v>
      </c>
      <c r="N152" s="383" t="s">
        <v>526</v>
      </c>
      <c r="O152" s="2331"/>
      <c r="P152" s="2332"/>
      <c r="Q152" s="383"/>
    </row>
    <row r="153" spans="2:17" s="100" customFormat="1" x14ac:dyDescent="0.25">
      <c r="B153" s="278" t="s">
        <v>1128</v>
      </c>
      <c r="C153" s="278" t="s">
        <v>91</v>
      </c>
      <c r="D153" s="383" t="s">
        <v>1173</v>
      </c>
      <c r="E153" s="383">
        <v>50</v>
      </c>
      <c r="F153" s="189" t="s">
        <v>824</v>
      </c>
      <c r="G153" s="189" t="s">
        <v>824</v>
      </c>
      <c r="H153" s="189" t="s">
        <v>824</v>
      </c>
      <c r="I153" s="279" t="s">
        <v>526</v>
      </c>
      <c r="J153" s="279" t="s">
        <v>526</v>
      </c>
      <c r="K153" s="383" t="s">
        <v>526</v>
      </c>
      <c r="L153" s="383" t="s">
        <v>526</v>
      </c>
      <c r="M153" s="383" t="s">
        <v>526</v>
      </c>
      <c r="N153" s="383" t="s">
        <v>526</v>
      </c>
      <c r="O153" s="2331"/>
      <c r="P153" s="2332"/>
      <c r="Q153" s="383"/>
    </row>
    <row r="154" spans="2:17" s="100" customFormat="1" x14ac:dyDescent="0.25">
      <c r="B154" s="278" t="s">
        <v>1128</v>
      </c>
      <c r="C154" s="278" t="s">
        <v>91</v>
      </c>
      <c r="D154" s="383" t="s">
        <v>1174</v>
      </c>
      <c r="E154" s="383">
        <v>50</v>
      </c>
      <c r="F154" s="189" t="s">
        <v>824</v>
      </c>
      <c r="G154" s="189" t="s">
        <v>824</v>
      </c>
      <c r="H154" s="189" t="s">
        <v>824</v>
      </c>
      <c r="I154" s="279" t="s">
        <v>526</v>
      </c>
      <c r="J154" s="279" t="s">
        <v>526</v>
      </c>
      <c r="K154" s="383" t="s">
        <v>526</v>
      </c>
      <c r="L154" s="383" t="s">
        <v>526</v>
      </c>
      <c r="M154" s="383" t="s">
        <v>526</v>
      </c>
      <c r="N154" s="383" t="s">
        <v>526</v>
      </c>
      <c r="O154" s="2331"/>
      <c r="P154" s="2332"/>
      <c r="Q154" s="383"/>
    </row>
    <row r="155" spans="2:17" s="100" customFormat="1" x14ac:dyDescent="0.25">
      <c r="B155" s="278" t="s">
        <v>1128</v>
      </c>
      <c r="C155" s="278" t="s">
        <v>91</v>
      </c>
      <c r="D155" s="383" t="s">
        <v>1175</v>
      </c>
      <c r="E155" s="383">
        <v>50</v>
      </c>
      <c r="F155" s="189" t="s">
        <v>824</v>
      </c>
      <c r="G155" s="189" t="s">
        <v>824</v>
      </c>
      <c r="H155" s="189" t="s">
        <v>824</v>
      </c>
      <c r="I155" s="279" t="s">
        <v>526</v>
      </c>
      <c r="J155" s="279" t="s">
        <v>526</v>
      </c>
      <c r="K155" s="383" t="s">
        <v>526</v>
      </c>
      <c r="L155" s="383" t="s">
        <v>526</v>
      </c>
      <c r="M155" s="383" t="s">
        <v>526</v>
      </c>
      <c r="N155" s="383" t="s">
        <v>526</v>
      </c>
      <c r="O155" s="2331"/>
      <c r="P155" s="2332"/>
      <c r="Q155" s="383"/>
    </row>
    <row r="156" spans="2:17" s="100" customFormat="1" x14ac:dyDescent="0.25">
      <c r="B156" s="278" t="s">
        <v>1128</v>
      </c>
      <c r="C156" s="278" t="s">
        <v>91</v>
      </c>
      <c r="D156" s="383"/>
      <c r="E156" s="383">
        <v>50</v>
      </c>
      <c r="F156" s="189" t="s">
        <v>824</v>
      </c>
      <c r="G156" s="189" t="s">
        <v>824</v>
      </c>
      <c r="H156" s="189" t="s">
        <v>824</v>
      </c>
      <c r="I156" s="279" t="s">
        <v>526</v>
      </c>
      <c r="J156" s="279" t="s">
        <v>526</v>
      </c>
      <c r="K156" s="383" t="s">
        <v>526</v>
      </c>
      <c r="L156" s="383" t="s">
        <v>526</v>
      </c>
      <c r="M156" s="383" t="s">
        <v>526</v>
      </c>
      <c r="N156" s="383" t="s">
        <v>526</v>
      </c>
      <c r="O156" s="2331"/>
      <c r="P156" s="2332"/>
      <c r="Q156" s="383"/>
    </row>
    <row r="157" spans="2:17" s="100" customFormat="1" x14ac:dyDescent="0.25">
      <c r="B157" s="278" t="s">
        <v>1128</v>
      </c>
      <c r="C157" s="278" t="s">
        <v>91</v>
      </c>
      <c r="D157" s="383"/>
      <c r="E157" s="383">
        <v>48</v>
      </c>
      <c r="F157" s="189" t="s">
        <v>824</v>
      </c>
      <c r="G157" s="189" t="s">
        <v>824</v>
      </c>
      <c r="H157" s="189" t="s">
        <v>824</v>
      </c>
      <c r="I157" s="279" t="s">
        <v>526</v>
      </c>
      <c r="J157" s="279" t="s">
        <v>526</v>
      </c>
      <c r="K157" s="383" t="s">
        <v>526</v>
      </c>
      <c r="L157" s="383" t="s">
        <v>526</v>
      </c>
      <c r="M157" s="383" t="s">
        <v>526</v>
      </c>
      <c r="N157" s="383" t="s">
        <v>526</v>
      </c>
      <c r="O157" s="2331"/>
      <c r="P157" s="2332"/>
      <c r="Q157" s="383"/>
    </row>
    <row r="158" spans="2:17" s="100" customFormat="1" x14ac:dyDescent="0.25">
      <c r="B158" s="278" t="s">
        <v>1128</v>
      </c>
      <c r="C158" s="278" t="s">
        <v>91</v>
      </c>
      <c r="D158" s="383"/>
      <c r="E158" s="383">
        <v>50</v>
      </c>
      <c r="F158" s="189" t="s">
        <v>824</v>
      </c>
      <c r="G158" s="189" t="s">
        <v>824</v>
      </c>
      <c r="H158" s="189" t="s">
        <v>824</v>
      </c>
      <c r="I158" s="279" t="s">
        <v>526</v>
      </c>
      <c r="J158" s="279" t="s">
        <v>526</v>
      </c>
      <c r="K158" s="383" t="s">
        <v>526</v>
      </c>
      <c r="L158" s="383" t="s">
        <v>526</v>
      </c>
      <c r="M158" s="383" t="s">
        <v>526</v>
      </c>
      <c r="N158" s="383" t="s">
        <v>526</v>
      </c>
      <c r="O158" s="2331"/>
      <c r="P158" s="2332"/>
      <c r="Q158" s="383"/>
    </row>
    <row r="159" spans="2:17" s="100" customFormat="1" x14ac:dyDescent="0.25">
      <c r="B159" s="278" t="s">
        <v>1128</v>
      </c>
      <c r="C159" s="278" t="s">
        <v>91</v>
      </c>
      <c r="D159" s="383" t="s">
        <v>1176</v>
      </c>
      <c r="E159" s="383">
        <v>48</v>
      </c>
      <c r="F159" s="189" t="s">
        <v>824</v>
      </c>
      <c r="G159" s="189" t="s">
        <v>824</v>
      </c>
      <c r="H159" s="189" t="s">
        <v>824</v>
      </c>
      <c r="I159" s="279" t="s">
        <v>526</v>
      </c>
      <c r="J159" s="279" t="s">
        <v>526</v>
      </c>
      <c r="K159" s="383" t="s">
        <v>526</v>
      </c>
      <c r="L159" s="383" t="s">
        <v>526</v>
      </c>
      <c r="M159" s="383" t="s">
        <v>526</v>
      </c>
      <c r="N159" s="383" t="s">
        <v>526</v>
      </c>
      <c r="O159" s="2331"/>
      <c r="P159" s="2332"/>
      <c r="Q159" s="383"/>
    </row>
    <row r="160" spans="2:17" s="100" customFormat="1" x14ac:dyDescent="0.25">
      <c r="B160" s="278" t="s">
        <v>1128</v>
      </c>
      <c r="C160" s="278" t="s">
        <v>91</v>
      </c>
      <c r="D160" s="383" t="s">
        <v>1177</v>
      </c>
      <c r="E160" s="383">
        <v>50</v>
      </c>
      <c r="F160" s="189" t="s">
        <v>824</v>
      </c>
      <c r="G160" s="189" t="s">
        <v>824</v>
      </c>
      <c r="H160" s="189" t="s">
        <v>824</v>
      </c>
      <c r="I160" s="279" t="s">
        <v>526</v>
      </c>
      <c r="J160" s="279" t="s">
        <v>526</v>
      </c>
      <c r="K160" s="383" t="s">
        <v>526</v>
      </c>
      <c r="L160" s="383" t="s">
        <v>526</v>
      </c>
      <c r="M160" s="383" t="s">
        <v>526</v>
      </c>
      <c r="N160" s="383" t="s">
        <v>526</v>
      </c>
      <c r="O160" s="2331"/>
      <c r="P160" s="2332"/>
      <c r="Q160" s="383"/>
    </row>
    <row r="161" spans="2:17" s="100" customFormat="1" ht="30" x14ac:dyDescent="0.25">
      <c r="B161" s="278" t="s">
        <v>1128</v>
      </c>
      <c r="C161" s="278" t="s">
        <v>91</v>
      </c>
      <c r="D161" s="383" t="s">
        <v>1178</v>
      </c>
      <c r="E161" s="383">
        <v>50</v>
      </c>
      <c r="F161" s="189" t="s">
        <v>824</v>
      </c>
      <c r="G161" s="189" t="s">
        <v>824</v>
      </c>
      <c r="H161" s="189" t="s">
        <v>824</v>
      </c>
      <c r="I161" s="279" t="s">
        <v>526</v>
      </c>
      <c r="J161" s="279" t="s">
        <v>526</v>
      </c>
      <c r="K161" s="383" t="s">
        <v>526</v>
      </c>
      <c r="L161" s="383" t="s">
        <v>526</v>
      </c>
      <c r="M161" s="383" t="s">
        <v>526</v>
      </c>
      <c r="N161" s="383" t="s">
        <v>526</v>
      </c>
      <c r="O161" s="2331"/>
      <c r="P161" s="2332"/>
      <c r="Q161" s="383"/>
    </row>
    <row r="162" spans="2:17" s="100" customFormat="1" x14ac:dyDescent="0.25">
      <c r="B162" s="278" t="s">
        <v>1128</v>
      </c>
      <c r="C162" s="278" t="s">
        <v>91</v>
      </c>
      <c r="D162" s="383" t="s">
        <v>1179</v>
      </c>
      <c r="E162" s="383">
        <v>48</v>
      </c>
      <c r="F162" s="189" t="s">
        <v>824</v>
      </c>
      <c r="G162" s="189" t="s">
        <v>824</v>
      </c>
      <c r="H162" s="189" t="s">
        <v>824</v>
      </c>
      <c r="I162" s="279" t="s">
        <v>526</v>
      </c>
      <c r="J162" s="279" t="s">
        <v>526</v>
      </c>
      <c r="K162" s="383" t="s">
        <v>526</v>
      </c>
      <c r="L162" s="383" t="s">
        <v>526</v>
      </c>
      <c r="M162" s="383" t="s">
        <v>526</v>
      </c>
      <c r="N162" s="383" t="s">
        <v>526</v>
      </c>
      <c r="O162" s="2331"/>
      <c r="P162" s="2332"/>
      <c r="Q162" s="383"/>
    </row>
    <row r="163" spans="2:17" s="100" customFormat="1" x14ac:dyDescent="0.25">
      <c r="B163" s="278" t="s">
        <v>1128</v>
      </c>
      <c r="C163" s="278" t="s">
        <v>91</v>
      </c>
      <c r="D163" s="383" t="s">
        <v>1180</v>
      </c>
      <c r="E163" s="383">
        <v>48</v>
      </c>
      <c r="F163" s="189" t="s">
        <v>824</v>
      </c>
      <c r="G163" s="189" t="s">
        <v>824</v>
      </c>
      <c r="H163" s="189" t="s">
        <v>824</v>
      </c>
      <c r="I163" s="279" t="s">
        <v>526</v>
      </c>
      <c r="J163" s="279" t="s">
        <v>526</v>
      </c>
      <c r="K163" s="383" t="s">
        <v>526</v>
      </c>
      <c r="L163" s="383" t="s">
        <v>526</v>
      </c>
      <c r="M163" s="383" t="s">
        <v>526</v>
      </c>
      <c r="N163" s="383" t="s">
        <v>526</v>
      </c>
      <c r="O163" s="2331"/>
      <c r="P163" s="2332"/>
      <c r="Q163" s="383"/>
    </row>
    <row r="164" spans="2:17" s="100" customFormat="1" x14ac:dyDescent="0.25">
      <c r="B164" s="278" t="s">
        <v>1128</v>
      </c>
      <c r="C164" s="278" t="s">
        <v>91</v>
      </c>
      <c r="D164" s="383" t="s">
        <v>1181</v>
      </c>
      <c r="E164" s="383">
        <v>50</v>
      </c>
      <c r="F164" s="189" t="s">
        <v>824</v>
      </c>
      <c r="G164" s="189" t="s">
        <v>824</v>
      </c>
      <c r="H164" s="189" t="s">
        <v>824</v>
      </c>
      <c r="I164" s="279" t="s">
        <v>526</v>
      </c>
      <c r="J164" s="279" t="s">
        <v>526</v>
      </c>
      <c r="K164" s="383" t="s">
        <v>526</v>
      </c>
      <c r="L164" s="383" t="s">
        <v>526</v>
      </c>
      <c r="M164" s="383" t="s">
        <v>526</v>
      </c>
      <c r="N164" s="383" t="s">
        <v>526</v>
      </c>
      <c r="O164" s="2331"/>
      <c r="P164" s="2332"/>
      <c r="Q164" s="383"/>
    </row>
    <row r="165" spans="2:17" s="100" customFormat="1" ht="30" x14ac:dyDescent="0.25">
      <c r="B165" s="278" t="s">
        <v>1128</v>
      </c>
      <c r="C165" s="278" t="s">
        <v>91</v>
      </c>
      <c r="D165" s="383" t="s">
        <v>1182</v>
      </c>
      <c r="E165" s="383">
        <v>50</v>
      </c>
      <c r="F165" s="189" t="s">
        <v>824</v>
      </c>
      <c r="G165" s="189" t="s">
        <v>824</v>
      </c>
      <c r="H165" s="189" t="s">
        <v>824</v>
      </c>
      <c r="I165" s="279" t="s">
        <v>526</v>
      </c>
      <c r="J165" s="279" t="s">
        <v>526</v>
      </c>
      <c r="K165" s="383" t="s">
        <v>526</v>
      </c>
      <c r="L165" s="383" t="s">
        <v>526</v>
      </c>
      <c r="M165" s="383" t="s">
        <v>526</v>
      </c>
      <c r="N165" s="383" t="s">
        <v>526</v>
      </c>
      <c r="O165" s="2331"/>
      <c r="P165" s="2332"/>
      <c r="Q165" s="383"/>
    </row>
    <row r="166" spans="2:17" s="100" customFormat="1" ht="30" x14ac:dyDescent="0.25">
      <c r="B166" s="278" t="s">
        <v>1128</v>
      </c>
      <c r="C166" s="278" t="s">
        <v>91</v>
      </c>
      <c r="D166" s="383" t="s">
        <v>1183</v>
      </c>
      <c r="E166" s="383">
        <v>50</v>
      </c>
      <c r="F166" s="189" t="s">
        <v>824</v>
      </c>
      <c r="G166" s="189" t="s">
        <v>824</v>
      </c>
      <c r="H166" s="189" t="s">
        <v>824</v>
      </c>
      <c r="I166" s="279" t="s">
        <v>526</v>
      </c>
      <c r="J166" s="279" t="s">
        <v>526</v>
      </c>
      <c r="K166" s="383" t="s">
        <v>526</v>
      </c>
      <c r="L166" s="383" t="s">
        <v>526</v>
      </c>
      <c r="M166" s="383" t="s">
        <v>526</v>
      </c>
      <c r="N166" s="383" t="s">
        <v>526</v>
      </c>
      <c r="O166" s="2331"/>
      <c r="P166" s="2332"/>
      <c r="Q166" s="383"/>
    </row>
    <row r="167" spans="2:17" s="100" customFormat="1" x14ac:dyDescent="0.25">
      <c r="B167" s="278" t="s">
        <v>1128</v>
      </c>
      <c r="C167" s="278" t="s">
        <v>91</v>
      </c>
      <c r="D167" s="383" t="s">
        <v>1184</v>
      </c>
      <c r="E167" s="383">
        <v>50</v>
      </c>
      <c r="F167" s="189" t="s">
        <v>824</v>
      </c>
      <c r="G167" s="189" t="s">
        <v>824</v>
      </c>
      <c r="H167" s="189" t="s">
        <v>824</v>
      </c>
      <c r="I167" s="279" t="s">
        <v>526</v>
      </c>
      <c r="J167" s="279" t="s">
        <v>526</v>
      </c>
      <c r="K167" s="383" t="s">
        <v>526</v>
      </c>
      <c r="L167" s="383" t="s">
        <v>526</v>
      </c>
      <c r="M167" s="383" t="s">
        <v>526</v>
      </c>
      <c r="N167" s="383" t="s">
        <v>526</v>
      </c>
      <c r="O167" s="2331"/>
      <c r="P167" s="2332"/>
      <c r="Q167" s="383"/>
    </row>
    <row r="168" spans="2:17" s="100" customFormat="1" ht="30" x14ac:dyDescent="0.25">
      <c r="B168" s="278" t="s">
        <v>1128</v>
      </c>
      <c r="C168" s="278" t="s">
        <v>91</v>
      </c>
      <c r="D168" s="383" t="s">
        <v>1185</v>
      </c>
      <c r="E168" s="383">
        <v>48</v>
      </c>
      <c r="F168" s="189" t="s">
        <v>824</v>
      </c>
      <c r="G168" s="189" t="s">
        <v>824</v>
      </c>
      <c r="H168" s="189" t="s">
        <v>824</v>
      </c>
      <c r="I168" s="279" t="s">
        <v>526</v>
      </c>
      <c r="J168" s="279" t="s">
        <v>526</v>
      </c>
      <c r="K168" s="383" t="s">
        <v>526</v>
      </c>
      <c r="L168" s="383" t="s">
        <v>526</v>
      </c>
      <c r="M168" s="383" t="s">
        <v>526</v>
      </c>
      <c r="N168" s="383" t="s">
        <v>526</v>
      </c>
      <c r="O168" s="2331"/>
      <c r="P168" s="2332"/>
      <c r="Q168" s="383"/>
    </row>
    <row r="169" spans="2:17" s="100" customFormat="1" ht="30" x14ac:dyDescent="0.25">
      <c r="B169" s="278" t="s">
        <v>1128</v>
      </c>
      <c r="C169" s="278" t="s">
        <v>91</v>
      </c>
      <c r="D169" s="383" t="s">
        <v>1186</v>
      </c>
      <c r="E169" s="383">
        <v>50</v>
      </c>
      <c r="F169" s="189" t="s">
        <v>824</v>
      </c>
      <c r="G169" s="189" t="s">
        <v>824</v>
      </c>
      <c r="H169" s="189" t="s">
        <v>824</v>
      </c>
      <c r="I169" s="279" t="s">
        <v>526</v>
      </c>
      <c r="J169" s="279" t="s">
        <v>526</v>
      </c>
      <c r="K169" s="383" t="s">
        <v>526</v>
      </c>
      <c r="L169" s="383" t="s">
        <v>526</v>
      </c>
      <c r="M169" s="383" t="s">
        <v>526</v>
      </c>
      <c r="N169" s="383" t="s">
        <v>526</v>
      </c>
      <c r="O169" s="2331"/>
      <c r="P169" s="2332"/>
      <c r="Q169" s="383"/>
    </row>
    <row r="170" spans="2:17" s="100" customFormat="1" x14ac:dyDescent="0.25">
      <c r="B170" s="278" t="s">
        <v>1128</v>
      </c>
      <c r="C170" s="278" t="s">
        <v>91</v>
      </c>
      <c r="D170" s="383" t="s">
        <v>1187</v>
      </c>
      <c r="E170" s="383">
        <v>50</v>
      </c>
      <c r="F170" s="189" t="s">
        <v>824</v>
      </c>
      <c r="G170" s="189" t="s">
        <v>824</v>
      </c>
      <c r="H170" s="189" t="s">
        <v>824</v>
      </c>
      <c r="I170" s="279" t="s">
        <v>526</v>
      </c>
      <c r="J170" s="279" t="s">
        <v>526</v>
      </c>
      <c r="K170" s="383" t="s">
        <v>526</v>
      </c>
      <c r="L170" s="383" t="s">
        <v>526</v>
      </c>
      <c r="M170" s="383" t="s">
        <v>526</v>
      </c>
      <c r="N170" s="383" t="s">
        <v>526</v>
      </c>
      <c r="O170" s="2331"/>
      <c r="P170" s="2332"/>
      <c r="Q170" s="383"/>
    </row>
    <row r="171" spans="2:17" s="100" customFormat="1" x14ac:dyDescent="0.25">
      <c r="B171" s="278" t="s">
        <v>1128</v>
      </c>
      <c r="C171" s="278" t="s">
        <v>91</v>
      </c>
      <c r="E171" s="383">
        <v>300</v>
      </c>
      <c r="F171" s="189" t="s">
        <v>824</v>
      </c>
      <c r="G171" s="189" t="s">
        <v>824</v>
      </c>
      <c r="H171" s="189" t="s">
        <v>824</v>
      </c>
      <c r="I171" s="279" t="s">
        <v>526</v>
      </c>
      <c r="J171" s="279" t="s">
        <v>526</v>
      </c>
      <c r="K171" s="383" t="s">
        <v>526</v>
      </c>
      <c r="L171" s="383" t="s">
        <v>526</v>
      </c>
      <c r="M171" s="383" t="s">
        <v>526</v>
      </c>
      <c r="N171" s="383" t="s">
        <v>526</v>
      </c>
      <c r="O171" s="2331"/>
      <c r="P171" s="2332"/>
      <c r="Q171" s="383"/>
    </row>
    <row r="172" spans="2:17" s="100" customFormat="1" x14ac:dyDescent="0.25">
      <c r="B172" s="278" t="s">
        <v>1128</v>
      </c>
      <c r="C172" s="278" t="s">
        <v>91</v>
      </c>
      <c r="D172" s="383" t="s">
        <v>1188</v>
      </c>
      <c r="E172" s="109">
        <v>100</v>
      </c>
      <c r="F172" s="189" t="s">
        <v>824</v>
      </c>
      <c r="G172" s="189" t="s">
        <v>824</v>
      </c>
      <c r="H172" s="189" t="s">
        <v>824</v>
      </c>
      <c r="I172" s="279" t="s">
        <v>526</v>
      </c>
      <c r="J172" s="279" t="s">
        <v>526</v>
      </c>
      <c r="K172" s="383" t="s">
        <v>526</v>
      </c>
      <c r="L172" s="383" t="s">
        <v>526</v>
      </c>
      <c r="M172" s="383" t="s">
        <v>526</v>
      </c>
      <c r="N172" s="383" t="s">
        <v>526</v>
      </c>
      <c r="O172" s="2333"/>
      <c r="P172" s="2334"/>
      <c r="Q172" s="109"/>
    </row>
    <row r="173" spans="2:17" s="100" customFormat="1" x14ac:dyDescent="0.25">
      <c r="B173" s="381"/>
      <c r="C173" s="381"/>
      <c r="D173" s="381"/>
      <c r="E173" s="381"/>
      <c r="F173" s="381"/>
      <c r="G173" s="381"/>
      <c r="H173" s="381"/>
      <c r="I173" s="381"/>
      <c r="J173" s="381"/>
      <c r="K173" s="381"/>
      <c r="L173" s="381"/>
      <c r="M173" s="381"/>
      <c r="N173" s="381"/>
      <c r="O173" s="247"/>
      <c r="P173" s="247"/>
      <c r="Q173" s="381"/>
    </row>
    <row r="174" spans="2:17" s="100" customFormat="1" x14ac:dyDescent="0.25">
      <c r="B174" s="100" t="s">
        <v>218</v>
      </c>
    </row>
    <row r="175" spans="2:17" x14ac:dyDescent="0.25">
      <c r="B175" s="1" t="s">
        <v>92</v>
      </c>
    </row>
    <row r="176" spans="2:17" x14ac:dyDescent="0.25">
      <c r="B176" s="1" t="s">
        <v>93</v>
      </c>
    </row>
    <row r="178" spans="2:17" ht="15.75" thickBot="1" x14ac:dyDescent="0.3"/>
    <row r="179" spans="2:17" ht="27" thickBot="1" x14ac:dyDescent="0.3">
      <c r="B179" s="1903" t="s">
        <v>94</v>
      </c>
      <c r="C179" s="1904"/>
      <c r="D179" s="1904"/>
      <c r="E179" s="1904"/>
      <c r="F179" s="1904"/>
      <c r="G179" s="1904"/>
      <c r="H179" s="1904"/>
      <c r="I179" s="1904"/>
      <c r="J179" s="1904"/>
      <c r="K179" s="1904"/>
      <c r="L179" s="1904"/>
      <c r="M179" s="1904"/>
      <c r="N179" s="1905"/>
    </row>
    <row r="181" spans="2:17" ht="75" x14ac:dyDescent="0.25">
      <c r="B181" s="280" t="s">
        <v>95</v>
      </c>
      <c r="C181" s="280" t="s">
        <v>96</v>
      </c>
      <c r="D181" s="280" t="s">
        <v>97</v>
      </c>
      <c r="E181" s="280" t="s">
        <v>98</v>
      </c>
      <c r="F181" s="280" t="s">
        <v>99</v>
      </c>
      <c r="G181" s="280" t="s">
        <v>100</v>
      </c>
      <c r="H181" s="280" t="s">
        <v>101</v>
      </c>
      <c r="I181" s="280" t="s">
        <v>102</v>
      </c>
      <c r="J181" s="1898" t="s">
        <v>103</v>
      </c>
      <c r="K181" s="1899"/>
      <c r="L181" s="1900"/>
      <c r="M181" s="280" t="s">
        <v>104</v>
      </c>
      <c r="N181" s="280" t="s">
        <v>105</v>
      </c>
      <c r="O181" s="280" t="s">
        <v>106</v>
      </c>
      <c r="P181" s="1898" t="s">
        <v>81</v>
      </c>
      <c r="Q181" s="1900"/>
    </row>
    <row r="182" spans="2:17" ht="8.25" customHeight="1" x14ac:dyDescent="0.25">
      <c r="B182" s="51"/>
      <c r="C182" s="181"/>
      <c r="E182" s="276"/>
      <c r="F182" s="276"/>
      <c r="G182" s="276"/>
      <c r="H182" s="276"/>
      <c r="I182" s="277"/>
      <c r="J182" s="320" t="s">
        <v>107</v>
      </c>
      <c r="K182" s="279" t="s">
        <v>108</v>
      </c>
      <c r="L182" s="278" t="s">
        <v>109</v>
      </c>
      <c r="M182" s="51"/>
      <c r="N182" s="51"/>
      <c r="O182" s="51"/>
      <c r="P182" s="1945"/>
      <c r="Q182" s="1945"/>
    </row>
    <row r="183" spans="2:17" ht="103.5" customHeight="1" x14ac:dyDescent="0.25">
      <c r="B183" s="181" t="s">
        <v>918</v>
      </c>
      <c r="C183" s="191"/>
      <c r="D183" s="153" t="s">
        <v>922</v>
      </c>
      <c r="E183" s="153" t="s">
        <v>921</v>
      </c>
      <c r="F183" s="276"/>
      <c r="G183" s="276"/>
      <c r="H183" s="276"/>
      <c r="I183" s="277"/>
      <c r="J183" s="320"/>
      <c r="K183" s="278"/>
      <c r="L183" s="278"/>
      <c r="M183" s="51"/>
      <c r="N183" s="51"/>
      <c r="O183" s="51"/>
      <c r="P183" s="1949" t="s">
        <v>990</v>
      </c>
      <c r="Q183" s="1949"/>
    </row>
    <row r="184" spans="2:17" ht="135" x14ac:dyDescent="0.25">
      <c r="B184" s="181" t="s">
        <v>919</v>
      </c>
      <c r="C184" s="191"/>
      <c r="D184" s="181" t="s">
        <v>920</v>
      </c>
      <c r="E184" s="181" t="s">
        <v>923</v>
      </c>
      <c r="F184" s="276"/>
      <c r="G184" s="276"/>
      <c r="H184" s="276"/>
      <c r="I184" s="277"/>
      <c r="J184" s="320"/>
      <c r="K184" s="278"/>
      <c r="L184" s="278"/>
      <c r="M184" s="51"/>
      <c r="N184" s="51"/>
      <c r="O184" s="51"/>
      <c r="P184" s="1949" t="s">
        <v>924</v>
      </c>
      <c r="Q184" s="1949"/>
    </row>
    <row r="185" spans="2:17" ht="83.25" customHeight="1" x14ac:dyDescent="0.25">
      <c r="B185" s="181" t="s">
        <v>926</v>
      </c>
      <c r="C185" s="191" t="s">
        <v>127</v>
      </c>
      <c r="D185" s="181" t="s">
        <v>925</v>
      </c>
      <c r="E185" s="181">
        <v>50954819</v>
      </c>
      <c r="F185" s="181" t="s">
        <v>124</v>
      </c>
      <c r="G185" s="181" t="s">
        <v>934</v>
      </c>
      <c r="H185" s="387">
        <v>39933</v>
      </c>
      <c r="I185" s="279">
        <v>131806</v>
      </c>
      <c r="J185" s="181" t="s">
        <v>935</v>
      </c>
      <c r="K185" s="279"/>
      <c r="L185" s="279"/>
      <c r="M185" s="153" t="s">
        <v>19</v>
      </c>
      <c r="N185" s="153" t="s">
        <v>20</v>
      </c>
      <c r="O185" s="153" t="s">
        <v>19</v>
      </c>
      <c r="P185" s="2052" t="s">
        <v>936</v>
      </c>
      <c r="Q185" s="2053"/>
    </row>
    <row r="186" spans="2:17" ht="152.25" customHeight="1" x14ac:dyDescent="0.25">
      <c r="B186" s="181" t="s">
        <v>926</v>
      </c>
      <c r="C186" s="191" t="s">
        <v>928</v>
      </c>
      <c r="D186" s="181" t="s">
        <v>929</v>
      </c>
      <c r="E186" s="181">
        <v>13270590</v>
      </c>
      <c r="F186" s="181" t="s">
        <v>349</v>
      </c>
      <c r="G186" s="181" t="s">
        <v>945</v>
      </c>
      <c r="H186" s="387">
        <v>40628</v>
      </c>
      <c r="I186" s="279" t="s">
        <v>824</v>
      </c>
      <c r="J186" s="181" t="s">
        <v>946</v>
      </c>
      <c r="K186" s="279" t="s">
        <v>947</v>
      </c>
      <c r="L186" s="279" t="s">
        <v>948</v>
      </c>
      <c r="M186" s="153" t="s">
        <v>19</v>
      </c>
      <c r="N186" s="153" t="s">
        <v>20</v>
      </c>
      <c r="O186" s="153" t="s">
        <v>19</v>
      </c>
      <c r="P186" s="2052" t="s">
        <v>949</v>
      </c>
      <c r="Q186" s="2053"/>
    </row>
    <row r="187" spans="2:17" ht="105" x14ac:dyDescent="0.25">
      <c r="B187" s="181" t="s">
        <v>927</v>
      </c>
      <c r="C187" s="191" t="s">
        <v>133</v>
      </c>
      <c r="D187" s="181" t="s">
        <v>938</v>
      </c>
      <c r="E187" s="181">
        <v>1102823674</v>
      </c>
      <c r="F187" s="181" t="s">
        <v>124</v>
      </c>
      <c r="G187" s="181" t="s">
        <v>937</v>
      </c>
      <c r="H187" s="387">
        <v>40851</v>
      </c>
      <c r="I187" s="279">
        <v>130704</v>
      </c>
      <c r="J187" s="181" t="s">
        <v>940</v>
      </c>
      <c r="K187" s="279" t="s">
        <v>939</v>
      </c>
      <c r="L187" s="279" t="s">
        <v>146</v>
      </c>
      <c r="M187" s="153" t="s">
        <v>19</v>
      </c>
      <c r="N187" s="153" t="s">
        <v>19</v>
      </c>
      <c r="O187" s="153" t="s">
        <v>19</v>
      </c>
      <c r="P187" s="2052" t="s">
        <v>941</v>
      </c>
      <c r="Q187" s="2053"/>
    </row>
    <row r="188" spans="2:17" ht="105" x14ac:dyDescent="0.25">
      <c r="B188" s="181" t="s">
        <v>927</v>
      </c>
      <c r="C188" s="191" t="s">
        <v>133</v>
      </c>
      <c r="D188" s="181" t="s">
        <v>931</v>
      </c>
      <c r="E188" s="181">
        <v>25890647</v>
      </c>
      <c r="F188" s="181" t="s">
        <v>124</v>
      </c>
      <c r="G188" s="181"/>
      <c r="H188" s="387">
        <v>39751</v>
      </c>
      <c r="I188" s="279">
        <v>110115</v>
      </c>
      <c r="J188" s="181" t="s">
        <v>944</v>
      </c>
      <c r="K188" s="279" t="s">
        <v>943</v>
      </c>
      <c r="L188" s="279" t="s">
        <v>146</v>
      </c>
      <c r="M188" s="153" t="s">
        <v>19</v>
      </c>
      <c r="N188" s="153" t="s">
        <v>19</v>
      </c>
      <c r="O188" s="153" t="s">
        <v>19</v>
      </c>
      <c r="P188" s="2052" t="s">
        <v>942</v>
      </c>
      <c r="Q188" s="2053"/>
    </row>
    <row r="189" spans="2:17" ht="84.75" customHeight="1" x14ac:dyDescent="0.25">
      <c r="B189" s="181" t="s">
        <v>927</v>
      </c>
      <c r="C189" s="191" t="s">
        <v>133</v>
      </c>
      <c r="D189" s="181" t="s">
        <v>932</v>
      </c>
      <c r="E189" s="181">
        <v>1067891459</v>
      </c>
      <c r="F189" s="181" t="s">
        <v>124</v>
      </c>
      <c r="G189" s="181" t="s">
        <v>189</v>
      </c>
      <c r="H189" s="387">
        <v>41577</v>
      </c>
      <c r="I189" s="279" t="s">
        <v>526</v>
      </c>
      <c r="J189" s="181" t="s">
        <v>526</v>
      </c>
      <c r="K189" s="279" t="s">
        <v>526</v>
      </c>
      <c r="L189" s="279" t="s">
        <v>948</v>
      </c>
      <c r="M189" s="153" t="s">
        <v>19</v>
      </c>
      <c r="N189" s="153" t="s">
        <v>20</v>
      </c>
      <c r="O189" s="153" t="s">
        <v>19</v>
      </c>
      <c r="P189" s="2052" t="s">
        <v>950</v>
      </c>
      <c r="Q189" s="2053"/>
    </row>
    <row r="190" spans="2:17" ht="101.25" customHeight="1" x14ac:dyDescent="0.25">
      <c r="B190" s="181" t="s">
        <v>927</v>
      </c>
      <c r="C190" s="191" t="s">
        <v>930</v>
      </c>
      <c r="D190" s="181" t="s">
        <v>933</v>
      </c>
      <c r="E190" s="181">
        <v>78034751</v>
      </c>
      <c r="F190" s="181" t="s">
        <v>951</v>
      </c>
      <c r="G190" s="181" t="s">
        <v>188</v>
      </c>
      <c r="H190" s="181" t="s">
        <v>824</v>
      </c>
      <c r="I190" s="279" t="s">
        <v>824</v>
      </c>
      <c r="J190" s="181"/>
      <c r="K190" s="279"/>
      <c r="L190" s="279"/>
      <c r="M190" s="153"/>
      <c r="N190" s="153"/>
      <c r="O190" s="153"/>
      <c r="P190" s="2052" t="s">
        <v>952</v>
      </c>
      <c r="Q190" s="2053"/>
    </row>
    <row r="191" spans="2:17" ht="85.5" customHeight="1" x14ac:dyDescent="0.25">
      <c r="B191" s="181" t="s">
        <v>953</v>
      </c>
      <c r="C191" s="183" t="s">
        <v>127</v>
      </c>
      <c r="D191" s="181" t="s">
        <v>957</v>
      </c>
      <c r="E191" s="181">
        <v>1102794923</v>
      </c>
      <c r="F191" s="181" t="s">
        <v>965</v>
      </c>
      <c r="G191" s="181" t="s">
        <v>773</v>
      </c>
      <c r="H191" s="387">
        <v>39437</v>
      </c>
      <c r="I191" s="279" t="s">
        <v>966</v>
      </c>
      <c r="J191" s="181" t="s">
        <v>824</v>
      </c>
      <c r="K191" s="279" t="s">
        <v>824</v>
      </c>
      <c r="L191" s="279" t="s">
        <v>824</v>
      </c>
      <c r="M191" s="153" t="s">
        <v>19</v>
      </c>
      <c r="N191" s="153" t="s">
        <v>20</v>
      </c>
      <c r="O191" s="153" t="s">
        <v>19</v>
      </c>
      <c r="P191" s="2052" t="s">
        <v>967</v>
      </c>
      <c r="Q191" s="2053"/>
    </row>
    <row r="192" spans="2:17" ht="180" x14ac:dyDescent="0.25">
      <c r="B192" s="181" t="s">
        <v>954</v>
      </c>
      <c r="C192" s="183" t="s">
        <v>127</v>
      </c>
      <c r="D192" s="181" t="s">
        <v>958</v>
      </c>
      <c r="E192" s="181">
        <v>28680879</v>
      </c>
      <c r="F192" s="181" t="s">
        <v>349</v>
      </c>
      <c r="G192" s="181" t="s">
        <v>974</v>
      </c>
      <c r="H192" s="387">
        <v>33893</v>
      </c>
      <c r="I192" s="279" t="s">
        <v>824</v>
      </c>
      <c r="J192" s="181" t="s">
        <v>975</v>
      </c>
      <c r="K192" s="279" t="s">
        <v>976</v>
      </c>
      <c r="L192" s="383" t="s">
        <v>526</v>
      </c>
      <c r="M192" s="153" t="s">
        <v>19</v>
      </c>
      <c r="N192" s="153" t="s">
        <v>20</v>
      </c>
      <c r="O192" s="153" t="s">
        <v>19</v>
      </c>
      <c r="P192" s="2052" t="s">
        <v>977</v>
      </c>
      <c r="Q192" s="2053"/>
    </row>
    <row r="193" spans="2:17" ht="60" x14ac:dyDescent="0.25">
      <c r="B193" s="181" t="s">
        <v>954</v>
      </c>
      <c r="C193" s="183" t="s">
        <v>956</v>
      </c>
      <c r="D193" s="181" t="s">
        <v>959</v>
      </c>
      <c r="E193" s="181">
        <v>1053782449</v>
      </c>
      <c r="F193" s="181" t="s">
        <v>985</v>
      </c>
      <c r="G193" s="181" t="s">
        <v>986</v>
      </c>
      <c r="H193" s="387">
        <v>41012</v>
      </c>
      <c r="I193" s="279" t="s">
        <v>824</v>
      </c>
      <c r="J193" s="181" t="s">
        <v>987</v>
      </c>
      <c r="K193" s="279" t="s">
        <v>988</v>
      </c>
      <c r="L193" s="279" t="s">
        <v>526</v>
      </c>
      <c r="M193" s="153" t="s">
        <v>19</v>
      </c>
      <c r="N193" s="153" t="s">
        <v>20</v>
      </c>
      <c r="O193" s="153" t="s">
        <v>19</v>
      </c>
      <c r="P193" s="2052" t="s">
        <v>989</v>
      </c>
      <c r="Q193" s="2053"/>
    </row>
    <row r="194" spans="2:17" ht="30" x14ac:dyDescent="0.25">
      <c r="B194" s="181" t="s">
        <v>955</v>
      </c>
      <c r="C194" s="183" t="s">
        <v>133</v>
      </c>
      <c r="D194" s="181" t="s">
        <v>960</v>
      </c>
      <c r="E194" s="181">
        <v>1067845749</v>
      </c>
      <c r="F194" s="181" t="s">
        <v>124</v>
      </c>
      <c r="G194" s="181" t="s">
        <v>845</v>
      </c>
      <c r="H194" s="387">
        <v>40724</v>
      </c>
      <c r="I194" s="279">
        <v>127922</v>
      </c>
      <c r="J194" s="181" t="s">
        <v>968</v>
      </c>
      <c r="K194" s="279" t="s">
        <v>969</v>
      </c>
      <c r="L194" s="279" t="s">
        <v>146</v>
      </c>
      <c r="M194" s="153" t="s">
        <v>19</v>
      </c>
      <c r="N194" s="153" t="s">
        <v>19</v>
      </c>
      <c r="O194" s="153" t="s">
        <v>19</v>
      </c>
      <c r="P194" s="2052" t="s">
        <v>970</v>
      </c>
      <c r="Q194" s="2053"/>
    </row>
    <row r="195" spans="2:17" ht="75" x14ac:dyDescent="0.25">
      <c r="B195" s="181" t="s">
        <v>955</v>
      </c>
      <c r="C195" s="183" t="s">
        <v>133</v>
      </c>
      <c r="D195" s="181" t="s">
        <v>961</v>
      </c>
      <c r="E195" s="181">
        <v>1067895521</v>
      </c>
      <c r="F195" s="181" t="s">
        <v>124</v>
      </c>
      <c r="G195" s="181" t="s">
        <v>189</v>
      </c>
      <c r="H195" s="387">
        <v>41789</v>
      </c>
      <c r="I195" s="279">
        <v>143608</v>
      </c>
      <c r="J195" s="181" t="s">
        <v>971</v>
      </c>
      <c r="K195" s="279" t="s">
        <v>972</v>
      </c>
      <c r="L195" s="279" t="s">
        <v>973</v>
      </c>
      <c r="M195" s="153" t="s">
        <v>19</v>
      </c>
      <c r="N195" s="153" t="s">
        <v>526</v>
      </c>
      <c r="O195" s="153" t="s">
        <v>19</v>
      </c>
      <c r="P195" s="2052" t="s">
        <v>1192</v>
      </c>
      <c r="Q195" s="2053"/>
    </row>
    <row r="196" spans="2:17" ht="45" x14ac:dyDescent="0.25">
      <c r="B196" s="181" t="s">
        <v>955</v>
      </c>
      <c r="C196" s="183" t="s">
        <v>133</v>
      </c>
      <c r="D196" s="181" t="s">
        <v>962</v>
      </c>
      <c r="E196" s="181">
        <v>25879477</v>
      </c>
      <c r="F196" s="181" t="s">
        <v>349</v>
      </c>
      <c r="G196" s="181" t="s">
        <v>845</v>
      </c>
      <c r="H196" s="387">
        <v>39933</v>
      </c>
      <c r="I196" s="279" t="s">
        <v>824</v>
      </c>
      <c r="J196" s="181" t="s">
        <v>196</v>
      </c>
      <c r="K196" s="279" t="s">
        <v>251</v>
      </c>
      <c r="L196" s="279" t="s">
        <v>146</v>
      </c>
      <c r="M196" s="153" t="s">
        <v>19</v>
      </c>
      <c r="N196" s="153" t="s">
        <v>19</v>
      </c>
      <c r="O196" s="153" t="s">
        <v>19</v>
      </c>
      <c r="P196" s="2052" t="s">
        <v>978</v>
      </c>
      <c r="Q196" s="2053"/>
    </row>
    <row r="197" spans="2:17" ht="75" customHeight="1" x14ac:dyDescent="0.25">
      <c r="B197" s="181" t="s">
        <v>955</v>
      </c>
      <c r="C197" s="183" t="s">
        <v>133</v>
      </c>
      <c r="D197" s="181" t="s">
        <v>979</v>
      </c>
      <c r="E197" s="181">
        <v>64695320</v>
      </c>
      <c r="F197" s="181" t="s">
        <v>124</v>
      </c>
      <c r="G197" s="181" t="s">
        <v>980</v>
      </c>
      <c r="H197" s="181" t="s">
        <v>981</v>
      </c>
      <c r="I197" s="279" t="s">
        <v>526</v>
      </c>
      <c r="J197" s="181" t="s">
        <v>983</v>
      </c>
      <c r="K197" s="279" t="s">
        <v>984</v>
      </c>
      <c r="L197" s="279" t="s">
        <v>146</v>
      </c>
      <c r="M197" s="153" t="s">
        <v>19</v>
      </c>
      <c r="N197" s="153" t="s">
        <v>20</v>
      </c>
      <c r="O197" s="153" t="s">
        <v>19</v>
      </c>
      <c r="P197" s="2052" t="s">
        <v>982</v>
      </c>
      <c r="Q197" s="2053"/>
    </row>
    <row r="198" spans="2:17" ht="135" x14ac:dyDescent="0.25">
      <c r="B198" s="181" t="s">
        <v>955</v>
      </c>
      <c r="C198" s="183" t="s">
        <v>133</v>
      </c>
      <c r="D198" s="181" t="s">
        <v>963</v>
      </c>
      <c r="E198" s="181">
        <v>1067284142</v>
      </c>
      <c r="F198" s="181" t="s">
        <v>124</v>
      </c>
      <c r="G198" s="181" t="s">
        <v>845</v>
      </c>
      <c r="H198" s="387">
        <v>40962</v>
      </c>
      <c r="I198" s="279">
        <v>127188</v>
      </c>
      <c r="J198" s="181" t="s">
        <v>992</v>
      </c>
      <c r="K198" s="279" t="s">
        <v>991</v>
      </c>
      <c r="L198" s="279" t="s">
        <v>146</v>
      </c>
      <c r="M198" s="153" t="s">
        <v>19</v>
      </c>
      <c r="N198" s="153" t="s">
        <v>19</v>
      </c>
      <c r="O198" s="153" t="s">
        <v>19</v>
      </c>
      <c r="P198" s="2052" t="s">
        <v>993</v>
      </c>
      <c r="Q198" s="2053"/>
    </row>
    <row r="199" spans="2:17" ht="77.25" customHeight="1" x14ac:dyDescent="0.25">
      <c r="B199" s="181" t="s">
        <v>955</v>
      </c>
      <c r="C199" s="183" t="s">
        <v>997</v>
      </c>
      <c r="D199" s="181" t="s">
        <v>964</v>
      </c>
      <c r="E199" s="181">
        <v>78762788</v>
      </c>
      <c r="F199" s="181" t="s">
        <v>124</v>
      </c>
      <c r="G199" s="181" t="s">
        <v>994</v>
      </c>
      <c r="H199" s="387">
        <v>41194</v>
      </c>
      <c r="I199" s="279" t="s">
        <v>526</v>
      </c>
      <c r="J199" s="181" t="s">
        <v>995</v>
      </c>
      <c r="K199" s="279" t="s">
        <v>996</v>
      </c>
      <c r="L199" s="279" t="s">
        <v>146</v>
      </c>
      <c r="M199" s="153" t="s">
        <v>19</v>
      </c>
      <c r="N199" s="153" t="s">
        <v>20</v>
      </c>
      <c r="O199" s="153" t="s">
        <v>20</v>
      </c>
      <c r="P199" s="2052" t="s">
        <v>998</v>
      </c>
      <c r="Q199" s="2053"/>
    </row>
    <row r="200" spans="2:17" ht="105" customHeight="1" x14ac:dyDescent="0.25">
      <c r="B200" s="181" t="s">
        <v>999</v>
      </c>
      <c r="C200" s="183" t="s">
        <v>127</v>
      </c>
      <c r="D200" s="181" t="s">
        <v>1003</v>
      </c>
      <c r="E200" s="181">
        <v>25801542</v>
      </c>
      <c r="F200" s="181" t="s">
        <v>1032</v>
      </c>
      <c r="G200" s="181" t="s">
        <v>130</v>
      </c>
      <c r="H200" s="387">
        <v>39799</v>
      </c>
      <c r="I200" s="279" t="s">
        <v>824</v>
      </c>
      <c r="J200" s="181" t="s">
        <v>526</v>
      </c>
      <c r="K200" s="279" t="s">
        <v>526</v>
      </c>
      <c r="L200" s="279" t="s">
        <v>526</v>
      </c>
      <c r="M200" s="153" t="s">
        <v>19</v>
      </c>
      <c r="N200" s="153" t="s">
        <v>20</v>
      </c>
      <c r="O200" s="153" t="s">
        <v>19</v>
      </c>
      <c r="P200" s="2052" t="s">
        <v>1033</v>
      </c>
      <c r="Q200" s="2053"/>
    </row>
    <row r="201" spans="2:17" ht="165" customHeight="1" x14ac:dyDescent="0.25">
      <c r="B201" s="181" t="s">
        <v>999</v>
      </c>
      <c r="C201" s="183" t="s">
        <v>127</v>
      </c>
      <c r="D201" s="181" t="s">
        <v>1004</v>
      </c>
      <c r="E201" s="181">
        <v>34994467</v>
      </c>
      <c r="F201" s="181" t="s">
        <v>985</v>
      </c>
      <c r="G201" s="181" t="s">
        <v>135</v>
      </c>
      <c r="H201" s="387">
        <v>36869</v>
      </c>
      <c r="I201" s="279" t="s">
        <v>824</v>
      </c>
      <c r="J201" s="181" t="s">
        <v>526</v>
      </c>
      <c r="K201" s="279" t="s">
        <v>526</v>
      </c>
      <c r="L201" s="279" t="s">
        <v>526</v>
      </c>
      <c r="M201" s="153" t="s">
        <v>19</v>
      </c>
      <c r="N201" s="153" t="s">
        <v>20</v>
      </c>
      <c r="O201" s="153" t="s">
        <v>19</v>
      </c>
      <c r="P201" s="2052" t="s">
        <v>1040</v>
      </c>
      <c r="Q201" s="2053"/>
    </row>
    <row r="202" spans="2:17" ht="165" x14ac:dyDescent="0.25">
      <c r="B202" s="181" t="s">
        <v>999</v>
      </c>
      <c r="C202" s="183" t="s">
        <v>127</v>
      </c>
      <c r="D202" s="181" t="s">
        <v>1046</v>
      </c>
      <c r="E202" s="181">
        <v>50996033</v>
      </c>
      <c r="F202" s="181" t="s">
        <v>124</v>
      </c>
      <c r="G202" s="181" t="s">
        <v>845</v>
      </c>
      <c r="H202" s="387">
        <v>40024</v>
      </c>
      <c r="I202" s="279">
        <v>124372</v>
      </c>
      <c r="J202" s="181" t="s">
        <v>1047</v>
      </c>
      <c r="K202" s="279" t="s">
        <v>526</v>
      </c>
      <c r="L202" s="279" t="s">
        <v>526</v>
      </c>
      <c r="M202" s="153" t="s">
        <v>19</v>
      </c>
      <c r="N202" s="153" t="s">
        <v>20</v>
      </c>
      <c r="O202" s="153" t="s">
        <v>19</v>
      </c>
      <c r="P202" s="2052" t="s">
        <v>1048</v>
      </c>
      <c r="Q202" s="2053"/>
    </row>
    <row r="203" spans="2:17" ht="240" x14ac:dyDescent="0.25">
      <c r="B203" s="181" t="s">
        <v>999</v>
      </c>
      <c r="C203" s="183" t="s">
        <v>127</v>
      </c>
      <c r="D203" s="181" t="s">
        <v>1005</v>
      </c>
      <c r="E203" s="181">
        <v>34996044</v>
      </c>
      <c r="F203" s="181" t="s">
        <v>349</v>
      </c>
      <c r="G203" s="181" t="s">
        <v>1055</v>
      </c>
      <c r="H203" s="387">
        <v>34793</v>
      </c>
      <c r="I203" s="279" t="s">
        <v>824</v>
      </c>
      <c r="J203" s="181" t="s">
        <v>1056</v>
      </c>
      <c r="K203" s="279"/>
      <c r="L203" s="279" t="s">
        <v>526</v>
      </c>
      <c r="M203" s="153" t="s">
        <v>19</v>
      </c>
      <c r="N203" s="153" t="s">
        <v>20</v>
      </c>
      <c r="O203" s="153" t="s">
        <v>19</v>
      </c>
      <c r="P203" s="2052" t="s">
        <v>1191</v>
      </c>
      <c r="Q203" s="2053"/>
    </row>
    <row r="204" spans="2:17" ht="90.75" customHeight="1" x14ac:dyDescent="0.25">
      <c r="B204" s="181" t="s">
        <v>999</v>
      </c>
      <c r="C204" s="183" t="s">
        <v>127</v>
      </c>
      <c r="D204" s="181" t="s">
        <v>1006</v>
      </c>
      <c r="E204" s="181">
        <v>50939136</v>
      </c>
      <c r="F204" s="181" t="s">
        <v>1064</v>
      </c>
      <c r="G204" s="181" t="s">
        <v>130</v>
      </c>
      <c r="H204" s="387">
        <v>38700</v>
      </c>
      <c r="I204" s="279" t="s">
        <v>824</v>
      </c>
      <c r="J204" s="181" t="s">
        <v>1065</v>
      </c>
      <c r="K204" s="279" t="s">
        <v>1066</v>
      </c>
      <c r="L204" s="279" t="s">
        <v>526</v>
      </c>
      <c r="M204" s="153" t="s">
        <v>19</v>
      </c>
      <c r="N204" s="153" t="s">
        <v>20</v>
      </c>
      <c r="O204" s="153" t="s">
        <v>19</v>
      </c>
      <c r="P204" s="2052" t="s">
        <v>1067</v>
      </c>
      <c r="Q204" s="2053"/>
    </row>
    <row r="205" spans="2:17" ht="45" x14ac:dyDescent="0.25">
      <c r="B205" s="181" t="s">
        <v>999</v>
      </c>
      <c r="C205" s="183" t="s">
        <v>127</v>
      </c>
      <c r="D205" s="181" t="s">
        <v>1007</v>
      </c>
      <c r="E205" s="181">
        <v>30568327</v>
      </c>
      <c r="F205" s="181" t="s">
        <v>349</v>
      </c>
      <c r="G205" s="181" t="s">
        <v>1055</v>
      </c>
      <c r="H205" s="387">
        <v>34362</v>
      </c>
      <c r="I205" s="279" t="s">
        <v>824</v>
      </c>
      <c r="J205" s="181" t="s">
        <v>1073</v>
      </c>
      <c r="K205" s="181" t="s">
        <v>1072</v>
      </c>
      <c r="L205" s="279" t="s">
        <v>146</v>
      </c>
      <c r="M205" s="153" t="s">
        <v>19</v>
      </c>
      <c r="N205" s="153" t="s">
        <v>19</v>
      </c>
      <c r="O205" s="153" t="s">
        <v>19</v>
      </c>
      <c r="P205" s="2052" t="s">
        <v>1074</v>
      </c>
      <c r="Q205" s="2053"/>
    </row>
    <row r="206" spans="2:17" ht="384" customHeight="1" x14ac:dyDescent="0.25">
      <c r="B206" s="181" t="s">
        <v>999</v>
      </c>
      <c r="C206" s="183" t="s">
        <v>127</v>
      </c>
      <c r="D206" s="181" t="s">
        <v>1008</v>
      </c>
      <c r="E206" s="181">
        <v>25913092</v>
      </c>
      <c r="F206" s="181" t="s">
        <v>349</v>
      </c>
      <c r="G206" s="181" t="s">
        <v>1055</v>
      </c>
      <c r="H206" s="181" t="s">
        <v>1081</v>
      </c>
      <c r="I206" s="279" t="s">
        <v>824</v>
      </c>
      <c r="J206" s="181" t="s">
        <v>1082</v>
      </c>
      <c r="K206" s="279" t="s">
        <v>1083</v>
      </c>
      <c r="L206" s="279" t="s">
        <v>526</v>
      </c>
      <c r="M206" s="153"/>
      <c r="N206" s="153"/>
      <c r="O206" s="153"/>
      <c r="P206" s="2052" t="s">
        <v>1084</v>
      </c>
      <c r="Q206" s="2053"/>
    </row>
    <row r="207" spans="2:17" ht="162.75" customHeight="1" x14ac:dyDescent="0.25">
      <c r="B207" s="181" t="s">
        <v>999</v>
      </c>
      <c r="C207" s="183" t="s">
        <v>127</v>
      </c>
      <c r="D207" s="181" t="s">
        <v>1009</v>
      </c>
      <c r="E207" s="181">
        <v>71254347</v>
      </c>
      <c r="F207" s="181" t="s">
        <v>124</v>
      </c>
      <c r="G207" s="181" t="s">
        <v>980</v>
      </c>
      <c r="H207" s="387">
        <v>40530</v>
      </c>
      <c r="I207" s="279">
        <v>119119</v>
      </c>
      <c r="J207" s="181" t="s">
        <v>1091</v>
      </c>
      <c r="K207" s="398">
        <v>38518</v>
      </c>
      <c r="L207" s="279" t="s">
        <v>526</v>
      </c>
      <c r="M207" s="153" t="s">
        <v>19</v>
      </c>
      <c r="N207" s="153" t="s">
        <v>526</v>
      </c>
      <c r="O207" s="153" t="s">
        <v>19</v>
      </c>
      <c r="P207" s="2052" t="s">
        <v>1092</v>
      </c>
      <c r="Q207" s="2053"/>
    </row>
    <row r="208" spans="2:17" ht="133.5" customHeight="1" x14ac:dyDescent="0.25">
      <c r="B208" s="181" t="s">
        <v>999</v>
      </c>
      <c r="C208" s="183" t="s">
        <v>127</v>
      </c>
      <c r="D208" s="181" t="s">
        <v>1010</v>
      </c>
      <c r="E208" s="181">
        <v>23249429</v>
      </c>
      <c r="F208" s="181" t="s">
        <v>124</v>
      </c>
      <c r="G208" s="181" t="s">
        <v>1099</v>
      </c>
      <c r="H208" s="387">
        <v>38107</v>
      </c>
      <c r="I208" s="279" t="s">
        <v>526</v>
      </c>
      <c r="J208" s="181" t="s">
        <v>1101</v>
      </c>
      <c r="K208" s="279" t="s">
        <v>1100</v>
      </c>
      <c r="L208" s="279" t="s">
        <v>526</v>
      </c>
      <c r="M208" s="153" t="s">
        <v>19</v>
      </c>
      <c r="N208" s="153" t="s">
        <v>526</v>
      </c>
      <c r="O208" s="153" t="s">
        <v>19</v>
      </c>
      <c r="P208" s="2052" t="s">
        <v>1102</v>
      </c>
      <c r="Q208" s="2053"/>
    </row>
    <row r="209" spans="2:17" ht="177" customHeight="1" x14ac:dyDescent="0.25">
      <c r="B209" s="181" t="s">
        <v>999</v>
      </c>
      <c r="C209" s="183" t="s">
        <v>127</v>
      </c>
      <c r="D209" s="181" t="s">
        <v>1011</v>
      </c>
      <c r="E209" s="181">
        <v>55234009</v>
      </c>
      <c r="F209" s="181" t="s">
        <v>124</v>
      </c>
      <c r="G209" s="181" t="s">
        <v>1109</v>
      </c>
      <c r="H209" s="387">
        <v>39562</v>
      </c>
      <c r="I209" s="279">
        <v>118325</v>
      </c>
      <c r="J209" s="181"/>
      <c r="K209" s="279"/>
      <c r="L209" s="279"/>
      <c r="M209" s="153"/>
      <c r="N209" s="153"/>
      <c r="O209" s="153"/>
      <c r="P209" s="2052" t="s">
        <v>1110</v>
      </c>
      <c r="Q209" s="2053"/>
    </row>
    <row r="210" spans="2:17" ht="180" x14ac:dyDescent="0.25">
      <c r="B210" s="181" t="s">
        <v>999</v>
      </c>
      <c r="C210" s="183" t="s">
        <v>1000</v>
      </c>
      <c r="D210" s="181" t="s">
        <v>1012</v>
      </c>
      <c r="E210" s="181">
        <v>30669589</v>
      </c>
      <c r="F210" s="181" t="s">
        <v>124</v>
      </c>
      <c r="G210" s="181" t="s">
        <v>196</v>
      </c>
      <c r="H210" s="387">
        <v>38443</v>
      </c>
      <c r="I210" s="279">
        <v>103954</v>
      </c>
      <c r="J210" s="181" t="s">
        <v>1118</v>
      </c>
      <c r="K210" s="279"/>
      <c r="L210" s="279" t="s">
        <v>526</v>
      </c>
      <c r="M210" s="153" t="s">
        <v>19</v>
      </c>
      <c r="N210" s="153" t="s">
        <v>526</v>
      </c>
      <c r="O210" s="153" t="s">
        <v>19</v>
      </c>
      <c r="P210" s="2052" t="s">
        <v>1119</v>
      </c>
      <c r="Q210" s="2053"/>
    </row>
    <row r="211" spans="2:17" ht="90" x14ac:dyDescent="0.25">
      <c r="B211" s="181" t="s">
        <v>1001</v>
      </c>
      <c r="C211" s="183" t="s">
        <v>133</v>
      </c>
      <c r="D211" s="181" t="s">
        <v>1034</v>
      </c>
      <c r="E211" s="181"/>
      <c r="F211" s="181" t="s">
        <v>124</v>
      </c>
      <c r="G211" s="181" t="s">
        <v>189</v>
      </c>
      <c r="H211" s="387">
        <v>41759</v>
      </c>
      <c r="I211" s="279">
        <v>144883</v>
      </c>
      <c r="J211" s="181" t="s">
        <v>1035</v>
      </c>
      <c r="K211" s="279" t="s">
        <v>1036</v>
      </c>
      <c r="L211" s="383" t="s">
        <v>146</v>
      </c>
      <c r="M211" s="153" t="s">
        <v>19</v>
      </c>
      <c r="N211" s="153" t="s">
        <v>19</v>
      </c>
      <c r="O211" s="153" t="s">
        <v>19</v>
      </c>
      <c r="P211" s="2052" t="s">
        <v>1037</v>
      </c>
      <c r="Q211" s="2053"/>
    </row>
    <row r="212" spans="2:17" ht="150" x14ac:dyDescent="0.25">
      <c r="B212" s="181" t="s">
        <v>1001</v>
      </c>
      <c r="C212" s="183" t="s">
        <v>133</v>
      </c>
      <c r="D212" s="181" t="s">
        <v>1013</v>
      </c>
      <c r="E212" s="181"/>
      <c r="F212" s="181" t="s">
        <v>985</v>
      </c>
      <c r="G212" s="181" t="s">
        <v>135</v>
      </c>
      <c r="H212" s="387">
        <v>41081</v>
      </c>
      <c r="I212" s="279" t="s">
        <v>824</v>
      </c>
      <c r="J212" s="181" t="s">
        <v>1038</v>
      </c>
      <c r="K212" s="279" t="s">
        <v>1039</v>
      </c>
      <c r="L212" s="279" t="s">
        <v>146</v>
      </c>
      <c r="M212" s="153" t="s">
        <v>19</v>
      </c>
      <c r="N212" s="153" t="s">
        <v>20</v>
      </c>
      <c r="O212" s="153" t="s">
        <v>19</v>
      </c>
      <c r="P212" s="2052" t="s">
        <v>1191</v>
      </c>
      <c r="Q212" s="2053"/>
    </row>
    <row r="213" spans="2:17" ht="75" x14ac:dyDescent="0.25">
      <c r="B213" s="181" t="s">
        <v>1001</v>
      </c>
      <c r="C213" s="183" t="s">
        <v>133</v>
      </c>
      <c r="D213" s="181" t="s">
        <v>1014</v>
      </c>
      <c r="E213" s="181">
        <v>1067853993</v>
      </c>
      <c r="F213" s="181" t="s">
        <v>124</v>
      </c>
      <c r="G213" s="181" t="s">
        <v>196</v>
      </c>
      <c r="H213" s="387">
        <v>39871</v>
      </c>
      <c r="I213" s="279">
        <v>108902</v>
      </c>
      <c r="J213" s="181" t="s">
        <v>1042</v>
      </c>
      <c r="K213" s="279" t="s">
        <v>1043</v>
      </c>
      <c r="L213" s="279" t="s">
        <v>526</v>
      </c>
      <c r="M213" s="153" t="s">
        <v>19</v>
      </c>
      <c r="N213" s="153" t="s">
        <v>526</v>
      </c>
      <c r="O213" s="153" t="s">
        <v>19</v>
      </c>
      <c r="P213" s="2052" t="s">
        <v>1041</v>
      </c>
      <c r="Q213" s="2053"/>
    </row>
    <row r="214" spans="2:17" ht="90" x14ac:dyDescent="0.25">
      <c r="B214" s="181" t="s">
        <v>1001</v>
      </c>
      <c r="C214" s="183" t="s">
        <v>133</v>
      </c>
      <c r="D214" s="181" t="s">
        <v>1015</v>
      </c>
      <c r="E214" s="181">
        <v>25788015</v>
      </c>
      <c r="F214" s="181" t="s">
        <v>124</v>
      </c>
      <c r="G214" s="181" t="s">
        <v>845</v>
      </c>
      <c r="H214" s="387">
        <v>39751</v>
      </c>
      <c r="I214" s="279">
        <v>108922</v>
      </c>
      <c r="J214" s="181" t="s">
        <v>1044</v>
      </c>
      <c r="K214" s="279" t="s">
        <v>1045</v>
      </c>
      <c r="L214" s="279" t="s">
        <v>146</v>
      </c>
      <c r="M214" s="153" t="s">
        <v>19</v>
      </c>
      <c r="N214" s="153" t="s">
        <v>526</v>
      </c>
      <c r="O214" s="153" t="s">
        <v>19</v>
      </c>
      <c r="P214" s="2052" t="s">
        <v>1193</v>
      </c>
      <c r="Q214" s="2053"/>
    </row>
    <row r="215" spans="2:17" ht="185.25" customHeight="1" x14ac:dyDescent="0.25">
      <c r="B215" s="181" t="s">
        <v>1001</v>
      </c>
      <c r="C215" s="183" t="s">
        <v>133</v>
      </c>
      <c r="D215" s="181" t="s">
        <v>1016</v>
      </c>
      <c r="E215" s="181">
        <v>1067869093</v>
      </c>
      <c r="F215" s="181" t="s">
        <v>124</v>
      </c>
      <c r="G215" s="181" t="s">
        <v>189</v>
      </c>
      <c r="H215" s="387" t="s">
        <v>1049</v>
      </c>
      <c r="I215" s="279" t="s">
        <v>526</v>
      </c>
      <c r="J215" s="181"/>
      <c r="K215" s="279"/>
      <c r="L215" s="279"/>
      <c r="M215" s="153" t="s">
        <v>19</v>
      </c>
      <c r="N215" s="153" t="s">
        <v>526</v>
      </c>
      <c r="O215" s="153" t="s">
        <v>19</v>
      </c>
      <c r="P215" s="2052" t="s">
        <v>1050</v>
      </c>
      <c r="Q215" s="2053"/>
    </row>
    <row r="216" spans="2:17" ht="60" x14ac:dyDescent="0.25">
      <c r="B216" s="181" t="s">
        <v>1001</v>
      </c>
      <c r="C216" s="183" t="s">
        <v>133</v>
      </c>
      <c r="D216" s="181" t="s">
        <v>1051</v>
      </c>
      <c r="E216" s="181">
        <v>1067866610</v>
      </c>
      <c r="F216" s="181" t="s">
        <v>124</v>
      </c>
      <c r="G216" s="181" t="s">
        <v>189</v>
      </c>
      <c r="H216" s="181">
        <v>130706</v>
      </c>
      <c r="I216" s="398">
        <v>41054</v>
      </c>
      <c r="J216" s="181" t="s">
        <v>1052</v>
      </c>
      <c r="K216" s="279" t="s">
        <v>1053</v>
      </c>
      <c r="L216" s="279" t="s">
        <v>146</v>
      </c>
      <c r="M216" s="153" t="s">
        <v>19</v>
      </c>
      <c r="N216" s="153" t="s">
        <v>526</v>
      </c>
      <c r="O216" s="153" t="s">
        <v>19</v>
      </c>
      <c r="P216" s="2052" t="s">
        <v>1054</v>
      </c>
      <c r="Q216" s="2053"/>
    </row>
    <row r="217" spans="2:17" ht="60" x14ac:dyDescent="0.25">
      <c r="B217" s="181" t="s">
        <v>1001</v>
      </c>
      <c r="C217" s="183" t="s">
        <v>133</v>
      </c>
      <c r="D217" s="181" t="s">
        <v>1017</v>
      </c>
      <c r="E217" s="181">
        <v>1066735035</v>
      </c>
      <c r="F217" s="181" t="s">
        <v>124</v>
      </c>
      <c r="G217" s="181" t="s">
        <v>980</v>
      </c>
      <c r="H217" s="181" t="s">
        <v>1057</v>
      </c>
      <c r="I217" s="279" t="s">
        <v>824</v>
      </c>
      <c r="J217" s="181" t="s">
        <v>1058</v>
      </c>
      <c r="K217" s="279" t="s">
        <v>1059</v>
      </c>
      <c r="L217" s="279" t="s">
        <v>146</v>
      </c>
      <c r="M217" s="153" t="s">
        <v>19</v>
      </c>
      <c r="N217" s="153" t="s">
        <v>19</v>
      </c>
      <c r="O217" s="153" t="s">
        <v>19</v>
      </c>
      <c r="P217" s="2052" t="s">
        <v>1060</v>
      </c>
      <c r="Q217" s="2053"/>
    </row>
    <row r="218" spans="2:17" ht="265.5" customHeight="1" x14ac:dyDescent="0.25">
      <c r="B218" s="181" t="s">
        <v>1001</v>
      </c>
      <c r="C218" s="183" t="s">
        <v>133</v>
      </c>
      <c r="D218" s="181" t="s">
        <v>1018</v>
      </c>
      <c r="E218" s="181">
        <v>25809599</v>
      </c>
      <c r="F218" s="181" t="s">
        <v>124</v>
      </c>
      <c r="G218" s="181" t="s">
        <v>980</v>
      </c>
      <c r="H218" s="387">
        <v>38892</v>
      </c>
      <c r="I218" s="279" t="s">
        <v>526</v>
      </c>
      <c r="J218" s="181" t="s">
        <v>1061</v>
      </c>
      <c r="K218" s="279" t="s">
        <v>1062</v>
      </c>
      <c r="L218" s="279" t="s">
        <v>146</v>
      </c>
      <c r="M218" s="153" t="s">
        <v>19</v>
      </c>
      <c r="N218" s="153" t="s">
        <v>19</v>
      </c>
      <c r="O218" s="153" t="s">
        <v>19</v>
      </c>
      <c r="P218" s="2052" t="s">
        <v>1063</v>
      </c>
      <c r="Q218" s="2053"/>
    </row>
    <row r="219" spans="2:17" ht="131.25" customHeight="1" x14ac:dyDescent="0.25">
      <c r="B219" s="181" t="s">
        <v>1001</v>
      </c>
      <c r="C219" s="183" t="s">
        <v>133</v>
      </c>
      <c r="D219" s="181" t="s">
        <v>1019</v>
      </c>
      <c r="E219" s="181">
        <v>1102828379</v>
      </c>
      <c r="F219" s="181" t="s">
        <v>124</v>
      </c>
      <c r="G219" s="181" t="s">
        <v>189</v>
      </c>
      <c r="H219" s="387">
        <v>41418</v>
      </c>
      <c r="I219" s="279">
        <v>139210</v>
      </c>
      <c r="J219" s="181" t="s">
        <v>1068</v>
      </c>
      <c r="K219" s="279" t="s">
        <v>1069</v>
      </c>
      <c r="L219" s="279" t="s">
        <v>146</v>
      </c>
      <c r="M219" s="153" t="s">
        <v>19</v>
      </c>
      <c r="N219" s="153" t="s">
        <v>19</v>
      </c>
      <c r="O219" s="153" t="s">
        <v>19</v>
      </c>
      <c r="P219" s="2052" t="s">
        <v>1070</v>
      </c>
      <c r="Q219" s="2053"/>
    </row>
    <row r="220" spans="2:17" ht="255.75" customHeight="1" x14ac:dyDescent="0.25">
      <c r="B220" s="181" t="s">
        <v>1001</v>
      </c>
      <c r="C220" s="183" t="s">
        <v>133</v>
      </c>
      <c r="D220" s="181" t="s">
        <v>1020</v>
      </c>
      <c r="E220" s="181">
        <v>50848060</v>
      </c>
      <c r="F220" s="181" t="s">
        <v>349</v>
      </c>
      <c r="G220" s="181" t="s">
        <v>845</v>
      </c>
      <c r="H220" s="387">
        <v>33886</v>
      </c>
      <c r="I220" s="279" t="s">
        <v>824</v>
      </c>
      <c r="J220" s="181" t="s">
        <v>1071</v>
      </c>
      <c r="K220" s="279"/>
      <c r="L220" s="279" t="s">
        <v>526</v>
      </c>
      <c r="M220" s="153" t="s">
        <v>19</v>
      </c>
      <c r="N220" s="153" t="s">
        <v>526</v>
      </c>
      <c r="O220" s="153" t="s">
        <v>19</v>
      </c>
      <c r="P220" s="2052" t="s">
        <v>1190</v>
      </c>
      <c r="Q220" s="2053"/>
    </row>
    <row r="221" spans="2:17" ht="217.5" customHeight="1" x14ac:dyDescent="0.25">
      <c r="B221" s="181" t="s">
        <v>1001</v>
      </c>
      <c r="C221" s="183" t="s">
        <v>133</v>
      </c>
      <c r="D221" s="181" t="s">
        <v>1021</v>
      </c>
      <c r="E221" s="181">
        <v>1067905012</v>
      </c>
      <c r="F221" s="181" t="s">
        <v>124</v>
      </c>
      <c r="G221" s="181" t="s">
        <v>845</v>
      </c>
      <c r="H221" s="181" t="s">
        <v>1057</v>
      </c>
      <c r="I221" s="279" t="s">
        <v>824</v>
      </c>
      <c r="J221" s="181" t="s">
        <v>1075</v>
      </c>
      <c r="K221" s="279" t="s">
        <v>526</v>
      </c>
      <c r="L221" s="279" t="s">
        <v>526</v>
      </c>
      <c r="M221" s="153" t="s">
        <v>19</v>
      </c>
      <c r="N221" s="153" t="s">
        <v>526</v>
      </c>
      <c r="O221" s="153" t="s">
        <v>19</v>
      </c>
      <c r="P221" s="2052" t="s">
        <v>1076</v>
      </c>
      <c r="Q221" s="2053"/>
    </row>
    <row r="222" spans="2:17" ht="105" x14ac:dyDescent="0.25">
      <c r="B222" s="181" t="s">
        <v>1001</v>
      </c>
      <c r="C222" s="183" t="s">
        <v>133</v>
      </c>
      <c r="D222" s="181" t="s">
        <v>1022</v>
      </c>
      <c r="E222" s="181">
        <v>50920134</v>
      </c>
      <c r="F222" s="181" t="s">
        <v>124</v>
      </c>
      <c r="G222" s="181" t="s">
        <v>196</v>
      </c>
      <c r="H222" s="387">
        <v>38337</v>
      </c>
      <c r="I222" s="279" t="s">
        <v>1077</v>
      </c>
      <c r="J222" s="181" t="s">
        <v>1078</v>
      </c>
      <c r="K222" s="279" t="s">
        <v>1079</v>
      </c>
      <c r="L222" s="279" t="s">
        <v>146</v>
      </c>
      <c r="M222" s="153" t="s">
        <v>19</v>
      </c>
      <c r="N222" s="153" t="s">
        <v>19</v>
      </c>
      <c r="O222" s="153" t="s">
        <v>19</v>
      </c>
      <c r="P222" s="2052" t="s">
        <v>1080</v>
      </c>
      <c r="Q222" s="2053"/>
    </row>
    <row r="223" spans="2:17" ht="75" x14ac:dyDescent="0.25">
      <c r="B223" s="181" t="s">
        <v>1001</v>
      </c>
      <c r="C223" s="183" t="s">
        <v>133</v>
      </c>
      <c r="D223" s="181" t="s">
        <v>1023</v>
      </c>
      <c r="E223" s="181">
        <v>1067841819</v>
      </c>
      <c r="F223" s="181" t="s">
        <v>124</v>
      </c>
      <c r="G223" s="181" t="s">
        <v>845</v>
      </c>
      <c r="H223" s="387">
        <v>40689</v>
      </c>
      <c r="I223" s="279">
        <v>122579</v>
      </c>
      <c r="J223" s="181" t="s">
        <v>1085</v>
      </c>
      <c r="K223" s="279" t="s">
        <v>1086</v>
      </c>
      <c r="L223" s="279" t="s">
        <v>146</v>
      </c>
      <c r="M223" s="153" t="s">
        <v>19</v>
      </c>
      <c r="N223" s="153" t="s">
        <v>19</v>
      </c>
      <c r="O223" s="153" t="s">
        <v>19</v>
      </c>
      <c r="P223" s="2052" t="s">
        <v>1087</v>
      </c>
      <c r="Q223" s="2053"/>
    </row>
    <row r="224" spans="2:17" ht="75" x14ac:dyDescent="0.25">
      <c r="B224" s="181" t="s">
        <v>1001</v>
      </c>
      <c r="C224" s="183" t="s">
        <v>133</v>
      </c>
      <c r="D224" s="181" t="s">
        <v>1024</v>
      </c>
      <c r="E224" s="181">
        <v>1067856977</v>
      </c>
      <c r="F224" s="181" t="s">
        <v>124</v>
      </c>
      <c r="G224" s="181" t="s">
        <v>845</v>
      </c>
      <c r="H224" s="387">
        <v>40143</v>
      </c>
      <c r="I224" s="279">
        <v>114808</v>
      </c>
      <c r="J224" s="181" t="s">
        <v>1088</v>
      </c>
      <c r="K224" s="279" t="s">
        <v>1089</v>
      </c>
      <c r="L224" s="279" t="s">
        <v>146</v>
      </c>
      <c r="M224" s="153" t="s">
        <v>19</v>
      </c>
      <c r="N224" s="153" t="s">
        <v>19</v>
      </c>
      <c r="O224" s="153" t="s">
        <v>19</v>
      </c>
      <c r="P224" s="2052" t="s">
        <v>1090</v>
      </c>
      <c r="Q224" s="2053"/>
    </row>
    <row r="225" spans="2:17" ht="75" x14ac:dyDescent="0.25">
      <c r="B225" s="181" t="s">
        <v>1001</v>
      </c>
      <c r="C225" s="183" t="s">
        <v>133</v>
      </c>
      <c r="D225" s="181" t="s">
        <v>1025</v>
      </c>
      <c r="E225" s="181">
        <v>50915759</v>
      </c>
      <c r="F225" s="181" t="s">
        <v>124</v>
      </c>
      <c r="G225" s="181" t="s">
        <v>845</v>
      </c>
      <c r="H225" s="387">
        <v>40528</v>
      </c>
      <c r="I225" s="279">
        <v>124800</v>
      </c>
      <c r="J225" s="181" t="s">
        <v>1093</v>
      </c>
      <c r="K225" s="279" t="s">
        <v>1094</v>
      </c>
      <c r="L225" s="279" t="s">
        <v>146</v>
      </c>
      <c r="M225" s="153" t="s">
        <v>19</v>
      </c>
      <c r="N225" s="153" t="s">
        <v>19</v>
      </c>
      <c r="O225" s="153" t="s">
        <v>19</v>
      </c>
      <c r="P225" s="2052" t="s">
        <v>1095</v>
      </c>
      <c r="Q225" s="2053"/>
    </row>
    <row r="226" spans="2:17" ht="115.5" customHeight="1" x14ac:dyDescent="0.25">
      <c r="B226" s="181" t="s">
        <v>1001</v>
      </c>
      <c r="C226" s="183" t="s">
        <v>133</v>
      </c>
      <c r="D226" s="181" t="s">
        <v>1026</v>
      </c>
      <c r="E226" s="181">
        <v>64701396</v>
      </c>
      <c r="F226" s="181" t="s">
        <v>349</v>
      </c>
      <c r="G226" s="181" t="s">
        <v>665</v>
      </c>
      <c r="H226" s="387">
        <v>39388</v>
      </c>
      <c r="I226" s="279" t="s">
        <v>824</v>
      </c>
      <c r="J226" s="181" t="s">
        <v>1096</v>
      </c>
      <c r="K226" s="279" t="s">
        <v>1097</v>
      </c>
      <c r="L226" s="279" t="s">
        <v>526</v>
      </c>
      <c r="M226" s="153" t="s">
        <v>19</v>
      </c>
      <c r="N226" s="153" t="s">
        <v>526</v>
      </c>
      <c r="O226" s="153" t="s">
        <v>19</v>
      </c>
      <c r="P226" s="2052" t="s">
        <v>1098</v>
      </c>
      <c r="Q226" s="2053"/>
    </row>
    <row r="227" spans="2:17" ht="156.75" customHeight="1" x14ac:dyDescent="0.25">
      <c r="B227" s="181" t="s">
        <v>1001</v>
      </c>
      <c r="C227" s="183" t="s">
        <v>133</v>
      </c>
      <c r="D227" s="181" t="s">
        <v>1027</v>
      </c>
      <c r="E227" s="181">
        <v>50930785</v>
      </c>
      <c r="F227" s="181" t="s">
        <v>124</v>
      </c>
      <c r="G227" s="181" t="s">
        <v>189</v>
      </c>
      <c r="H227" s="387">
        <v>41502</v>
      </c>
      <c r="I227" s="279">
        <v>144043</v>
      </c>
      <c r="J227" s="181" t="s">
        <v>1103</v>
      </c>
      <c r="K227" s="279" t="s">
        <v>1104</v>
      </c>
      <c r="L227" s="279" t="s">
        <v>526</v>
      </c>
      <c r="M227" s="153" t="s">
        <v>19</v>
      </c>
      <c r="N227" s="153" t="s">
        <v>526</v>
      </c>
      <c r="O227" s="153" t="s">
        <v>19</v>
      </c>
      <c r="P227" s="2052" t="s">
        <v>1105</v>
      </c>
      <c r="Q227" s="2053"/>
    </row>
    <row r="228" spans="2:17" ht="200.25" customHeight="1" x14ac:dyDescent="0.25">
      <c r="B228" s="181" t="s">
        <v>1001</v>
      </c>
      <c r="C228" s="183" t="s">
        <v>133</v>
      </c>
      <c r="D228" s="181" t="s">
        <v>1028</v>
      </c>
      <c r="E228" s="181">
        <v>1118805379</v>
      </c>
      <c r="F228" s="181" t="s">
        <v>349</v>
      </c>
      <c r="G228" s="181" t="s">
        <v>1106</v>
      </c>
      <c r="H228" s="387">
        <v>40256</v>
      </c>
      <c r="I228" s="279" t="s">
        <v>824</v>
      </c>
      <c r="J228" s="181" t="s">
        <v>1107</v>
      </c>
      <c r="K228" s="279" t="s">
        <v>526</v>
      </c>
      <c r="L228" s="279" t="s">
        <v>526</v>
      </c>
      <c r="M228" s="153" t="s">
        <v>19</v>
      </c>
      <c r="N228" s="153" t="s">
        <v>526</v>
      </c>
      <c r="O228" s="153" t="s">
        <v>19</v>
      </c>
      <c r="P228" s="2052" t="s">
        <v>1108</v>
      </c>
      <c r="Q228" s="2053"/>
    </row>
    <row r="229" spans="2:17" ht="60" x14ac:dyDescent="0.25">
      <c r="B229" s="181" t="s">
        <v>1001</v>
      </c>
      <c r="C229" s="183" t="s">
        <v>133</v>
      </c>
      <c r="D229" s="181" t="s">
        <v>1111</v>
      </c>
      <c r="E229" s="181">
        <v>1068664189</v>
      </c>
      <c r="F229" s="181" t="s">
        <v>124</v>
      </c>
      <c r="G229" s="181" t="s">
        <v>189</v>
      </c>
      <c r="H229" s="387">
        <v>41789</v>
      </c>
      <c r="I229" s="279">
        <v>144882</v>
      </c>
      <c r="J229" s="181" t="s">
        <v>1112</v>
      </c>
      <c r="K229" s="279" t="s">
        <v>1113</v>
      </c>
      <c r="L229" s="279" t="s">
        <v>146</v>
      </c>
      <c r="M229" s="153" t="s">
        <v>19</v>
      </c>
      <c r="N229" s="153" t="s">
        <v>19</v>
      </c>
      <c r="O229" s="153" t="s">
        <v>19</v>
      </c>
      <c r="P229" s="2052" t="s">
        <v>1114</v>
      </c>
      <c r="Q229" s="2053"/>
    </row>
    <row r="230" spans="2:17" ht="138.75" customHeight="1" x14ac:dyDescent="0.25">
      <c r="B230" s="181" t="s">
        <v>1001</v>
      </c>
      <c r="C230" s="183" t="s">
        <v>133</v>
      </c>
      <c r="D230" s="181" t="s">
        <v>1029</v>
      </c>
      <c r="E230" s="181">
        <v>1007367735</v>
      </c>
      <c r="F230" s="181" t="s">
        <v>124</v>
      </c>
      <c r="G230" s="181" t="s">
        <v>189</v>
      </c>
      <c r="H230" s="181" t="s">
        <v>1115</v>
      </c>
      <c r="I230" s="279" t="s">
        <v>824</v>
      </c>
      <c r="J230" s="181" t="s">
        <v>247</v>
      </c>
      <c r="K230" s="279" t="s">
        <v>1116</v>
      </c>
      <c r="L230" s="279" t="s">
        <v>526</v>
      </c>
      <c r="M230" s="153" t="s">
        <v>19</v>
      </c>
      <c r="N230" s="153" t="s">
        <v>526</v>
      </c>
      <c r="O230" s="153" t="s">
        <v>19</v>
      </c>
      <c r="P230" s="2052" t="s">
        <v>1117</v>
      </c>
      <c r="Q230" s="2053"/>
    </row>
    <row r="231" spans="2:17" ht="117" customHeight="1" x14ac:dyDescent="0.25">
      <c r="B231" s="181" t="s">
        <v>1001</v>
      </c>
      <c r="C231" s="183" t="s">
        <v>133</v>
      </c>
      <c r="D231" s="181" t="s">
        <v>1030</v>
      </c>
      <c r="E231" s="181">
        <v>1053793474</v>
      </c>
      <c r="F231" s="181" t="s">
        <v>985</v>
      </c>
      <c r="G231" s="181" t="s">
        <v>1081</v>
      </c>
      <c r="H231" s="387">
        <v>41263</v>
      </c>
      <c r="I231" s="279" t="s">
        <v>824</v>
      </c>
      <c r="J231" s="181" t="s">
        <v>1121</v>
      </c>
      <c r="K231" s="279" t="s">
        <v>1122</v>
      </c>
      <c r="L231" s="279" t="s">
        <v>146</v>
      </c>
      <c r="M231" s="153" t="s">
        <v>19</v>
      </c>
      <c r="N231" s="153" t="s">
        <v>526</v>
      </c>
      <c r="O231" s="153" t="s">
        <v>19</v>
      </c>
      <c r="P231" s="2052" t="s">
        <v>1120</v>
      </c>
      <c r="Q231" s="2053"/>
    </row>
    <row r="232" spans="2:17" ht="120" x14ac:dyDescent="0.25">
      <c r="B232" s="181" t="s">
        <v>1001</v>
      </c>
      <c r="C232" s="183" t="s">
        <v>1002</v>
      </c>
      <c r="D232" s="181" t="s">
        <v>1031</v>
      </c>
      <c r="E232" s="181">
        <v>50920198</v>
      </c>
      <c r="F232" s="181" t="s">
        <v>124</v>
      </c>
      <c r="G232" s="181" t="s">
        <v>189</v>
      </c>
      <c r="H232" s="387">
        <v>40595</v>
      </c>
      <c r="I232" s="279">
        <v>123070</v>
      </c>
      <c r="J232" s="181" t="s">
        <v>1124</v>
      </c>
      <c r="K232" s="279" t="s">
        <v>1125</v>
      </c>
      <c r="L232" s="279" t="s">
        <v>146</v>
      </c>
      <c r="M232" s="153" t="s">
        <v>19</v>
      </c>
      <c r="N232" s="153" t="s">
        <v>19</v>
      </c>
      <c r="O232" s="153" t="s">
        <v>19</v>
      </c>
      <c r="P232" s="2052" t="s">
        <v>1123</v>
      </c>
      <c r="Q232" s="2053"/>
    </row>
    <row r="233" spans="2:17" x14ac:dyDescent="0.25">
      <c r="B233" s="181"/>
      <c r="C233" s="181"/>
      <c r="D233" s="181"/>
      <c r="E233" s="181"/>
      <c r="F233" s="181"/>
      <c r="G233" s="181"/>
      <c r="H233" s="181"/>
      <c r="I233" s="279"/>
      <c r="J233" s="181"/>
      <c r="K233" s="279"/>
      <c r="L233" s="279"/>
      <c r="M233" s="153"/>
      <c r="N233" s="153"/>
      <c r="O233" s="153"/>
      <c r="P233" s="2052"/>
      <c r="Q233" s="2053"/>
    </row>
    <row r="234" spans="2:17" x14ac:dyDescent="0.25">
      <c r="B234" s="181"/>
      <c r="C234" s="181"/>
      <c r="D234" s="181"/>
      <c r="E234" s="181"/>
      <c r="F234" s="181"/>
      <c r="G234" s="181"/>
      <c r="H234" s="181"/>
      <c r="I234" s="279"/>
      <c r="J234" s="181"/>
      <c r="K234" s="279"/>
      <c r="L234" s="279"/>
      <c r="M234" s="153"/>
      <c r="N234" s="153"/>
      <c r="O234" s="153"/>
      <c r="P234" s="2052"/>
      <c r="Q234" s="2053"/>
    </row>
    <row r="235" spans="2:17" x14ac:dyDescent="0.25">
      <c r="B235" s="192"/>
      <c r="C235" s="192"/>
      <c r="D235" s="192"/>
      <c r="E235" s="192"/>
      <c r="F235" s="192"/>
      <c r="G235" s="192"/>
      <c r="H235" s="192"/>
      <c r="I235" s="382"/>
      <c r="J235" s="192"/>
      <c r="K235" s="382"/>
      <c r="L235" s="382"/>
      <c r="M235" s="388"/>
      <c r="N235" s="388"/>
      <c r="O235" s="388"/>
      <c r="P235" s="44"/>
      <c r="Q235" s="44"/>
    </row>
    <row r="236" spans="2:17" x14ac:dyDescent="0.25">
      <c r="B236" s="192"/>
      <c r="C236" s="192"/>
      <c r="D236" s="192"/>
      <c r="E236" s="192"/>
      <c r="F236" s="192"/>
      <c r="G236" s="192"/>
      <c r="H236" s="192"/>
      <c r="I236" s="382"/>
      <c r="J236" s="192"/>
      <c r="K236" s="382"/>
      <c r="L236" s="382"/>
      <c r="M236" s="388"/>
      <c r="N236" s="388"/>
      <c r="O236" s="388"/>
      <c r="P236" s="44"/>
      <c r="Q236" s="44"/>
    </row>
    <row r="238" spans="2:17" ht="15.75" thickBot="1" x14ac:dyDescent="0.3"/>
    <row r="239" spans="2:17" ht="27" thickBot="1" x14ac:dyDescent="0.3">
      <c r="B239" s="1903" t="s">
        <v>149</v>
      </c>
      <c r="C239" s="1904"/>
      <c r="D239" s="1904"/>
      <c r="E239" s="1904"/>
      <c r="F239" s="1904"/>
      <c r="G239" s="1904"/>
      <c r="H239" s="1904"/>
      <c r="I239" s="1904"/>
      <c r="J239" s="1904"/>
      <c r="K239" s="1904"/>
      <c r="L239" s="1904"/>
      <c r="M239" s="1904"/>
      <c r="N239" s="1905"/>
    </row>
    <row r="242" spans="1:26" ht="30" x14ac:dyDescent="0.25">
      <c r="B242" s="114" t="s">
        <v>18</v>
      </c>
      <c r="C242" s="114" t="s">
        <v>150</v>
      </c>
      <c r="D242" s="1898" t="s">
        <v>81</v>
      </c>
      <c r="E242" s="1900"/>
    </row>
    <row r="243" spans="1:26" x14ac:dyDescent="0.25">
      <c r="B243" s="153" t="s">
        <v>151</v>
      </c>
      <c r="C243" s="154" t="s">
        <v>22</v>
      </c>
      <c r="D243" s="1945"/>
      <c r="E243" s="1945"/>
    </row>
    <row r="246" spans="1:26" ht="26.25" x14ac:dyDescent="0.25">
      <c r="B246" s="1881" t="s">
        <v>152</v>
      </c>
      <c r="C246" s="1882"/>
      <c r="D246" s="1882"/>
      <c r="E246" s="1882"/>
      <c r="F246" s="1882"/>
      <c r="G246" s="1882"/>
      <c r="H246" s="1882"/>
      <c r="I246" s="1882"/>
      <c r="J246" s="1882"/>
      <c r="K246" s="1882"/>
      <c r="L246" s="1882"/>
      <c r="M246" s="1882"/>
      <c r="N246" s="1882"/>
      <c r="O246" s="1882"/>
      <c r="P246" s="1882"/>
    </row>
    <row r="248" spans="1:26" ht="15.75" thickBot="1" x14ac:dyDescent="0.3"/>
    <row r="249" spans="1:26" ht="27" thickBot="1" x14ac:dyDescent="0.3">
      <c r="B249" s="1903" t="s">
        <v>153</v>
      </c>
      <c r="C249" s="1904"/>
      <c r="D249" s="1904"/>
      <c r="E249" s="1904"/>
      <c r="F249" s="1904"/>
      <c r="G249" s="1904"/>
      <c r="H249" s="1904"/>
      <c r="I249" s="1904"/>
      <c r="J249" s="1904"/>
      <c r="K249" s="1904"/>
      <c r="L249" s="1904"/>
      <c r="M249" s="1904"/>
      <c r="N249" s="1905"/>
    </row>
    <row r="251" spans="1:26" ht="15.75" thickBot="1" x14ac:dyDescent="0.3">
      <c r="M251" s="58"/>
      <c r="N251" s="58"/>
    </row>
    <row r="252" spans="1:26" s="3" customFormat="1" ht="60" x14ac:dyDescent="0.25">
      <c r="B252" s="155" t="s">
        <v>34</v>
      </c>
      <c r="C252" s="155" t="s">
        <v>35</v>
      </c>
      <c r="D252" s="155" t="s">
        <v>36</v>
      </c>
      <c r="E252" s="155" t="s">
        <v>37</v>
      </c>
      <c r="F252" s="155" t="s">
        <v>38</v>
      </c>
      <c r="G252" s="155" t="s">
        <v>39</v>
      </c>
      <c r="H252" s="155" t="s">
        <v>40</v>
      </c>
      <c r="I252" s="155" t="s">
        <v>41</v>
      </c>
      <c r="J252" s="155" t="s">
        <v>42</v>
      </c>
      <c r="K252" s="155" t="s">
        <v>43</v>
      </c>
      <c r="L252" s="155" t="s">
        <v>44</v>
      </c>
      <c r="M252" s="157" t="s">
        <v>45</v>
      </c>
      <c r="N252" s="155" t="s">
        <v>46</v>
      </c>
      <c r="O252" s="155" t="s">
        <v>47</v>
      </c>
      <c r="P252" s="158" t="s">
        <v>48</v>
      </c>
      <c r="Q252" s="158" t="s">
        <v>49</v>
      </c>
    </row>
    <row r="253" spans="1:26" s="76" customFormat="1" x14ac:dyDescent="0.25">
      <c r="A253" s="62">
        <v>1</v>
      </c>
      <c r="B253" s="77" t="s">
        <v>1126</v>
      </c>
      <c r="C253" s="79"/>
      <c r="D253" s="77"/>
      <c r="E253" s="163"/>
      <c r="F253" s="164"/>
      <c r="G253" s="302"/>
      <c r="H253" s="303"/>
      <c r="I253" s="166"/>
      <c r="J253" s="166"/>
      <c r="K253" s="166"/>
      <c r="L253" s="166"/>
      <c r="M253" s="304"/>
      <c r="N253" s="304">
        <f>+M253*G253</f>
        <v>0</v>
      </c>
      <c r="O253" s="170"/>
      <c r="P253" s="170"/>
      <c r="Q253" s="74"/>
      <c r="R253" s="75"/>
      <c r="S253" s="75"/>
      <c r="T253" s="75"/>
      <c r="U253" s="75"/>
      <c r="V253" s="75"/>
      <c r="W253" s="75"/>
      <c r="X253" s="75"/>
      <c r="Y253" s="75"/>
      <c r="Z253" s="75"/>
    </row>
    <row r="254" spans="1:26" s="76" customFormat="1" x14ac:dyDescent="0.25">
      <c r="A254" s="62">
        <f>+A253+1</f>
        <v>2</v>
      </c>
      <c r="B254" s="77"/>
      <c r="C254" s="79"/>
      <c r="D254" s="77"/>
      <c r="E254" s="163"/>
      <c r="F254" s="164"/>
      <c r="G254" s="164"/>
      <c r="H254" s="164"/>
      <c r="I254" s="166"/>
      <c r="J254" s="166"/>
      <c r="K254" s="166"/>
      <c r="L254" s="166"/>
      <c r="M254" s="304"/>
      <c r="N254" s="304"/>
      <c r="O254" s="170"/>
      <c r="P254" s="170"/>
      <c r="Q254" s="74"/>
      <c r="R254" s="75"/>
      <c r="S254" s="75"/>
      <c r="T254" s="75"/>
      <c r="U254" s="75"/>
      <c r="V254" s="75"/>
      <c r="W254" s="75"/>
      <c r="X254" s="75"/>
      <c r="Y254" s="75"/>
      <c r="Z254" s="75"/>
    </row>
    <row r="255" spans="1:26" s="76" customFormat="1" x14ac:dyDescent="0.25">
      <c r="A255" s="62">
        <f t="shared" ref="A255:A260" si="1">+A254+1</f>
        <v>3</v>
      </c>
      <c r="B255" s="77"/>
      <c r="C255" s="79"/>
      <c r="D255" s="77"/>
      <c r="E255" s="163"/>
      <c r="F255" s="164"/>
      <c r="G255" s="164"/>
      <c r="H255" s="164"/>
      <c r="I255" s="166"/>
      <c r="J255" s="166"/>
      <c r="K255" s="166"/>
      <c r="L255" s="166"/>
      <c r="M255" s="304"/>
      <c r="N255" s="304"/>
      <c r="O255" s="170"/>
      <c r="P255" s="170"/>
      <c r="Q255" s="74"/>
      <c r="R255" s="75"/>
      <c r="S255" s="75"/>
      <c r="T255" s="75"/>
      <c r="U255" s="75"/>
      <c r="V255" s="75"/>
      <c r="W255" s="75"/>
      <c r="X255" s="75"/>
      <c r="Y255" s="75"/>
      <c r="Z255" s="75"/>
    </row>
    <row r="256" spans="1:26" s="76" customFormat="1" x14ac:dyDescent="0.25">
      <c r="A256" s="62">
        <f t="shared" si="1"/>
        <v>4</v>
      </c>
      <c r="B256" s="77"/>
      <c r="C256" s="79"/>
      <c r="D256" s="77"/>
      <c r="E256" s="163"/>
      <c r="F256" s="164"/>
      <c r="G256" s="164"/>
      <c r="H256" s="164"/>
      <c r="I256" s="166"/>
      <c r="J256" s="166"/>
      <c r="K256" s="166"/>
      <c r="L256" s="166"/>
      <c r="M256" s="304"/>
      <c r="N256" s="304"/>
      <c r="O256" s="170"/>
      <c r="P256" s="170"/>
      <c r="Q256" s="74"/>
      <c r="R256" s="75"/>
      <c r="S256" s="75"/>
      <c r="T256" s="75"/>
      <c r="U256" s="75"/>
      <c r="V256" s="75"/>
      <c r="W256" s="75"/>
      <c r="X256" s="75"/>
      <c r="Y256" s="75"/>
      <c r="Z256" s="75"/>
    </row>
    <row r="257" spans="1:26" s="76" customFormat="1" x14ac:dyDescent="0.25">
      <c r="A257" s="62">
        <f t="shared" si="1"/>
        <v>5</v>
      </c>
      <c r="B257" s="77"/>
      <c r="C257" s="79"/>
      <c r="D257" s="77"/>
      <c r="E257" s="163"/>
      <c r="F257" s="164"/>
      <c r="G257" s="164"/>
      <c r="H257" s="164"/>
      <c r="I257" s="166"/>
      <c r="J257" s="166"/>
      <c r="K257" s="166"/>
      <c r="L257" s="166"/>
      <c r="M257" s="304"/>
      <c r="N257" s="304"/>
      <c r="O257" s="170"/>
      <c r="P257" s="170"/>
      <c r="Q257" s="74"/>
      <c r="R257" s="75"/>
      <c r="S257" s="75"/>
      <c r="T257" s="75"/>
      <c r="U257" s="75"/>
      <c r="V257" s="75"/>
      <c r="W257" s="75"/>
      <c r="X257" s="75"/>
      <c r="Y257" s="75"/>
      <c r="Z257" s="75"/>
    </row>
    <row r="258" spans="1:26" s="76" customFormat="1" x14ac:dyDescent="0.25">
      <c r="A258" s="62">
        <f t="shared" si="1"/>
        <v>6</v>
      </c>
      <c r="B258" s="77"/>
      <c r="C258" s="79"/>
      <c r="D258" s="77"/>
      <c r="E258" s="163"/>
      <c r="F258" s="164"/>
      <c r="G258" s="164"/>
      <c r="H258" s="164"/>
      <c r="I258" s="166"/>
      <c r="J258" s="166"/>
      <c r="K258" s="166"/>
      <c r="L258" s="166"/>
      <c r="M258" s="304"/>
      <c r="N258" s="304"/>
      <c r="O258" s="170"/>
      <c r="P258" s="170"/>
      <c r="Q258" s="74"/>
      <c r="R258" s="75"/>
      <c r="S258" s="75"/>
      <c r="T258" s="75"/>
      <c r="U258" s="75"/>
      <c r="V258" s="75"/>
      <c r="W258" s="75"/>
      <c r="X258" s="75"/>
      <c r="Y258" s="75"/>
      <c r="Z258" s="75"/>
    </row>
    <row r="259" spans="1:26" s="76" customFormat="1" x14ac:dyDescent="0.25">
      <c r="A259" s="62">
        <f t="shared" si="1"/>
        <v>7</v>
      </c>
      <c r="B259" s="77"/>
      <c r="C259" s="79"/>
      <c r="D259" s="77"/>
      <c r="E259" s="163"/>
      <c r="F259" s="164"/>
      <c r="G259" s="164"/>
      <c r="H259" s="164"/>
      <c r="I259" s="166"/>
      <c r="J259" s="166"/>
      <c r="K259" s="166"/>
      <c r="L259" s="166"/>
      <c r="M259" s="304"/>
      <c r="N259" s="304"/>
      <c r="O259" s="170"/>
      <c r="P259" s="170"/>
      <c r="Q259" s="74"/>
      <c r="R259" s="75"/>
      <c r="S259" s="75"/>
      <c r="T259" s="75"/>
      <c r="U259" s="75"/>
      <c r="V259" s="75"/>
      <c r="W259" s="75"/>
      <c r="X259" s="75"/>
      <c r="Y259" s="75"/>
      <c r="Z259" s="75"/>
    </row>
    <row r="260" spans="1:26" s="76" customFormat="1" x14ac:dyDescent="0.25">
      <c r="A260" s="62">
        <f t="shared" si="1"/>
        <v>8</v>
      </c>
      <c r="B260" s="77"/>
      <c r="C260" s="79"/>
      <c r="D260" s="77"/>
      <c r="E260" s="163"/>
      <c r="F260" s="164"/>
      <c r="G260" s="164"/>
      <c r="H260" s="164"/>
      <c r="I260" s="166"/>
      <c r="J260" s="166"/>
      <c r="K260" s="166"/>
      <c r="L260" s="166"/>
      <c r="M260" s="304"/>
      <c r="N260" s="304"/>
      <c r="O260" s="170"/>
      <c r="P260" s="170"/>
      <c r="Q260" s="74"/>
      <c r="R260" s="75"/>
      <c r="S260" s="75"/>
      <c r="T260" s="75"/>
      <c r="U260" s="75"/>
      <c r="V260" s="75"/>
      <c r="W260" s="75"/>
      <c r="X260" s="75"/>
      <c r="Y260" s="75"/>
      <c r="Z260" s="75"/>
    </row>
    <row r="261" spans="1:26" s="76" customFormat="1" x14ac:dyDescent="0.25">
      <c r="A261" s="62"/>
      <c r="B261" s="162" t="s">
        <v>29</v>
      </c>
      <c r="C261" s="79"/>
      <c r="D261" s="77"/>
      <c r="E261" s="163"/>
      <c r="F261" s="164"/>
      <c r="G261" s="164"/>
      <c r="H261" s="164"/>
      <c r="I261" s="166"/>
      <c r="J261" s="166"/>
      <c r="K261" s="168">
        <f>SUM(K253:K260)</f>
        <v>0</v>
      </c>
      <c r="L261" s="168">
        <f>SUM(L253:L260)</f>
        <v>0</v>
      </c>
      <c r="M261" s="167">
        <f>SUM(M253:M260)</f>
        <v>0</v>
      </c>
      <c r="N261" s="168">
        <f>SUM(N253:N260)</f>
        <v>0</v>
      </c>
      <c r="O261" s="170"/>
      <c r="P261" s="170"/>
      <c r="Q261" s="88"/>
    </row>
    <row r="262" spans="1:26" x14ac:dyDescent="0.25">
      <c r="B262" s="100"/>
      <c r="C262" s="100"/>
      <c r="D262" s="100"/>
      <c r="E262" s="102"/>
      <c r="F262" s="100"/>
      <c r="G262" s="100"/>
      <c r="H262" s="100"/>
      <c r="I262" s="100"/>
      <c r="J262" s="100"/>
      <c r="K262" s="100"/>
      <c r="L262" s="100"/>
      <c r="M262" s="100"/>
      <c r="N262" s="100"/>
      <c r="O262" s="100"/>
      <c r="P262" s="100"/>
    </row>
    <row r="263" spans="1:26" ht="18.75" x14ac:dyDescent="0.25">
      <c r="B263" s="106" t="s">
        <v>154</v>
      </c>
      <c r="C263" s="171">
        <f>+K261</f>
        <v>0</v>
      </c>
      <c r="H263" s="110"/>
      <c r="I263" s="110"/>
      <c r="J263" s="110"/>
      <c r="K263" s="110"/>
      <c r="L263" s="110"/>
      <c r="M263" s="110"/>
      <c r="N263" s="100"/>
      <c r="O263" s="100"/>
      <c r="P263" s="100"/>
    </row>
    <row r="265" spans="1:26" ht="15.75" thickBot="1" x14ac:dyDescent="0.3"/>
    <row r="266" spans="1:26" ht="30.75" thickBot="1" x14ac:dyDescent="0.3">
      <c r="B266" s="233" t="s">
        <v>166</v>
      </c>
      <c r="C266" s="199" t="s">
        <v>167</v>
      </c>
      <c r="D266" s="233" t="s">
        <v>28</v>
      </c>
      <c r="E266" s="199" t="s">
        <v>205</v>
      </c>
    </row>
    <row r="267" spans="1:26" x14ac:dyDescent="0.25">
      <c r="B267" s="235" t="s">
        <v>206</v>
      </c>
      <c r="C267" s="237">
        <v>20</v>
      </c>
      <c r="D267" s="237"/>
      <c r="E267" s="1946">
        <f>+D267+D268+D269</f>
        <v>0</v>
      </c>
    </row>
    <row r="268" spans="1:26" x14ac:dyDescent="0.25">
      <c r="B268" s="235" t="s">
        <v>207</v>
      </c>
      <c r="C268" s="291">
        <v>30</v>
      </c>
      <c r="D268" s="154">
        <v>0</v>
      </c>
      <c r="E268" s="1927"/>
    </row>
    <row r="269" spans="1:26" ht="15.75" thickBot="1" x14ac:dyDescent="0.3">
      <c r="B269" s="235" t="s">
        <v>208</v>
      </c>
      <c r="C269" s="239">
        <v>40</v>
      </c>
      <c r="D269" s="239">
        <v>0</v>
      </c>
      <c r="E269" s="1947"/>
    </row>
    <row r="271" spans="1:26" ht="15.75" thickBot="1" x14ac:dyDescent="0.3"/>
    <row r="272" spans="1:26" ht="27" thickBot="1" x14ac:dyDescent="0.3">
      <c r="B272" s="1903" t="s">
        <v>155</v>
      </c>
      <c r="C272" s="1904"/>
      <c r="D272" s="1904"/>
      <c r="E272" s="1904"/>
      <c r="F272" s="1904"/>
      <c r="G272" s="1904"/>
      <c r="H272" s="1904"/>
      <c r="I272" s="1904"/>
      <c r="J272" s="1904"/>
      <c r="K272" s="1904"/>
      <c r="L272" s="1904"/>
      <c r="M272" s="1904"/>
      <c r="N272" s="1905"/>
    </row>
    <row r="274" spans="2:17" ht="75" x14ac:dyDescent="0.25">
      <c r="B274" s="280" t="s">
        <v>95</v>
      </c>
      <c r="C274" s="280" t="s">
        <v>96</v>
      </c>
      <c r="D274" s="280" t="s">
        <v>97</v>
      </c>
      <c r="E274" s="280" t="s">
        <v>98</v>
      </c>
      <c r="F274" s="280" t="s">
        <v>99</v>
      </c>
      <c r="G274" s="280" t="s">
        <v>100</v>
      </c>
      <c r="H274" s="280" t="s">
        <v>101</v>
      </c>
      <c r="I274" s="280" t="s">
        <v>102</v>
      </c>
      <c r="J274" s="1898" t="s">
        <v>103</v>
      </c>
      <c r="K274" s="1899"/>
      <c r="L274" s="1900"/>
      <c r="M274" s="280" t="s">
        <v>104</v>
      </c>
      <c r="N274" s="280" t="s">
        <v>105</v>
      </c>
      <c r="O274" s="280" t="s">
        <v>106</v>
      </c>
      <c r="P274" s="1898" t="s">
        <v>81</v>
      </c>
      <c r="Q274" s="1900"/>
    </row>
    <row r="275" spans="2:17" ht="30" x14ac:dyDescent="0.25">
      <c r="B275" s="181" t="s">
        <v>388</v>
      </c>
      <c r="C275" s="181"/>
      <c r="D275" s="276"/>
      <c r="E275" s="276"/>
      <c r="F275" s="276"/>
      <c r="G275" s="276"/>
      <c r="H275" s="276"/>
      <c r="I275" s="277"/>
      <c r="J275" s="320" t="s">
        <v>107</v>
      </c>
      <c r="K275" s="279" t="s">
        <v>108</v>
      </c>
      <c r="L275" s="278" t="s">
        <v>109</v>
      </c>
      <c r="M275" s="51"/>
      <c r="N275" s="51"/>
      <c r="O275" s="51"/>
      <c r="P275" s="1965" t="s">
        <v>1127</v>
      </c>
      <c r="Q275" s="1966"/>
    </row>
    <row r="276" spans="2:17" x14ac:dyDescent="0.25">
      <c r="B276" s="181" t="s">
        <v>887</v>
      </c>
      <c r="C276" s="181"/>
      <c r="D276" s="276"/>
      <c r="E276" s="276"/>
      <c r="F276" s="276"/>
      <c r="G276" s="276"/>
      <c r="H276" s="276"/>
      <c r="I276" s="277"/>
      <c r="J276" s="320"/>
      <c r="K276" s="279"/>
      <c r="L276" s="278"/>
      <c r="M276" s="51"/>
      <c r="N276" s="51"/>
      <c r="O276" s="51"/>
      <c r="P276" s="2062"/>
      <c r="Q276" s="2081"/>
    </row>
    <row r="277" spans="2:17" x14ac:dyDescent="0.25">
      <c r="B277" s="181" t="s">
        <v>893</v>
      </c>
      <c r="C277" s="181"/>
      <c r="D277" s="276"/>
      <c r="E277" s="276"/>
      <c r="F277" s="276"/>
      <c r="G277" s="276"/>
      <c r="H277" s="276"/>
      <c r="I277" s="277"/>
      <c r="J277" s="320"/>
      <c r="K277" s="278"/>
      <c r="L277" s="278"/>
      <c r="M277" s="51"/>
      <c r="N277" s="51"/>
      <c r="O277" s="51"/>
      <c r="P277" s="1967"/>
      <c r="Q277" s="1968"/>
    </row>
    <row r="280" spans="2:17" ht="15.75" thickBot="1" x14ac:dyDescent="0.3"/>
    <row r="281" spans="2:17" ht="30" x14ac:dyDescent="0.25">
      <c r="B281" s="55" t="s">
        <v>18</v>
      </c>
      <c r="C281" s="55" t="s">
        <v>166</v>
      </c>
      <c r="D281" s="280" t="s">
        <v>167</v>
      </c>
      <c r="E281" s="55" t="s">
        <v>28</v>
      </c>
      <c r="F281" s="199" t="s">
        <v>168</v>
      </c>
      <c r="G281" s="200"/>
    </row>
    <row r="282" spans="2:17" ht="108" x14ac:dyDescent="0.2">
      <c r="B282" s="2072" t="s">
        <v>169</v>
      </c>
      <c r="C282" s="201" t="s">
        <v>170</v>
      </c>
      <c r="D282" s="154">
        <v>25</v>
      </c>
      <c r="E282" s="154"/>
      <c r="F282" s="2073">
        <f>+E282+E283+E284</f>
        <v>0</v>
      </c>
      <c r="G282" s="202"/>
    </row>
    <row r="283" spans="2:17" ht="96" x14ac:dyDescent="0.2">
      <c r="B283" s="2072"/>
      <c r="C283" s="201" t="s">
        <v>171</v>
      </c>
      <c r="D283" s="191">
        <v>25</v>
      </c>
      <c r="E283" s="154"/>
      <c r="F283" s="2074"/>
      <c r="G283" s="202"/>
    </row>
    <row r="284" spans="2:17" ht="60" x14ac:dyDescent="0.2">
      <c r="B284" s="2072"/>
      <c r="C284" s="201" t="s">
        <v>172</v>
      </c>
      <c r="D284" s="154">
        <v>10</v>
      </c>
      <c r="E284" s="154"/>
      <c r="F284" s="2075"/>
      <c r="G284" s="202"/>
    </row>
    <row r="285" spans="2:17" x14ac:dyDescent="0.25">
      <c r="C285"/>
    </row>
    <row r="288" spans="2:17" x14ac:dyDescent="0.25">
      <c r="B288" s="47" t="s">
        <v>173</v>
      </c>
    </row>
    <row r="291" spans="2:5" x14ac:dyDescent="0.25">
      <c r="B291" s="49" t="s">
        <v>18</v>
      </c>
      <c r="C291" s="49" t="s">
        <v>27</v>
      </c>
      <c r="D291" s="55" t="s">
        <v>28</v>
      </c>
      <c r="E291" s="55" t="s">
        <v>29</v>
      </c>
    </row>
    <row r="292" spans="2:5" ht="28.5" x14ac:dyDescent="0.25">
      <c r="B292" s="56" t="s">
        <v>174</v>
      </c>
      <c r="C292" s="252">
        <v>40</v>
      </c>
      <c r="D292" s="154">
        <f>+E267</f>
        <v>0</v>
      </c>
      <c r="E292" s="1885">
        <f>+D292+D293</f>
        <v>0</v>
      </c>
    </row>
    <row r="293" spans="2:5" ht="42.75" x14ac:dyDescent="0.25">
      <c r="B293" s="56" t="s">
        <v>175</v>
      </c>
      <c r="C293" s="252">
        <v>60</v>
      </c>
      <c r="D293" s="154">
        <f>+F282</f>
        <v>0</v>
      </c>
      <c r="E293" s="1886"/>
    </row>
  </sheetData>
  <autoFilter ref="B181:Q232">
    <filterColumn colId="8" showButton="0"/>
    <filterColumn colId="9" showButton="0"/>
    <filterColumn colId="14" showButton="0"/>
  </autoFilter>
  <mergeCells count="89">
    <mergeCell ref="M72:N72"/>
    <mergeCell ref="C9:N9"/>
    <mergeCell ref="C10:E10"/>
    <mergeCell ref="B14:C21"/>
    <mergeCell ref="B22:C22"/>
    <mergeCell ref="E67:E68"/>
    <mergeCell ref="E55:E56"/>
    <mergeCell ref="E61:E62"/>
    <mergeCell ref="B2:P2"/>
    <mergeCell ref="B4:P4"/>
    <mergeCell ref="C6:N6"/>
    <mergeCell ref="C7:N7"/>
    <mergeCell ref="C8:N8"/>
    <mergeCell ref="P188:Q188"/>
    <mergeCell ref="P189:Q189"/>
    <mergeCell ref="P190:Q190"/>
    <mergeCell ref="P191:Q191"/>
    <mergeCell ref="P202:Q202"/>
    <mergeCell ref="P198:Q198"/>
    <mergeCell ref="P199:Q199"/>
    <mergeCell ref="P200:Q200"/>
    <mergeCell ref="P201:Q201"/>
    <mergeCell ref="B246:P246"/>
    <mergeCell ref="P215:Q215"/>
    <mergeCell ref="P204:Q204"/>
    <mergeCell ref="P205:Q205"/>
    <mergeCell ref="P206:Q206"/>
    <mergeCell ref="P207:Q207"/>
    <mergeCell ref="P208:Q208"/>
    <mergeCell ref="P209:Q209"/>
    <mergeCell ref="P210:Q210"/>
    <mergeCell ref="P211:Q211"/>
    <mergeCell ref="P212:Q212"/>
    <mergeCell ref="P227:Q227"/>
    <mergeCell ref="P187:Q187"/>
    <mergeCell ref="B249:N249"/>
    <mergeCell ref="E267:E269"/>
    <mergeCell ref="B272:N272"/>
    <mergeCell ref="J274:L274"/>
    <mergeCell ref="P274:Q274"/>
    <mergeCell ref="B239:N239"/>
    <mergeCell ref="D242:E242"/>
    <mergeCell ref="D243:E243"/>
    <mergeCell ref="P203:Q203"/>
    <mergeCell ref="P192:Q192"/>
    <mergeCell ref="P193:Q193"/>
    <mergeCell ref="P194:Q194"/>
    <mergeCell ref="P195:Q195"/>
    <mergeCell ref="P196:Q196"/>
    <mergeCell ref="P197:Q197"/>
    <mergeCell ref="O95:P95"/>
    <mergeCell ref="B179:N179"/>
    <mergeCell ref="P184:Q184"/>
    <mergeCell ref="P185:Q185"/>
    <mergeCell ref="P186:Q186"/>
    <mergeCell ref="P182:Q182"/>
    <mergeCell ref="P183:Q183"/>
    <mergeCell ref="B86:B87"/>
    <mergeCell ref="C86:C87"/>
    <mergeCell ref="D86:E86"/>
    <mergeCell ref="P225:Q225"/>
    <mergeCell ref="P226:Q226"/>
    <mergeCell ref="O96:P172"/>
    <mergeCell ref="P213:Q213"/>
    <mergeCell ref="P214:Q214"/>
    <mergeCell ref="P216:Q216"/>
    <mergeCell ref="P217:Q217"/>
    <mergeCell ref="P218:Q218"/>
    <mergeCell ref="P219:Q219"/>
    <mergeCell ref="J181:L181"/>
    <mergeCell ref="P181:Q181"/>
    <mergeCell ref="C90:N90"/>
    <mergeCell ref="B92:N92"/>
    <mergeCell ref="B282:B284"/>
    <mergeCell ref="F282:F284"/>
    <mergeCell ref="E292:E293"/>
    <mergeCell ref="P220:Q220"/>
    <mergeCell ref="P221:Q221"/>
    <mergeCell ref="P222:Q222"/>
    <mergeCell ref="P223:Q223"/>
    <mergeCell ref="P224:Q224"/>
    <mergeCell ref="P275:Q277"/>
    <mergeCell ref="P234:Q234"/>
    <mergeCell ref="P228:Q228"/>
    <mergeCell ref="P229:Q229"/>
    <mergeCell ref="P230:Q230"/>
    <mergeCell ref="P231:Q231"/>
    <mergeCell ref="P232:Q232"/>
    <mergeCell ref="P233:Q233"/>
  </mergeCells>
  <dataValidations disablePrompts="1" count="2">
    <dataValidation type="list" allowBlank="1" showInputMessage="1" showErrorMessage="1" sqref="WVE983209 A65705 IS65705 SO65705 ACK65705 AMG65705 AWC65705 BFY65705 BPU65705 BZQ65705 CJM65705 CTI65705 DDE65705 DNA65705 DWW65705 EGS65705 EQO65705 FAK65705 FKG65705 FUC65705 GDY65705 GNU65705 GXQ65705 HHM65705 HRI65705 IBE65705 ILA65705 IUW65705 JES65705 JOO65705 JYK65705 KIG65705 KSC65705 LBY65705 LLU65705 LVQ65705 MFM65705 MPI65705 MZE65705 NJA65705 NSW65705 OCS65705 OMO65705 OWK65705 PGG65705 PQC65705 PZY65705 QJU65705 QTQ65705 RDM65705 RNI65705 RXE65705 SHA65705 SQW65705 TAS65705 TKO65705 TUK65705 UEG65705 UOC65705 UXY65705 VHU65705 VRQ65705 WBM65705 WLI65705 WVE65705 A131241 IS131241 SO131241 ACK131241 AMG131241 AWC131241 BFY131241 BPU131241 BZQ131241 CJM131241 CTI131241 DDE131241 DNA131241 DWW131241 EGS131241 EQO131241 FAK131241 FKG131241 FUC131241 GDY131241 GNU131241 GXQ131241 HHM131241 HRI131241 IBE131241 ILA131241 IUW131241 JES131241 JOO131241 JYK131241 KIG131241 KSC131241 LBY131241 LLU131241 LVQ131241 MFM131241 MPI131241 MZE131241 NJA131241 NSW131241 OCS131241 OMO131241 OWK131241 PGG131241 PQC131241 PZY131241 QJU131241 QTQ131241 RDM131241 RNI131241 RXE131241 SHA131241 SQW131241 TAS131241 TKO131241 TUK131241 UEG131241 UOC131241 UXY131241 VHU131241 VRQ131241 WBM131241 WLI131241 WVE131241 A196777 IS196777 SO196777 ACK196777 AMG196777 AWC196777 BFY196777 BPU196777 BZQ196777 CJM196777 CTI196777 DDE196777 DNA196777 DWW196777 EGS196777 EQO196777 FAK196777 FKG196777 FUC196777 GDY196777 GNU196777 GXQ196777 HHM196777 HRI196777 IBE196777 ILA196777 IUW196777 JES196777 JOO196777 JYK196777 KIG196777 KSC196777 LBY196777 LLU196777 LVQ196777 MFM196777 MPI196777 MZE196777 NJA196777 NSW196777 OCS196777 OMO196777 OWK196777 PGG196777 PQC196777 PZY196777 QJU196777 QTQ196777 RDM196777 RNI196777 RXE196777 SHA196777 SQW196777 TAS196777 TKO196777 TUK196777 UEG196777 UOC196777 UXY196777 VHU196777 VRQ196777 WBM196777 WLI196777 WVE196777 A262313 IS262313 SO262313 ACK262313 AMG262313 AWC262313 BFY262313 BPU262313 BZQ262313 CJM262313 CTI262313 DDE262313 DNA262313 DWW262313 EGS262313 EQO262313 FAK262313 FKG262313 FUC262313 GDY262313 GNU262313 GXQ262313 HHM262313 HRI262313 IBE262313 ILA262313 IUW262313 JES262313 JOO262313 JYK262313 KIG262313 KSC262313 LBY262313 LLU262313 LVQ262313 MFM262313 MPI262313 MZE262313 NJA262313 NSW262313 OCS262313 OMO262313 OWK262313 PGG262313 PQC262313 PZY262313 QJU262313 QTQ262313 RDM262313 RNI262313 RXE262313 SHA262313 SQW262313 TAS262313 TKO262313 TUK262313 UEG262313 UOC262313 UXY262313 VHU262313 VRQ262313 WBM262313 WLI262313 WVE262313 A327849 IS327849 SO327849 ACK327849 AMG327849 AWC327849 BFY327849 BPU327849 BZQ327849 CJM327849 CTI327849 DDE327849 DNA327849 DWW327849 EGS327849 EQO327849 FAK327849 FKG327849 FUC327849 GDY327849 GNU327849 GXQ327849 HHM327849 HRI327849 IBE327849 ILA327849 IUW327849 JES327849 JOO327849 JYK327849 KIG327849 KSC327849 LBY327849 LLU327849 LVQ327849 MFM327849 MPI327849 MZE327849 NJA327849 NSW327849 OCS327849 OMO327849 OWK327849 PGG327849 PQC327849 PZY327849 QJU327849 QTQ327849 RDM327849 RNI327849 RXE327849 SHA327849 SQW327849 TAS327849 TKO327849 TUK327849 UEG327849 UOC327849 UXY327849 VHU327849 VRQ327849 WBM327849 WLI327849 WVE327849 A393385 IS393385 SO393385 ACK393385 AMG393385 AWC393385 BFY393385 BPU393385 BZQ393385 CJM393385 CTI393385 DDE393385 DNA393385 DWW393385 EGS393385 EQO393385 FAK393385 FKG393385 FUC393385 GDY393385 GNU393385 GXQ393385 HHM393385 HRI393385 IBE393385 ILA393385 IUW393385 JES393385 JOO393385 JYK393385 KIG393385 KSC393385 LBY393385 LLU393385 LVQ393385 MFM393385 MPI393385 MZE393385 NJA393385 NSW393385 OCS393385 OMO393385 OWK393385 PGG393385 PQC393385 PZY393385 QJU393385 QTQ393385 RDM393385 RNI393385 RXE393385 SHA393385 SQW393385 TAS393385 TKO393385 TUK393385 UEG393385 UOC393385 UXY393385 VHU393385 VRQ393385 WBM393385 WLI393385 WVE393385 A458921 IS458921 SO458921 ACK458921 AMG458921 AWC458921 BFY458921 BPU458921 BZQ458921 CJM458921 CTI458921 DDE458921 DNA458921 DWW458921 EGS458921 EQO458921 FAK458921 FKG458921 FUC458921 GDY458921 GNU458921 GXQ458921 HHM458921 HRI458921 IBE458921 ILA458921 IUW458921 JES458921 JOO458921 JYK458921 KIG458921 KSC458921 LBY458921 LLU458921 LVQ458921 MFM458921 MPI458921 MZE458921 NJA458921 NSW458921 OCS458921 OMO458921 OWK458921 PGG458921 PQC458921 PZY458921 QJU458921 QTQ458921 RDM458921 RNI458921 RXE458921 SHA458921 SQW458921 TAS458921 TKO458921 TUK458921 UEG458921 UOC458921 UXY458921 VHU458921 VRQ458921 WBM458921 WLI458921 WVE458921 A524457 IS524457 SO524457 ACK524457 AMG524457 AWC524457 BFY524457 BPU524457 BZQ524457 CJM524457 CTI524457 DDE524457 DNA524457 DWW524457 EGS524457 EQO524457 FAK524457 FKG524457 FUC524457 GDY524457 GNU524457 GXQ524457 HHM524457 HRI524457 IBE524457 ILA524457 IUW524457 JES524457 JOO524457 JYK524457 KIG524457 KSC524457 LBY524457 LLU524457 LVQ524457 MFM524457 MPI524457 MZE524457 NJA524457 NSW524457 OCS524457 OMO524457 OWK524457 PGG524457 PQC524457 PZY524457 QJU524457 QTQ524457 RDM524457 RNI524457 RXE524457 SHA524457 SQW524457 TAS524457 TKO524457 TUK524457 UEG524457 UOC524457 UXY524457 VHU524457 VRQ524457 WBM524457 WLI524457 WVE524457 A589993 IS589993 SO589993 ACK589993 AMG589993 AWC589993 BFY589993 BPU589993 BZQ589993 CJM589993 CTI589993 DDE589993 DNA589993 DWW589993 EGS589993 EQO589993 FAK589993 FKG589993 FUC589993 GDY589993 GNU589993 GXQ589993 HHM589993 HRI589993 IBE589993 ILA589993 IUW589993 JES589993 JOO589993 JYK589993 KIG589993 KSC589993 LBY589993 LLU589993 LVQ589993 MFM589993 MPI589993 MZE589993 NJA589993 NSW589993 OCS589993 OMO589993 OWK589993 PGG589993 PQC589993 PZY589993 QJU589993 QTQ589993 RDM589993 RNI589993 RXE589993 SHA589993 SQW589993 TAS589993 TKO589993 TUK589993 UEG589993 UOC589993 UXY589993 VHU589993 VRQ589993 WBM589993 WLI589993 WVE589993 A655529 IS655529 SO655529 ACK655529 AMG655529 AWC655529 BFY655529 BPU655529 BZQ655529 CJM655529 CTI655529 DDE655529 DNA655529 DWW655529 EGS655529 EQO655529 FAK655529 FKG655529 FUC655529 GDY655529 GNU655529 GXQ655529 HHM655529 HRI655529 IBE655529 ILA655529 IUW655529 JES655529 JOO655529 JYK655529 KIG655529 KSC655529 LBY655529 LLU655529 LVQ655529 MFM655529 MPI655529 MZE655529 NJA655529 NSW655529 OCS655529 OMO655529 OWK655529 PGG655529 PQC655529 PZY655529 QJU655529 QTQ655529 RDM655529 RNI655529 RXE655529 SHA655529 SQW655529 TAS655529 TKO655529 TUK655529 UEG655529 UOC655529 UXY655529 VHU655529 VRQ655529 WBM655529 WLI655529 WVE655529 A721065 IS721065 SO721065 ACK721065 AMG721065 AWC721065 BFY721065 BPU721065 BZQ721065 CJM721065 CTI721065 DDE721065 DNA721065 DWW721065 EGS721065 EQO721065 FAK721065 FKG721065 FUC721065 GDY721065 GNU721065 GXQ721065 HHM721065 HRI721065 IBE721065 ILA721065 IUW721065 JES721065 JOO721065 JYK721065 KIG721065 KSC721065 LBY721065 LLU721065 LVQ721065 MFM721065 MPI721065 MZE721065 NJA721065 NSW721065 OCS721065 OMO721065 OWK721065 PGG721065 PQC721065 PZY721065 QJU721065 QTQ721065 RDM721065 RNI721065 RXE721065 SHA721065 SQW721065 TAS721065 TKO721065 TUK721065 UEG721065 UOC721065 UXY721065 VHU721065 VRQ721065 WBM721065 WLI721065 WVE721065 A786601 IS786601 SO786601 ACK786601 AMG786601 AWC786601 BFY786601 BPU786601 BZQ786601 CJM786601 CTI786601 DDE786601 DNA786601 DWW786601 EGS786601 EQO786601 FAK786601 FKG786601 FUC786601 GDY786601 GNU786601 GXQ786601 HHM786601 HRI786601 IBE786601 ILA786601 IUW786601 JES786601 JOO786601 JYK786601 KIG786601 KSC786601 LBY786601 LLU786601 LVQ786601 MFM786601 MPI786601 MZE786601 NJA786601 NSW786601 OCS786601 OMO786601 OWK786601 PGG786601 PQC786601 PZY786601 QJU786601 QTQ786601 RDM786601 RNI786601 RXE786601 SHA786601 SQW786601 TAS786601 TKO786601 TUK786601 UEG786601 UOC786601 UXY786601 VHU786601 VRQ786601 WBM786601 WLI786601 WVE786601 A852137 IS852137 SO852137 ACK852137 AMG852137 AWC852137 BFY852137 BPU852137 BZQ852137 CJM852137 CTI852137 DDE852137 DNA852137 DWW852137 EGS852137 EQO852137 FAK852137 FKG852137 FUC852137 GDY852137 GNU852137 GXQ852137 HHM852137 HRI852137 IBE852137 ILA852137 IUW852137 JES852137 JOO852137 JYK852137 KIG852137 KSC852137 LBY852137 LLU852137 LVQ852137 MFM852137 MPI852137 MZE852137 NJA852137 NSW852137 OCS852137 OMO852137 OWK852137 PGG852137 PQC852137 PZY852137 QJU852137 QTQ852137 RDM852137 RNI852137 RXE852137 SHA852137 SQW852137 TAS852137 TKO852137 TUK852137 UEG852137 UOC852137 UXY852137 VHU852137 VRQ852137 WBM852137 WLI852137 WVE852137 A917673 IS917673 SO917673 ACK917673 AMG917673 AWC917673 BFY917673 BPU917673 BZQ917673 CJM917673 CTI917673 DDE917673 DNA917673 DWW917673 EGS917673 EQO917673 FAK917673 FKG917673 FUC917673 GDY917673 GNU917673 GXQ917673 HHM917673 HRI917673 IBE917673 ILA917673 IUW917673 JES917673 JOO917673 JYK917673 KIG917673 KSC917673 LBY917673 LLU917673 LVQ917673 MFM917673 MPI917673 MZE917673 NJA917673 NSW917673 OCS917673 OMO917673 OWK917673 PGG917673 PQC917673 PZY917673 QJU917673 QTQ917673 RDM917673 RNI917673 RXE917673 SHA917673 SQW917673 TAS917673 TKO917673 TUK917673 UEG917673 UOC917673 UXY917673 VHU917673 VRQ917673 WBM917673 WLI917673 WVE917673 A983209 IS983209 SO983209 ACK983209 AMG983209 AWC983209 BFY983209 BPU983209 BZQ983209 CJM983209 CTI983209 DDE983209 DNA983209 DWW983209 EGS983209 EQO983209 FAK983209 FKG983209 FUC983209 GDY983209 GNU983209 GXQ983209 HHM983209 HRI983209 IBE983209 ILA983209 IUW983209 JES983209 JOO983209 JYK983209 KIG983209 KSC983209 LBY983209 LLU983209 LVQ983209 MFM983209 MPI983209 MZE983209 NJA983209 NSW983209 OCS983209 OMO983209 OWK983209 PGG983209 PQC983209 PZY983209 QJU983209 QTQ983209 RDM983209 RNI983209 RXE983209 SHA983209 SQW983209 TAS983209 TKO983209 TUK983209 UEG983209 UOC983209 UXY983209 VHU983209 VRQ983209 WBM983209 WLI983209 A24:A71 IS24:IS71 SO24:SO71 ACK24:ACK71 AMG24:AMG71 AWC24:AWC71 BFY24:BFY71 BPU24:BPU71 BZQ24:BZQ71 CJM24:CJM71 CTI24:CTI71 DDE24:DDE71 DNA24:DNA71 DWW24:DWW71 EGS24:EGS71 EQO24:EQO71 FAK24:FAK71 FKG24:FKG71 FUC24:FUC71 GDY24:GDY71 GNU24:GNU71 GXQ24:GXQ71 HHM24:HHM71 HRI24:HRI71 IBE24:IBE71 ILA24:ILA71 IUW24:IUW71 JES24:JES71 JOO24:JOO71 JYK24:JYK71 KIG24:KIG71 KSC24:KSC71 LBY24:LBY71 LLU24:LLU71 LVQ24:LVQ71 MFM24:MFM71 MPI24:MPI71 MZE24:MZE71 NJA24:NJA71 NSW24:NSW71 OCS24:OCS71 OMO24:OMO71 OWK24:OWK71 PGG24:PGG71 PQC24:PQC71 PZY24:PZY71 QJU24:QJU71 QTQ24:QTQ71 RDM24:RDM71 RNI24:RNI71 RXE24:RXE71 SHA24:SHA71 SQW24:SQW71 TAS24:TAS71 TKO24:TKO71 TUK24:TUK71 UEG24:UEG71 UOC24:UOC71 UXY24:UXY71 VHU24:VHU71 VRQ24:VRQ71 WBM24:WBM71 WLI24:WLI71 WVE24:WVE71">
      <formula1>"1,2,3,4,5"</formula1>
    </dataValidation>
    <dataValidation type="decimal" allowBlank="1" showInputMessage="1" showErrorMessage="1" sqref="WVH983209 WLL983209 C65705 IV65705 SR65705 ACN65705 AMJ65705 AWF65705 BGB65705 BPX65705 BZT65705 CJP65705 CTL65705 DDH65705 DND65705 DWZ65705 EGV65705 EQR65705 FAN65705 FKJ65705 FUF65705 GEB65705 GNX65705 GXT65705 HHP65705 HRL65705 IBH65705 ILD65705 IUZ65705 JEV65705 JOR65705 JYN65705 KIJ65705 KSF65705 LCB65705 LLX65705 LVT65705 MFP65705 MPL65705 MZH65705 NJD65705 NSZ65705 OCV65705 OMR65705 OWN65705 PGJ65705 PQF65705 QAB65705 QJX65705 QTT65705 RDP65705 RNL65705 RXH65705 SHD65705 SQZ65705 TAV65705 TKR65705 TUN65705 UEJ65705 UOF65705 UYB65705 VHX65705 VRT65705 WBP65705 WLL65705 WVH65705 C131241 IV131241 SR131241 ACN131241 AMJ131241 AWF131241 BGB131241 BPX131241 BZT131241 CJP131241 CTL131241 DDH131241 DND131241 DWZ131241 EGV131241 EQR131241 FAN131241 FKJ131241 FUF131241 GEB131241 GNX131241 GXT131241 HHP131241 HRL131241 IBH131241 ILD131241 IUZ131241 JEV131241 JOR131241 JYN131241 KIJ131241 KSF131241 LCB131241 LLX131241 LVT131241 MFP131241 MPL131241 MZH131241 NJD131241 NSZ131241 OCV131241 OMR131241 OWN131241 PGJ131241 PQF131241 QAB131241 QJX131241 QTT131241 RDP131241 RNL131241 RXH131241 SHD131241 SQZ131241 TAV131241 TKR131241 TUN131241 UEJ131241 UOF131241 UYB131241 VHX131241 VRT131241 WBP131241 WLL131241 WVH131241 C196777 IV196777 SR196777 ACN196777 AMJ196777 AWF196777 BGB196777 BPX196777 BZT196777 CJP196777 CTL196777 DDH196777 DND196777 DWZ196777 EGV196777 EQR196777 FAN196777 FKJ196777 FUF196777 GEB196777 GNX196777 GXT196777 HHP196777 HRL196777 IBH196777 ILD196777 IUZ196777 JEV196777 JOR196777 JYN196777 KIJ196777 KSF196777 LCB196777 LLX196777 LVT196777 MFP196777 MPL196777 MZH196777 NJD196777 NSZ196777 OCV196777 OMR196777 OWN196777 PGJ196777 PQF196777 QAB196777 QJX196777 QTT196777 RDP196777 RNL196777 RXH196777 SHD196777 SQZ196777 TAV196777 TKR196777 TUN196777 UEJ196777 UOF196777 UYB196777 VHX196777 VRT196777 WBP196777 WLL196777 WVH196777 C262313 IV262313 SR262313 ACN262313 AMJ262313 AWF262313 BGB262313 BPX262313 BZT262313 CJP262313 CTL262313 DDH262313 DND262313 DWZ262313 EGV262313 EQR262313 FAN262313 FKJ262313 FUF262313 GEB262313 GNX262313 GXT262313 HHP262313 HRL262313 IBH262313 ILD262313 IUZ262313 JEV262313 JOR262313 JYN262313 KIJ262313 KSF262313 LCB262313 LLX262313 LVT262313 MFP262313 MPL262313 MZH262313 NJD262313 NSZ262313 OCV262313 OMR262313 OWN262313 PGJ262313 PQF262313 QAB262313 QJX262313 QTT262313 RDP262313 RNL262313 RXH262313 SHD262313 SQZ262313 TAV262313 TKR262313 TUN262313 UEJ262313 UOF262313 UYB262313 VHX262313 VRT262313 WBP262313 WLL262313 WVH262313 C327849 IV327849 SR327849 ACN327849 AMJ327849 AWF327849 BGB327849 BPX327849 BZT327849 CJP327849 CTL327849 DDH327849 DND327849 DWZ327849 EGV327849 EQR327849 FAN327849 FKJ327849 FUF327849 GEB327849 GNX327849 GXT327849 HHP327849 HRL327849 IBH327849 ILD327849 IUZ327849 JEV327849 JOR327849 JYN327849 KIJ327849 KSF327849 LCB327849 LLX327849 LVT327849 MFP327849 MPL327849 MZH327849 NJD327849 NSZ327849 OCV327849 OMR327849 OWN327849 PGJ327849 PQF327849 QAB327849 QJX327849 QTT327849 RDP327849 RNL327849 RXH327849 SHD327849 SQZ327849 TAV327849 TKR327849 TUN327849 UEJ327849 UOF327849 UYB327849 VHX327849 VRT327849 WBP327849 WLL327849 WVH327849 C393385 IV393385 SR393385 ACN393385 AMJ393385 AWF393385 BGB393385 BPX393385 BZT393385 CJP393385 CTL393385 DDH393385 DND393385 DWZ393385 EGV393385 EQR393385 FAN393385 FKJ393385 FUF393385 GEB393385 GNX393385 GXT393385 HHP393385 HRL393385 IBH393385 ILD393385 IUZ393385 JEV393385 JOR393385 JYN393385 KIJ393385 KSF393385 LCB393385 LLX393385 LVT393385 MFP393385 MPL393385 MZH393385 NJD393385 NSZ393385 OCV393385 OMR393385 OWN393385 PGJ393385 PQF393385 QAB393385 QJX393385 QTT393385 RDP393385 RNL393385 RXH393385 SHD393385 SQZ393385 TAV393385 TKR393385 TUN393385 UEJ393385 UOF393385 UYB393385 VHX393385 VRT393385 WBP393385 WLL393385 WVH393385 C458921 IV458921 SR458921 ACN458921 AMJ458921 AWF458921 BGB458921 BPX458921 BZT458921 CJP458921 CTL458921 DDH458921 DND458921 DWZ458921 EGV458921 EQR458921 FAN458921 FKJ458921 FUF458921 GEB458921 GNX458921 GXT458921 HHP458921 HRL458921 IBH458921 ILD458921 IUZ458921 JEV458921 JOR458921 JYN458921 KIJ458921 KSF458921 LCB458921 LLX458921 LVT458921 MFP458921 MPL458921 MZH458921 NJD458921 NSZ458921 OCV458921 OMR458921 OWN458921 PGJ458921 PQF458921 QAB458921 QJX458921 QTT458921 RDP458921 RNL458921 RXH458921 SHD458921 SQZ458921 TAV458921 TKR458921 TUN458921 UEJ458921 UOF458921 UYB458921 VHX458921 VRT458921 WBP458921 WLL458921 WVH458921 C524457 IV524457 SR524457 ACN524457 AMJ524457 AWF524457 BGB524457 BPX524457 BZT524457 CJP524457 CTL524457 DDH524457 DND524457 DWZ524457 EGV524457 EQR524457 FAN524457 FKJ524457 FUF524457 GEB524457 GNX524457 GXT524457 HHP524457 HRL524457 IBH524457 ILD524457 IUZ524457 JEV524457 JOR524457 JYN524457 KIJ524457 KSF524457 LCB524457 LLX524457 LVT524457 MFP524457 MPL524457 MZH524457 NJD524457 NSZ524457 OCV524457 OMR524457 OWN524457 PGJ524457 PQF524457 QAB524457 QJX524457 QTT524457 RDP524457 RNL524457 RXH524457 SHD524457 SQZ524457 TAV524457 TKR524457 TUN524457 UEJ524457 UOF524457 UYB524457 VHX524457 VRT524457 WBP524457 WLL524457 WVH524457 C589993 IV589993 SR589993 ACN589993 AMJ589993 AWF589993 BGB589993 BPX589993 BZT589993 CJP589993 CTL589993 DDH589993 DND589993 DWZ589993 EGV589993 EQR589993 FAN589993 FKJ589993 FUF589993 GEB589993 GNX589993 GXT589993 HHP589993 HRL589993 IBH589993 ILD589993 IUZ589993 JEV589993 JOR589993 JYN589993 KIJ589993 KSF589993 LCB589993 LLX589993 LVT589993 MFP589993 MPL589993 MZH589993 NJD589993 NSZ589993 OCV589993 OMR589993 OWN589993 PGJ589993 PQF589993 QAB589993 QJX589993 QTT589993 RDP589993 RNL589993 RXH589993 SHD589993 SQZ589993 TAV589993 TKR589993 TUN589993 UEJ589993 UOF589993 UYB589993 VHX589993 VRT589993 WBP589993 WLL589993 WVH589993 C655529 IV655529 SR655529 ACN655529 AMJ655529 AWF655529 BGB655529 BPX655529 BZT655529 CJP655529 CTL655529 DDH655529 DND655529 DWZ655529 EGV655529 EQR655529 FAN655529 FKJ655529 FUF655529 GEB655529 GNX655529 GXT655529 HHP655529 HRL655529 IBH655529 ILD655529 IUZ655529 JEV655529 JOR655529 JYN655529 KIJ655529 KSF655529 LCB655529 LLX655529 LVT655529 MFP655529 MPL655529 MZH655529 NJD655529 NSZ655529 OCV655529 OMR655529 OWN655529 PGJ655529 PQF655529 QAB655529 QJX655529 QTT655529 RDP655529 RNL655529 RXH655529 SHD655529 SQZ655529 TAV655529 TKR655529 TUN655529 UEJ655529 UOF655529 UYB655529 VHX655529 VRT655529 WBP655529 WLL655529 WVH655529 C721065 IV721065 SR721065 ACN721065 AMJ721065 AWF721065 BGB721065 BPX721065 BZT721065 CJP721065 CTL721065 DDH721065 DND721065 DWZ721065 EGV721065 EQR721065 FAN721065 FKJ721065 FUF721065 GEB721065 GNX721065 GXT721065 HHP721065 HRL721065 IBH721065 ILD721065 IUZ721065 JEV721065 JOR721065 JYN721065 KIJ721065 KSF721065 LCB721065 LLX721065 LVT721065 MFP721065 MPL721065 MZH721065 NJD721065 NSZ721065 OCV721065 OMR721065 OWN721065 PGJ721065 PQF721065 QAB721065 QJX721065 QTT721065 RDP721065 RNL721065 RXH721065 SHD721065 SQZ721065 TAV721065 TKR721065 TUN721065 UEJ721065 UOF721065 UYB721065 VHX721065 VRT721065 WBP721065 WLL721065 WVH721065 C786601 IV786601 SR786601 ACN786601 AMJ786601 AWF786601 BGB786601 BPX786601 BZT786601 CJP786601 CTL786601 DDH786601 DND786601 DWZ786601 EGV786601 EQR786601 FAN786601 FKJ786601 FUF786601 GEB786601 GNX786601 GXT786601 HHP786601 HRL786601 IBH786601 ILD786601 IUZ786601 JEV786601 JOR786601 JYN786601 KIJ786601 KSF786601 LCB786601 LLX786601 LVT786601 MFP786601 MPL786601 MZH786601 NJD786601 NSZ786601 OCV786601 OMR786601 OWN786601 PGJ786601 PQF786601 QAB786601 QJX786601 QTT786601 RDP786601 RNL786601 RXH786601 SHD786601 SQZ786601 TAV786601 TKR786601 TUN786601 UEJ786601 UOF786601 UYB786601 VHX786601 VRT786601 WBP786601 WLL786601 WVH786601 C852137 IV852137 SR852137 ACN852137 AMJ852137 AWF852137 BGB852137 BPX852137 BZT852137 CJP852137 CTL852137 DDH852137 DND852137 DWZ852137 EGV852137 EQR852137 FAN852137 FKJ852137 FUF852137 GEB852137 GNX852137 GXT852137 HHP852137 HRL852137 IBH852137 ILD852137 IUZ852137 JEV852137 JOR852137 JYN852137 KIJ852137 KSF852137 LCB852137 LLX852137 LVT852137 MFP852137 MPL852137 MZH852137 NJD852137 NSZ852137 OCV852137 OMR852137 OWN852137 PGJ852137 PQF852137 QAB852137 QJX852137 QTT852137 RDP852137 RNL852137 RXH852137 SHD852137 SQZ852137 TAV852137 TKR852137 TUN852137 UEJ852137 UOF852137 UYB852137 VHX852137 VRT852137 WBP852137 WLL852137 WVH852137 C917673 IV917673 SR917673 ACN917673 AMJ917673 AWF917673 BGB917673 BPX917673 BZT917673 CJP917673 CTL917673 DDH917673 DND917673 DWZ917673 EGV917673 EQR917673 FAN917673 FKJ917673 FUF917673 GEB917673 GNX917673 GXT917673 HHP917673 HRL917673 IBH917673 ILD917673 IUZ917673 JEV917673 JOR917673 JYN917673 KIJ917673 KSF917673 LCB917673 LLX917673 LVT917673 MFP917673 MPL917673 MZH917673 NJD917673 NSZ917673 OCV917673 OMR917673 OWN917673 PGJ917673 PQF917673 QAB917673 QJX917673 QTT917673 RDP917673 RNL917673 RXH917673 SHD917673 SQZ917673 TAV917673 TKR917673 TUN917673 UEJ917673 UOF917673 UYB917673 VHX917673 VRT917673 WBP917673 WLL917673 WVH917673 C983209 IV983209 SR983209 ACN983209 AMJ983209 AWF983209 BGB983209 BPX983209 BZT983209 CJP983209 CTL983209 DDH983209 DND983209 DWZ983209 EGV983209 EQR983209 FAN983209 FKJ983209 FUF983209 GEB983209 GNX983209 GXT983209 HHP983209 HRL983209 IBH983209 ILD983209 IUZ983209 JEV983209 JOR983209 JYN983209 KIJ983209 KSF983209 LCB983209 LLX983209 LVT983209 MFP983209 MPL983209 MZH983209 NJD983209 NSZ983209 OCV983209 OMR983209 OWN983209 PGJ983209 PQF983209 QAB983209 QJX983209 QTT983209 RDP983209 RNL983209 RXH983209 SHD983209 SQZ983209 TAV983209 TKR983209 TUN983209 UEJ983209 UOF983209 UYB983209 VHX983209 VRT983209 WBP983209 IV24:IV71 SR24:SR71 ACN24:ACN71 AMJ24:AMJ71 AWF24:AWF71 BGB24:BGB71 BPX24:BPX71 BZT24:BZT71 CJP24:CJP71 CTL24:CTL71 DDH24:DDH71 DND24:DND71 DWZ24:DWZ71 EGV24:EGV71 EQR24:EQR71 FAN24:FAN71 FKJ24:FKJ71 FUF24:FUF71 GEB24:GEB71 GNX24:GNX71 GXT24:GXT71 HHP24:HHP71 HRL24:HRL71 IBH24:IBH71 ILD24:ILD71 IUZ24:IUZ71 JEV24:JEV71 JOR24:JOR71 JYN24:JYN71 KIJ24:KIJ71 KSF24:KSF71 LCB24:LCB71 LLX24:LLX71 LVT24:LVT71 MFP24:MFP71 MPL24:MPL71 MZH24:MZH71 NJD24:NJD71 NSZ24:NSZ71 OCV24:OCV71 OMR24:OMR71 OWN24:OWN71 PGJ24:PGJ71 PQF24:PQF71 QAB24:QAB71 QJX24:QJX71 QTT24:QTT71 RDP24:RDP71 RNL24:RNL71 RXH24:RXH71 SHD24:SHD71 SQZ24:SQZ71 TAV24:TAV71 TKR24:TKR71 TUN24:TUN71 UEJ24:UEJ71 UOF24:UOF71 UYB24:UYB71 VHX24:VHX71 VRT24:VRT71 WBP24:WBP71 WLL24:WLL71 WVH24:WVH71">
      <formula1>0</formula1>
      <formula2>1</formula2>
    </dataValidation>
  </dataValidation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4"/>
  </sheetPr>
  <dimension ref="A2:Z167"/>
  <sheetViews>
    <sheetView topLeftCell="C85" zoomScale="79" workbookViewId="0">
      <selection activeCell="B119" sqref="B119:P119"/>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33.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1694</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1891">
        <v>38</v>
      </c>
      <c r="D10" s="1891"/>
      <c r="E10" s="1892"/>
      <c r="F10" s="6"/>
      <c r="G10" s="6"/>
      <c r="H10" s="6"/>
      <c r="I10" s="6"/>
      <c r="J10" s="6"/>
      <c r="K10" s="6"/>
      <c r="L10" s="6"/>
      <c r="M10" s="6"/>
      <c r="N10" s="8"/>
    </row>
    <row r="11" spans="2:16" ht="16.5" thickBot="1" x14ac:dyDescent="0.3">
      <c r="B11" s="9" t="s">
        <v>8</v>
      </c>
      <c r="C11" s="313">
        <v>41973</v>
      </c>
      <c r="D11" s="11"/>
      <c r="E11" s="11"/>
      <c r="F11" s="11"/>
      <c r="G11" s="11"/>
      <c r="H11" s="11"/>
      <c r="I11" s="11"/>
      <c r="J11" s="11"/>
      <c r="K11" s="11"/>
      <c r="L11" s="11"/>
      <c r="M11" s="11"/>
      <c r="N11" s="13"/>
    </row>
    <row r="12" spans="2:16" ht="15.75" x14ac:dyDescent="0.25">
      <c r="B12" s="14"/>
      <c r="C12" s="244"/>
      <c r="D12" s="16"/>
      <c r="E12" s="16"/>
      <c r="F12" s="16"/>
      <c r="G12" s="16"/>
      <c r="H12" s="16"/>
      <c r="I12" s="3"/>
      <c r="J12" s="3"/>
      <c r="K12" s="3"/>
      <c r="L12" s="3"/>
      <c r="M12" s="3"/>
      <c r="N12" s="16"/>
    </row>
    <row r="13" spans="2:16" x14ac:dyDescent="0.25">
      <c r="I13" s="3"/>
      <c r="J13" s="3"/>
      <c r="K13" s="3"/>
      <c r="L13" s="3"/>
      <c r="M13" s="3"/>
      <c r="N13" s="17"/>
    </row>
    <row r="14" spans="2:16" x14ac:dyDescent="0.25">
      <c r="B14" s="1893" t="s">
        <v>10</v>
      </c>
      <c r="C14" s="1893"/>
      <c r="D14" s="393" t="s">
        <v>11</v>
      </c>
      <c r="E14" s="393" t="s">
        <v>12</v>
      </c>
      <c r="F14" s="393" t="s">
        <v>13</v>
      </c>
      <c r="G14" s="19"/>
      <c r="I14" s="20"/>
      <c r="J14" s="20"/>
      <c r="K14" s="20"/>
      <c r="L14" s="20"/>
      <c r="M14" s="20"/>
      <c r="N14" s="17"/>
    </row>
    <row r="15" spans="2:16" x14ac:dyDescent="0.25">
      <c r="B15" s="1893"/>
      <c r="C15" s="1893"/>
      <c r="D15" s="393">
        <v>38</v>
      </c>
      <c r="E15" s="245">
        <v>1906980484</v>
      </c>
      <c r="F15" s="314">
        <f>164+684</f>
        <v>848</v>
      </c>
      <c r="G15" s="24"/>
      <c r="I15" s="25"/>
      <c r="J15" s="25"/>
      <c r="K15" s="25"/>
      <c r="L15" s="25"/>
      <c r="M15" s="25"/>
      <c r="N15" s="17"/>
    </row>
    <row r="16" spans="2:16" x14ac:dyDescent="0.25">
      <c r="B16" s="1893"/>
      <c r="C16" s="1893"/>
      <c r="D16" s="393"/>
      <c r="E16" s="245"/>
      <c r="F16" s="245"/>
      <c r="G16" s="24"/>
      <c r="I16" s="25"/>
      <c r="J16" s="25"/>
      <c r="K16" s="25"/>
      <c r="L16" s="25"/>
      <c r="M16" s="25"/>
      <c r="N16" s="17"/>
    </row>
    <row r="17" spans="1:14" x14ac:dyDescent="0.25">
      <c r="B17" s="1893"/>
      <c r="C17" s="1893"/>
      <c r="D17" s="393"/>
      <c r="E17" s="245"/>
      <c r="F17" s="245"/>
      <c r="G17" s="24"/>
      <c r="I17" s="25"/>
      <c r="J17" s="25"/>
      <c r="K17" s="25"/>
      <c r="L17" s="25"/>
      <c r="M17" s="25"/>
      <c r="N17" s="17"/>
    </row>
    <row r="18" spans="1:14" x14ac:dyDescent="0.25">
      <c r="B18" s="1893"/>
      <c r="C18" s="1893"/>
      <c r="D18" s="393"/>
      <c r="E18" s="30"/>
      <c r="F18" s="245"/>
      <c r="G18" s="24"/>
      <c r="H18" s="28"/>
      <c r="I18" s="25"/>
      <c r="J18" s="25"/>
      <c r="K18" s="25"/>
      <c r="L18" s="25"/>
      <c r="M18" s="25"/>
      <c r="N18" s="29"/>
    </row>
    <row r="19" spans="1:14" x14ac:dyDescent="0.25">
      <c r="B19" s="1893"/>
      <c r="C19" s="1893"/>
      <c r="D19" s="393"/>
      <c r="E19" s="30"/>
      <c r="F19" s="245"/>
      <c r="G19" s="24"/>
      <c r="H19" s="28"/>
      <c r="I19" s="247"/>
      <c r="J19" s="247"/>
      <c r="K19" s="247"/>
      <c r="L19" s="247"/>
      <c r="M19" s="247"/>
      <c r="N19" s="29"/>
    </row>
    <row r="20" spans="1:14" x14ac:dyDescent="0.25">
      <c r="B20" s="1893"/>
      <c r="C20" s="1893"/>
      <c r="D20" s="393"/>
      <c r="E20" s="30"/>
      <c r="F20" s="245"/>
      <c r="G20" s="24"/>
      <c r="H20" s="28"/>
      <c r="I20" s="3"/>
      <c r="J20" s="3"/>
      <c r="K20" s="3"/>
      <c r="L20" s="3"/>
      <c r="M20" s="3"/>
      <c r="N20" s="29"/>
    </row>
    <row r="21" spans="1:14" x14ac:dyDescent="0.25">
      <c r="B21" s="1893"/>
      <c r="C21" s="1893"/>
      <c r="D21" s="393"/>
      <c r="E21" s="30"/>
      <c r="F21" s="245"/>
      <c r="G21" s="24"/>
      <c r="H21" s="28"/>
      <c r="I21" s="3"/>
      <c r="J21" s="3"/>
      <c r="K21" s="3"/>
      <c r="L21" s="3"/>
      <c r="M21" s="3"/>
      <c r="N21" s="29"/>
    </row>
    <row r="22" spans="1:14" ht="15.75" thickBot="1" x14ac:dyDescent="0.3">
      <c r="B22" s="1894" t="s">
        <v>14</v>
      </c>
      <c r="C22" s="1895"/>
      <c r="D22" s="393"/>
      <c r="E22" s="31">
        <f>SUM(E15:E21)</f>
        <v>1906980484</v>
      </c>
      <c r="F22" s="314">
        <f>SUM(F15:F21)</f>
        <v>848</v>
      </c>
      <c r="G22" s="24"/>
      <c r="H22" s="28"/>
      <c r="I22" s="3"/>
      <c r="J22" s="3"/>
      <c r="K22" s="3"/>
      <c r="L22" s="3"/>
      <c r="M22" s="3"/>
      <c r="N22" s="29"/>
    </row>
    <row r="23" spans="1:14" ht="45.75" thickBot="1" x14ac:dyDescent="0.3">
      <c r="A23" s="32"/>
      <c r="B23" s="33" t="s">
        <v>15</v>
      </c>
      <c r="C23" s="33" t="s">
        <v>16</v>
      </c>
      <c r="E23" s="20"/>
      <c r="F23" s="20"/>
      <c r="G23" s="20"/>
      <c r="H23" s="20"/>
      <c r="I23" s="35"/>
      <c r="J23" s="35"/>
      <c r="K23" s="35"/>
      <c r="L23" s="35"/>
      <c r="M23" s="35"/>
    </row>
    <row r="24" spans="1:14" ht="15.75" thickBot="1" x14ac:dyDescent="0.3">
      <c r="A24" s="37">
        <v>1</v>
      </c>
      <c r="C24" s="248">
        <f>+F22*80/100</f>
        <v>678.4</v>
      </c>
      <c r="D24" s="39"/>
      <c r="E24" s="315">
        <f>E22</f>
        <v>1906980484</v>
      </c>
      <c r="F24" s="41"/>
      <c r="G24" s="41"/>
      <c r="H24" s="41"/>
      <c r="I24" s="42"/>
      <c r="J24" s="42"/>
      <c r="K24" s="42"/>
      <c r="L24" s="42"/>
      <c r="M24" s="42"/>
    </row>
    <row r="25" spans="1:14" x14ac:dyDescent="0.25">
      <c r="A25" s="44"/>
      <c r="C25" s="250"/>
      <c r="D25" s="25"/>
      <c r="E25" s="46"/>
      <c r="F25" s="41"/>
      <c r="G25" s="41"/>
      <c r="H25" s="41"/>
      <c r="I25" s="42"/>
      <c r="J25" s="42"/>
      <c r="K25" s="42"/>
      <c r="L25" s="42"/>
      <c r="M25" s="42"/>
    </row>
    <row r="26" spans="1:14" x14ac:dyDescent="0.25">
      <c r="A26" s="44"/>
      <c r="C26" s="250"/>
      <c r="D26" s="25"/>
      <c r="E26" s="46"/>
      <c r="F26" s="41"/>
      <c r="G26" s="41"/>
      <c r="H26" s="41"/>
      <c r="I26" s="42"/>
      <c r="J26" s="42"/>
      <c r="K26" s="42"/>
      <c r="L26" s="42"/>
      <c r="M26" s="42"/>
    </row>
    <row r="27" spans="1:14" x14ac:dyDescent="0.25">
      <c r="A27" s="44"/>
      <c r="B27" s="47" t="s">
        <v>1695</v>
      </c>
      <c r="C27"/>
      <c r="D27"/>
      <c r="E27"/>
      <c r="F27"/>
      <c r="G27"/>
      <c r="H27"/>
      <c r="I27" s="3"/>
      <c r="J27" s="3"/>
      <c r="K27" s="3"/>
      <c r="L27" s="3"/>
      <c r="M27" s="3"/>
      <c r="N27" s="17"/>
    </row>
    <row r="28" spans="1:14" x14ac:dyDescent="0.25">
      <c r="A28" s="44"/>
      <c r="B28"/>
      <c r="C28"/>
      <c r="D28"/>
      <c r="E28"/>
      <c r="F28"/>
      <c r="G28"/>
      <c r="H28"/>
      <c r="I28" s="3"/>
      <c r="J28" s="3"/>
      <c r="K28" s="3"/>
      <c r="L28" s="3"/>
      <c r="M28" s="3"/>
      <c r="N28" s="17"/>
    </row>
    <row r="29" spans="1:14" x14ac:dyDescent="0.25">
      <c r="A29" s="44"/>
      <c r="B29" s="49" t="s">
        <v>18</v>
      </c>
      <c r="C29" s="49" t="s">
        <v>19</v>
      </c>
      <c r="D29" s="49" t="s">
        <v>20</v>
      </c>
      <c r="E29"/>
      <c r="F29"/>
      <c r="G29"/>
      <c r="H29"/>
      <c r="I29" s="3"/>
      <c r="J29" s="3"/>
      <c r="K29" s="3"/>
      <c r="L29" s="3"/>
      <c r="M29" s="3"/>
      <c r="N29" s="17"/>
    </row>
    <row r="30" spans="1:14" x14ac:dyDescent="0.25">
      <c r="A30" s="44"/>
      <c r="B30" s="51" t="s">
        <v>21</v>
      </c>
      <c r="C30" s="391" t="s">
        <v>22</v>
      </c>
      <c r="D30" s="391"/>
      <c r="E30"/>
      <c r="F30"/>
      <c r="G30"/>
      <c r="H30"/>
      <c r="I30" s="3"/>
      <c r="J30" s="3"/>
      <c r="K30" s="3"/>
      <c r="L30" s="3"/>
      <c r="M30" s="3"/>
      <c r="N30" s="17"/>
    </row>
    <row r="31" spans="1:14" x14ac:dyDescent="0.25">
      <c r="A31" s="44"/>
      <c r="B31" s="51" t="s">
        <v>23</v>
      </c>
      <c r="C31" s="391" t="s">
        <v>22</v>
      </c>
      <c r="D31" s="391"/>
      <c r="E31"/>
      <c r="F31"/>
      <c r="G31"/>
      <c r="H31"/>
      <c r="I31" s="3"/>
      <c r="J31" s="3"/>
      <c r="K31" s="3"/>
      <c r="L31" s="3"/>
      <c r="M31" s="3"/>
      <c r="N31" s="17"/>
    </row>
    <row r="32" spans="1:14" x14ac:dyDescent="0.25">
      <c r="A32" s="44"/>
      <c r="B32" s="51" t="s">
        <v>24</v>
      </c>
      <c r="C32" s="391" t="s">
        <v>22</v>
      </c>
      <c r="D32" s="391"/>
      <c r="E32"/>
      <c r="F32"/>
      <c r="G32"/>
      <c r="H32"/>
      <c r="I32" s="3"/>
      <c r="J32" s="3"/>
      <c r="K32" s="3"/>
      <c r="L32" s="3"/>
      <c r="M32" s="3"/>
      <c r="N32" s="17"/>
    </row>
    <row r="33" spans="1:17" x14ac:dyDescent="0.25">
      <c r="A33" s="44"/>
      <c r="B33" s="51" t="s">
        <v>25</v>
      </c>
      <c r="C33" s="391" t="s">
        <v>22</v>
      </c>
      <c r="D33" s="391"/>
      <c r="E33"/>
      <c r="F33"/>
      <c r="G33"/>
      <c r="H33"/>
      <c r="I33" s="3"/>
      <c r="J33" s="3"/>
      <c r="K33" s="3"/>
      <c r="L33" s="3"/>
      <c r="M33" s="3"/>
      <c r="N33" s="17"/>
    </row>
    <row r="34" spans="1:17" x14ac:dyDescent="0.25">
      <c r="A34" s="44"/>
      <c r="B34"/>
      <c r="C34"/>
      <c r="D34" s="206"/>
      <c r="E34"/>
      <c r="F34"/>
      <c r="G34"/>
      <c r="H34"/>
      <c r="I34" s="3"/>
      <c r="J34" s="3"/>
      <c r="K34" s="3"/>
      <c r="L34" s="3"/>
      <c r="M34" s="3"/>
      <c r="N34" s="17"/>
    </row>
    <row r="35" spans="1:17" x14ac:dyDescent="0.25">
      <c r="A35" s="44"/>
      <c r="B35"/>
      <c r="C35"/>
      <c r="D35"/>
      <c r="E35"/>
      <c r="F35"/>
      <c r="G35"/>
      <c r="H35"/>
      <c r="I35" s="3"/>
      <c r="J35" s="3"/>
      <c r="K35" s="3"/>
      <c r="L35" s="3"/>
      <c r="M35" s="3"/>
      <c r="N35" s="17"/>
    </row>
    <row r="36" spans="1:17" x14ac:dyDescent="0.25">
      <c r="A36" s="44"/>
      <c r="B36" s="47" t="s">
        <v>445</v>
      </c>
      <c r="C36"/>
      <c r="D36"/>
      <c r="E36"/>
      <c r="F36"/>
      <c r="G36"/>
      <c r="H36"/>
      <c r="I36" s="3"/>
      <c r="J36" s="3"/>
      <c r="K36" s="3"/>
      <c r="L36" s="3"/>
      <c r="M36" s="3"/>
      <c r="N36" s="17"/>
    </row>
    <row r="37" spans="1:17" x14ac:dyDescent="0.25">
      <c r="A37" s="44"/>
      <c r="B37"/>
      <c r="C37"/>
      <c r="D37"/>
      <c r="E37"/>
      <c r="F37"/>
      <c r="G37"/>
      <c r="H37"/>
      <c r="I37" s="3"/>
      <c r="J37" s="3"/>
      <c r="K37" s="3"/>
      <c r="L37" s="3"/>
      <c r="M37" s="3"/>
      <c r="N37" s="17"/>
    </row>
    <row r="38" spans="1:17" x14ac:dyDescent="0.25">
      <c r="A38" s="44"/>
      <c r="B38"/>
      <c r="C38"/>
      <c r="D38"/>
      <c r="E38"/>
      <c r="F38"/>
      <c r="G38"/>
      <c r="H38"/>
      <c r="I38" s="3"/>
      <c r="J38" s="3"/>
      <c r="K38" s="3"/>
      <c r="L38" s="3"/>
      <c r="M38" s="3"/>
      <c r="N38" s="17"/>
    </row>
    <row r="39" spans="1:17" x14ac:dyDescent="0.25">
      <c r="A39" s="44"/>
      <c r="B39" s="49" t="s">
        <v>18</v>
      </c>
      <c r="C39" s="49" t="s">
        <v>27</v>
      </c>
      <c r="D39" s="55" t="s">
        <v>28</v>
      </c>
      <c r="E39" s="55" t="s">
        <v>29</v>
      </c>
      <c r="F39"/>
      <c r="G39"/>
      <c r="H39"/>
      <c r="I39" s="3"/>
      <c r="J39" s="3"/>
      <c r="K39" s="3"/>
      <c r="L39" s="3"/>
      <c r="M39" s="3"/>
      <c r="N39" s="17"/>
    </row>
    <row r="40" spans="1:17" ht="28.5" x14ac:dyDescent="0.25">
      <c r="A40" s="44"/>
      <c r="B40" s="56" t="s">
        <v>30</v>
      </c>
      <c r="C40" s="252">
        <v>40</v>
      </c>
      <c r="D40" s="492">
        <v>40</v>
      </c>
      <c r="E40" s="1885">
        <f>+D40+D41</f>
        <v>100</v>
      </c>
      <c r="F40"/>
      <c r="G40"/>
      <c r="H40"/>
      <c r="I40" s="3"/>
      <c r="J40" s="3"/>
      <c r="K40" s="3"/>
      <c r="L40" s="3"/>
      <c r="M40" s="3"/>
      <c r="N40" s="17"/>
    </row>
    <row r="41" spans="1:17" ht="42.75" x14ac:dyDescent="0.25">
      <c r="A41" s="44"/>
      <c r="B41" s="56" t="s">
        <v>31</v>
      </c>
      <c r="C41" s="252">
        <v>60</v>
      </c>
      <c r="D41" s="391">
        <v>60</v>
      </c>
      <c r="E41" s="1886"/>
      <c r="F41"/>
      <c r="G41"/>
      <c r="H41"/>
      <c r="I41" s="3"/>
      <c r="J41" s="3"/>
      <c r="K41" s="3"/>
      <c r="L41" s="3"/>
      <c r="M41" s="3"/>
      <c r="N41" s="17"/>
    </row>
    <row r="42" spans="1:17" x14ac:dyDescent="0.25">
      <c r="A42" s="44"/>
      <c r="C42" s="250"/>
      <c r="D42" s="25"/>
      <c r="E42" s="46"/>
      <c r="F42" s="41"/>
      <c r="G42" s="41"/>
      <c r="H42" s="41"/>
      <c r="I42" s="42"/>
      <c r="J42" s="42"/>
      <c r="K42" s="42"/>
      <c r="L42" s="42"/>
      <c r="M42" s="42"/>
    </row>
    <row r="43" spans="1:17" x14ac:dyDescent="0.25">
      <c r="A43" s="44"/>
      <c r="C43" s="250"/>
      <c r="D43" s="25"/>
      <c r="E43" s="46"/>
      <c r="F43" s="41"/>
      <c r="G43" s="41"/>
      <c r="H43" s="41"/>
      <c r="I43" s="42"/>
      <c r="J43" s="42"/>
      <c r="K43" s="42"/>
      <c r="L43" s="42"/>
      <c r="M43" s="42"/>
    </row>
    <row r="44" spans="1:17" x14ac:dyDescent="0.25">
      <c r="A44" s="44"/>
      <c r="C44" s="250"/>
      <c r="D44" s="25"/>
      <c r="E44" s="46"/>
      <c r="F44" s="41"/>
      <c r="G44" s="41"/>
      <c r="H44" s="41"/>
      <c r="I44" s="42"/>
      <c r="J44" s="42"/>
      <c r="K44" s="42"/>
      <c r="L44" s="42"/>
      <c r="M44" s="42"/>
    </row>
    <row r="45" spans="1:17" ht="15.75" thickBot="1" x14ac:dyDescent="0.3">
      <c r="M45" s="1887" t="s">
        <v>32</v>
      </c>
      <c r="N45" s="1887"/>
    </row>
    <row r="46" spans="1:17" x14ac:dyDescent="0.25">
      <c r="B46" s="47" t="s">
        <v>33</v>
      </c>
      <c r="M46" s="58"/>
      <c r="N46" s="58"/>
    </row>
    <row r="47" spans="1:17" ht="15.75" thickBot="1" x14ac:dyDescent="0.3">
      <c r="M47" s="58"/>
      <c r="N47" s="58"/>
    </row>
    <row r="48" spans="1:17" s="3" customFormat="1" ht="60" x14ac:dyDescent="0.25">
      <c r="B48" s="155" t="s">
        <v>34</v>
      </c>
      <c r="C48" s="155" t="s">
        <v>35</v>
      </c>
      <c r="D48" s="155" t="s">
        <v>36</v>
      </c>
      <c r="E48" s="155" t="s">
        <v>37</v>
      </c>
      <c r="F48" s="155" t="s">
        <v>38</v>
      </c>
      <c r="G48" s="155" t="s">
        <v>39</v>
      </c>
      <c r="H48" s="155" t="s">
        <v>40</v>
      </c>
      <c r="I48" s="155" t="s">
        <v>41</v>
      </c>
      <c r="J48" s="155" t="s">
        <v>42</v>
      </c>
      <c r="K48" s="155" t="s">
        <v>43</v>
      </c>
      <c r="L48" s="155" t="s">
        <v>44</v>
      </c>
      <c r="M48" s="157" t="s">
        <v>45</v>
      </c>
      <c r="N48" s="155" t="s">
        <v>46</v>
      </c>
      <c r="O48" s="155" t="s">
        <v>47</v>
      </c>
      <c r="P48" s="394" t="s">
        <v>48</v>
      </c>
      <c r="Q48" s="394" t="s">
        <v>49</v>
      </c>
    </row>
    <row r="49" spans="1:26" s="76" customFormat="1" x14ac:dyDescent="0.25">
      <c r="A49" s="62">
        <v>1</v>
      </c>
      <c r="B49" s="77" t="s">
        <v>1694</v>
      </c>
      <c r="C49" s="79" t="s">
        <v>1696</v>
      </c>
      <c r="D49" s="77" t="s">
        <v>1697</v>
      </c>
      <c r="E49" s="163" t="s">
        <v>1698</v>
      </c>
      <c r="F49" s="164" t="s">
        <v>19</v>
      </c>
      <c r="G49" s="302">
        <v>1</v>
      </c>
      <c r="H49" s="303">
        <v>41562</v>
      </c>
      <c r="I49" s="303">
        <v>41988</v>
      </c>
      <c r="J49" s="166" t="s">
        <v>20</v>
      </c>
      <c r="K49" s="304">
        <v>0</v>
      </c>
      <c r="L49" s="304">
        <v>11.66</v>
      </c>
      <c r="M49" s="301">
        <v>542</v>
      </c>
      <c r="N49" s="304">
        <f>+M49*G49</f>
        <v>542</v>
      </c>
      <c r="O49" s="170">
        <v>1364911328</v>
      </c>
      <c r="P49" s="170" t="s">
        <v>1699</v>
      </c>
      <c r="Q49" s="74"/>
      <c r="R49" s="75"/>
      <c r="S49" s="75"/>
      <c r="T49" s="75"/>
      <c r="U49" s="75"/>
      <c r="V49" s="75"/>
      <c r="W49" s="75"/>
      <c r="X49" s="75"/>
      <c r="Y49" s="75"/>
      <c r="Z49" s="75"/>
    </row>
    <row r="50" spans="1:26" s="76" customFormat="1" ht="30" x14ac:dyDescent="0.25">
      <c r="A50" s="62">
        <f>+A49+1</f>
        <v>2</v>
      </c>
      <c r="B50" s="77" t="s">
        <v>1694</v>
      </c>
      <c r="C50" s="79" t="s">
        <v>1700</v>
      </c>
      <c r="D50" s="77" t="s">
        <v>1701</v>
      </c>
      <c r="E50" s="163" t="s">
        <v>1702</v>
      </c>
      <c r="F50" s="164" t="s">
        <v>19</v>
      </c>
      <c r="G50" s="163">
        <v>7.0000000000000007E-2</v>
      </c>
      <c r="H50" s="303">
        <v>41551</v>
      </c>
      <c r="I50" s="303">
        <v>41943</v>
      </c>
      <c r="J50" s="166" t="s">
        <v>20</v>
      </c>
      <c r="K50" s="304">
        <v>11.86</v>
      </c>
      <c r="L50" s="304"/>
      <c r="M50" s="301">
        <f>1630+94</f>
        <v>1724</v>
      </c>
      <c r="N50" s="301">
        <f t="shared" ref="N50:N56" si="0">+M50*G50</f>
        <v>120.68</v>
      </c>
      <c r="O50" s="170">
        <v>3941153876</v>
      </c>
      <c r="P50" s="170" t="s">
        <v>1703</v>
      </c>
      <c r="Q50" s="74"/>
      <c r="R50" s="75"/>
      <c r="S50" s="75"/>
      <c r="T50" s="75"/>
      <c r="U50" s="75"/>
      <c r="V50" s="75"/>
      <c r="W50" s="75"/>
      <c r="X50" s="75"/>
      <c r="Y50" s="75"/>
      <c r="Z50" s="75"/>
    </row>
    <row r="51" spans="1:26" s="76" customFormat="1" ht="45" x14ac:dyDescent="0.25">
      <c r="A51" s="62">
        <f t="shared" ref="A51:A56" si="1">+A50+1</f>
        <v>3</v>
      </c>
      <c r="B51" s="77" t="s">
        <v>1694</v>
      </c>
      <c r="C51" s="79" t="s">
        <v>1696</v>
      </c>
      <c r="D51" s="77" t="s">
        <v>1704</v>
      </c>
      <c r="E51" s="384" t="s">
        <v>1706</v>
      </c>
      <c r="F51" s="164" t="s">
        <v>19</v>
      </c>
      <c r="G51" s="163">
        <v>1</v>
      </c>
      <c r="H51" s="303">
        <v>40940</v>
      </c>
      <c r="I51" s="303">
        <v>41243</v>
      </c>
      <c r="J51" s="166" t="s">
        <v>20</v>
      </c>
      <c r="K51" s="304">
        <v>10</v>
      </c>
      <c r="L51" s="304"/>
      <c r="M51" s="301">
        <v>280</v>
      </c>
      <c r="N51" s="301">
        <f t="shared" si="0"/>
        <v>280</v>
      </c>
      <c r="O51" s="170"/>
      <c r="P51" s="170" t="s">
        <v>1708</v>
      </c>
      <c r="Q51" s="74" t="s">
        <v>1705</v>
      </c>
      <c r="R51" s="75"/>
      <c r="S51" s="75"/>
      <c r="T51" s="75"/>
      <c r="U51" s="75"/>
      <c r="V51" s="75"/>
      <c r="W51" s="75"/>
      <c r="X51" s="75"/>
      <c r="Y51" s="75"/>
      <c r="Z51" s="75"/>
    </row>
    <row r="52" spans="1:26" s="76" customFormat="1" ht="45" x14ac:dyDescent="0.25">
      <c r="A52" s="62">
        <f t="shared" si="1"/>
        <v>4</v>
      </c>
      <c r="B52" s="77" t="s">
        <v>1694</v>
      </c>
      <c r="C52" s="79" t="s">
        <v>1696</v>
      </c>
      <c r="D52" s="77" t="s">
        <v>1704</v>
      </c>
      <c r="E52" s="384" t="s">
        <v>1707</v>
      </c>
      <c r="F52" s="267" t="s">
        <v>19</v>
      </c>
      <c r="G52" s="163">
        <v>1</v>
      </c>
      <c r="H52" s="303">
        <v>40582</v>
      </c>
      <c r="I52" s="303">
        <v>40876</v>
      </c>
      <c r="J52" s="166" t="s">
        <v>20</v>
      </c>
      <c r="K52" s="304">
        <v>9.66</v>
      </c>
      <c r="L52" s="304"/>
      <c r="M52" s="301">
        <v>315</v>
      </c>
      <c r="N52" s="301">
        <f t="shared" si="0"/>
        <v>315</v>
      </c>
      <c r="O52" s="170"/>
      <c r="P52" s="170" t="s">
        <v>1709</v>
      </c>
      <c r="Q52" s="74" t="s">
        <v>1705</v>
      </c>
      <c r="R52" s="75"/>
      <c r="S52" s="75"/>
      <c r="T52" s="75"/>
      <c r="U52" s="75"/>
      <c r="V52" s="75"/>
      <c r="W52" s="75"/>
      <c r="X52" s="75"/>
      <c r="Y52" s="75"/>
      <c r="Z52" s="75"/>
    </row>
    <row r="53" spans="1:26" s="76" customFormat="1" x14ac:dyDescent="0.25">
      <c r="A53" s="62">
        <f t="shared" si="1"/>
        <v>5</v>
      </c>
      <c r="B53" s="77"/>
      <c r="C53" s="79"/>
      <c r="D53" s="77"/>
      <c r="E53" s="163"/>
      <c r="F53" s="164"/>
      <c r="G53" s="164"/>
      <c r="H53" s="164"/>
      <c r="I53" s="166"/>
      <c r="J53" s="166"/>
      <c r="K53" s="304"/>
      <c r="L53" s="304"/>
      <c r="M53" s="301"/>
      <c r="N53" s="301">
        <f t="shared" si="0"/>
        <v>0</v>
      </c>
      <c r="O53" s="170"/>
      <c r="P53" s="170"/>
      <c r="Q53" s="74"/>
      <c r="R53" s="75"/>
      <c r="S53" s="75"/>
      <c r="T53" s="75"/>
      <c r="U53" s="75"/>
      <c r="V53" s="75"/>
      <c r="W53" s="75"/>
      <c r="X53" s="75"/>
      <c r="Y53" s="75"/>
      <c r="Z53" s="75"/>
    </row>
    <row r="54" spans="1:26" s="76" customFormat="1" x14ac:dyDescent="0.25">
      <c r="A54" s="62">
        <f t="shared" si="1"/>
        <v>6</v>
      </c>
      <c r="B54" s="77"/>
      <c r="C54" s="79"/>
      <c r="D54" s="77"/>
      <c r="E54" s="163"/>
      <c r="F54" s="164"/>
      <c r="G54" s="164"/>
      <c r="H54" s="164"/>
      <c r="I54" s="166"/>
      <c r="J54" s="166"/>
      <c r="K54" s="304"/>
      <c r="L54" s="304"/>
      <c r="M54" s="301"/>
      <c r="N54" s="301">
        <f t="shared" si="0"/>
        <v>0</v>
      </c>
      <c r="O54" s="170"/>
      <c r="P54" s="170"/>
      <c r="Q54" s="74"/>
      <c r="R54" s="75"/>
      <c r="S54" s="75"/>
      <c r="T54" s="75"/>
      <c r="U54" s="75"/>
      <c r="V54" s="75"/>
      <c r="W54" s="75"/>
      <c r="X54" s="75"/>
      <c r="Y54" s="75"/>
      <c r="Z54" s="75"/>
    </row>
    <row r="55" spans="1:26" s="76" customFormat="1" x14ac:dyDescent="0.25">
      <c r="A55" s="62">
        <f t="shared" si="1"/>
        <v>7</v>
      </c>
      <c r="B55" s="77"/>
      <c r="C55" s="79"/>
      <c r="D55" s="77"/>
      <c r="E55" s="163"/>
      <c r="F55" s="164"/>
      <c r="G55" s="164"/>
      <c r="H55" s="164"/>
      <c r="I55" s="166"/>
      <c r="J55" s="166"/>
      <c r="K55" s="304"/>
      <c r="L55" s="304"/>
      <c r="M55" s="301"/>
      <c r="N55" s="301">
        <f t="shared" si="0"/>
        <v>0</v>
      </c>
      <c r="O55" s="170"/>
      <c r="P55" s="170"/>
      <c r="Q55" s="74"/>
      <c r="R55" s="75"/>
      <c r="S55" s="75"/>
      <c r="T55" s="75"/>
      <c r="U55" s="75"/>
      <c r="V55" s="75"/>
      <c r="W55" s="75"/>
      <c r="X55" s="75"/>
      <c r="Y55" s="75"/>
      <c r="Z55" s="75"/>
    </row>
    <row r="56" spans="1:26" s="76" customFormat="1" x14ac:dyDescent="0.25">
      <c r="A56" s="62">
        <f t="shared" si="1"/>
        <v>8</v>
      </c>
      <c r="B56" s="77"/>
      <c r="C56" s="79"/>
      <c r="D56" s="77"/>
      <c r="E56" s="163"/>
      <c r="F56" s="164"/>
      <c r="G56" s="164"/>
      <c r="H56" s="164"/>
      <c r="I56" s="166"/>
      <c r="J56" s="166"/>
      <c r="K56" s="304"/>
      <c r="L56" s="304"/>
      <c r="M56" s="301"/>
      <c r="N56" s="301">
        <f t="shared" si="0"/>
        <v>0</v>
      </c>
      <c r="O56" s="170"/>
      <c r="P56" s="170"/>
      <c r="Q56" s="74"/>
      <c r="R56" s="75"/>
      <c r="S56" s="75"/>
      <c r="T56" s="75"/>
      <c r="U56" s="75"/>
      <c r="V56" s="75"/>
      <c r="W56" s="75"/>
      <c r="X56" s="75"/>
      <c r="Y56" s="75"/>
      <c r="Z56" s="75"/>
    </row>
    <row r="57" spans="1:26" s="76" customFormat="1" x14ac:dyDescent="0.25">
      <c r="A57" s="62"/>
      <c r="B57" s="162" t="s">
        <v>29</v>
      </c>
      <c r="C57" s="79"/>
      <c r="D57" s="77"/>
      <c r="E57" s="163"/>
      <c r="F57" s="164"/>
      <c r="G57" s="164"/>
      <c r="H57" s="164"/>
      <c r="I57" s="166"/>
      <c r="J57" s="166"/>
      <c r="K57" s="168">
        <f>SUM(K49:K56)</f>
        <v>31.52</v>
      </c>
      <c r="L57" s="168">
        <f>SUM(L49:L56)</f>
        <v>11.66</v>
      </c>
      <c r="M57" s="167">
        <f>M50+M49</f>
        <v>2266</v>
      </c>
      <c r="N57" s="168"/>
      <c r="O57" s="170"/>
      <c r="P57" s="170"/>
      <c r="Q57" s="88"/>
    </row>
    <row r="58" spans="1:26" s="100" customFormat="1" x14ac:dyDescent="0.25">
      <c r="E58" s="102"/>
    </row>
    <row r="59" spans="1:26" s="100" customFormat="1" x14ac:dyDescent="0.25">
      <c r="B59" s="1888" t="s">
        <v>60</v>
      </c>
      <c r="C59" s="1888" t="s">
        <v>61</v>
      </c>
      <c r="D59" s="1890" t="s">
        <v>62</v>
      </c>
      <c r="E59" s="1890"/>
    </row>
    <row r="60" spans="1:26" s="100" customFormat="1" x14ac:dyDescent="0.25">
      <c r="B60" s="1889"/>
      <c r="C60" s="1889"/>
      <c r="D60" s="392" t="s">
        <v>63</v>
      </c>
      <c r="E60" s="105" t="s">
        <v>64</v>
      </c>
    </row>
    <row r="61" spans="1:26" s="100" customFormat="1" ht="18.75" x14ac:dyDescent="0.25">
      <c r="B61" s="106" t="s">
        <v>65</v>
      </c>
      <c r="C61" s="107">
        <f>+K57</f>
        <v>31.52</v>
      </c>
      <c r="D61" s="397" t="s">
        <v>22</v>
      </c>
      <c r="E61" s="109"/>
      <c r="F61" s="110"/>
      <c r="G61" s="110"/>
      <c r="H61" s="110"/>
      <c r="I61" s="110"/>
      <c r="J61" s="110"/>
      <c r="K61" s="110"/>
      <c r="L61" s="110"/>
      <c r="M61" s="110"/>
    </row>
    <row r="62" spans="1:26" s="100" customFormat="1" x14ac:dyDescent="0.25">
      <c r="B62" s="106" t="s">
        <v>66</v>
      </c>
      <c r="C62" s="107">
        <f>+M57</f>
        <v>2266</v>
      </c>
      <c r="D62" s="397" t="s">
        <v>22</v>
      </c>
      <c r="E62" s="109"/>
    </row>
    <row r="63" spans="1:26" s="100" customFormat="1" x14ac:dyDescent="0.25">
      <c r="B63" s="112"/>
      <c r="C63" s="1901"/>
      <c r="D63" s="1901"/>
      <c r="E63" s="1901"/>
      <c r="F63" s="1901"/>
      <c r="G63" s="1901"/>
      <c r="H63" s="1901"/>
      <c r="I63" s="1901"/>
      <c r="J63" s="1901"/>
      <c r="K63" s="1901"/>
      <c r="L63" s="1901"/>
      <c r="M63" s="1901"/>
      <c r="N63" s="1901"/>
    </row>
    <row r="64" spans="1:26" ht="15.75" thickBot="1" x14ac:dyDescent="0.3"/>
    <row r="65" spans="2:17" ht="27" thickBot="1" x14ac:dyDescent="0.3">
      <c r="B65" s="1902" t="s">
        <v>67</v>
      </c>
      <c r="C65" s="1902"/>
      <c r="D65" s="1902"/>
      <c r="E65" s="1902"/>
      <c r="F65" s="1902"/>
      <c r="G65" s="1902"/>
      <c r="H65" s="1902"/>
      <c r="I65" s="1902"/>
      <c r="J65" s="1902"/>
      <c r="K65" s="1902"/>
      <c r="L65" s="1902"/>
      <c r="M65" s="1902"/>
      <c r="N65" s="1902"/>
    </row>
    <row r="68" spans="2:17" ht="105" x14ac:dyDescent="0.25">
      <c r="B68" s="396" t="s">
        <v>68</v>
      </c>
      <c r="C68" s="114" t="s">
        <v>69</v>
      </c>
      <c r="D68" s="114" t="s">
        <v>70</v>
      </c>
      <c r="E68" s="114" t="s">
        <v>71</v>
      </c>
      <c r="F68" s="114" t="s">
        <v>72</v>
      </c>
      <c r="G68" s="114" t="s">
        <v>73</v>
      </c>
      <c r="H68" s="114" t="s">
        <v>74</v>
      </c>
      <c r="I68" s="114" t="s">
        <v>75</v>
      </c>
      <c r="J68" s="114" t="s">
        <v>76</v>
      </c>
      <c r="K68" s="114" t="s">
        <v>77</v>
      </c>
      <c r="L68" s="114" t="s">
        <v>78</v>
      </c>
      <c r="M68" s="115" t="s">
        <v>79</v>
      </c>
      <c r="N68" s="115" t="s">
        <v>80</v>
      </c>
      <c r="O68" s="1898" t="s">
        <v>81</v>
      </c>
      <c r="P68" s="1900"/>
      <c r="Q68" s="114" t="s">
        <v>82</v>
      </c>
    </row>
    <row r="69" spans="2:17" ht="30" x14ac:dyDescent="0.25">
      <c r="B69" s="276" t="s">
        <v>1274</v>
      </c>
      <c r="C69" s="276" t="s">
        <v>1274</v>
      </c>
      <c r="D69" s="279" t="s">
        <v>1750</v>
      </c>
      <c r="E69" s="279">
        <v>164</v>
      </c>
      <c r="F69" s="189" t="s">
        <v>824</v>
      </c>
      <c r="G69" s="189" t="s">
        <v>19</v>
      </c>
      <c r="H69" s="189" t="s">
        <v>824</v>
      </c>
      <c r="I69" s="189" t="s">
        <v>86</v>
      </c>
      <c r="J69" s="189" t="s">
        <v>19</v>
      </c>
      <c r="K69" s="395" t="s">
        <v>19</v>
      </c>
      <c r="L69" s="395" t="s">
        <v>19</v>
      </c>
      <c r="M69" s="395" t="s">
        <v>19</v>
      </c>
      <c r="N69" s="395" t="s">
        <v>19</v>
      </c>
      <c r="O69" s="2052" t="s">
        <v>1762</v>
      </c>
      <c r="P69" s="2053"/>
      <c r="Q69" s="395" t="s">
        <v>19</v>
      </c>
    </row>
    <row r="70" spans="2:17" ht="30" x14ac:dyDescent="0.25">
      <c r="B70" s="276" t="s">
        <v>1128</v>
      </c>
      <c r="C70" s="276" t="s">
        <v>1128</v>
      </c>
      <c r="D70" s="279" t="s">
        <v>1751</v>
      </c>
      <c r="E70" s="279">
        <v>150</v>
      </c>
      <c r="F70" s="189" t="s">
        <v>824</v>
      </c>
      <c r="G70" s="189" t="s">
        <v>824</v>
      </c>
      <c r="H70" s="189" t="s">
        <v>824</v>
      </c>
      <c r="I70" s="189" t="s">
        <v>19</v>
      </c>
      <c r="J70" s="189" t="s">
        <v>19</v>
      </c>
      <c r="K70" s="395" t="s">
        <v>19</v>
      </c>
      <c r="L70" s="395" t="s">
        <v>19</v>
      </c>
      <c r="M70" s="395" t="s">
        <v>19</v>
      </c>
      <c r="N70" s="395" t="s">
        <v>19</v>
      </c>
      <c r="O70" s="2052" t="s">
        <v>1762</v>
      </c>
      <c r="P70" s="2053"/>
      <c r="Q70" s="395" t="s">
        <v>19</v>
      </c>
    </row>
    <row r="71" spans="2:17" ht="30" x14ac:dyDescent="0.25">
      <c r="B71" s="276" t="s">
        <v>1128</v>
      </c>
      <c r="C71" s="276" t="s">
        <v>1128</v>
      </c>
      <c r="D71" s="279" t="s">
        <v>1752</v>
      </c>
      <c r="E71" s="279">
        <v>50</v>
      </c>
      <c r="F71" s="189" t="s">
        <v>824</v>
      </c>
      <c r="G71" s="189" t="s">
        <v>824</v>
      </c>
      <c r="H71" s="189" t="s">
        <v>824</v>
      </c>
      <c r="I71" s="189" t="s">
        <v>19</v>
      </c>
      <c r="J71" s="189" t="s">
        <v>19</v>
      </c>
      <c r="K71" s="395" t="s">
        <v>19</v>
      </c>
      <c r="L71" s="395" t="s">
        <v>19</v>
      </c>
      <c r="M71" s="395" t="s">
        <v>19</v>
      </c>
      <c r="N71" s="395" t="s">
        <v>19</v>
      </c>
      <c r="O71" s="2052" t="s">
        <v>1762</v>
      </c>
      <c r="P71" s="2053"/>
      <c r="Q71" s="395" t="s">
        <v>19</v>
      </c>
    </row>
    <row r="72" spans="2:17" ht="30" x14ac:dyDescent="0.25">
      <c r="B72" s="276" t="s">
        <v>1128</v>
      </c>
      <c r="C72" s="276" t="s">
        <v>1128</v>
      </c>
      <c r="D72" s="279" t="s">
        <v>1753</v>
      </c>
      <c r="E72" s="279">
        <v>50</v>
      </c>
      <c r="F72" s="189" t="s">
        <v>824</v>
      </c>
      <c r="G72" s="189" t="s">
        <v>824</v>
      </c>
      <c r="H72" s="189" t="s">
        <v>824</v>
      </c>
      <c r="I72" s="189" t="s">
        <v>19</v>
      </c>
      <c r="J72" s="189" t="s">
        <v>19</v>
      </c>
      <c r="K72" s="395" t="s">
        <v>19</v>
      </c>
      <c r="L72" s="395" t="s">
        <v>19</v>
      </c>
      <c r="M72" s="395" t="s">
        <v>19</v>
      </c>
      <c r="N72" s="395" t="s">
        <v>19</v>
      </c>
      <c r="O72" s="2052" t="s">
        <v>1762</v>
      </c>
      <c r="P72" s="2053"/>
      <c r="Q72" s="395" t="s">
        <v>19</v>
      </c>
    </row>
    <row r="73" spans="2:17" x14ac:dyDescent="0.25">
      <c r="B73" s="276" t="s">
        <v>1128</v>
      </c>
      <c r="C73" s="276" t="s">
        <v>1128</v>
      </c>
      <c r="D73" s="279" t="s">
        <v>1754</v>
      </c>
      <c r="E73" s="279">
        <v>50</v>
      </c>
      <c r="F73" s="189" t="s">
        <v>824</v>
      </c>
      <c r="G73" s="189" t="s">
        <v>824</v>
      </c>
      <c r="H73" s="189" t="s">
        <v>824</v>
      </c>
      <c r="I73" s="189" t="s">
        <v>19</v>
      </c>
      <c r="J73" s="189" t="s">
        <v>19</v>
      </c>
      <c r="K73" s="395" t="s">
        <v>19</v>
      </c>
      <c r="L73" s="395" t="s">
        <v>19</v>
      </c>
      <c r="M73" s="395" t="s">
        <v>19</v>
      </c>
      <c r="N73" s="395" t="s">
        <v>19</v>
      </c>
      <c r="O73" s="2052" t="s">
        <v>1762</v>
      </c>
      <c r="P73" s="2053"/>
      <c r="Q73" s="395" t="s">
        <v>19</v>
      </c>
    </row>
    <row r="74" spans="2:17" x14ac:dyDescent="0.25">
      <c r="B74" s="276" t="s">
        <v>1128</v>
      </c>
      <c r="C74" s="276" t="s">
        <v>1128</v>
      </c>
      <c r="D74" s="279" t="s">
        <v>1755</v>
      </c>
      <c r="E74" s="279">
        <v>50</v>
      </c>
      <c r="F74" s="189" t="s">
        <v>824</v>
      </c>
      <c r="G74" s="189" t="s">
        <v>824</v>
      </c>
      <c r="H74" s="189" t="s">
        <v>824</v>
      </c>
      <c r="I74" s="189" t="s">
        <v>19</v>
      </c>
      <c r="J74" s="189" t="s">
        <v>19</v>
      </c>
      <c r="K74" s="395" t="s">
        <v>19</v>
      </c>
      <c r="L74" s="395" t="s">
        <v>19</v>
      </c>
      <c r="M74" s="395" t="s">
        <v>19</v>
      </c>
      <c r="N74" s="395" t="s">
        <v>19</v>
      </c>
      <c r="O74" s="2052" t="s">
        <v>1762</v>
      </c>
      <c r="P74" s="2053"/>
      <c r="Q74" s="395" t="s">
        <v>19</v>
      </c>
    </row>
    <row r="75" spans="2:17" x14ac:dyDescent="0.25">
      <c r="B75" s="276" t="s">
        <v>1128</v>
      </c>
      <c r="C75" s="276" t="s">
        <v>1128</v>
      </c>
      <c r="D75" s="279" t="s">
        <v>1755</v>
      </c>
      <c r="E75" s="153">
        <v>50</v>
      </c>
      <c r="F75" s="189" t="s">
        <v>824</v>
      </c>
      <c r="G75" s="189" t="s">
        <v>824</v>
      </c>
      <c r="H75" s="189" t="s">
        <v>824</v>
      </c>
      <c r="I75" s="189" t="s">
        <v>19</v>
      </c>
      <c r="J75" s="189" t="s">
        <v>19</v>
      </c>
      <c r="K75" s="395" t="s">
        <v>19</v>
      </c>
      <c r="L75" s="395" t="s">
        <v>19</v>
      </c>
      <c r="M75" s="395" t="s">
        <v>19</v>
      </c>
      <c r="N75" s="395" t="s">
        <v>19</v>
      </c>
      <c r="O75" s="2052" t="s">
        <v>1762</v>
      </c>
      <c r="P75" s="2053"/>
      <c r="Q75" s="395" t="s">
        <v>19</v>
      </c>
    </row>
    <row r="76" spans="2:17" ht="30" x14ac:dyDescent="0.25">
      <c r="B76" s="276" t="s">
        <v>1128</v>
      </c>
      <c r="C76" s="276" t="s">
        <v>1128</v>
      </c>
      <c r="D76" s="153" t="s">
        <v>1756</v>
      </c>
      <c r="E76" s="153">
        <v>50</v>
      </c>
      <c r="F76" s="189" t="s">
        <v>824</v>
      </c>
      <c r="G76" s="189" t="s">
        <v>824</v>
      </c>
      <c r="H76" s="189" t="s">
        <v>824</v>
      </c>
      <c r="I76" s="189" t="s">
        <v>19</v>
      </c>
      <c r="J76" s="189" t="s">
        <v>19</v>
      </c>
      <c r="K76" s="395" t="s">
        <v>19</v>
      </c>
      <c r="L76" s="395" t="s">
        <v>19</v>
      </c>
      <c r="M76" s="395" t="s">
        <v>19</v>
      </c>
      <c r="N76" s="395" t="s">
        <v>19</v>
      </c>
      <c r="O76" s="2052" t="s">
        <v>1762</v>
      </c>
      <c r="P76" s="2053"/>
      <c r="Q76" s="395" t="s">
        <v>19</v>
      </c>
    </row>
    <row r="77" spans="2:17" ht="30" x14ac:dyDescent="0.25">
      <c r="B77" s="276" t="s">
        <v>1128</v>
      </c>
      <c r="C77" s="276" t="s">
        <v>1128</v>
      </c>
      <c r="D77" s="153" t="s">
        <v>1757</v>
      </c>
      <c r="E77" s="153">
        <v>50</v>
      </c>
      <c r="F77" s="189" t="s">
        <v>824</v>
      </c>
      <c r="G77" s="189" t="s">
        <v>824</v>
      </c>
      <c r="H77" s="189" t="s">
        <v>824</v>
      </c>
      <c r="I77" s="189" t="s">
        <v>19</v>
      </c>
      <c r="J77" s="189" t="s">
        <v>19</v>
      </c>
      <c r="K77" s="395" t="s">
        <v>19</v>
      </c>
      <c r="L77" s="395" t="s">
        <v>19</v>
      </c>
      <c r="M77" s="395" t="s">
        <v>19</v>
      </c>
      <c r="N77" s="395" t="s">
        <v>19</v>
      </c>
      <c r="O77" s="2052" t="s">
        <v>1762</v>
      </c>
      <c r="P77" s="2053"/>
      <c r="Q77" s="395" t="s">
        <v>19</v>
      </c>
    </row>
    <row r="78" spans="2:17" ht="30" x14ac:dyDescent="0.25">
      <c r="B78" s="276" t="s">
        <v>1128</v>
      </c>
      <c r="C78" s="276" t="s">
        <v>1128</v>
      </c>
      <c r="D78" s="153" t="s">
        <v>1758</v>
      </c>
      <c r="E78" s="153">
        <v>50</v>
      </c>
      <c r="F78" s="189" t="s">
        <v>824</v>
      </c>
      <c r="G78" s="189" t="s">
        <v>824</v>
      </c>
      <c r="H78" s="189" t="s">
        <v>824</v>
      </c>
      <c r="I78" s="189" t="s">
        <v>19</v>
      </c>
      <c r="J78" s="189" t="s">
        <v>19</v>
      </c>
      <c r="K78" s="395" t="s">
        <v>19</v>
      </c>
      <c r="L78" s="395" t="s">
        <v>19</v>
      </c>
      <c r="M78" s="395" t="s">
        <v>19</v>
      </c>
      <c r="N78" s="395" t="s">
        <v>19</v>
      </c>
      <c r="O78" s="2052" t="s">
        <v>1762</v>
      </c>
      <c r="P78" s="2053"/>
      <c r="Q78" s="395" t="s">
        <v>19</v>
      </c>
    </row>
    <row r="79" spans="2:17" ht="30" x14ac:dyDescent="0.25">
      <c r="B79" s="276" t="s">
        <v>1128</v>
      </c>
      <c r="C79" s="276" t="s">
        <v>1128</v>
      </c>
      <c r="D79" s="153" t="s">
        <v>1759</v>
      </c>
      <c r="E79" s="153">
        <v>50</v>
      </c>
      <c r="F79" s="189" t="s">
        <v>824</v>
      </c>
      <c r="G79" s="189" t="s">
        <v>824</v>
      </c>
      <c r="H79" s="189" t="s">
        <v>824</v>
      </c>
      <c r="I79" s="189" t="s">
        <v>19</v>
      </c>
      <c r="J79" s="189" t="s">
        <v>19</v>
      </c>
      <c r="K79" s="395" t="s">
        <v>19</v>
      </c>
      <c r="L79" s="395" t="s">
        <v>19</v>
      </c>
      <c r="M79" s="395" t="s">
        <v>19</v>
      </c>
      <c r="N79" s="395" t="s">
        <v>19</v>
      </c>
      <c r="O79" s="2052" t="s">
        <v>1762</v>
      </c>
      <c r="P79" s="2053"/>
      <c r="Q79" s="395" t="s">
        <v>19</v>
      </c>
    </row>
    <row r="80" spans="2:17" ht="30" x14ac:dyDescent="0.25">
      <c r="B80" s="276" t="s">
        <v>1128</v>
      </c>
      <c r="C80" s="276" t="s">
        <v>1128</v>
      </c>
      <c r="D80" s="153" t="s">
        <v>1760</v>
      </c>
      <c r="E80" s="153">
        <v>34</v>
      </c>
      <c r="F80" s="189" t="s">
        <v>824</v>
      </c>
      <c r="G80" s="189" t="s">
        <v>824</v>
      </c>
      <c r="H80" s="189" t="s">
        <v>824</v>
      </c>
      <c r="I80" s="189" t="s">
        <v>19</v>
      </c>
      <c r="J80" s="189" t="s">
        <v>19</v>
      </c>
      <c r="K80" s="395" t="s">
        <v>19</v>
      </c>
      <c r="L80" s="395" t="s">
        <v>19</v>
      </c>
      <c r="M80" s="395" t="s">
        <v>19</v>
      </c>
      <c r="N80" s="395" t="s">
        <v>19</v>
      </c>
      <c r="O80" s="2052" t="s">
        <v>1762</v>
      </c>
      <c r="P80" s="2053"/>
      <c r="Q80" s="395" t="s">
        <v>19</v>
      </c>
    </row>
    <row r="81" spans="2:17" ht="30" x14ac:dyDescent="0.25">
      <c r="B81" s="276" t="s">
        <v>1128</v>
      </c>
      <c r="C81" s="276" t="s">
        <v>1128</v>
      </c>
      <c r="D81" s="153" t="s">
        <v>1761</v>
      </c>
      <c r="E81" s="153">
        <v>50</v>
      </c>
      <c r="F81" s="189" t="s">
        <v>824</v>
      </c>
      <c r="G81" s="189" t="s">
        <v>824</v>
      </c>
      <c r="H81" s="189" t="s">
        <v>824</v>
      </c>
      <c r="I81" s="189" t="s">
        <v>19</v>
      </c>
      <c r="J81" s="189" t="s">
        <v>19</v>
      </c>
      <c r="K81" s="395" t="s">
        <v>19</v>
      </c>
      <c r="L81" s="395" t="s">
        <v>19</v>
      </c>
      <c r="M81" s="395" t="s">
        <v>19</v>
      </c>
      <c r="N81" s="395" t="s">
        <v>19</v>
      </c>
      <c r="O81" s="2052" t="s">
        <v>1762</v>
      </c>
      <c r="P81" s="2053"/>
      <c r="Q81" s="395" t="s">
        <v>19</v>
      </c>
    </row>
    <row r="82" spans="2:17" x14ac:dyDescent="0.25">
      <c r="B82" s="35"/>
      <c r="C82" s="35"/>
      <c r="D82" s="35"/>
      <c r="E82" s="35"/>
      <c r="F82" s="35"/>
      <c r="G82" s="35"/>
      <c r="H82" s="35"/>
      <c r="I82" s="35"/>
      <c r="J82" s="35"/>
      <c r="K82" s="35"/>
      <c r="L82" s="35"/>
      <c r="M82" s="35"/>
      <c r="N82" s="35"/>
      <c r="O82" s="1969"/>
      <c r="P82" s="1970"/>
      <c r="Q82" s="35"/>
    </row>
    <row r="83" spans="2:17" x14ac:dyDescent="0.25">
      <c r="B83" s="35"/>
      <c r="C83" s="35"/>
      <c r="D83" s="35"/>
      <c r="E83" s="35"/>
      <c r="F83" s="35"/>
      <c r="G83" s="35"/>
      <c r="H83" s="35"/>
      <c r="I83" s="35"/>
      <c r="J83" s="35"/>
      <c r="K83" s="35"/>
      <c r="L83" s="35"/>
      <c r="M83" s="35"/>
      <c r="N83" s="35"/>
      <c r="O83" s="36"/>
      <c r="P83" s="36"/>
      <c r="Q83" s="35"/>
    </row>
    <row r="84" spans="2:17" x14ac:dyDescent="0.25">
      <c r="B84" s="1" t="s">
        <v>218</v>
      </c>
    </row>
    <row r="85" spans="2:17" x14ac:dyDescent="0.25">
      <c r="B85" s="1" t="s">
        <v>92</v>
      </c>
    </row>
    <row r="86" spans="2:17" x14ac:dyDescent="0.25">
      <c r="B86" s="1" t="s">
        <v>93</v>
      </c>
    </row>
    <row r="88" spans="2:17" ht="15.75" thickBot="1" x14ac:dyDescent="0.3"/>
    <row r="89" spans="2:17" ht="27" thickBot="1" x14ac:dyDescent="0.3">
      <c r="B89" s="1903" t="s">
        <v>94</v>
      </c>
      <c r="C89" s="1904"/>
      <c r="D89" s="1904"/>
      <c r="E89" s="1904"/>
      <c r="F89" s="1904"/>
      <c r="G89" s="1904"/>
      <c r="H89" s="1904"/>
      <c r="I89" s="1904"/>
      <c r="J89" s="1904"/>
      <c r="K89" s="1904"/>
      <c r="L89" s="1904"/>
      <c r="M89" s="1904"/>
      <c r="N89" s="1905"/>
    </row>
    <row r="94" spans="2:17" ht="75" x14ac:dyDescent="0.25">
      <c r="B94" s="396" t="s">
        <v>95</v>
      </c>
      <c r="C94" s="396" t="s">
        <v>96</v>
      </c>
      <c r="D94" s="396" t="s">
        <v>97</v>
      </c>
      <c r="E94" s="396" t="s">
        <v>98</v>
      </c>
      <c r="F94" s="396" t="s">
        <v>99</v>
      </c>
      <c r="G94" s="396" t="s">
        <v>100</v>
      </c>
      <c r="H94" s="396" t="s">
        <v>101</v>
      </c>
      <c r="I94" s="396" t="s">
        <v>102</v>
      </c>
      <c r="J94" s="1898" t="s">
        <v>103</v>
      </c>
      <c r="K94" s="1899"/>
      <c r="L94" s="1900"/>
      <c r="M94" s="396" t="s">
        <v>104</v>
      </c>
      <c r="N94" s="396" t="s">
        <v>105</v>
      </c>
      <c r="O94" s="396" t="s">
        <v>106</v>
      </c>
      <c r="P94" s="1898" t="s">
        <v>81</v>
      </c>
      <c r="Q94" s="1900"/>
    </row>
    <row r="95" spans="2:17" ht="18.75" hidden="1" customHeight="1" x14ac:dyDescent="0.25">
      <c r="B95" s="51"/>
      <c r="C95" s="183"/>
      <c r="D95" s="276"/>
      <c r="E95" s="276"/>
      <c r="F95" s="276"/>
      <c r="G95" s="276"/>
      <c r="H95" s="276"/>
      <c r="I95" s="277"/>
      <c r="J95" s="320" t="s">
        <v>107</v>
      </c>
      <c r="K95" s="279" t="s">
        <v>108</v>
      </c>
      <c r="L95" s="278" t="s">
        <v>109</v>
      </c>
      <c r="M95" s="51"/>
      <c r="N95" s="51"/>
      <c r="O95" s="51"/>
      <c r="P95" s="1945"/>
      <c r="Q95" s="1945"/>
    </row>
    <row r="96" spans="2:17" ht="75" hidden="1" x14ac:dyDescent="0.25">
      <c r="B96" s="181" t="s">
        <v>126</v>
      </c>
      <c r="C96" s="183" t="s">
        <v>1710</v>
      </c>
      <c r="D96" s="181" t="s">
        <v>1712</v>
      </c>
      <c r="E96" s="181">
        <v>30577855</v>
      </c>
      <c r="F96" s="181" t="s">
        <v>264</v>
      </c>
      <c r="G96" s="181" t="s">
        <v>593</v>
      </c>
      <c r="H96" s="387">
        <v>37911</v>
      </c>
      <c r="I96" s="279" t="s">
        <v>824</v>
      </c>
      <c r="J96" s="181" t="s">
        <v>1719</v>
      </c>
      <c r="K96" s="279" t="s">
        <v>1721</v>
      </c>
      <c r="L96" s="279" t="s">
        <v>146</v>
      </c>
      <c r="M96" s="153" t="s">
        <v>19</v>
      </c>
      <c r="N96" s="153" t="s">
        <v>19</v>
      </c>
      <c r="O96" s="153" t="s">
        <v>19</v>
      </c>
      <c r="P96" s="1949" t="s">
        <v>1720</v>
      </c>
      <c r="Q96" s="1949"/>
    </row>
    <row r="97" spans="2:17" ht="74.25" customHeight="1" x14ac:dyDescent="0.25">
      <c r="B97" s="181" t="s">
        <v>121</v>
      </c>
      <c r="C97" s="183" t="s">
        <v>1710</v>
      </c>
      <c r="D97" s="181" t="s">
        <v>1713</v>
      </c>
      <c r="E97" s="181">
        <v>1066180628</v>
      </c>
      <c r="F97" s="181" t="s">
        <v>124</v>
      </c>
      <c r="G97" s="181" t="s">
        <v>1722</v>
      </c>
      <c r="H97" s="387">
        <v>41537</v>
      </c>
      <c r="I97" s="279">
        <v>111422</v>
      </c>
      <c r="J97" s="181" t="s">
        <v>1719</v>
      </c>
      <c r="K97" s="279" t="s">
        <v>1721</v>
      </c>
      <c r="L97" s="279" t="s">
        <v>146</v>
      </c>
      <c r="M97" s="153" t="s">
        <v>19</v>
      </c>
      <c r="N97" s="153" t="s">
        <v>19</v>
      </c>
      <c r="O97" s="153" t="s">
        <v>19</v>
      </c>
      <c r="P97" s="2052" t="s">
        <v>4577</v>
      </c>
      <c r="Q97" s="2053"/>
    </row>
    <row r="98" spans="2:17" ht="99.75" hidden="1" customHeight="1" x14ac:dyDescent="0.25">
      <c r="B98" s="181" t="s">
        <v>126</v>
      </c>
      <c r="C98" s="183" t="s">
        <v>127</v>
      </c>
      <c r="D98" s="181" t="s">
        <v>1714</v>
      </c>
      <c r="E98" s="181">
        <v>1066174730</v>
      </c>
      <c r="F98" s="181" t="s">
        <v>1723</v>
      </c>
      <c r="G98" s="181" t="s">
        <v>130</v>
      </c>
      <c r="H98" s="387">
        <v>40975</v>
      </c>
      <c r="I98" s="279" t="s">
        <v>824</v>
      </c>
      <c r="J98" s="181" t="s">
        <v>1719</v>
      </c>
      <c r="K98" s="279" t="s">
        <v>1724</v>
      </c>
      <c r="L98" s="279" t="s">
        <v>146</v>
      </c>
      <c r="M98" s="153" t="s">
        <v>19</v>
      </c>
      <c r="N98" s="153" t="s">
        <v>19</v>
      </c>
      <c r="O98" s="153" t="s">
        <v>19</v>
      </c>
      <c r="P98" s="2052" t="s">
        <v>1725</v>
      </c>
      <c r="Q98" s="2053"/>
    </row>
    <row r="99" spans="2:17" ht="93.75" hidden="1" customHeight="1" x14ac:dyDescent="0.25">
      <c r="B99" s="181" t="s">
        <v>126</v>
      </c>
      <c r="C99" s="183" t="s">
        <v>1711</v>
      </c>
      <c r="D99" s="181" t="s">
        <v>4567</v>
      </c>
      <c r="E99" s="181">
        <v>78673419</v>
      </c>
      <c r="F99" s="181" t="s">
        <v>183</v>
      </c>
      <c r="G99" s="181" t="s">
        <v>253</v>
      </c>
      <c r="H99" s="387">
        <v>37224</v>
      </c>
      <c r="I99" s="279" t="s">
        <v>824</v>
      </c>
      <c r="J99" s="181" t="s">
        <v>1719</v>
      </c>
      <c r="K99" s="279" t="s">
        <v>4568</v>
      </c>
      <c r="L99" s="279" t="s">
        <v>146</v>
      </c>
      <c r="M99" s="153" t="s">
        <v>19</v>
      </c>
      <c r="N99" s="153" t="s">
        <v>19</v>
      </c>
      <c r="O99" s="153" t="s">
        <v>19</v>
      </c>
      <c r="P99" s="2052" t="s">
        <v>4566</v>
      </c>
      <c r="Q99" s="2053"/>
    </row>
    <row r="100" spans="2:17" ht="68.25" customHeight="1" x14ac:dyDescent="0.25">
      <c r="B100" s="181" t="s">
        <v>121</v>
      </c>
      <c r="C100" s="183" t="s">
        <v>133</v>
      </c>
      <c r="D100" s="181" t="s">
        <v>1715</v>
      </c>
      <c r="E100" s="181">
        <v>25911906</v>
      </c>
      <c r="F100" s="181" t="s">
        <v>124</v>
      </c>
      <c r="G100" s="181" t="s">
        <v>1726</v>
      </c>
      <c r="H100" s="387">
        <v>40522</v>
      </c>
      <c r="I100" s="279" t="s">
        <v>19</v>
      </c>
      <c r="J100" s="181" t="s">
        <v>1719</v>
      </c>
      <c r="K100" s="279" t="s">
        <v>4573</v>
      </c>
      <c r="L100" s="279" t="s">
        <v>146</v>
      </c>
      <c r="M100" s="153" t="s">
        <v>19</v>
      </c>
      <c r="N100" s="153" t="s">
        <v>19</v>
      </c>
      <c r="O100" s="153" t="s">
        <v>19</v>
      </c>
      <c r="P100" s="2052" t="s">
        <v>4569</v>
      </c>
      <c r="Q100" s="2053"/>
    </row>
    <row r="101" spans="2:17" ht="126" hidden="1" customHeight="1" x14ac:dyDescent="0.25">
      <c r="B101" s="181" t="s">
        <v>121</v>
      </c>
      <c r="C101" s="183" t="s">
        <v>133</v>
      </c>
      <c r="D101" s="181" t="s">
        <v>1716</v>
      </c>
      <c r="E101" s="181">
        <v>35145001</v>
      </c>
      <c r="F101" s="181" t="s">
        <v>191</v>
      </c>
      <c r="G101" s="181" t="s">
        <v>114</v>
      </c>
      <c r="H101" s="387">
        <v>39800</v>
      </c>
      <c r="I101" s="279" t="s">
        <v>824</v>
      </c>
      <c r="J101" s="181" t="s">
        <v>1727</v>
      </c>
      <c r="K101" s="279" t="s">
        <v>1728</v>
      </c>
      <c r="L101" s="279" t="s">
        <v>146</v>
      </c>
      <c r="M101" s="153" t="s">
        <v>19</v>
      </c>
      <c r="N101" s="153" t="s">
        <v>19</v>
      </c>
      <c r="O101" s="153" t="s">
        <v>19</v>
      </c>
      <c r="P101" s="2052" t="s">
        <v>4569</v>
      </c>
      <c r="Q101" s="2053"/>
    </row>
    <row r="102" spans="2:17" ht="54.75" hidden="1" customHeight="1" x14ac:dyDescent="0.25">
      <c r="B102" s="181" t="s">
        <v>121</v>
      </c>
      <c r="C102" s="183" t="s">
        <v>133</v>
      </c>
      <c r="D102" s="181" t="s">
        <v>4571</v>
      </c>
      <c r="E102" s="181">
        <v>30571428</v>
      </c>
      <c r="F102" s="181" t="s">
        <v>191</v>
      </c>
      <c r="G102" s="181" t="s">
        <v>192</v>
      </c>
      <c r="H102" s="387">
        <v>35573</v>
      </c>
      <c r="I102" s="279" t="s">
        <v>824</v>
      </c>
      <c r="J102" s="181" t="s">
        <v>1586</v>
      </c>
      <c r="K102" s="279" t="s">
        <v>4572</v>
      </c>
      <c r="L102" s="279" t="s">
        <v>146</v>
      </c>
      <c r="M102" s="153" t="s">
        <v>19</v>
      </c>
      <c r="N102" s="153" t="s">
        <v>19</v>
      </c>
      <c r="O102" s="153" t="s">
        <v>19</v>
      </c>
      <c r="P102" s="2052" t="s">
        <v>4570</v>
      </c>
      <c r="Q102" s="2053"/>
    </row>
    <row r="103" spans="2:17" ht="60" hidden="1" x14ac:dyDescent="0.25">
      <c r="B103" s="181" t="s">
        <v>121</v>
      </c>
      <c r="C103" s="183" t="s">
        <v>1718</v>
      </c>
      <c r="D103" s="181" t="s">
        <v>1717</v>
      </c>
      <c r="E103" s="181">
        <v>35143295</v>
      </c>
      <c r="F103" s="181" t="s">
        <v>191</v>
      </c>
      <c r="G103" s="181" t="s">
        <v>1729</v>
      </c>
      <c r="H103" s="387">
        <v>38589</v>
      </c>
      <c r="I103" s="279" t="s">
        <v>824</v>
      </c>
      <c r="J103" s="181" t="s">
        <v>1719</v>
      </c>
      <c r="K103" s="279" t="s">
        <v>1730</v>
      </c>
      <c r="L103" s="279" t="s">
        <v>146</v>
      </c>
      <c r="M103" s="153" t="s">
        <v>19</v>
      </c>
      <c r="N103" s="153" t="s">
        <v>19</v>
      </c>
      <c r="O103" s="153" t="s">
        <v>19</v>
      </c>
      <c r="P103" s="2052" t="s">
        <v>1731</v>
      </c>
      <c r="Q103" s="2053"/>
    </row>
    <row r="104" spans="2:17" ht="60" hidden="1" x14ac:dyDescent="0.25">
      <c r="B104" s="181" t="s">
        <v>121</v>
      </c>
      <c r="C104" s="183"/>
      <c r="D104" s="181" t="s">
        <v>4574</v>
      </c>
      <c r="E104" s="276">
        <v>25910835</v>
      </c>
      <c r="F104" s="276" t="s">
        <v>191</v>
      </c>
      <c r="G104" s="299" t="s">
        <v>192</v>
      </c>
      <c r="H104" s="306">
        <v>35768</v>
      </c>
      <c r="I104" s="277" t="s">
        <v>86</v>
      </c>
      <c r="J104" s="181" t="s">
        <v>1719</v>
      </c>
      <c r="K104" s="299" t="s">
        <v>4575</v>
      </c>
      <c r="L104" s="278" t="s">
        <v>146</v>
      </c>
      <c r="M104" s="51" t="s">
        <v>19</v>
      </c>
      <c r="N104" s="51" t="s">
        <v>19</v>
      </c>
      <c r="O104" s="51" t="s">
        <v>19</v>
      </c>
      <c r="P104" s="1969" t="s">
        <v>4576</v>
      </c>
      <c r="Q104" s="1970"/>
    </row>
    <row r="105" spans="2:17" x14ac:dyDescent="0.25">
      <c r="B105" s="192"/>
      <c r="C105" s="192"/>
      <c r="D105" s="194"/>
      <c r="E105" s="194"/>
      <c r="F105" s="194"/>
      <c r="G105" s="194"/>
      <c r="H105" s="194"/>
      <c r="I105" s="195"/>
      <c r="J105" s="196"/>
      <c r="K105" s="198"/>
      <c r="L105" s="198"/>
      <c r="M105" s="35"/>
      <c r="N105" s="35"/>
      <c r="O105" s="35"/>
      <c r="P105" s="36"/>
      <c r="Q105" s="36"/>
    </row>
    <row r="106" spans="2:17" x14ac:dyDescent="0.25">
      <c r="B106" s="192"/>
      <c r="C106" s="192"/>
      <c r="D106" s="194"/>
      <c r="E106" s="194"/>
      <c r="F106" s="194"/>
      <c r="G106" s="194"/>
      <c r="H106" s="194"/>
      <c r="I106" s="195"/>
      <c r="J106" s="196"/>
      <c r="K106" s="198"/>
      <c r="L106" s="198"/>
      <c r="M106" s="35"/>
      <c r="N106" s="35"/>
      <c r="O106" s="35"/>
      <c r="P106" s="36"/>
      <c r="Q106" s="36"/>
    </row>
    <row r="107" spans="2:17" x14ac:dyDescent="0.25">
      <c r="B107" s="192"/>
      <c r="C107" s="192"/>
      <c r="D107" s="194"/>
      <c r="E107" s="194"/>
      <c r="F107" s="194"/>
      <c r="G107" s="194"/>
      <c r="H107" s="194"/>
      <c r="I107" s="195"/>
      <c r="J107" s="196"/>
      <c r="K107" s="198"/>
      <c r="L107" s="198"/>
      <c r="M107" s="35"/>
      <c r="N107" s="35"/>
      <c r="O107" s="35"/>
      <c r="P107" s="36"/>
      <c r="Q107" s="36"/>
    </row>
    <row r="108" spans="2:17" x14ac:dyDescent="0.25">
      <c r="B108" s="192"/>
      <c r="C108" s="192"/>
      <c r="D108" s="194"/>
      <c r="E108" s="194"/>
      <c r="F108" s="194"/>
      <c r="G108" s="194"/>
      <c r="H108" s="194"/>
      <c r="I108" s="195"/>
      <c r="J108" s="196"/>
      <c r="K108" s="198"/>
      <c r="L108" s="198"/>
      <c r="M108" s="35"/>
      <c r="N108" s="35"/>
      <c r="O108" s="35"/>
      <c r="P108" s="36"/>
      <c r="Q108" s="36"/>
    </row>
    <row r="109" spans="2:17" x14ac:dyDescent="0.25">
      <c r="B109" s="192"/>
      <c r="C109" s="192"/>
      <c r="D109" s="194"/>
      <c r="E109" s="194"/>
      <c r="F109" s="194"/>
      <c r="G109" s="194"/>
      <c r="H109" s="194"/>
      <c r="I109" s="195"/>
      <c r="J109" s="196"/>
      <c r="K109" s="198"/>
      <c r="L109" s="198"/>
      <c r="M109" s="35"/>
      <c r="N109" s="35"/>
      <c r="O109" s="35"/>
      <c r="P109" s="36"/>
      <c r="Q109" s="36"/>
    </row>
    <row r="111" spans="2:17" ht="15.75" thickBot="1" x14ac:dyDescent="0.3"/>
    <row r="112" spans="2:17" ht="27" thickBot="1" x14ac:dyDescent="0.3">
      <c r="B112" s="1903" t="s">
        <v>149</v>
      </c>
      <c r="C112" s="1904"/>
      <c r="D112" s="1904"/>
      <c r="E112" s="1904"/>
      <c r="F112" s="1904"/>
      <c r="G112" s="1904"/>
      <c r="H112" s="1904"/>
      <c r="I112" s="1904"/>
      <c r="J112" s="1904"/>
      <c r="K112" s="1904"/>
      <c r="L112" s="1904"/>
      <c r="M112" s="1904"/>
      <c r="N112" s="1905"/>
    </row>
    <row r="115" spans="1:26" ht="30" x14ac:dyDescent="0.25">
      <c r="B115" s="114" t="s">
        <v>18</v>
      </c>
      <c r="C115" s="114" t="s">
        <v>150</v>
      </c>
      <c r="D115" s="1898" t="s">
        <v>81</v>
      </c>
      <c r="E115" s="1900"/>
    </row>
    <row r="116" spans="1:26" x14ac:dyDescent="0.25">
      <c r="B116" s="481" t="s">
        <v>151</v>
      </c>
      <c r="C116" s="482" t="s">
        <v>19</v>
      </c>
      <c r="D116" s="2130"/>
      <c r="E116" s="2130"/>
    </row>
    <row r="117" spans="1:26" x14ac:dyDescent="0.25">
      <c r="B117" s="328"/>
      <c r="C117" s="328"/>
      <c r="D117" s="328"/>
      <c r="E117" s="328"/>
    </row>
    <row r="118" spans="1:26" x14ac:dyDescent="0.25">
      <c r="B118" s="328"/>
      <c r="C118" s="328"/>
      <c r="D118" s="328"/>
      <c r="E118" s="328"/>
    </row>
    <row r="119" spans="1:26" ht="26.25" x14ac:dyDescent="0.25">
      <c r="B119" s="1881" t="s">
        <v>152</v>
      </c>
      <c r="C119" s="1882"/>
      <c r="D119" s="1882"/>
      <c r="E119" s="1882"/>
      <c r="F119" s="1882"/>
      <c r="G119" s="1882"/>
      <c r="H119" s="1882"/>
      <c r="I119" s="1882"/>
      <c r="J119" s="1882"/>
      <c r="K119" s="1882"/>
      <c r="L119" s="1882"/>
      <c r="M119" s="1882"/>
      <c r="N119" s="1882"/>
      <c r="O119" s="1882"/>
      <c r="P119" s="1882"/>
    </row>
    <row r="121" spans="1:26" ht="15.75" thickBot="1" x14ac:dyDescent="0.3"/>
    <row r="122" spans="1:26" ht="27" thickBot="1" x14ac:dyDescent="0.3">
      <c r="B122" s="1903" t="s">
        <v>153</v>
      </c>
      <c r="C122" s="1904"/>
      <c r="D122" s="1904"/>
      <c r="E122" s="1904"/>
      <c r="F122" s="1904"/>
      <c r="G122" s="1904"/>
      <c r="H122" s="1904"/>
      <c r="I122" s="1904"/>
      <c r="J122" s="1904"/>
      <c r="K122" s="1904"/>
      <c r="L122" s="1904"/>
      <c r="M122" s="1904"/>
      <c r="N122" s="1905"/>
    </row>
    <row r="124" spans="1:26" ht="15.75" thickBot="1" x14ac:dyDescent="0.3">
      <c r="M124" s="58"/>
      <c r="N124" s="58"/>
    </row>
    <row r="125" spans="1:26" s="3" customFormat="1" ht="60" x14ac:dyDescent="0.25">
      <c r="B125" s="155" t="s">
        <v>34</v>
      </c>
      <c r="C125" s="155" t="s">
        <v>35</v>
      </c>
      <c r="D125" s="155" t="s">
        <v>36</v>
      </c>
      <c r="E125" s="155" t="s">
        <v>37</v>
      </c>
      <c r="F125" s="155" t="s">
        <v>38</v>
      </c>
      <c r="G125" s="155" t="s">
        <v>39</v>
      </c>
      <c r="H125" s="155" t="s">
        <v>40</v>
      </c>
      <c r="I125" s="155" t="s">
        <v>41</v>
      </c>
      <c r="J125" s="155" t="s">
        <v>42</v>
      </c>
      <c r="K125" s="155" t="s">
        <v>43</v>
      </c>
      <c r="L125" s="155" t="s">
        <v>44</v>
      </c>
      <c r="M125" s="157" t="s">
        <v>45</v>
      </c>
      <c r="N125" s="155" t="s">
        <v>46</v>
      </c>
      <c r="O125" s="155" t="s">
        <v>47</v>
      </c>
      <c r="P125" s="394" t="s">
        <v>48</v>
      </c>
      <c r="Q125" s="394" t="s">
        <v>49</v>
      </c>
    </row>
    <row r="126" spans="1:26" s="76" customFormat="1" ht="30" x14ac:dyDescent="0.25">
      <c r="A126" s="62">
        <v>1</v>
      </c>
      <c r="B126" s="77" t="s">
        <v>1694</v>
      </c>
      <c r="C126" s="79" t="s">
        <v>1696</v>
      </c>
      <c r="D126" s="77" t="s">
        <v>1451</v>
      </c>
      <c r="E126" s="483" t="s">
        <v>1732</v>
      </c>
      <c r="F126" s="164" t="s">
        <v>19</v>
      </c>
      <c r="G126" s="302">
        <v>1</v>
      </c>
      <c r="H126" s="303">
        <v>40637</v>
      </c>
      <c r="I126" s="303">
        <v>40877</v>
      </c>
      <c r="J126" s="166" t="s">
        <v>20</v>
      </c>
      <c r="K126" s="304">
        <v>7.86</v>
      </c>
      <c r="L126" s="166"/>
      <c r="M126" s="301">
        <v>2389</v>
      </c>
      <c r="N126" s="301">
        <f>+M126*G126</f>
        <v>2389</v>
      </c>
      <c r="O126" s="170">
        <v>30000000</v>
      </c>
      <c r="P126" s="170" t="s">
        <v>1733</v>
      </c>
      <c r="Q126" s="74"/>
      <c r="R126" s="75"/>
      <c r="S126" s="75"/>
      <c r="T126" s="75"/>
      <c r="U126" s="75"/>
      <c r="V126" s="75"/>
      <c r="W126" s="75"/>
      <c r="X126" s="75"/>
      <c r="Y126" s="75"/>
      <c r="Z126" s="75"/>
    </row>
    <row r="127" spans="1:26" s="76" customFormat="1" ht="30" x14ac:dyDescent="0.25">
      <c r="A127" s="62">
        <f>+A126+1</f>
        <v>2</v>
      </c>
      <c r="B127" s="77" t="s">
        <v>1694</v>
      </c>
      <c r="C127" s="79" t="s">
        <v>1696</v>
      </c>
      <c r="D127" s="77" t="s">
        <v>1734</v>
      </c>
      <c r="E127" s="483" t="s">
        <v>1735</v>
      </c>
      <c r="F127" s="164" t="s">
        <v>19</v>
      </c>
      <c r="G127" s="164">
        <v>100</v>
      </c>
      <c r="H127" s="303">
        <v>40217</v>
      </c>
      <c r="I127" s="303">
        <v>40520</v>
      </c>
      <c r="J127" s="166" t="s">
        <v>20</v>
      </c>
      <c r="K127" s="301">
        <v>10</v>
      </c>
      <c r="L127" s="166"/>
      <c r="M127" s="304">
        <v>70</v>
      </c>
      <c r="N127" s="304"/>
      <c r="O127" s="170">
        <v>5500000</v>
      </c>
      <c r="P127" s="170" t="s">
        <v>1736</v>
      </c>
      <c r="Q127" s="74"/>
      <c r="R127" s="75"/>
      <c r="S127" s="75"/>
      <c r="T127" s="75"/>
      <c r="U127" s="75"/>
      <c r="V127" s="75"/>
      <c r="W127" s="75"/>
      <c r="X127" s="75"/>
      <c r="Y127" s="75"/>
      <c r="Z127" s="75"/>
    </row>
    <row r="128" spans="1:26" s="76" customFormat="1" ht="30" x14ac:dyDescent="0.25">
      <c r="A128" s="62">
        <f t="shared" ref="A128:A133" si="2">+A127+1</f>
        <v>3</v>
      </c>
      <c r="B128" s="77" t="s">
        <v>1694</v>
      </c>
      <c r="C128" s="79" t="s">
        <v>1696</v>
      </c>
      <c r="D128" s="77" t="s">
        <v>1737</v>
      </c>
      <c r="E128" s="483" t="s">
        <v>1738</v>
      </c>
      <c r="F128" s="164" t="s">
        <v>19</v>
      </c>
      <c r="G128" s="164">
        <v>100</v>
      </c>
      <c r="H128" s="303">
        <v>40945</v>
      </c>
      <c r="I128" s="303">
        <v>41243</v>
      </c>
      <c r="J128" s="166" t="s">
        <v>20</v>
      </c>
      <c r="K128" s="301">
        <v>9.8000000000000007</v>
      </c>
      <c r="L128" s="166"/>
      <c r="M128" s="304">
        <v>87</v>
      </c>
      <c r="N128" s="304"/>
      <c r="O128" s="170">
        <v>3000000</v>
      </c>
      <c r="P128" s="170" t="s">
        <v>1739</v>
      </c>
      <c r="Q128" s="74"/>
      <c r="R128" s="75"/>
      <c r="S128" s="75"/>
      <c r="T128" s="75"/>
      <c r="U128" s="75"/>
      <c r="V128" s="75"/>
      <c r="W128" s="75"/>
      <c r="X128" s="75"/>
      <c r="Y128" s="75"/>
      <c r="Z128" s="75"/>
    </row>
    <row r="129" spans="1:26" s="76" customFormat="1" x14ac:dyDescent="0.25">
      <c r="A129" s="62">
        <f t="shared" si="2"/>
        <v>4</v>
      </c>
      <c r="B129" s="77"/>
      <c r="C129" s="79"/>
      <c r="D129" s="77"/>
      <c r="E129" s="163"/>
      <c r="F129" s="164"/>
      <c r="G129" s="164"/>
      <c r="H129" s="164"/>
      <c r="I129" s="166"/>
      <c r="J129" s="166"/>
      <c r="K129" s="301"/>
      <c r="L129" s="166"/>
      <c r="M129" s="304"/>
      <c r="N129" s="304"/>
      <c r="O129" s="170"/>
      <c r="P129" s="170"/>
      <c r="Q129" s="74"/>
      <c r="R129" s="75"/>
      <c r="S129" s="75"/>
      <c r="T129" s="75"/>
      <c r="U129" s="75"/>
      <c r="V129" s="75"/>
      <c r="W129" s="75"/>
      <c r="X129" s="75"/>
      <c r="Y129" s="75"/>
      <c r="Z129" s="75"/>
    </row>
    <row r="130" spans="1:26" s="76" customFormat="1" x14ac:dyDescent="0.25">
      <c r="A130" s="62">
        <f t="shared" si="2"/>
        <v>5</v>
      </c>
      <c r="B130" s="77"/>
      <c r="C130" s="79"/>
      <c r="D130" s="77"/>
      <c r="E130" s="163"/>
      <c r="F130" s="164"/>
      <c r="G130" s="164"/>
      <c r="H130" s="164"/>
      <c r="I130" s="166"/>
      <c r="J130" s="166"/>
      <c r="K130" s="301"/>
      <c r="L130" s="166"/>
      <c r="M130" s="304"/>
      <c r="N130" s="304"/>
      <c r="O130" s="170"/>
      <c r="P130" s="170"/>
      <c r="Q130" s="74"/>
      <c r="R130" s="75"/>
      <c r="S130" s="75"/>
      <c r="T130" s="75"/>
      <c r="U130" s="75"/>
      <c r="V130" s="75"/>
      <c r="W130" s="75"/>
      <c r="X130" s="75"/>
      <c r="Y130" s="75"/>
      <c r="Z130" s="75"/>
    </row>
    <row r="131" spans="1:26" s="76" customFormat="1" x14ac:dyDescent="0.25">
      <c r="A131" s="62">
        <f t="shared" si="2"/>
        <v>6</v>
      </c>
      <c r="B131" s="77"/>
      <c r="C131" s="79"/>
      <c r="D131" s="77"/>
      <c r="E131" s="163"/>
      <c r="F131" s="164"/>
      <c r="G131" s="164"/>
      <c r="H131" s="164"/>
      <c r="I131" s="166"/>
      <c r="J131" s="166"/>
      <c r="K131" s="301"/>
      <c r="L131" s="166"/>
      <c r="M131" s="304"/>
      <c r="N131" s="304"/>
      <c r="O131" s="170"/>
      <c r="P131" s="170"/>
      <c r="Q131" s="74"/>
      <c r="R131" s="75"/>
      <c r="S131" s="75"/>
      <c r="T131" s="75"/>
      <c r="U131" s="75"/>
      <c r="V131" s="75"/>
      <c r="W131" s="75"/>
      <c r="X131" s="75"/>
      <c r="Y131" s="75"/>
      <c r="Z131" s="75"/>
    </row>
    <row r="132" spans="1:26" s="76" customFormat="1" x14ac:dyDescent="0.25">
      <c r="A132" s="62">
        <f t="shared" si="2"/>
        <v>7</v>
      </c>
      <c r="B132" s="77"/>
      <c r="C132" s="79"/>
      <c r="D132" s="77"/>
      <c r="E132" s="163"/>
      <c r="F132" s="164"/>
      <c r="G132" s="164"/>
      <c r="H132" s="164"/>
      <c r="I132" s="166"/>
      <c r="J132" s="166"/>
      <c r="K132" s="301"/>
      <c r="L132" s="166"/>
      <c r="M132" s="304"/>
      <c r="N132" s="304"/>
      <c r="O132" s="170"/>
      <c r="P132" s="170"/>
      <c r="Q132" s="74"/>
      <c r="R132" s="75"/>
      <c r="S132" s="75"/>
      <c r="T132" s="75"/>
      <c r="U132" s="75"/>
      <c r="V132" s="75"/>
      <c r="W132" s="75"/>
      <c r="X132" s="75"/>
      <c r="Y132" s="75"/>
      <c r="Z132" s="75"/>
    </row>
    <row r="133" spans="1:26" s="76" customFormat="1" x14ac:dyDescent="0.25">
      <c r="A133" s="62">
        <f t="shared" si="2"/>
        <v>8</v>
      </c>
      <c r="B133" s="77"/>
      <c r="C133" s="79"/>
      <c r="D133" s="77"/>
      <c r="E133" s="163"/>
      <c r="F133" s="164"/>
      <c r="G133" s="164"/>
      <c r="H133" s="164"/>
      <c r="I133" s="166"/>
      <c r="J133" s="166"/>
      <c r="K133" s="166"/>
      <c r="L133" s="166"/>
      <c r="M133" s="304"/>
      <c r="N133" s="304"/>
      <c r="O133" s="170"/>
      <c r="P133" s="170"/>
      <c r="Q133" s="74"/>
      <c r="R133" s="75"/>
      <c r="S133" s="75"/>
      <c r="T133" s="75"/>
      <c r="U133" s="75"/>
      <c r="V133" s="75"/>
      <c r="W133" s="75"/>
      <c r="X133" s="75"/>
      <c r="Y133" s="75"/>
      <c r="Z133" s="75"/>
    </row>
    <row r="134" spans="1:26" s="76" customFormat="1" x14ac:dyDescent="0.25">
      <c r="A134" s="62"/>
      <c r="B134" s="162" t="s">
        <v>29</v>
      </c>
      <c r="C134" s="79"/>
      <c r="D134" s="77"/>
      <c r="E134" s="163"/>
      <c r="F134" s="164"/>
      <c r="G134" s="164"/>
      <c r="H134" s="164"/>
      <c r="I134" s="166"/>
      <c r="J134" s="166"/>
      <c r="K134" s="168">
        <f>SUM(K126:K133)</f>
        <v>27.66</v>
      </c>
      <c r="L134" s="168">
        <f>SUM(L126:L133)</f>
        <v>0</v>
      </c>
      <c r="M134" s="167">
        <f>SUM(M126:M133)</f>
        <v>2546</v>
      </c>
      <c r="N134" s="168">
        <f>SUM(N126:N133)</f>
        <v>2389</v>
      </c>
      <c r="O134" s="170"/>
      <c r="P134" s="170"/>
      <c r="Q134" s="88"/>
    </row>
    <row r="135" spans="1:26" x14ac:dyDescent="0.25">
      <c r="B135" s="100"/>
      <c r="C135" s="100"/>
      <c r="D135" s="100"/>
      <c r="E135" s="102"/>
      <c r="F135" s="100"/>
      <c r="G135" s="100"/>
      <c r="H135" s="100"/>
      <c r="I135" s="100"/>
      <c r="J135" s="100"/>
      <c r="K135" s="100"/>
      <c r="L135" s="100"/>
      <c r="M135" s="100"/>
      <c r="N135" s="100"/>
      <c r="O135" s="100"/>
      <c r="P135" s="100"/>
    </row>
    <row r="136" spans="1:26" ht="18.75" x14ac:dyDescent="0.25">
      <c r="B136" s="106" t="s">
        <v>154</v>
      </c>
      <c r="C136" s="171">
        <f>+K134</f>
        <v>27.66</v>
      </c>
      <c r="H136" s="110"/>
      <c r="I136" s="110"/>
      <c r="J136" s="110"/>
      <c r="K136" s="110"/>
      <c r="L136" s="110"/>
      <c r="M136" s="110"/>
      <c r="N136" s="100"/>
      <c r="O136" s="100"/>
      <c r="P136" s="100"/>
    </row>
    <row r="138" spans="1:26" ht="15.75" thickBot="1" x14ac:dyDescent="0.3"/>
    <row r="139" spans="1:26" ht="30.75" thickBot="1" x14ac:dyDescent="0.3">
      <c r="B139" s="233" t="s">
        <v>166</v>
      </c>
      <c r="C139" s="199" t="s">
        <v>167</v>
      </c>
      <c r="D139" s="233" t="s">
        <v>28</v>
      </c>
      <c r="E139" s="199" t="s">
        <v>205</v>
      </c>
    </row>
    <row r="140" spans="1:26" x14ac:dyDescent="0.25">
      <c r="B140" s="235" t="s">
        <v>206</v>
      </c>
      <c r="C140" s="237">
        <v>20</v>
      </c>
      <c r="D140" s="237"/>
      <c r="E140" s="1946">
        <f>+D140+D141+D142</f>
        <v>40</v>
      </c>
    </row>
    <row r="141" spans="1:26" x14ac:dyDescent="0.25">
      <c r="B141" s="235" t="s">
        <v>207</v>
      </c>
      <c r="C141" s="397">
        <v>30</v>
      </c>
      <c r="D141" s="391">
        <v>0</v>
      </c>
      <c r="E141" s="1927"/>
    </row>
    <row r="142" spans="1:26" ht="15.75" thickBot="1" x14ac:dyDescent="0.3">
      <c r="B142" s="235" t="s">
        <v>208</v>
      </c>
      <c r="C142" s="239">
        <v>40</v>
      </c>
      <c r="D142" s="239">
        <v>40</v>
      </c>
      <c r="E142" s="1947"/>
    </row>
    <row r="144" spans="1:26" ht="15.75" thickBot="1" x14ac:dyDescent="0.3"/>
    <row r="145" spans="2:18" ht="27" thickBot="1" x14ac:dyDescent="0.3">
      <c r="B145" s="1903" t="s">
        <v>155</v>
      </c>
      <c r="C145" s="1904"/>
      <c r="D145" s="1904"/>
      <c r="E145" s="1904"/>
      <c r="F145" s="1904"/>
      <c r="G145" s="1904"/>
      <c r="H145" s="1904"/>
      <c r="I145" s="1904"/>
      <c r="J145" s="1904"/>
      <c r="K145" s="1904"/>
      <c r="L145" s="1904"/>
      <c r="M145" s="1904"/>
      <c r="N145" s="1905"/>
    </row>
    <row r="147" spans="2:18" ht="75" x14ac:dyDescent="0.25">
      <c r="B147" s="396" t="s">
        <v>95</v>
      </c>
      <c r="C147" s="396" t="s">
        <v>96</v>
      </c>
      <c r="D147" s="396" t="s">
        <v>97</v>
      </c>
      <c r="E147" s="396" t="s">
        <v>98</v>
      </c>
      <c r="F147" s="396" t="s">
        <v>99</v>
      </c>
      <c r="G147" s="396" t="s">
        <v>100</v>
      </c>
      <c r="H147" s="396" t="s">
        <v>101</v>
      </c>
      <c r="I147" s="396" t="s">
        <v>102</v>
      </c>
      <c r="J147" s="1898" t="s">
        <v>103</v>
      </c>
      <c r="K147" s="1899"/>
      <c r="L147" s="1900"/>
      <c r="M147" s="396" t="s">
        <v>104</v>
      </c>
      <c r="N147" s="396" t="s">
        <v>105</v>
      </c>
      <c r="O147" s="396" t="s">
        <v>106</v>
      </c>
      <c r="P147" s="1898" t="s">
        <v>81</v>
      </c>
      <c r="Q147" s="1900"/>
    </row>
    <row r="148" spans="2:18" ht="45" x14ac:dyDescent="0.25">
      <c r="B148" s="396"/>
      <c r="C148" s="396"/>
      <c r="D148" s="396"/>
      <c r="E148" s="396"/>
      <c r="F148" s="396"/>
      <c r="G148" s="396"/>
      <c r="H148" s="396"/>
      <c r="I148" s="396"/>
      <c r="J148" s="181" t="s">
        <v>107</v>
      </c>
      <c r="K148" s="279" t="s">
        <v>108</v>
      </c>
      <c r="L148" s="279" t="s">
        <v>109</v>
      </c>
      <c r="M148" s="396"/>
      <c r="N148" s="396"/>
      <c r="O148" s="396"/>
      <c r="P148" s="389"/>
      <c r="Q148" s="390"/>
    </row>
    <row r="149" spans="2:18" ht="105" x14ac:dyDescent="0.25">
      <c r="B149" s="181" t="s">
        <v>388</v>
      </c>
      <c r="C149" s="181" t="s">
        <v>1740</v>
      </c>
      <c r="D149" s="181" t="s">
        <v>1741</v>
      </c>
      <c r="E149" s="181">
        <v>35143322</v>
      </c>
      <c r="F149" s="181" t="s">
        <v>1580</v>
      </c>
      <c r="G149" s="181" t="s">
        <v>130</v>
      </c>
      <c r="H149" s="387">
        <v>37176</v>
      </c>
      <c r="I149" s="279" t="s">
        <v>824</v>
      </c>
      <c r="J149" s="180" t="s">
        <v>1745</v>
      </c>
      <c r="K149" s="180" t="s">
        <v>1746</v>
      </c>
      <c r="L149" s="1" t="s">
        <v>146</v>
      </c>
      <c r="M149" s="153" t="s">
        <v>19</v>
      </c>
      <c r="N149" s="153" t="s">
        <v>19</v>
      </c>
      <c r="O149" s="153" t="s">
        <v>19</v>
      </c>
      <c r="P149" s="1949" t="s">
        <v>1747</v>
      </c>
      <c r="Q149" s="1949"/>
      <c r="R149" s="180"/>
    </row>
    <row r="150" spans="2:18" ht="90" x14ac:dyDescent="0.25">
      <c r="B150" s="181" t="s">
        <v>887</v>
      </c>
      <c r="C150" s="181" t="s">
        <v>1740</v>
      </c>
      <c r="D150" s="181" t="s">
        <v>1742</v>
      </c>
      <c r="E150" s="181">
        <v>64546627</v>
      </c>
      <c r="F150" s="181" t="s">
        <v>1508</v>
      </c>
      <c r="G150" s="181" t="s">
        <v>130</v>
      </c>
      <c r="H150" s="387">
        <v>37176</v>
      </c>
      <c r="I150" s="279" t="s">
        <v>824</v>
      </c>
      <c r="J150" s="181" t="s">
        <v>1745</v>
      </c>
      <c r="K150" s="279" t="s">
        <v>1748</v>
      </c>
      <c r="L150" s="279" t="s">
        <v>146</v>
      </c>
      <c r="M150" s="153" t="s">
        <v>19</v>
      </c>
      <c r="N150" s="153" t="s">
        <v>19</v>
      </c>
      <c r="O150" s="153" t="s">
        <v>19</v>
      </c>
      <c r="P150" s="2052" t="s">
        <v>1749</v>
      </c>
      <c r="Q150" s="2053"/>
      <c r="R150" s="180"/>
    </row>
    <row r="151" spans="2:18" ht="30" x14ac:dyDescent="0.25">
      <c r="B151" s="181" t="s">
        <v>893</v>
      </c>
      <c r="C151" s="181" t="s">
        <v>1740</v>
      </c>
      <c r="D151" s="181" t="s">
        <v>1743</v>
      </c>
      <c r="E151" s="181">
        <v>35143488</v>
      </c>
      <c r="F151" s="181" t="s">
        <v>264</v>
      </c>
      <c r="G151" s="181" t="s">
        <v>253</v>
      </c>
      <c r="H151" s="387">
        <v>38433</v>
      </c>
      <c r="I151" s="279" t="s">
        <v>824</v>
      </c>
      <c r="J151" s="181" t="s">
        <v>824</v>
      </c>
      <c r="K151" s="279" t="s">
        <v>824</v>
      </c>
      <c r="L151" s="279" t="s">
        <v>824</v>
      </c>
      <c r="M151" s="153" t="s">
        <v>19</v>
      </c>
      <c r="N151" s="153" t="s">
        <v>19</v>
      </c>
      <c r="O151" s="153" t="s">
        <v>19</v>
      </c>
      <c r="P151" s="1949" t="s">
        <v>1744</v>
      </c>
      <c r="Q151" s="1949"/>
      <c r="R151" s="180"/>
    </row>
    <row r="154" spans="2:18" ht="15.75" thickBot="1" x14ac:dyDescent="0.3"/>
    <row r="155" spans="2:18" ht="30" x14ac:dyDescent="0.25">
      <c r="B155" s="55" t="s">
        <v>18</v>
      </c>
      <c r="C155" s="55" t="s">
        <v>166</v>
      </c>
      <c r="D155" s="396" t="s">
        <v>167</v>
      </c>
      <c r="E155" s="55" t="s">
        <v>28</v>
      </c>
      <c r="F155" s="199" t="s">
        <v>168</v>
      </c>
      <c r="G155" s="200"/>
    </row>
    <row r="156" spans="2:18" ht="108" x14ac:dyDescent="0.2">
      <c r="B156" s="2072" t="s">
        <v>169</v>
      </c>
      <c r="C156" s="201" t="s">
        <v>170</v>
      </c>
      <c r="D156" s="391">
        <v>25</v>
      </c>
      <c r="E156" s="391">
        <v>25</v>
      </c>
      <c r="F156" s="2073">
        <f>+E156+E157+E158</f>
        <v>60</v>
      </c>
      <c r="G156" s="202"/>
    </row>
    <row r="157" spans="2:18" ht="96" x14ac:dyDescent="0.2">
      <c r="B157" s="2072"/>
      <c r="C157" s="201" t="s">
        <v>171</v>
      </c>
      <c r="D157" s="395">
        <v>25</v>
      </c>
      <c r="E157" s="391">
        <v>25</v>
      </c>
      <c r="F157" s="2074"/>
      <c r="G157" s="202"/>
    </row>
    <row r="158" spans="2:18" ht="60" x14ac:dyDescent="0.2">
      <c r="B158" s="2072"/>
      <c r="C158" s="201" t="s">
        <v>172</v>
      </c>
      <c r="D158" s="391">
        <v>10</v>
      </c>
      <c r="E158" s="391">
        <v>10</v>
      </c>
      <c r="F158" s="2075"/>
      <c r="G158" s="202"/>
    </row>
    <row r="159" spans="2:18" x14ac:dyDescent="0.25">
      <c r="C159"/>
    </row>
    <row r="162" spans="2:5" x14ac:dyDescent="0.25">
      <c r="B162" s="47" t="s">
        <v>173</v>
      </c>
    </row>
    <row r="165" spans="2:5" x14ac:dyDescent="0.25">
      <c r="B165" s="49" t="s">
        <v>18</v>
      </c>
      <c r="C165" s="49" t="s">
        <v>27</v>
      </c>
      <c r="D165" s="55" t="s">
        <v>28</v>
      </c>
      <c r="E165" s="55" t="s">
        <v>29</v>
      </c>
    </row>
    <row r="166" spans="2:5" ht="28.5" x14ac:dyDescent="0.25">
      <c r="B166" s="56" t="s">
        <v>174</v>
      </c>
      <c r="C166" s="252">
        <v>40</v>
      </c>
      <c r="D166" s="391">
        <f>+E140</f>
        <v>40</v>
      </c>
      <c r="E166" s="1885">
        <f>+D166+D167</f>
        <v>100</v>
      </c>
    </row>
    <row r="167" spans="2:5" ht="42.75" x14ac:dyDescent="0.25">
      <c r="B167" s="56" t="s">
        <v>175</v>
      </c>
      <c r="C167" s="252">
        <v>60</v>
      </c>
      <c r="D167" s="391">
        <f>+F156</f>
        <v>60</v>
      </c>
      <c r="E167" s="1886"/>
    </row>
  </sheetData>
  <autoFilter ref="B94:Q104">
    <filterColumn colId="4">
      <filters>
        <filter val="PSICOLOGA"/>
      </filters>
    </filterColumn>
    <filterColumn colId="8" showButton="0"/>
    <filterColumn colId="9" showButton="0"/>
    <filterColumn colId="14" showButton="0"/>
  </autoFilter>
  <mergeCells count="59">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J94:L94"/>
    <mergeCell ref="P94:Q94"/>
    <mergeCell ref="C63:N63"/>
    <mergeCell ref="B65:N65"/>
    <mergeCell ref="O68:P68"/>
    <mergeCell ref="O69:P69"/>
    <mergeCell ref="O70:P70"/>
    <mergeCell ref="O71:P71"/>
    <mergeCell ref="O72:P72"/>
    <mergeCell ref="O73:P73"/>
    <mergeCell ref="O74:P74"/>
    <mergeCell ref="O75:P75"/>
    <mergeCell ref="B89:N89"/>
    <mergeCell ref="B112:N112"/>
    <mergeCell ref="D115:E115"/>
    <mergeCell ref="D116:E116"/>
    <mergeCell ref="B119:P119"/>
    <mergeCell ref="P103:Q103"/>
    <mergeCell ref="P104:Q104"/>
    <mergeCell ref="P151:Q151"/>
    <mergeCell ref="B156:B158"/>
    <mergeCell ref="F156:F158"/>
    <mergeCell ref="E166:E167"/>
    <mergeCell ref="P97:Q97"/>
    <mergeCell ref="P98:Q98"/>
    <mergeCell ref="P99:Q99"/>
    <mergeCell ref="P100:Q100"/>
    <mergeCell ref="P101:Q101"/>
    <mergeCell ref="P102:Q102"/>
    <mergeCell ref="B122:N122"/>
    <mergeCell ref="E140:E142"/>
    <mergeCell ref="B145:N145"/>
    <mergeCell ref="J147:L147"/>
    <mergeCell ref="P147:Q147"/>
    <mergeCell ref="P149:Q149"/>
    <mergeCell ref="P150:Q150"/>
    <mergeCell ref="O76:P76"/>
    <mergeCell ref="O77:P77"/>
    <mergeCell ref="O78:P78"/>
    <mergeCell ref="O79:P79"/>
    <mergeCell ref="O80:P80"/>
    <mergeCell ref="O81:P81"/>
    <mergeCell ref="O82:P82"/>
    <mergeCell ref="P95:Q95"/>
    <mergeCell ref="P96:Q96"/>
  </mergeCells>
  <dataValidations count="2">
    <dataValidation type="list" allowBlank="1" showInputMessage="1" showErrorMessage="1" sqref="WVE983083 A65579 IS65579 SO65579 ACK65579 AMG65579 AWC65579 BFY65579 BPU65579 BZQ65579 CJM65579 CTI65579 DDE65579 DNA65579 DWW65579 EGS65579 EQO65579 FAK65579 FKG65579 FUC65579 GDY65579 GNU65579 GXQ65579 HHM65579 HRI65579 IBE65579 ILA65579 IUW65579 JES65579 JOO65579 JYK65579 KIG65579 KSC65579 LBY65579 LLU65579 LVQ65579 MFM65579 MPI65579 MZE65579 NJA65579 NSW65579 OCS65579 OMO65579 OWK65579 PGG65579 PQC65579 PZY65579 QJU65579 QTQ65579 RDM65579 RNI65579 RXE65579 SHA65579 SQW65579 TAS65579 TKO65579 TUK65579 UEG65579 UOC65579 UXY65579 VHU65579 VRQ65579 WBM65579 WLI65579 WVE65579 A131115 IS131115 SO131115 ACK131115 AMG131115 AWC131115 BFY131115 BPU131115 BZQ131115 CJM131115 CTI131115 DDE131115 DNA131115 DWW131115 EGS131115 EQO131115 FAK131115 FKG131115 FUC131115 GDY131115 GNU131115 GXQ131115 HHM131115 HRI131115 IBE131115 ILA131115 IUW131115 JES131115 JOO131115 JYK131115 KIG131115 KSC131115 LBY131115 LLU131115 LVQ131115 MFM131115 MPI131115 MZE131115 NJA131115 NSW131115 OCS131115 OMO131115 OWK131115 PGG131115 PQC131115 PZY131115 QJU131115 QTQ131115 RDM131115 RNI131115 RXE131115 SHA131115 SQW131115 TAS131115 TKO131115 TUK131115 UEG131115 UOC131115 UXY131115 VHU131115 VRQ131115 WBM131115 WLI131115 WVE131115 A196651 IS196651 SO196651 ACK196651 AMG196651 AWC196651 BFY196651 BPU196651 BZQ196651 CJM196651 CTI196651 DDE196651 DNA196651 DWW196651 EGS196651 EQO196651 FAK196651 FKG196651 FUC196651 GDY196651 GNU196651 GXQ196651 HHM196651 HRI196651 IBE196651 ILA196651 IUW196651 JES196651 JOO196651 JYK196651 KIG196651 KSC196651 LBY196651 LLU196651 LVQ196651 MFM196651 MPI196651 MZE196651 NJA196651 NSW196651 OCS196651 OMO196651 OWK196651 PGG196651 PQC196651 PZY196651 QJU196651 QTQ196651 RDM196651 RNI196651 RXE196651 SHA196651 SQW196651 TAS196651 TKO196651 TUK196651 UEG196651 UOC196651 UXY196651 VHU196651 VRQ196651 WBM196651 WLI196651 WVE196651 A262187 IS262187 SO262187 ACK262187 AMG262187 AWC262187 BFY262187 BPU262187 BZQ262187 CJM262187 CTI262187 DDE262187 DNA262187 DWW262187 EGS262187 EQO262187 FAK262187 FKG262187 FUC262187 GDY262187 GNU262187 GXQ262187 HHM262187 HRI262187 IBE262187 ILA262187 IUW262187 JES262187 JOO262187 JYK262187 KIG262187 KSC262187 LBY262187 LLU262187 LVQ262187 MFM262187 MPI262187 MZE262187 NJA262187 NSW262187 OCS262187 OMO262187 OWK262187 PGG262187 PQC262187 PZY262187 QJU262187 QTQ262187 RDM262187 RNI262187 RXE262187 SHA262187 SQW262187 TAS262187 TKO262187 TUK262187 UEG262187 UOC262187 UXY262187 VHU262187 VRQ262187 WBM262187 WLI262187 WVE262187 A327723 IS327723 SO327723 ACK327723 AMG327723 AWC327723 BFY327723 BPU327723 BZQ327723 CJM327723 CTI327723 DDE327723 DNA327723 DWW327723 EGS327723 EQO327723 FAK327723 FKG327723 FUC327723 GDY327723 GNU327723 GXQ327723 HHM327723 HRI327723 IBE327723 ILA327723 IUW327723 JES327723 JOO327723 JYK327723 KIG327723 KSC327723 LBY327723 LLU327723 LVQ327723 MFM327723 MPI327723 MZE327723 NJA327723 NSW327723 OCS327723 OMO327723 OWK327723 PGG327723 PQC327723 PZY327723 QJU327723 QTQ327723 RDM327723 RNI327723 RXE327723 SHA327723 SQW327723 TAS327723 TKO327723 TUK327723 UEG327723 UOC327723 UXY327723 VHU327723 VRQ327723 WBM327723 WLI327723 WVE327723 A393259 IS393259 SO393259 ACK393259 AMG393259 AWC393259 BFY393259 BPU393259 BZQ393259 CJM393259 CTI393259 DDE393259 DNA393259 DWW393259 EGS393259 EQO393259 FAK393259 FKG393259 FUC393259 GDY393259 GNU393259 GXQ393259 HHM393259 HRI393259 IBE393259 ILA393259 IUW393259 JES393259 JOO393259 JYK393259 KIG393259 KSC393259 LBY393259 LLU393259 LVQ393259 MFM393259 MPI393259 MZE393259 NJA393259 NSW393259 OCS393259 OMO393259 OWK393259 PGG393259 PQC393259 PZY393259 QJU393259 QTQ393259 RDM393259 RNI393259 RXE393259 SHA393259 SQW393259 TAS393259 TKO393259 TUK393259 UEG393259 UOC393259 UXY393259 VHU393259 VRQ393259 WBM393259 WLI393259 WVE393259 A458795 IS458795 SO458795 ACK458795 AMG458795 AWC458795 BFY458795 BPU458795 BZQ458795 CJM458795 CTI458795 DDE458795 DNA458795 DWW458795 EGS458795 EQO458795 FAK458795 FKG458795 FUC458795 GDY458795 GNU458795 GXQ458795 HHM458795 HRI458795 IBE458795 ILA458795 IUW458795 JES458795 JOO458795 JYK458795 KIG458795 KSC458795 LBY458795 LLU458795 LVQ458795 MFM458795 MPI458795 MZE458795 NJA458795 NSW458795 OCS458795 OMO458795 OWK458795 PGG458795 PQC458795 PZY458795 QJU458795 QTQ458795 RDM458795 RNI458795 RXE458795 SHA458795 SQW458795 TAS458795 TKO458795 TUK458795 UEG458795 UOC458795 UXY458795 VHU458795 VRQ458795 WBM458795 WLI458795 WVE458795 A524331 IS524331 SO524331 ACK524331 AMG524331 AWC524331 BFY524331 BPU524331 BZQ524331 CJM524331 CTI524331 DDE524331 DNA524331 DWW524331 EGS524331 EQO524331 FAK524331 FKG524331 FUC524331 GDY524331 GNU524331 GXQ524331 HHM524331 HRI524331 IBE524331 ILA524331 IUW524331 JES524331 JOO524331 JYK524331 KIG524331 KSC524331 LBY524331 LLU524331 LVQ524331 MFM524331 MPI524331 MZE524331 NJA524331 NSW524331 OCS524331 OMO524331 OWK524331 PGG524331 PQC524331 PZY524331 QJU524331 QTQ524331 RDM524331 RNI524331 RXE524331 SHA524331 SQW524331 TAS524331 TKO524331 TUK524331 UEG524331 UOC524331 UXY524331 VHU524331 VRQ524331 WBM524331 WLI524331 WVE524331 A589867 IS589867 SO589867 ACK589867 AMG589867 AWC589867 BFY589867 BPU589867 BZQ589867 CJM589867 CTI589867 DDE589867 DNA589867 DWW589867 EGS589867 EQO589867 FAK589867 FKG589867 FUC589867 GDY589867 GNU589867 GXQ589867 HHM589867 HRI589867 IBE589867 ILA589867 IUW589867 JES589867 JOO589867 JYK589867 KIG589867 KSC589867 LBY589867 LLU589867 LVQ589867 MFM589867 MPI589867 MZE589867 NJA589867 NSW589867 OCS589867 OMO589867 OWK589867 PGG589867 PQC589867 PZY589867 QJU589867 QTQ589867 RDM589867 RNI589867 RXE589867 SHA589867 SQW589867 TAS589867 TKO589867 TUK589867 UEG589867 UOC589867 UXY589867 VHU589867 VRQ589867 WBM589867 WLI589867 WVE589867 A655403 IS655403 SO655403 ACK655403 AMG655403 AWC655403 BFY655403 BPU655403 BZQ655403 CJM655403 CTI655403 DDE655403 DNA655403 DWW655403 EGS655403 EQO655403 FAK655403 FKG655403 FUC655403 GDY655403 GNU655403 GXQ655403 HHM655403 HRI655403 IBE655403 ILA655403 IUW655403 JES655403 JOO655403 JYK655403 KIG655403 KSC655403 LBY655403 LLU655403 LVQ655403 MFM655403 MPI655403 MZE655403 NJA655403 NSW655403 OCS655403 OMO655403 OWK655403 PGG655403 PQC655403 PZY655403 QJU655403 QTQ655403 RDM655403 RNI655403 RXE655403 SHA655403 SQW655403 TAS655403 TKO655403 TUK655403 UEG655403 UOC655403 UXY655403 VHU655403 VRQ655403 WBM655403 WLI655403 WVE655403 A720939 IS720939 SO720939 ACK720939 AMG720939 AWC720939 BFY720939 BPU720939 BZQ720939 CJM720939 CTI720939 DDE720939 DNA720939 DWW720939 EGS720939 EQO720939 FAK720939 FKG720939 FUC720939 GDY720939 GNU720939 GXQ720939 HHM720939 HRI720939 IBE720939 ILA720939 IUW720939 JES720939 JOO720939 JYK720939 KIG720939 KSC720939 LBY720939 LLU720939 LVQ720939 MFM720939 MPI720939 MZE720939 NJA720939 NSW720939 OCS720939 OMO720939 OWK720939 PGG720939 PQC720939 PZY720939 QJU720939 QTQ720939 RDM720939 RNI720939 RXE720939 SHA720939 SQW720939 TAS720939 TKO720939 TUK720939 UEG720939 UOC720939 UXY720939 VHU720939 VRQ720939 WBM720939 WLI720939 WVE720939 A786475 IS786475 SO786475 ACK786475 AMG786475 AWC786475 BFY786475 BPU786475 BZQ786475 CJM786475 CTI786475 DDE786475 DNA786475 DWW786475 EGS786475 EQO786475 FAK786475 FKG786475 FUC786475 GDY786475 GNU786475 GXQ786475 HHM786475 HRI786475 IBE786475 ILA786475 IUW786475 JES786475 JOO786475 JYK786475 KIG786475 KSC786475 LBY786475 LLU786475 LVQ786475 MFM786475 MPI786475 MZE786475 NJA786475 NSW786475 OCS786475 OMO786475 OWK786475 PGG786475 PQC786475 PZY786475 QJU786475 QTQ786475 RDM786475 RNI786475 RXE786475 SHA786475 SQW786475 TAS786475 TKO786475 TUK786475 UEG786475 UOC786475 UXY786475 VHU786475 VRQ786475 WBM786475 WLI786475 WVE786475 A852011 IS852011 SO852011 ACK852011 AMG852011 AWC852011 BFY852011 BPU852011 BZQ852011 CJM852011 CTI852011 DDE852011 DNA852011 DWW852011 EGS852011 EQO852011 FAK852011 FKG852011 FUC852011 GDY852011 GNU852011 GXQ852011 HHM852011 HRI852011 IBE852011 ILA852011 IUW852011 JES852011 JOO852011 JYK852011 KIG852011 KSC852011 LBY852011 LLU852011 LVQ852011 MFM852011 MPI852011 MZE852011 NJA852011 NSW852011 OCS852011 OMO852011 OWK852011 PGG852011 PQC852011 PZY852011 QJU852011 QTQ852011 RDM852011 RNI852011 RXE852011 SHA852011 SQW852011 TAS852011 TKO852011 TUK852011 UEG852011 UOC852011 UXY852011 VHU852011 VRQ852011 WBM852011 WLI852011 WVE852011 A917547 IS917547 SO917547 ACK917547 AMG917547 AWC917547 BFY917547 BPU917547 BZQ917547 CJM917547 CTI917547 DDE917547 DNA917547 DWW917547 EGS917547 EQO917547 FAK917547 FKG917547 FUC917547 GDY917547 GNU917547 GXQ917547 HHM917547 HRI917547 IBE917547 ILA917547 IUW917547 JES917547 JOO917547 JYK917547 KIG917547 KSC917547 LBY917547 LLU917547 LVQ917547 MFM917547 MPI917547 MZE917547 NJA917547 NSW917547 OCS917547 OMO917547 OWK917547 PGG917547 PQC917547 PZY917547 QJU917547 QTQ917547 RDM917547 RNI917547 RXE917547 SHA917547 SQW917547 TAS917547 TKO917547 TUK917547 UEG917547 UOC917547 UXY917547 VHU917547 VRQ917547 WBM917547 WLI917547 WVE917547 A983083 IS983083 SO983083 ACK983083 AMG983083 AWC983083 BFY983083 BPU983083 BZQ983083 CJM983083 CTI983083 DDE983083 DNA983083 DWW983083 EGS983083 EQO983083 FAK983083 FKG983083 FUC983083 GDY983083 GNU983083 GXQ983083 HHM983083 HRI983083 IBE983083 ILA983083 IUW983083 JES983083 JOO983083 JYK983083 KIG983083 KSC983083 LBY983083 LLU983083 LVQ983083 MFM983083 MPI983083 MZE983083 NJA983083 NSW983083 OCS983083 OMO983083 OWK983083 PGG983083 PQC983083 PZY983083 QJU983083 QTQ983083 RDM983083 RNI983083 RXE983083 SHA983083 SQW983083 TAS983083 TKO983083 TUK983083 UEG983083 UOC983083 UXY983083 VHU983083 VRQ983083 WBM983083 WLI98308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83 WLL983083 C65579 IV65579 SR65579 ACN65579 AMJ65579 AWF65579 BGB65579 BPX65579 BZT65579 CJP65579 CTL65579 DDH65579 DND65579 DWZ65579 EGV65579 EQR65579 FAN65579 FKJ65579 FUF65579 GEB65579 GNX65579 GXT65579 HHP65579 HRL65579 IBH65579 ILD65579 IUZ65579 JEV65579 JOR65579 JYN65579 KIJ65579 KSF65579 LCB65579 LLX65579 LVT65579 MFP65579 MPL65579 MZH65579 NJD65579 NSZ65579 OCV65579 OMR65579 OWN65579 PGJ65579 PQF65579 QAB65579 QJX65579 QTT65579 RDP65579 RNL65579 RXH65579 SHD65579 SQZ65579 TAV65579 TKR65579 TUN65579 UEJ65579 UOF65579 UYB65579 VHX65579 VRT65579 WBP65579 WLL65579 WVH65579 C131115 IV131115 SR131115 ACN131115 AMJ131115 AWF131115 BGB131115 BPX131115 BZT131115 CJP131115 CTL131115 DDH131115 DND131115 DWZ131115 EGV131115 EQR131115 FAN131115 FKJ131115 FUF131115 GEB131115 GNX131115 GXT131115 HHP131115 HRL131115 IBH131115 ILD131115 IUZ131115 JEV131115 JOR131115 JYN131115 KIJ131115 KSF131115 LCB131115 LLX131115 LVT131115 MFP131115 MPL131115 MZH131115 NJD131115 NSZ131115 OCV131115 OMR131115 OWN131115 PGJ131115 PQF131115 QAB131115 QJX131115 QTT131115 RDP131115 RNL131115 RXH131115 SHD131115 SQZ131115 TAV131115 TKR131115 TUN131115 UEJ131115 UOF131115 UYB131115 VHX131115 VRT131115 WBP131115 WLL131115 WVH131115 C196651 IV196651 SR196651 ACN196651 AMJ196651 AWF196651 BGB196651 BPX196651 BZT196651 CJP196651 CTL196651 DDH196651 DND196651 DWZ196651 EGV196651 EQR196651 FAN196651 FKJ196651 FUF196651 GEB196651 GNX196651 GXT196651 HHP196651 HRL196651 IBH196651 ILD196651 IUZ196651 JEV196651 JOR196651 JYN196651 KIJ196651 KSF196651 LCB196651 LLX196651 LVT196651 MFP196651 MPL196651 MZH196651 NJD196651 NSZ196651 OCV196651 OMR196651 OWN196651 PGJ196651 PQF196651 QAB196651 QJX196651 QTT196651 RDP196651 RNL196651 RXH196651 SHD196651 SQZ196651 TAV196651 TKR196651 TUN196651 UEJ196651 UOF196651 UYB196651 VHX196651 VRT196651 WBP196651 WLL196651 WVH196651 C262187 IV262187 SR262187 ACN262187 AMJ262187 AWF262187 BGB262187 BPX262187 BZT262187 CJP262187 CTL262187 DDH262187 DND262187 DWZ262187 EGV262187 EQR262187 FAN262187 FKJ262187 FUF262187 GEB262187 GNX262187 GXT262187 HHP262187 HRL262187 IBH262187 ILD262187 IUZ262187 JEV262187 JOR262187 JYN262187 KIJ262187 KSF262187 LCB262187 LLX262187 LVT262187 MFP262187 MPL262187 MZH262187 NJD262187 NSZ262187 OCV262187 OMR262187 OWN262187 PGJ262187 PQF262187 QAB262187 QJX262187 QTT262187 RDP262187 RNL262187 RXH262187 SHD262187 SQZ262187 TAV262187 TKR262187 TUN262187 UEJ262187 UOF262187 UYB262187 VHX262187 VRT262187 WBP262187 WLL262187 WVH262187 C327723 IV327723 SR327723 ACN327723 AMJ327723 AWF327723 BGB327723 BPX327723 BZT327723 CJP327723 CTL327723 DDH327723 DND327723 DWZ327723 EGV327723 EQR327723 FAN327723 FKJ327723 FUF327723 GEB327723 GNX327723 GXT327723 HHP327723 HRL327723 IBH327723 ILD327723 IUZ327723 JEV327723 JOR327723 JYN327723 KIJ327723 KSF327723 LCB327723 LLX327723 LVT327723 MFP327723 MPL327723 MZH327723 NJD327723 NSZ327723 OCV327723 OMR327723 OWN327723 PGJ327723 PQF327723 QAB327723 QJX327723 QTT327723 RDP327723 RNL327723 RXH327723 SHD327723 SQZ327723 TAV327723 TKR327723 TUN327723 UEJ327723 UOF327723 UYB327723 VHX327723 VRT327723 WBP327723 WLL327723 WVH327723 C393259 IV393259 SR393259 ACN393259 AMJ393259 AWF393259 BGB393259 BPX393259 BZT393259 CJP393259 CTL393259 DDH393259 DND393259 DWZ393259 EGV393259 EQR393259 FAN393259 FKJ393259 FUF393259 GEB393259 GNX393259 GXT393259 HHP393259 HRL393259 IBH393259 ILD393259 IUZ393259 JEV393259 JOR393259 JYN393259 KIJ393259 KSF393259 LCB393259 LLX393259 LVT393259 MFP393259 MPL393259 MZH393259 NJD393259 NSZ393259 OCV393259 OMR393259 OWN393259 PGJ393259 PQF393259 QAB393259 QJX393259 QTT393259 RDP393259 RNL393259 RXH393259 SHD393259 SQZ393259 TAV393259 TKR393259 TUN393259 UEJ393259 UOF393259 UYB393259 VHX393259 VRT393259 WBP393259 WLL393259 WVH393259 C458795 IV458795 SR458795 ACN458795 AMJ458795 AWF458795 BGB458795 BPX458795 BZT458795 CJP458795 CTL458795 DDH458795 DND458795 DWZ458795 EGV458795 EQR458795 FAN458795 FKJ458795 FUF458795 GEB458795 GNX458795 GXT458795 HHP458795 HRL458795 IBH458795 ILD458795 IUZ458795 JEV458795 JOR458795 JYN458795 KIJ458795 KSF458795 LCB458795 LLX458795 LVT458795 MFP458795 MPL458795 MZH458795 NJD458795 NSZ458795 OCV458795 OMR458795 OWN458795 PGJ458795 PQF458795 QAB458795 QJX458795 QTT458795 RDP458795 RNL458795 RXH458795 SHD458795 SQZ458795 TAV458795 TKR458795 TUN458795 UEJ458795 UOF458795 UYB458795 VHX458795 VRT458795 WBP458795 WLL458795 WVH458795 C524331 IV524331 SR524331 ACN524331 AMJ524331 AWF524331 BGB524331 BPX524331 BZT524331 CJP524331 CTL524331 DDH524331 DND524331 DWZ524331 EGV524331 EQR524331 FAN524331 FKJ524331 FUF524331 GEB524331 GNX524331 GXT524331 HHP524331 HRL524331 IBH524331 ILD524331 IUZ524331 JEV524331 JOR524331 JYN524331 KIJ524331 KSF524331 LCB524331 LLX524331 LVT524331 MFP524331 MPL524331 MZH524331 NJD524331 NSZ524331 OCV524331 OMR524331 OWN524331 PGJ524331 PQF524331 QAB524331 QJX524331 QTT524331 RDP524331 RNL524331 RXH524331 SHD524331 SQZ524331 TAV524331 TKR524331 TUN524331 UEJ524331 UOF524331 UYB524331 VHX524331 VRT524331 WBP524331 WLL524331 WVH524331 C589867 IV589867 SR589867 ACN589867 AMJ589867 AWF589867 BGB589867 BPX589867 BZT589867 CJP589867 CTL589867 DDH589867 DND589867 DWZ589867 EGV589867 EQR589867 FAN589867 FKJ589867 FUF589867 GEB589867 GNX589867 GXT589867 HHP589867 HRL589867 IBH589867 ILD589867 IUZ589867 JEV589867 JOR589867 JYN589867 KIJ589867 KSF589867 LCB589867 LLX589867 LVT589867 MFP589867 MPL589867 MZH589867 NJD589867 NSZ589867 OCV589867 OMR589867 OWN589867 PGJ589867 PQF589867 QAB589867 QJX589867 QTT589867 RDP589867 RNL589867 RXH589867 SHD589867 SQZ589867 TAV589867 TKR589867 TUN589867 UEJ589867 UOF589867 UYB589867 VHX589867 VRT589867 WBP589867 WLL589867 WVH589867 C655403 IV655403 SR655403 ACN655403 AMJ655403 AWF655403 BGB655403 BPX655403 BZT655403 CJP655403 CTL655403 DDH655403 DND655403 DWZ655403 EGV655403 EQR655403 FAN655403 FKJ655403 FUF655403 GEB655403 GNX655403 GXT655403 HHP655403 HRL655403 IBH655403 ILD655403 IUZ655403 JEV655403 JOR655403 JYN655403 KIJ655403 KSF655403 LCB655403 LLX655403 LVT655403 MFP655403 MPL655403 MZH655403 NJD655403 NSZ655403 OCV655403 OMR655403 OWN655403 PGJ655403 PQF655403 QAB655403 QJX655403 QTT655403 RDP655403 RNL655403 RXH655403 SHD655403 SQZ655403 TAV655403 TKR655403 TUN655403 UEJ655403 UOF655403 UYB655403 VHX655403 VRT655403 WBP655403 WLL655403 WVH655403 C720939 IV720939 SR720939 ACN720939 AMJ720939 AWF720939 BGB720939 BPX720939 BZT720939 CJP720939 CTL720939 DDH720939 DND720939 DWZ720939 EGV720939 EQR720939 FAN720939 FKJ720939 FUF720939 GEB720939 GNX720939 GXT720939 HHP720939 HRL720939 IBH720939 ILD720939 IUZ720939 JEV720939 JOR720939 JYN720939 KIJ720939 KSF720939 LCB720939 LLX720939 LVT720939 MFP720939 MPL720939 MZH720939 NJD720939 NSZ720939 OCV720939 OMR720939 OWN720939 PGJ720939 PQF720939 QAB720939 QJX720939 QTT720939 RDP720939 RNL720939 RXH720939 SHD720939 SQZ720939 TAV720939 TKR720939 TUN720939 UEJ720939 UOF720939 UYB720939 VHX720939 VRT720939 WBP720939 WLL720939 WVH720939 C786475 IV786475 SR786475 ACN786475 AMJ786475 AWF786475 BGB786475 BPX786475 BZT786475 CJP786475 CTL786475 DDH786475 DND786475 DWZ786475 EGV786475 EQR786475 FAN786475 FKJ786475 FUF786475 GEB786475 GNX786475 GXT786475 HHP786475 HRL786475 IBH786475 ILD786475 IUZ786475 JEV786475 JOR786475 JYN786475 KIJ786475 KSF786475 LCB786475 LLX786475 LVT786475 MFP786475 MPL786475 MZH786475 NJD786475 NSZ786475 OCV786475 OMR786475 OWN786475 PGJ786475 PQF786475 QAB786475 QJX786475 QTT786475 RDP786475 RNL786475 RXH786475 SHD786475 SQZ786475 TAV786475 TKR786475 TUN786475 UEJ786475 UOF786475 UYB786475 VHX786475 VRT786475 WBP786475 WLL786475 WVH786475 C852011 IV852011 SR852011 ACN852011 AMJ852011 AWF852011 BGB852011 BPX852011 BZT852011 CJP852011 CTL852011 DDH852011 DND852011 DWZ852011 EGV852011 EQR852011 FAN852011 FKJ852011 FUF852011 GEB852011 GNX852011 GXT852011 HHP852011 HRL852011 IBH852011 ILD852011 IUZ852011 JEV852011 JOR852011 JYN852011 KIJ852011 KSF852011 LCB852011 LLX852011 LVT852011 MFP852011 MPL852011 MZH852011 NJD852011 NSZ852011 OCV852011 OMR852011 OWN852011 PGJ852011 PQF852011 QAB852011 QJX852011 QTT852011 RDP852011 RNL852011 RXH852011 SHD852011 SQZ852011 TAV852011 TKR852011 TUN852011 UEJ852011 UOF852011 UYB852011 VHX852011 VRT852011 WBP852011 WLL852011 WVH852011 C917547 IV917547 SR917547 ACN917547 AMJ917547 AWF917547 BGB917547 BPX917547 BZT917547 CJP917547 CTL917547 DDH917547 DND917547 DWZ917547 EGV917547 EQR917547 FAN917547 FKJ917547 FUF917547 GEB917547 GNX917547 GXT917547 HHP917547 HRL917547 IBH917547 ILD917547 IUZ917547 JEV917547 JOR917547 JYN917547 KIJ917547 KSF917547 LCB917547 LLX917547 LVT917547 MFP917547 MPL917547 MZH917547 NJD917547 NSZ917547 OCV917547 OMR917547 OWN917547 PGJ917547 PQF917547 QAB917547 QJX917547 QTT917547 RDP917547 RNL917547 RXH917547 SHD917547 SQZ917547 TAV917547 TKR917547 TUN917547 UEJ917547 UOF917547 UYB917547 VHX917547 VRT917547 WBP917547 WLL917547 WVH917547 C983083 IV983083 SR983083 ACN983083 AMJ983083 AWF983083 BGB983083 BPX983083 BZT983083 CJP983083 CTL983083 DDH983083 DND983083 DWZ983083 EGV983083 EQR983083 FAN983083 FKJ983083 FUF983083 GEB983083 GNX983083 GXT983083 HHP983083 HRL983083 IBH983083 ILD983083 IUZ983083 JEV983083 JOR983083 JYN983083 KIJ983083 KSF983083 LCB983083 LLX983083 LVT983083 MFP983083 MPL983083 MZH983083 NJD983083 NSZ983083 OCV983083 OMR983083 OWN983083 PGJ983083 PQF983083 QAB983083 QJX983083 QTT983083 RDP983083 RNL983083 RXH983083 SHD983083 SQZ983083 TAV983083 TKR983083 TUN983083 UEJ983083 UOF983083 UYB983083 VHX983083 VRT983083 WBP98308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49"/>
  <sheetViews>
    <sheetView zoomScale="83" workbookViewId="0">
      <selection activeCell="F33" sqref="F33"/>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9.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1764</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1891">
        <v>39</v>
      </c>
      <c r="D10" s="1891"/>
      <c r="E10" s="1892"/>
      <c r="F10" s="6"/>
      <c r="G10" s="6"/>
      <c r="H10" s="6"/>
      <c r="I10" s="6"/>
      <c r="J10" s="6"/>
      <c r="K10" s="6"/>
      <c r="L10" s="6"/>
      <c r="M10" s="6"/>
      <c r="N10" s="8"/>
    </row>
    <row r="11" spans="2:16" ht="16.5" thickBot="1" x14ac:dyDescent="0.3">
      <c r="B11" s="9" t="s">
        <v>8</v>
      </c>
      <c r="C11" s="313">
        <v>41974</v>
      </c>
      <c r="D11" s="11"/>
      <c r="E11" s="11"/>
      <c r="F11" s="11"/>
      <c r="G11" s="11"/>
      <c r="H11" s="11"/>
      <c r="I11" s="11"/>
      <c r="J11" s="11"/>
      <c r="K11" s="11"/>
      <c r="L11" s="11"/>
      <c r="M11" s="11"/>
      <c r="N11" s="13"/>
    </row>
    <row r="12" spans="2:16" ht="15.75" x14ac:dyDescent="0.25">
      <c r="B12" s="14"/>
      <c r="C12" s="244"/>
      <c r="D12" s="16"/>
      <c r="E12" s="16"/>
      <c r="F12" s="16"/>
      <c r="G12" s="16"/>
      <c r="H12" s="16"/>
      <c r="I12" s="3"/>
      <c r="J12" s="3"/>
      <c r="K12" s="3"/>
      <c r="L12" s="3"/>
      <c r="M12" s="3"/>
      <c r="N12" s="16"/>
    </row>
    <row r="13" spans="2:16" x14ac:dyDescent="0.25">
      <c r="I13" s="3"/>
      <c r="J13" s="3"/>
      <c r="K13" s="3"/>
      <c r="L13" s="3"/>
      <c r="M13" s="3"/>
      <c r="N13" s="17"/>
    </row>
    <row r="14" spans="2:16" x14ac:dyDescent="0.25">
      <c r="B14" s="1893" t="s">
        <v>10</v>
      </c>
      <c r="C14" s="1893"/>
      <c r="D14" s="486" t="s">
        <v>11</v>
      </c>
      <c r="E14" s="486" t="s">
        <v>12</v>
      </c>
      <c r="F14" s="486" t="s">
        <v>13</v>
      </c>
      <c r="G14" s="19"/>
      <c r="I14" s="20"/>
      <c r="J14" s="20"/>
      <c r="K14" s="20"/>
      <c r="L14" s="20"/>
      <c r="M14" s="20"/>
      <c r="N14" s="17"/>
    </row>
    <row r="15" spans="2:16" x14ac:dyDescent="0.25">
      <c r="B15" s="1893"/>
      <c r="C15" s="1893"/>
      <c r="D15" s="486">
        <v>39</v>
      </c>
      <c r="E15" s="245">
        <v>827104352</v>
      </c>
      <c r="F15" s="314">
        <v>304</v>
      </c>
      <c r="G15" s="24"/>
      <c r="I15" s="25"/>
      <c r="J15" s="25"/>
      <c r="K15" s="25"/>
      <c r="L15" s="25"/>
      <c r="M15" s="25"/>
      <c r="N15" s="17"/>
    </row>
    <row r="16" spans="2:16" x14ac:dyDescent="0.25">
      <c r="B16" s="1893"/>
      <c r="C16" s="1893"/>
      <c r="D16" s="486"/>
      <c r="E16" s="245"/>
      <c r="F16" s="245"/>
      <c r="G16" s="24"/>
      <c r="I16" s="25"/>
      <c r="J16" s="25"/>
      <c r="K16" s="25"/>
      <c r="L16" s="25"/>
      <c r="M16" s="25"/>
      <c r="N16" s="17"/>
    </row>
    <row r="17" spans="1:14" x14ac:dyDescent="0.25">
      <c r="B17" s="1893"/>
      <c r="C17" s="1893"/>
      <c r="D17" s="486"/>
      <c r="E17" s="245"/>
      <c r="F17" s="245"/>
      <c r="G17" s="24"/>
      <c r="I17" s="25"/>
      <c r="J17" s="25"/>
      <c r="K17" s="25"/>
      <c r="L17" s="25"/>
      <c r="M17" s="25"/>
      <c r="N17" s="17"/>
    </row>
    <row r="18" spans="1:14" x14ac:dyDescent="0.25">
      <c r="B18" s="1893"/>
      <c r="C18" s="1893"/>
      <c r="D18" s="486"/>
      <c r="E18" s="30"/>
      <c r="F18" s="245"/>
      <c r="G18" s="24"/>
      <c r="H18" s="28"/>
      <c r="I18" s="25"/>
      <c r="J18" s="25"/>
      <c r="K18" s="25"/>
      <c r="L18" s="25"/>
      <c r="M18" s="25"/>
      <c r="N18" s="29"/>
    </row>
    <row r="19" spans="1:14" x14ac:dyDescent="0.25">
      <c r="B19" s="1893"/>
      <c r="C19" s="1893"/>
      <c r="D19" s="486"/>
      <c r="E19" s="30"/>
      <c r="F19" s="245"/>
      <c r="G19" s="24"/>
      <c r="H19" s="28"/>
      <c r="I19" s="247"/>
      <c r="J19" s="247"/>
      <c r="K19" s="247"/>
      <c r="L19" s="247"/>
      <c r="M19" s="247"/>
      <c r="N19" s="29"/>
    </row>
    <row r="20" spans="1:14" x14ac:dyDescent="0.25">
      <c r="B20" s="1893"/>
      <c r="C20" s="1893"/>
      <c r="D20" s="486"/>
      <c r="E20" s="30"/>
      <c r="F20" s="245"/>
      <c r="G20" s="24"/>
      <c r="H20" s="28"/>
      <c r="I20" s="3"/>
      <c r="J20" s="3"/>
      <c r="K20" s="3"/>
      <c r="L20" s="3"/>
      <c r="M20" s="3"/>
      <c r="N20" s="29"/>
    </row>
    <row r="21" spans="1:14" x14ac:dyDescent="0.25">
      <c r="B21" s="1893"/>
      <c r="C21" s="1893"/>
      <c r="D21" s="486"/>
      <c r="E21" s="30"/>
      <c r="F21" s="245"/>
      <c r="G21" s="24"/>
      <c r="H21" s="28"/>
      <c r="I21" s="3"/>
      <c r="J21" s="3"/>
      <c r="K21" s="3"/>
      <c r="L21" s="3"/>
      <c r="M21" s="3"/>
      <c r="N21" s="29"/>
    </row>
    <row r="22" spans="1:14" ht="15.75" thickBot="1" x14ac:dyDescent="0.3">
      <c r="B22" s="1894" t="s">
        <v>14</v>
      </c>
      <c r="C22" s="1895"/>
      <c r="D22" s="486"/>
      <c r="E22" s="31">
        <f>E15</f>
        <v>827104352</v>
      </c>
      <c r="F22" s="245">
        <f>F15</f>
        <v>304</v>
      </c>
      <c r="G22" s="24"/>
      <c r="H22" s="28"/>
      <c r="I22" s="3"/>
      <c r="J22" s="3"/>
      <c r="K22" s="3"/>
      <c r="L22" s="3"/>
      <c r="M22" s="3"/>
      <c r="N22" s="29"/>
    </row>
    <row r="23" spans="1:14" ht="45.75" thickBot="1" x14ac:dyDescent="0.3">
      <c r="A23" s="32"/>
      <c r="B23" s="33" t="s">
        <v>15</v>
      </c>
      <c r="C23" s="33" t="s">
        <v>16</v>
      </c>
      <c r="E23" s="20"/>
      <c r="F23" s="20"/>
      <c r="G23" s="20"/>
      <c r="H23" s="20"/>
      <c r="I23" s="35"/>
      <c r="J23" s="35"/>
      <c r="K23" s="35"/>
      <c r="L23" s="35"/>
      <c r="M23" s="35"/>
    </row>
    <row r="24" spans="1:14" ht="15.75" thickBot="1" x14ac:dyDescent="0.3">
      <c r="A24" s="37">
        <v>1</v>
      </c>
      <c r="C24" s="248">
        <f>+F22*80/100</f>
        <v>243.2</v>
      </c>
      <c r="D24" s="39"/>
      <c r="E24" s="315">
        <f>E22</f>
        <v>827104352</v>
      </c>
      <c r="F24" s="41"/>
      <c r="G24" s="41"/>
      <c r="H24" s="41"/>
      <c r="I24" s="42"/>
      <c r="J24" s="42"/>
      <c r="K24" s="42"/>
      <c r="L24" s="42"/>
      <c r="M24" s="42"/>
    </row>
    <row r="25" spans="1:14" x14ac:dyDescent="0.25">
      <c r="A25" s="44"/>
      <c r="C25" s="250"/>
      <c r="D25" s="25"/>
      <c r="E25" s="46"/>
      <c r="F25" s="41"/>
      <c r="G25" s="41"/>
      <c r="H25" s="41"/>
      <c r="I25" s="42"/>
      <c r="J25" s="42"/>
      <c r="K25" s="42"/>
      <c r="L25" s="42"/>
      <c r="M25" s="42"/>
    </row>
    <row r="26" spans="1:14" x14ac:dyDescent="0.25">
      <c r="A26" s="44"/>
      <c r="C26" s="250"/>
      <c r="D26" s="25"/>
      <c r="E26" s="46"/>
      <c r="F26" s="41"/>
      <c r="G26" s="41"/>
      <c r="H26" s="41"/>
      <c r="I26" s="42"/>
      <c r="J26" s="42"/>
      <c r="K26" s="42"/>
      <c r="L26" s="42"/>
      <c r="M26" s="42"/>
    </row>
    <row r="27" spans="1:14" x14ac:dyDescent="0.25">
      <c r="A27" s="44"/>
      <c r="B27" s="47" t="s">
        <v>1763</v>
      </c>
      <c r="C27"/>
      <c r="D27"/>
      <c r="E27"/>
      <c r="F27"/>
      <c r="G27"/>
      <c r="H27"/>
      <c r="I27" s="3"/>
      <c r="J27" s="3"/>
      <c r="K27" s="3"/>
      <c r="L27" s="3"/>
      <c r="M27" s="3"/>
      <c r="N27" s="17"/>
    </row>
    <row r="28" spans="1:14" x14ac:dyDescent="0.25">
      <c r="A28" s="44"/>
      <c r="B28"/>
      <c r="C28"/>
      <c r="D28"/>
      <c r="E28"/>
      <c r="F28"/>
      <c r="G28"/>
      <c r="H28"/>
      <c r="I28" s="3"/>
      <c r="J28" s="3"/>
      <c r="K28" s="3"/>
      <c r="L28" s="3"/>
      <c r="M28" s="3"/>
      <c r="N28" s="17"/>
    </row>
    <row r="29" spans="1:14" x14ac:dyDescent="0.25">
      <c r="A29" s="44"/>
      <c r="B29" s="49" t="s">
        <v>18</v>
      </c>
      <c r="C29" s="49" t="s">
        <v>19</v>
      </c>
      <c r="D29" s="49" t="s">
        <v>20</v>
      </c>
      <c r="E29"/>
      <c r="F29"/>
      <c r="G29"/>
      <c r="H29"/>
      <c r="I29" s="3"/>
      <c r="J29" s="3"/>
      <c r="K29" s="3"/>
      <c r="L29" s="3"/>
      <c r="M29" s="3"/>
      <c r="N29" s="17"/>
    </row>
    <row r="30" spans="1:14" x14ac:dyDescent="0.25">
      <c r="A30" s="44"/>
      <c r="B30" s="51" t="s">
        <v>21</v>
      </c>
      <c r="C30" s="484" t="s">
        <v>22</v>
      </c>
      <c r="D30" s="484"/>
      <c r="E30"/>
      <c r="F30"/>
      <c r="G30"/>
      <c r="H30"/>
      <c r="I30" s="3"/>
      <c r="J30" s="3"/>
      <c r="K30" s="3"/>
      <c r="L30" s="3"/>
      <c r="M30" s="3"/>
      <c r="N30" s="17"/>
    </row>
    <row r="31" spans="1:14" x14ac:dyDescent="0.25">
      <c r="A31" s="44"/>
      <c r="B31" s="51" t="s">
        <v>23</v>
      </c>
      <c r="C31" s="484" t="s">
        <v>22</v>
      </c>
      <c r="D31" s="484"/>
      <c r="E31"/>
      <c r="F31"/>
      <c r="G31"/>
      <c r="H31"/>
      <c r="I31" s="3"/>
      <c r="J31" s="3"/>
      <c r="K31" s="3"/>
      <c r="L31" s="3"/>
      <c r="M31" s="3"/>
      <c r="N31" s="17"/>
    </row>
    <row r="32" spans="1:14" x14ac:dyDescent="0.25">
      <c r="A32" s="44"/>
      <c r="B32" s="51" t="s">
        <v>24</v>
      </c>
      <c r="C32" s="484" t="s">
        <v>22</v>
      </c>
      <c r="D32" s="484"/>
      <c r="E32"/>
      <c r="F32"/>
      <c r="G32"/>
      <c r="H32"/>
      <c r="I32" s="3"/>
      <c r="J32" s="3"/>
      <c r="K32" s="3"/>
      <c r="L32" s="3"/>
      <c r="M32" s="3"/>
      <c r="N32" s="17"/>
    </row>
    <row r="33" spans="1:17" x14ac:dyDescent="0.25">
      <c r="A33" s="44"/>
      <c r="B33" s="51" t="s">
        <v>25</v>
      </c>
      <c r="C33" s="484" t="s">
        <v>22</v>
      </c>
      <c r="D33" s="484"/>
      <c r="E33"/>
      <c r="F33"/>
      <c r="G33"/>
      <c r="H33"/>
      <c r="I33" s="3"/>
      <c r="J33" s="3"/>
      <c r="K33" s="3"/>
      <c r="L33" s="3"/>
      <c r="M33" s="3"/>
      <c r="N33" s="17"/>
    </row>
    <row r="34" spans="1:17" x14ac:dyDescent="0.25">
      <c r="A34" s="44"/>
      <c r="B34"/>
      <c r="C34"/>
      <c r="D34"/>
      <c r="E34"/>
      <c r="F34"/>
      <c r="G34"/>
      <c r="H34"/>
      <c r="I34" s="3"/>
      <c r="J34" s="3"/>
      <c r="K34" s="3"/>
      <c r="L34" s="3"/>
      <c r="M34" s="3"/>
      <c r="N34" s="17"/>
    </row>
    <row r="35" spans="1:17" x14ac:dyDescent="0.25">
      <c r="A35" s="44"/>
      <c r="B35"/>
      <c r="C35"/>
      <c r="D35"/>
      <c r="E35"/>
      <c r="F35"/>
      <c r="G35"/>
      <c r="H35"/>
      <c r="I35" s="3"/>
      <c r="J35" s="3"/>
      <c r="K35" s="3"/>
      <c r="L35" s="3"/>
      <c r="M35" s="3"/>
      <c r="N35" s="17"/>
    </row>
    <row r="36" spans="1:17" x14ac:dyDescent="0.25">
      <c r="A36" s="44"/>
      <c r="B36" s="47" t="s">
        <v>445</v>
      </c>
      <c r="C36"/>
      <c r="D36"/>
      <c r="E36"/>
      <c r="F36"/>
      <c r="G36"/>
      <c r="H36"/>
      <c r="I36" s="3"/>
      <c r="J36" s="3"/>
      <c r="K36" s="3"/>
      <c r="L36" s="3"/>
      <c r="M36" s="3"/>
      <c r="N36" s="17"/>
    </row>
    <row r="37" spans="1:17" x14ac:dyDescent="0.25">
      <c r="A37" s="44"/>
      <c r="B37"/>
      <c r="C37"/>
      <c r="D37"/>
      <c r="E37"/>
      <c r="F37"/>
      <c r="G37"/>
      <c r="H37"/>
      <c r="I37" s="3"/>
      <c r="J37" s="3"/>
      <c r="K37" s="3"/>
      <c r="L37" s="3"/>
      <c r="M37" s="3"/>
      <c r="N37" s="17"/>
    </row>
    <row r="38" spans="1:17" x14ac:dyDescent="0.25">
      <c r="A38" s="44"/>
      <c r="B38"/>
      <c r="C38"/>
      <c r="D38"/>
      <c r="E38"/>
      <c r="F38"/>
      <c r="G38"/>
      <c r="H38"/>
      <c r="I38" s="3"/>
      <c r="J38" s="3"/>
      <c r="K38" s="3"/>
      <c r="L38" s="3"/>
      <c r="M38" s="3"/>
      <c r="N38" s="17"/>
    </row>
    <row r="39" spans="1:17" x14ac:dyDescent="0.25">
      <c r="A39" s="44"/>
      <c r="B39" s="49" t="s">
        <v>18</v>
      </c>
      <c r="C39" s="49" t="s">
        <v>27</v>
      </c>
      <c r="D39" s="55" t="s">
        <v>28</v>
      </c>
      <c r="E39" s="55" t="s">
        <v>29</v>
      </c>
      <c r="F39"/>
      <c r="G39"/>
      <c r="H39"/>
      <c r="I39" s="3"/>
      <c r="J39" s="3"/>
      <c r="K39" s="3"/>
      <c r="L39" s="3"/>
      <c r="M39" s="3"/>
      <c r="N39" s="17"/>
    </row>
    <row r="40" spans="1:17" ht="28.5" x14ac:dyDescent="0.25">
      <c r="A40" s="44"/>
      <c r="B40" s="56" t="s">
        <v>30</v>
      </c>
      <c r="C40" s="252">
        <v>40</v>
      </c>
      <c r="D40" s="484">
        <v>30</v>
      </c>
      <c r="E40" s="1885">
        <f>+D40+D41</f>
        <v>65</v>
      </c>
      <c r="F40"/>
      <c r="G40"/>
      <c r="H40"/>
      <c r="I40" s="3"/>
      <c r="J40" s="3"/>
      <c r="K40" s="3"/>
      <c r="L40" s="3"/>
      <c r="M40" s="3"/>
      <c r="N40" s="17"/>
    </row>
    <row r="41" spans="1:17" ht="42.75" x14ac:dyDescent="0.25">
      <c r="A41" s="44"/>
      <c r="B41" s="56" t="s">
        <v>31</v>
      </c>
      <c r="C41" s="252">
        <v>60</v>
      </c>
      <c r="D41" s="484">
        <v>35</v>
      </c>
      <c r="E41" s="1886"/>
      <c r="F41"/>
      <c r="G41"/>
      <c r="H41"/>
      <c r="I41" s="3"/>
      <c r="J41" s="3"/>
      <c r="K41" s="3"/>
      <c r="L41" s="3"/>
      <c r="M41" s="3"/>
      <c r="N41" s="17"/>
    </row>
    <row r="42" spans="1:17" x14ac:dyDescent="0.25">
      <c r="A42" s="44"/>
      <c r="C42" s="250"/>
      <c r="D42" s="25"/>
      <c r="E42" s="46"/>
      <c r="F42" s="41"/>
      <c r="G42" s="41"/>
      <c r="H42" s="41"/>
      <c r="I42" s="42"/>
      <c r="J42" s="42"/>
      <c r="K42" s="42"/>
      <c r="L42" s="42"/>
      <c r="M42" s="42"/>
    </row>
    <row r="43" spans="1:17" x14ac:dyDescent="0.25">
      <c r="A43" s="44"/>
      <c r="C43" s="250"/>
      <c r="D43" s="25"/>
      <c r="E43" s="46"/>
      <c r="F43" s="41"/>
      <c r="G43" s="41"/>
      <c r="H43" s="41"/>
      <c r="I43" s="42"/>
      <c r="J43" s="42"/>
      <c r="K43" s="42"/>
      <c r="L43" s="42"/>
      <c r="M43" s="42"/>
    </row>
    <row r="44" spans="1:17" x14ac:dyDescent="0.25">
      <c r="A44" s="44"/>
      <c r="C44" s="250"/>
      <c r="D44" s="25"/>
      <c r="E44" s="46"/>
      <c r="F44" s="41"/>
      <c r="G44" s="41"/>
      <c r="H44" s="41"/>
      <c r="I44" s="42"/>
      <c r="J44" s="42"/>
      <c r="K44" s="42"/>
      <c r="L44" s="42"/>
      <c r="M44" s="42"/>
    </row>
    <row r="45" spans="1:17" ht="15.75" thickBot="1" x14ac:dyDescent="0.3">
      <c r="M45" s="1887" t="s">
        <v>32</v>
      </c>
      <c r="N45" s="1887"/>
    </row>
    <row r="46" spans="1:17" x14ac:dyDescent="0.25">
      <c r="B46" s="47" t="s">
        <v>33</v>
      </c>
      <c r="M46" s="58"/>
      <c r="N46" s="58"/>
    </row>
    <row r="47" spans="1:17" ht="15.75" thickBot="1" x14ac:dyDescent="0.3">
      <c r="M47" s="58"/>
      <c r="N47" s="58"/>
    </row>
    <row r="48" spans="1:17" s="3" customFormat="1" ht="60" x14ac:dyDescent="0.25">
      <c r="B48" s="155" t="s">
        <v>34</v>
      </c>
      <c r="C48" s="155" t="s">
        <v>35</v>
      </c>
      <c r="D48" s="155" t="s">
        <v>36</v>
      </c>
      <c r="E48" s="155" t="s">
        <v>37</v>
      </c>
      <c r="F48" s="155" t="s">
        <v>38</v>
      </c>
      <c r="G48" s="155" t="s">
        <v>39</v>
      </c>
      <c r="H48" s="155" t="s">
        <v>40</v>
      </c>
      <c r="I48" s="155" t="s">
        <v>41</v>
      </c>
      <c r="J48" s="155" t="s">
        <v>42</v>
      </c>
      <c r="K48" s="155" t="s">
        <v>43</v>
      </c>
      <c r="L48" s="155" t="s">
        <v>44</v>
      </c>
      <c r="M48" s="157" t="s">
        <v>45</v>
      </c>
      <c r="N48" s="155" t="s">
        <v>46</v>
      </c>
      <c r="O48" s="155" t="s">
        <v>47</v>
      </c>
      <c r="P48" s="487" t="s">
        <v>48</v>
      </c>
      <c r="Q48" s="487" t="s">
        <v>49</v>
      </c>
    </row>
    <row r="49" spans="1:26" s="76" customFormat="1" ht="75" x14ac:dyDescent="0.25">
      <c r="A49" s="62">
        <v>1</v>
      </c>
      <c r="B49" s="77" t="s">
        <v>1764</v>
      </c>
      <c r="C49" s="79" t="s">
        <v>1696</v>
      </c>
      <c r="D49" s="77" t="s">
        <v>1704</v>
      </c>
      <c r="E49" s="483" t="s">
        <v>1765</v>
      </c>
      <c r="F49" s="164" t="s">
        <v>19</v>
      </c>
      <c r="G49" s="302">
        <v>1</v>
      </c>
      <c r="H49" s="303">
        <v>41306</v>
      </c>
      <c r="I49" s="303">
        <v>41607</v>
      </c>
      <c r="J49" s="166" t="s">
        <v>20</v>
      </c>
      <c r="K49" s="301">
        <v>9</v>
      </c>
      <c r="L49" s="166"/>
      <c r="M49" s="301">
        <v>315</v>
      </c>
      <c r="N49" s="301">
        <f>+M49*G49</f>
        <v>315</v>
      </c>
      <c r="O49" s="170">
        <v>0</v>
      </c>
      <c r="P49" s="170" t="s">
        <v>1766</v>
      </c>
      <c r="Q49" s="74" t="s">
        <v>1767</v>
      </c>
      <c r="R49" s="75"/>
      <c r="S49" s="75"/>
      <c r="T49" s="75"/>
      <c r="U49" s="75"/>
      <c r="V49" s="75"/>
      <c r="W49" s="75"/>
      <c r="X49" s="75"/>
      <c r="Y49" s="75"/>
      <c r="Z49" s="75"/>
    </row>
    <row r="50" spans="1:26" s="76" customFormat="1" ht="30" x14ac:dyDescent="0.25">
      <c r="A50" s="62">
        <f>+A49+1</f>
        <v>2</v>
      </c>
      <c r="B50" s="77" t="s">
        <v>1764</v>
      </c>
      <c r="C50" s="79" t="s">
        <v>1696</v>
      </c>
      <c r="D50" s="77" t="s">
        <v>1734</v>
      </c>
      <c r="E50" s="483" t="s">
        <v>1769</v>
      </c>
      <c r="F50" s="164" t="s">
        <v>19</v>
      </c>
      <c r="G50" s="164">
        <v>100</v>
      </c>
      <c r="H50" s="303">
        <v>40940</v>
      </c>
      <c r="I50" s="303">
        <v>41243</v>
      </c>
      <c r="J50" s="166" t="s">
        <v>20</v>
      </c>
      <c r="K50" s="301">
        <v>9</v>
      </c>
      <c r="L50" s="166"/>
      <c r="M50" s="304">
        <v>98</v>
      </c>
      <c r="N50" s="301">
        <f>M50*G50/100</f>
        <v>98</v>
      </c>
      <c r="O50" s="170">
        <v>6000000</v>
      </c>
      <c r="P50" s="170" t="s">
        <v>1768</v>
      </c>
      <c r="Q50" s="74"/>
      <c r="R50" s="75"/>
      <c r="S50" s="75"/>
      <c r="T50" s="75"/>
      <c r="U50" s="75"/>
      <c r="V50" s="75"/>
      <c r="W50" s="75"/>
      <c r="X50" s="75"/>
      <c r="Y50" s="75"/>
      <c r="Z50" s="75"/>
    </row>
    <row r="51" spans="1:26" s="76" customFormat="1" ht="30" x14ac:dyDescent="0.25">
      <c r="A51" s="62">
        <f t="shared" ref="A51:A56" si="0">+A50+1</f>
        <v>3</v>
      </c>
      <c r="B51" s="77" t="s">
        <v>1764</v>
      </c>
      <c r="C51" s="79" t="s">
        <v>1696</v>
      </c>
      <c r="D51" s="77" t="s">
        <v>1737</v>
      </c>
      <c r="E51" s="483" t="s">
        <v>1770</v>
      </c>
      <c r="F51" s="164" t="s">
        <v>19</v>
      </c>
      <c r="G51" s="164">
        <v>100</v>
      </c>
      <c r="H51" s="303">
        <v>40211</v>
      </c>
      <c r="I51" s="303">
        <v>40512</v>
      </c>
      <c r="J51" s="166" t="s">
        <v>20</v>
      </c>
      <c r="K51" s="301">
        <v>9</v>
      </c>
      <c r="L51" s="166"/>
      <c r="M51" s="304">
        <v>72</v>
      </c>
      <c r="N51" s="301">
        <f>M51*G51/100</f>
        <v>72</v>
      </c>
      <c r="O51" s="170">
        <v>5400000</v>
      </c>
      <c r="P51" s="170" t="s">
        <v>1779</v>
      </c>
      <c r="Q51" s="74"/>
      <c r="R51" s="75"/>
      <c r="S51" s="75"/>
      <c r="T51" s="75"/>
      <c r="U51" s="75"/>
      <c r="V51" s="75"/>
      <c r="W51" s="75"/>
      <c r="X51" s="75"/>
      <c r="Y51" s="75"/>
      <c r="Z51" s="75"/>
    </row>
    <row r="52" spans="1:26" s="76" customFormat="1" x14ac:dyDescent="0.25">
      <c r="A52" s="62">
        <f t="shared" si="0"/>
        <v>4</v>
      </c>
      <c r="B52" s="77"/>
      <c r="C52" s="79"/>
      <c r="D52" s="77"/>
      <c r="E52" s="163"/>
      <c r="F52" s="164"/>
      <c r="G52" s="164"/>
      <c r="H52" s="164"/>
      <c r="I52" s="166"/>
      <c r="J52" s="166"/>
      <c r="K52" s="301"/>
      <c r="L52" s="166"/>
      <c r="M52" s="304"/>
      <c r="N52" s="304"/>
      <c r="O52" s="170"/>
      <c r="P52" s="170"/>
      <c r="Q52" s="74"/>
      <c r="R52" s="75"/>
      <c r="S52" s="75"/>
      <c r="T52" s="75"/>
      <c r="U52" s="75"/>
      <c r="V52" s="75"/>
      <c r="W52" s="75"/>
      <c r="X52" s="75"/>
      <c r="Y52" s="75"/>
      <c r="Z52" s="75"/>
    </row>
    <row r="53" spans="1:26" s="76" customFormat="1" x14ac:dyDescent="0.25">
      <c r="A53" s="62">
        <f t="shared" si="0"/>
        <v>5</v>
      </c>
      <c r="B53" s="77"/>
      <c r="C53" s="79"/>
      <c r="D53" s="77"/>
      <c r="E53" s="163"/>
      <c r="F53" s="164"/>
      <c r="G53" s="164"/>
      <c r="H53" s="164"/>
      <c r="I53" s="166"/>
      <c r="J53" s="166"/>
      <c r="K53" s="301"/>
      <c r="L53" s="166"/>
      <c r="M53" s="304"/>
      <c r="N53" s="304"/>
      <c r="O53" s="170"/>
      <c r="P53" s="170"/>
      <c r="Q53" s="74"/>
      <c r="R53" s="75"/>
      <c r="S53" s="75"/>
      <c r="T53" s="75"/>
      <c r="U53" s="75"/>
      <c r="V53" s="75"/>
      <c r="W53" s="75"/>
      <c r="X53" s="75"/>
      <c r="Y53" s="75"/>
      <c r="Z53" s="75"/>
    </row>
    <row r="54" spans="1:26" s="76" customFormat="1" x14ac:dyDescent="0.25">
      <c r="A54" s="62">
        <f t="shared" si="0"/>
        <v>6</v>
      </c>
      <c r="B54" s="77"/>
      <c r="C54" s="79"/>
      <c r="D54" s="77"/>
      <c r="E54" s="163"/>
      <c r="F54" s="164"/>
      <c r="G54" s="164"/>
      <c r="H54" s="164"/>
      <c r="I54" s="166"/>
      <c r="J54" s="166"/>
      <c r="K54" s="301"/>
      <c r="L54" s="166"/>
      <c r="M54" s="304"/>
      <c r="N54" s="304"/>
      <c r="O54" s="170"/>
      <c r="P54" s="170"/>
      <c r="Q54" s="74"/>
      <c r="R54" s="75"/>
      <c r="S54" s="75"/>
      <c r="T54" s="75"/>
      <c r="U54" s="75"/>
      <c r="V54" s="75"/>
      <c r="W54" s="75"/>
      <c r="X54" s="75"/>
      <c r="Y54" s="75"/>
      <c r="Z54" s="75"/>
    </row>
    <row r="55" spans="1:26" s="76" customFormat="1" x14ac:dyDescent="0.25">
      <c r="A55" s="62">
        <f t="shared" si="0"/>
        <v>7</v>
      </c>
      <c r="B55" s="77"/>
      <c r="C55" s="79"/>
      <c r="D55" s="77"/>
      <c r="E55" s="163"/>
      <c r="F55" s="164"/>
      <c r="G55" s="164"/>
      <c r="H55" s="164"/>
      <c r="I55" s="166"/>
      <c r="J55" s="166"/>
      <c r="K55" s="301"/>
      <c r="L55" s="166"/>
      <c r="M55" s="304"/>
      <c r="N55" s="304"/>
      <c r="O55" s="170"/>
      <c r="P55" s="170"/>
      <c r="Q55" s="74"/>
      <c r="R55" s="75"/>
      <c r="S55" s="75"/>
      <c r="T55" s="75"/>
      <c r="U55" s="75"/>
      <c r="V55" s="75"/>
      <c r="W55" s="75"/>
      <c r="X55" s="75"/>
      <c r="Y55" s="75"/>
      <c r="Z55" s="75"/>
    </row>
    <row r="56" spans="1:26" s="76" customFormat="1" x14ac:dyDescent="0.25">
      <c r="A56" s="62">
        <f t="shared" si="0"/>
        <v>8</v>
      </c>
      <c r="B56" s="77"/>
      <c r="C56" s="79"/>
      <c r="D56" s="77"/>
      <c r="E56" s="163"/>
      <c r="F56" s="164"/>
      <c r="G56" s="164"/>
      <c r="H56" s="164"/>
      <c r="I56" s="166"/>
      <c r="J56" s="166"/>
      <c r="K56" s="166"/>
      <c r="L56" s="166"/>
      <c r="M56" s="304"/>
      <c r="N56" s="304"/>
      <c r="O56" s="170"/>
      <c r="P56" s="170"/>
      <c r="Q56" s="74"/>
      <c r="R56" s="75"/>
      <c r="S56" s="75"/>
      <c r="T56" s="75"/>
      <c r="U56" s="75"/>
      <c r="V56" s="75"/>
      <c r="W56" s="75"/>
      <c r="X56" s="75"/>
      <c r="Y56" s="75"/>
      <c r="Z56" s="75"/>
    </row>
    <row r="57" spans="1:26" s="76" customFormat="1" x14ac:dyDescent="0.25">
      <c r="A57" s="62"/>
      <c r="B57" s="162" t="s">
        <v>29</v>
      </c>
      <c r="C57" s="79"/>
      <c r="D57" s="77"/>
      <c r="E57" s="163"/>
      <c r="F57" s="164"/>
      <c r="G57" s="164"/>
      <c r="H57" s="164"/>
      <c r="I57" s="166"/>
      <c r="J57" s="166"/>
      <c r="K57" s="168">
        <f>SUM(K49:K56)</f>
        <v>27</v>
      </c>
      <c r="L57" s="168">
        <f>SUM(L49:L56)</f>
        <v>0</v>
      </c>
      <c r="M57" s="167"/>
      <c r="N57" s="168">
        <f>SUM(N49:N56)</f>
        <v>485</v>
      </c>
      <c r="O57" s="170"/>
      <c r="P57" s="170"/>
      <c r="Q57" s="88"/>
    </row>
    <row r="58" spans="1:26" s="100" customFormat="1" x14ac:dyDescent="0.25">
      <c r="E58" s="102"/>
    </row>
    <row r="59" spans="1:26" s="100" customFormat="1" x14ac:dyDescent="0.25">
      <c r="B59" s="1888" t="s">
        <v>60</v>
      </c>
      <c r="C59" s="1888" t="s">
        <v>61</v>
      </c>
      <c r="D59" s="1890" t="s">
        <v>62</v>
      </c>
      <c r="E59" s="1890"/>
    </row>
    <row r="60" spans="1:26" s="100" customFormat="1" x14ac:dyDescent="0.25">
      <c r="B60" s="1889"/>
      <c r="C60" s="1889"/>
      <c r="D60" s="485" t="s">
        <v>63</v>
      </c>
      <c r="E60" s="105" t="s">
        <v>64</v>
      </c>
    </row>
    <row r="61" spans="1:26" s="100" customFormat="1" ht="18.75" x14ac:dyDescent="0.25">
      <c r="B61" s="106" t="s">
        <v>65</v>
      </c>
      <c r="C61" s="107">
        <f>+K57</f>
        <v>27</v>
      </c>
      <c r="D61" s="492" t="s">
        <v>22</v>
      </c>
      <c r="E61" s="109"/>
      <c r="F61" s="110"/>
      <c r="G61" s="110"/>
      <c r="H61" s="110"/>
      <c r="I61" s="110"/>
      <c r="J61" s="110"/>
      <c r="K61" s="110"/>
      <c r="L61" s="110"/>
      <c r="M61" s="110"/>
    </row>
    <row r="62" spans="1:26" s="100" customFormat="1" x14ac:dyDescent="0.25">
      <c r="B62" s="106" t="s">
        <v>66</v>
      </c>
      <c r="C62" s="107" t="s">
        <v>1771</v>
      </c>
      <c r="D62" s="492" t="s">
        <v>22</v>
      </c>
      <c r="E62" s="109"/>
    </row>
    <row r="63" spans="1:26" s="100" customFormat="1" x14ac:dyDescent="0.25">
      <c r="B63" s="112"/>
      <c r="C63" s="1901"/>
      <c r="D63" s="1901"/>
      <c r="E63" s="1901"/>
      <c r="F63" s="1901"/>
      <c r="G63" s="1901"/>
      <c r="H63" s="1901"/>
      <c r="I63" s="1901"/>
      <c r="J63" s="1901"/>
      <c r="K63" s="1901"/>
      <c r="L63" s="1901"/>
      <c r="M63" s="1901"/>
      <c r="N63" s="1901"/>
    </row>
    <row r="64" spans="1:26" ht="15.75" thickBot="1" x14ac:dyDescent="0.3"/>
    <row r="65" spans="2:17" ht="27" thickBot="1" x14ac:dyDescent="0.3">
      <c r="B65" s="1902" t="s">
        <v>67</v>
      </c>
      <c r="C65" s="1902"/>
      <c r="D65" s="1902"/>
      <c r="E65" s="1902"/>
      <c r="F65" s="1902"/>
      <c r="G65" s="1902"/>
      <c r="H65" s="1902"/>
      <c r="I65" s="1902"/>
      <c r="J65" s="1902"/>
      <c r="K65" s="1902"/>
      <c r="L65" s="1902"/>
      <c r="M65" s="1902"/>
      <c r="N65" s="1902"/>
    </row>
    <row r="68" spans="2:17" ht="105" x14ac:dyDescent="0.25">
      <c r="B68" s="491" t="s">
        <v>68</v>
      </c>
      <c r="C68" s="114" t="s">
        <v>69</v>
      </c>
      <c r="D68" s="114" t="s">
        <v>70</v>
      </c>
      <c r="E68" s="114" t="s">
        <v>71</v>
      </c>
      <c r="F68" s="114" t="s">
        <v>72</v>
      </c>
      <c r="G68" s="114" t="s">
        <v>73</v>
      </c>
      <c r="H68" s="114" t="s">
        <v>74</v>
      </c>
      <c r="I68" s="114" t="s">
        <v>75</v>
      </c>
      <c r="J68" s="114" t="s">
        <v>76</v>
      </c>
      <c r="K68" s="114" t="s">
        <v>77</v>
      </c>
      <c r="L68" s="114" t="s">
        <v>78</v>
      </c>
      <c r="M68" s="115" t="s">
        <v>79</v>
      </c>
      <c r="N68" s="115" t="s">
        <v>80</v>
      </c>
      <c r="O68" s="1898" t="s">
        <v>81</v>
      </c>
      <c r="P68" s="1900"/>
      <c r="Q68" s="114" t="s">
        <v>82</v>
      </c>
    </row>
    <row r="69" spans="2:17" s="100" customFormat="1" ht="30" x14ac:dyDescent="0.25">
      <c r="B69" s="278" t="s">
        <v>83</v>
      </c>
      <c r="C69" s="278" t="s">
        <v>83</v>
      </c>
      <c r="D69" s="279" t="s">
        <v>2870</v>
      </c>
      <c r="E69" s="279">
        <v>180</v>
      </c>
      <c r="F69" s="723" t="s">
        <v>824</v>
      </c>
      <c r="G69" s="723" t="s">
        <v>19</v>
      </c>
      <c r="H69" s="723" t="s">
        <v>824</v>
      </c>
      <c r="I69" s="279" t="s">
        <v>824</v>
      </c>
      <c r="J69" s="279" t="s">
        <v>19</v>
      </c>
      <c r="K69" s="721" t="s">
        <v>19</v>
      </c>
      <c r="L69" s="721" t="s">
        <v>19</v>
      </c>
      <c r="M69" s="721" t="s">
        <v>19</v>
      </c>
      <c r="N69" s="721" t="s">
        <v>19</v>
      </c>
      <c r="O69" s="2254" t="s">
        <v>2872</v>
      </c>
      <c r="P69" s="2255"/>
      <c r="Q69" s="721" t="s">
        <v>19</v>
      </c>
    </row>
    <row r="70" spans="2:17" s="100" customFormat="1" ht="30" x14ac:dyDescent="0.25">
      <c r="B70" s="278" t="s">
        <v>83</v>
      </c>
      <c r="C70" s="278" t="s">
        <v>83</v>
      </c>
      <c r="D70" s="279" t="s">
        <v>2871</v>
      </c>
      <c r="E70" s="279">
        <v>124</v>
      </c>
      <c r="F70" s="723" t="s">
        <v>824</v>
      </c>
      <c r="G70" s="723" t="s">
        <v>19</v>
      </c>
      <c r="H70" s="723" t="s">
        <v>824</v>
      </c>
      <c r="I70" s="279" t="s">
        <v>824</v>
      </c>
      <c r="J70" s="279" t="s">
        <v>19</v>
      </c>
      <c r="K70" s="721" t="s">
        <v>19</v>
      </c>
      <c r="L70" s="721" t="s">
        <v>19</v>
      </c>
      <c r="M70" s="721" t="s">
        <v>19</v>
      </c>
      <c r="N70" s="721" t="s">
        <v>19</v>
      </c>
      <c r="O70" s="2254" t="s">
        <v>2872</v>
      </c>
      <c r="P70" s="2255"/>
      <c r="Q70" s="721" t="s">
        <v>19</v>
      </c>
    </row>
    <row r="71" spans="2:17" s="100" customFormat="1" x14ac:dyDescent="0.25">
      <c r="B71" s="278"/>
      <c r="C71" s="278"/>
      <c r="D71" s="279"/>
      <c r="E71" s="279"/>
      <c r="F71" s="723"/>
      <c r="G71" s="723"/>
      <c r="H71" s="723"/>
      <c r="I71" s="279"/>
      <c r="J71" s="279"/>
      <c r="K71" s="721"/>
      <c r="L71" s="721"/>
      <c r="M71" s="721"/>
      <c r="N71" s="721"/>
      <c r="O71" s="2254"/>
      <c r="P71" s="2255"/>
      <c r="Q71" s="721"/>
    </row>
    <row r="72" spans="2:17" s="100" customFormat="1" x14ac:dyDescent="0.25">
      <c r="B72" s="278"/>
      <c r="C72" s="278"/>
      <c r="D72" s="279"/>
      <c r="E72" s="279"/>
      <c r="F72" s="723"/>
      <c r="G72" s="723"/>
      <c r="H72" s="723"/>
      <c r="I72" s="279"/>
      <c r="J72" s="279"/>
      <c r="K72" s="721"/>
      <c r="L72" s="721"/>
      <c r="M72" s="721"/>
      <c r="N72" s="721"/>
      <c r="O72" s="2254"/>
      <c r="P72" s="2255"/>
      <c r="Q72" s="721"/>
    </row>
    <row r="73" spans="2:17" s="100" customFormat="1" x14ac:dyDescent="0.25">
      <c r="B73" s="278"/>
      <c r="C73" s="278"/>
      <c r="D73" s="279"/>
      <c r="E73" s="279"/>
      <c r="F73" s="723"/>
      <c r="G73" s="723"/>
      <c r="H73" s="723"/>
      <c r="I73" s="279"/>
      <c r="J73" s="279"/>
      <c r="K73" s="721"/>
      <c r="L73" s="721"/>
      <c r="M73" s="721"/>
      <c r="N73" s="721"/>
      <c r="O73" s="2254"/>
      <c r="P73" s="2255"/>
      <c r="Q73" s="721"/>
    </row>
    <row r="74" spans="2:17" s="100" customFormat="1" x14ac:dyDescent="0.25">
      <c r="B74" s="278"/>
      <c r="C74" s="278"/>
      <c r="D74" s="279"/>
      <c r="E74" s="279"/>
      <c r="F74" s="723"/>
      <c r="G74" s="723"/>
      <c r="H74" s="723"/>
      <c r="I74" s="279"/>
      <c r="J74" s="279"/>
      <c r="K74" s="721"/>
      <c r="L74" s="721"/>
      <c r="M74" s="721"/>
      <c r="N74" s="721"/>
      <c r="O74" s="2254"/>
      <c r="P74" s="2255"/>
      <c r="Q74" s="721"/>
    </row>
    <row r="75" spans="2:17" s="100" customFormat="1" x14ac:dyDescent="0.25">
      <c r="B75" s="109"/>
      <c r="C75" s="109"/>
      <c r="D75" s="721"/>
      <c r="E75" s="721"/>
      <c r="F75" s="721"/>
      <c r="G75" s="721"/>
      <c r="H75" s="721"/>
      <c r="I75" s="721"/>
      <c r="J75" s="721"/>
      <c r="K75" s="721"/>
      <c r="L75" s="721"/>
      <c r="M75" s="721"/>
      <c r="N75" s="721"/>
      <c r="O75" s="2254"/>
      <c r="P75" s="2255"/>
      <c r="Q75" s="721"/>
    </row>
    <row r="76" spans="2:17" s="100" customFormat="1" x14ac:dyDescent="0.25">
      <c r="B76" s="100" t="s">
        <v>218</v>
      </c>
    </row>
    <row r="77" spans="2:17" x14ac:dyDescent="0.25">
      <c r="B77" s="1" t="s">
        <v>92</v>
      </c>
    </row>
    <row r="78" spans="2:17" x14ac:dyDescent="0.25">
      <c r="B78" s="1" t="s">
        <v>93</v>
      </c>
    </row>
    <row r="80" spans="2:17" ht="15.75" thickBot="1" x14ac:dyDescent="0.3"/>
    <row r="81" spans="2:17" ht="27" thickBot="1" x14ac:dyDescent="0.3">
      <c r="B81" s="1903" t="s">
        <v>94</v>
      </c>
      <c r="C81" s="1904"/>
      <c r="D81" s="1904"/>
      <c r="E81" s="1904"/>
      <c r="F81" s="1904"/>
      <c r="G81" s="1904"/>
      <c r="H81" s="1904"/>
      <c r="I81" s="1904"/>
      <c r="J81" s="1904"/>
      <c r="K81" s="1904"/>
      <c r="L81" s="1904"/>
      <c r="M81" s="1904"/>
      <c r="N81" s="1905"/>
    </row>
    <row r="86" spans="2:17" ht="75" x14ac:dyDescent="0.25">
      <c r="B86" s="491" t="s">
        <v>95</v>
      </c>
      <c r="C86" s="491" t="s">
        <v>96</v>
      </c>
      <c r="D86" s="491" t="s">
        <v>97</v>
      </c>
      <c r="E86" s="491" t="s">
        <v>98</v>
      </c>
      <c r="F86" s="491" t="s">
        <v>99</v>
      </c>
      <c r="G86" s="491" t="s">
        <v>100</v>
      </c>
      <c r="H86" s="491" t="s">
        <v>101</v>
      </c>
      <c r="I86" s="491" t="s">
        <v>102</v>
      </c>
      <c r="J86" s="1898" t="s">
        <v>103</v>
      </c>
      <c r="K86" s="1899"/>
      <c r="L86" s="1900"/>
      <c r="M86" s="491" t="s">
        <v>104</v>
      </c>
      <c r="N86" s="491" t="s">
        <v>105</v>
      </c>
      <c r="O86" s="491" t="s">
        <v>106</v>
      </c>
      <c r="P86" s="1898" t="s">
        <v>81</v>
      </c>
      <c r="Q86" s="1900"/>
    </row>
    <row r="87" spans="2:17" ht="17.25" customHeight="1" x14ac:dyDescent="0.25">
      <c r="C87" s="181"/>
      <c r="D87" s="276"/>
      <c r="E87" s="276"/>
      <c r="F87" s="276"/>
      <c r="G87" s="276"/>
      <c r="H87" s="276"/>
      <c r="I87" s="277"/>
      <c r="J87" s="320" t="s">
        <v>107</v>
      </c>
      <c r="K87" s="279" t="s">
        <v>108</v>
      </c>
      <c r="L87" s="278" t="s">
        <v>109</v>
      </c>
      <c r="M87" s="51"/>
      <c r="N87" s="51"/>
      <c r="O87" s="51"/>
      <c r="P87" s="1945"/>
      <c r="Q87" s="1945"/>
    </row>
    <row r="88" spans="2:17" ht="60" x14ac:dyDescent="0.25">
      <c r="B88" s="181" t="s">
        <v>126</v>
      </c>
      <c r="C88" s="488" t="s">
        <v>186</v>
      </c>
      <c r="D88" s="488" t="s">
        <v>1774</v>
      </c>
      <c r="E88" s="488">
        <v>25913342</v>
      </c>
      <c r="F88" s="488" t="s">
        <v>1508</v>
      </c>
      <c r="G88" s="488" t="s">
        <v>1778</v>
      </c>
      <c r="H88" s="489">
        <v>40828</v>
      </c>
      <c r="I88" s="490" t="s">
        <v>824</v>
      </c>
      <c r="J88" s="488" t="s">
        <v>1687</v>
      </c>
      <c r="K88" s="490" t="s">
        <v>1780</v>
      </c>
      <c r="L88" s="490" t="s">
        <v>146</v>
      </c>
      <c r="M88" s="488" t="s">
        <v>19</v>
      </c>
      <c r="N88" s="488" t="s">
        <v>19</v>
      </c>
      <c r="O88" s="488" t="s">
        <v>19</v>
      </c>
      <c r="P88" s="1949" t="s">
        <v>1781</v>
      </c>
      <c r="Q88" s="1949"/>
    </row>
    <row r="89" spans="2:17" ht="94.5" customHeight="1" x14ac:dyDescent="0.25">
      <c r="B89" s="181" t="s">
        <v>121</v>
      </c>
      <c r="C89" s="488" t="s">
        <v>186</v>
      </c>
      <c r="D89" s="488" t="s">
        <v>1775</v>
      </c>
      <c r="E89" s="488">
        <v>35145106</v>
      </c>
      <c r="F89" s="488" t="s">
        <v>124</v>
      </c>
      <c r="G89" s="488" t="s">
        <v>1782</v>
      </c>
      <c r="H89" s="489">
        <v>41257</v>
      </c>
      <c r="I89" s="490">
        <v>139736</v>
      </c>
      <c r="J89" s="488" t="s">
        <v>1687</v>
      </c>
      <c r="K89" s="490" t="s">
        <v>1780</v>
      </c>
      <c r="L89" s="490" t="s">
        <v>146</v>
      </c>
      <c r="M89" s="488" t="s">
        <v>19</v>
      </c>
      <c r="N89" s="488" t="s">
        <v>19</v>
      </c>
      <c r="O89" s="488" t="s">
        <v>19</v>
      </c>
      <c r="P89" s="1949" t="s">
        <v>4608</v>
      </c>
      <c r="Q89" s="1949"/>
    </row>
    <row r="90" spans="2:17" ht="60" x14ac:dyDescent="0.25">
      <c r="B90" s="181" t="s">
        <v>1773</v>
      </c>
      <c r="C90" s="488" t="s">
        <v>1772</v>
      </c>
      <c r="D90" s="488" t="s">
        <v>1776</v>
      </c>
      <c r="E90" s="488">
        <v>35145631</v>
      </c>
      <c r="F90" s="488" t="s">
        <v>1783</v>
      </c>
      <c r="G90" s="488" t="s">
        <v>253</v>
      </c>
      <c r="H90" s="489">
        <v>40627</v>
      </c>
      <c r="I90" s="490" t="s">
        <v>824</v>
      </c>
      <c r="J90" s="488" t="s">
        <v>1784</v>
      </c>
      <c r="K90" s="490" t="s">
        <v>1785</v>
      </c>
      <c r="L90" s="490" t="s">
        <v>146</v>
      </c>
      <c r="M90" s="488" t="s">
        <v>19</v>
      </c>
      <c r="N90" s="488" t="s">
        <v>19</v>
      </c>
      <c r="O90" s="488" t="s">
        <v>19</v>
      </c>
      <c r="P90" s="1949" t="s">
        <v>1786</v>
      </c>
      <c r="Q90" s="1949"/>
    </row>
    <row r="91" spans="2:17" ht="30" x14ac:dyDescent="0.25">
      <c r="B91" s="181" t="s">
        <v>121</v>
      </c>
      <c r="C91" s="488" t="s">
        <v>1772</v>
      </c>
      <c r="D91" s="488" t="s">
        <v>1777</v>
      </c>
      <c r="E91" s="488">
        <v>1066181010</v>
      </c>
      <c r="F91" s="488" t="s">
        <v>191</v>
      </c>
      <c r="G91" s="488" t="s">
        <v>1489</v>
      </c>
      <c r="H91" s="489">
        <v>41880</v>
      </c>
      <c r="I91" s="490" t="s">
        <v>824</v>
      </c>
      <c r="J91" s="488" t="s">
        <v>1696</v>
      </c>
      <c r="K91" s="490" t="s">
        <v>1787</v>
      </c>
      <c r="L91" s="490" t="s">
        <v>146</v>
      </c>
      <c r="M91" s="488" t="s">
        <v>19</v>
      </c>
      <c r="N91" s="488" t="s">
        <v>19</v>
      </c>
      <c r="O91" s="488" t="s">
        <v>19</v>
      </c>
      <c r="P91" s="1949" t="s">
        <v>1788</v>
      </c>
      <c r="Q91" s="1949"/>
    </row>
    <row r="92" spans="2:17" x14ac:dyDescent="0.25">
      <c r="B92" s="181"/>
      <c r="C92" s="488"/>
      <c r="D92" s="488"/>
      <c r="E92" s="488"/>
      <c r="F92" s="488"/>
      <c r="G92" s="488"/>
      <c r="H92" s="488"/>
      <c r="I92" s="490"/>
      <c r="J92" s="488"/>
      <c r="K92" s="490"/>
      <c r="L92" s="490"/>
      <c r="M92" s="488"/>
      <c r="N92" s="488"/>
      <c r="O92" s="488"/>
      <c r="P92" s="1949"/>
      <c r="Q92" s="1949"/>
    </row>
    <row r="94" spans="2:17" ht="15.75" thickBot="1" x14ac:dyDescent="0.3"/>
    <row r="95" spans="2:17" ht="27" thickBot="1" x14ac:dyDescent="0.3">
      <c r="B95" s="1903" t="s">
        <v>149</v>
      </c>
      <c r="C95" s="1904"/>
      <c r="D95" s="1904"/>
      <c r="E95" s="1904"/>
      <c r="F95" s="1904"/>
      <c r="G95" s="1904"/>
      <c r="H95" s="1904"/>
      <c r="I95" s="1904"/>
      <c r="J95" s="1904"/>
      <c r="K95" s="1904"/>
      <c r="L95" s="1904"/>
      <c r="M95" s="1904"/>
      <c r="N95" s="1905"/>
    </row>
    <row r="98" spans="1:26" ht="30" x14ac:dyDescent="0.25">
      <c r="B98" s="114" t="s">
        <v>18</v>
      </c>
      <c r="C98" s="114" t="s">
        <v>150</v>
      </c>
      <c r="D98" s="1898" t="s">
        <v>81</v>
      </c>
      <c r="E98" s="1900"/>
    </row>
    <row r="99" spans="1:26" x14ac:dyDescent="0.25">
      <c r="B99" s="153" t="s">
        <v>151</v>
      </c>
      <c r="C99" s="51" t="s">
        <v>19</v>
      </c>
      <c r="D99" s="1945"/>
      <c r="E99" s="1945"/>
    </row>
    <row r="102" spans="1:26" ht="26.25" x14ac:dyDescent="0.25">
      <c r="B102" s="1881" t="s">
        <v>152</v>
      </c>
      <c r="C102" s="1882"/>
      <c r="D102" s="1882"/>
      <c r="E102" s="1882"/>
      <c r="F102" s="1882"/>
      <c r="G102" s="1882"/>
      <c r="H102" s="1882"/>
      <c r="I102" s="1882"/>
      <c r="J102" s="1882"/>
      <c r="K102" s="1882"/>
      <c r="L102" s="1882"/>
      <c r="M102" s="1882"/>
      <c r="N102" s="1882"/>
      <c r="O102" s="1882"/>
      <c r="P102" s="1882"/>
    </row>
    <row r="104" spans="1:26" ht="15.75" thickBot="1" x14ac:dyDescent="0.3"/>
    <row r="105" spans="1:26" ht="27" thickBot="1" x14ac:dyDescent="0.3">
      <c r="B105" s="1903" t="s">
        <v>153</v>
      </c>
      <c r="C105" s="1904"/>
      <c r="D105" s="1904"/>
      <c r="E105" s="1904"/>
      <c r="F105" s="1904"/>
      <c r="G105" s="1904"/>
      <c r="H105" s="1904"/>
      <c r="I105" s="1904"/>
      <c r="J105" s="1904"/>
      <c r="K105" s="1904"/>
      <c r="L105" s="1904"/>
      <c r="M105" s="1904"/>
      <c r="N105" s="1905"/>
    </row>
    <row r="107" spans="1:26" ht="15.75" thickBot="1" x14ac:dyDescent="0.3">
      <c r="M107" s="58"/>
      <c r="N107" s="58"/>
    </row>
    <row r="108" spans="1:26" s="3" customFormat="1" ht="60" x14ac:dyDescent="0.25">
      <c r="B108" s="155" t="s">
        <v>34</v>
      </c>
      <c r="C108" s="155" t="s">
        <v>35</v>
      </c>
      <c r="D108" s="155" t="s">
        <v>36</v>
      </c>
      <c r="E108" s="155" t="s">
        <v>37</v>
      </c>
      <c r="F108" s="155" t="s">
        <v>38</v>
      </c>
      <c r="G108" s="155" t="s">
        <v>39</v>
      </c>
      <c r="H108" s="155" t="s">
        <v>40</v>
      </c>
      <c r="I108" s="155" t="s">
        <v>41</v>
      </c>
      <c r="J108" s="155" t="s">
        <v>42</v>
      </c>
      <c r="K108" s="155" t="s">
        <v>43</v>
      </c>
      <c r="L108" s="155" t="s">
        <v>44</v>
      </c>
      <c r="M108" s="157" t="s">
        <v>45</v>
      </c>
      <c r="N108" s="155" t="s">
        <v>46</v>
      </c>
      <c r="O108" s="155" t="s">
        <v>47</v>
      </c>
      <c r="P108" s="487" t="s">
        <v>48</v>
      </c>
      <c r="Q108" s="487" t="s">
        <v>49</v>
      </c>
    </row>
    <row r="109" spans="1:26" s="76" customFormat="1" ht="30" x14ac:dyDescent="0.25">
      <c r="A109" s="62">
        <v>1</v>
      </c>
      <c r="B109" s="77" t="s">
        <v>1696</v>
      </c>
      <c r="C109" s="79" t="s">
        <v>1696</v>
      </c>
      <c r="D109" s="77" t="s">
        <v>1451</v>
      </c>
      <c r="E109" s="483" t="s">
        <v>2873</v>
      </c>
      <c r="F109" s="164" t="s">
        <v>19</v>
      </c>
      <c r="G109" s="302">
        <v>1</v>
      </c>
      <c r="H109" s="303">
        <v>40210</v>
      </c>
      <c r="I109" s="166">
        <v>40480</v>
      </c>
      <c r="J109" s="166" t="s">
        <v>20</v>
      </c>
      <c r="K109" s="304">
        <v>8</v>
      </c>
      <c r="L109" s="304">
        <v>0</v>
      </c>
      <c r="M109" s="304">
        <v>110</v>
      </c>
      <c r="N109" s="304">
        <f>+M109*G109</f>
        <v>110</v>
      </c>
      <c r="O109" s="170">
        <v>10000000</v>
      </c>
      <c r="P109" s="170" t="s">
        <v>2874</v>
      </c>
      <c r="Q109" s="74"/>
      <c r="R109" s="75"/>
      <c r="S109" s="75"/>
      <c r="T109" s="75"/>
      <c r="U109" s="75"/>
      <c r="V109" s="75"/>
      <c r="W109" s="75"/>
      <c r="X109" s="75"/>
      <c r="Y109" s="75"/>
      <c r="Z109" s="75"/>
    </row>
    <row r="110" spans="1:26" s="76" customFormat="1" ht="30" x14ac:dyDescent="0.25">
      <c r="A110" s="62">
        <f>+A109+1</f>
        <v>2</v>
      </c>
      <c r="B110" s="77" t="s">
        <v>1696</v>
      </c>
      <c r="C110" s="79" t="s">
        <v>1696</v>
      </c>
      <c r="D110" s="77" t="s">
        <v>1737</v>
      </c>
      <c r="E110" s="483" t="s">
        <v>2875</v>
      </c>
      <c r="F110" s="164" t="s">
        <v>19</v>
      </c>
      <c r="G110" s="302">
        <v>1</v>
      </c>
      <c r="H110" s="303">
        <v>40576</v>
      </c>
      <c r="I110" s="303">
        <v>40877</v>
      </c>
      <c r="J110" s="166" t="s">
        <v>20</v>
      </c>
      <c r="K110" s="304">
        <v>9</v>
      </c>
      <c r="L110" s="166"/>
      <c r="M110" s="304">
        <v>80</v>
      </c>
      <c r="N110" s="304">
        <f>+M110*G110</f>
        <v>80</v>
      </c>
      <c r="O110" s="170">
        <v>3000000</v>
      </c>
      <c r="P110" s="170" t="s">
        <v>2876</v>
      </c>
      <c r="Q110" s="74"/>
      <c r="R110" s="75"/>
      <c r="S110" s="75"/>
      <c r="T110" s="75"/>
      <c r="U110" s="75"/>
      <c r="V110" s="75"/>
      <c r="W110" s="75"/>
      <c r="X110" s="75"/>
      <c r="Y110" s="75"/>
      <c r="Z110" s="75"/>
    </row>
    <row r="111" spans="1:26" s="76" customFormat="1" x14ac:dyDescent="0.25">
      <c r="A111" s="62">
        <f t="shared" ref="A111:A115" si="1">+A110+1</f>
        <v>3</v>
      </c>
      <c r="B111" s="77"/>
      <c r="C111" s="79"/>
      <c r="D111" s="77"/>
      <c r="E111" s="163"/>
      <c r="F111" s="164"/>
      <c r="G111" s="164"/>
      <c r="H111" s="164"/>
      <c r="I111" s="166"/>
      <c r="J111" s="166"/>
      <c r="K111" s="166"/>
      <c r="L111" s="166"/>
      <c r="M111" s="304"/>
      <c r="N111" s="304"/>
      <c r="O111" s="170"/>
      <c r="P111" s="170"/>
      <c r="Q111" s="74"/>
      <c r="R111" s="75"/>
      <c r="S111" s="75"/>
      <c r="T111" s="75"/>
      <c r="U111" s="75"/>
      <c r="V111" s="75"/>
      <c r="W111" s="75"/>
      <c r="X111" s="75"/>
      <c r="Y111" s="75"/>
      <c r="Z111" s="75"/>
    </row>
    <row r="112" spans="1:26" s="76" customFormat="1" x14ac:dyDescent="0.25">
      <c r="A112" s="62">
        <f t="shared" si="1"/>
        <v>4</v>
      </c>
      <c r="B112" s="77"/>
      <c r="C112" s="79"/>
      <c r="D112" s="77"/>
      <c r="E112" s="163"/>
      <c r="F112" s="164"/>
      <c r="G112" s="164"/>
      <c r="H112" s="164"/>
      <c r="I112" s="166"/>
      <c r="J112" s="166"/>
      <c r="K112" s="166"/>
      <c r="L112" s="166"/>
      <c r="M112" s="304"/>
      <c r="N112" s="304"/>
      <c r="O112" s="170"/>
      <c r="P112" s="170"/>
      <c r="Q112" s="74"/>
      <c r="R112" s="75"/>
      <c r="S112" s="75"/>
      <c r="T112" s="75"/>
      <c r="U112" s="75"/>
      <c r="V112" s="75"/>
      <c r="W112" s="75"/>
      <c r="X112" s="75"/>
      <c r="Y112" s="75"/>
      <c r="Z112" s="75"/>
    </row>
    <row r="113" spans="1:26" s="76" customFormat="1" x14ac:dyDescent="0.25">
      <c r="A113" s="62">
        <f t="shared" si="1"/>
        <v>5</v>
      </c>
      <c r="B113" s="77"/>
      <c r="C113" s="79"/>
      <c r="D113" s="77"/>
      <c r="E113" s="163"/>
      <c r="F113" s="164"/>
      <c r="G113" s="164"/>
      <c r="H113" s="164"/>
      <c r="I113" s="166"/>
      <c r="J113" s="166"/>
      <c r="K113" s="166"/>
      <c r="L113" s="166"/>
      <c r="M113" s="304"/>
      <c r="N113" s="304"/>
      <c r="O113" s="170"/>
      <c r="P113" s="170"/>
      <c r="Q113" s="74"/>
      <c r="R113" s="75"/>
      <c r="S113" s="75"/>
      <c r="T113" s="75"/>
      <c r="U113" s="75"/>
      <c r="V113" s="75"/>
      <c r="W113" s="75"/>
      <c r="X113" s="75"/>
      <c r="Y113" s="75"/>
      <c r="Z113" s="75"/>
    </row>
    <row r="114" spans="1:26" s="76" customFormat="1" x14ac:dyDescent="0.25">
      <c r="A114" s="62">
        <f t="shared" si="1"/>
        <v>6</v>
      </c>
      <c r="B114" s="77"/>
      <c r="C114" s="79"/>
      <c r="D114" s="77"/>
      <c r="E114" s="163"/>
      <c r="F114" s="164"/>
      <c r="G114" s="164"/>
      <c r="H114" s="164"/>
      <c r="I114" s="166"/>
      <c r="J114" s="166"/>
      <c r="K114" s="166"/>
      <c r="L114" s="166"/>
      <c r="M114" s="304"/>
      <c r="N114" s="304"/>
      <c r="O114" s="170"/>
      <c r="P114" s="170"/>
      <c r="Q114" s="74"/>
      <c r="R114" s="75"/>
      <c r="S114" s="75"/>
      <c r="T114" s="75"/>
      <c r="U114" s="75"/>
      <c r="V114" s="75"/>
      <c r="W114" s="75"/>
      <c r="X114" s="75"/>
      <c r="Y114" s="75"/>
      <c r="Z114" s="75"/>
    </row>
    <row r="115" spans="1:26" s="76" customFormat="1" x14ac:dyDescent="0.25">
      <c r="A115" s="62">
        <f t="shared" si="1"/>
        <v>7</v>
      </c>
      <c r="B115" s="77"/>
      <c r="C115" s="79"/>
      <c r="D115" s="77"/>
      <c r="E115" s="163"/>
      <c r="F115" s="164"/>
      <c r="G115" s="164"/>
      <c r="H115" s="164"/>
      <c r="I115" s="166"/>
      <c r="J115" s="166"/>
      <c r="K115" s="166"/>
      <c r="L115" s="166"/>
      <c r="M115" s="304"/>
      <c r="N115" s="304"/>
      <c r="O115" s="170"/>
      <c r="P115" s="170"/>
      <c r="Q115" s="74"/>
      <c r="R115" s="75"/>
      <c r="S115" s="75"/>
      <c r="T115" s="75"/>
      <c r="U115" s="75"/>
      <c r="V115" s="75"/>
      <c r="W115" s="75"/>
      <c r="X115" s="75"/>
      <c r="Y115" s="75"/>
      <c r="Z115" s="75"/>
    </row>
    <row r="116" spans="1:26" s="76" customFormat="1" x14ac:dyDescent="0.25">
      <c r="A116" s="62">
        <f>+A115+1</f>
        <v>8</v>
      </c>
      <c r="B116" s="77"/>
      <c r="C116" s="79"/>
      <c r="D116" s="77"/>
      <c r="E116" s="163"/>
      <c r="F116" s="164"/>
      <c r="G116" s="164"/>
      <c r="H116" s="164"/>
      <c r="I116" s="166"/>
      <c r="J116" s="166"/>
      <c r="K116" s="166"/>
      <c r="L116" s="166"/>
      <c r="M116" s="304"/>
      <c r="N116" s="304"/>
      <c r="O116" s="170"/>
      <c r="P116" s="170"/>
      <c r="Q116" s="74"/>
      <c r="R116" s="75"/>
      <c r="S116" s="75"/>
      <c r="T116" s="75"/>
      <c r="U116" s="75"/>
      <c r="V116" s="75"/>
      <c r="W116" s="75"/>
      <c r="X116" s="75"/>
      <c r="Y116" s="75"/>
      <c r="Z116" s="75"/>
    </row>
    <row r="117" spans="1:26" s="76" customFormat="1" x14ac:dyDescent="0.25">
      <c r="A117" s="62"/>
      <c r="B117" s="162" t="s">
        <v>29</v>
      </c>
      <c r="C117" s="79"/>
      <c r="D117" s="77"/>
      <c r="E117" s="163"/>
      <c r="F117" s="164"/>
      <c r="G117" s="164"/>
      <c r="H117" s="164"/>
      <c r="I117" s="166"/>
      <c r="J117" s="166"/>
      <c r="K117" s="168">
        <f>SUM(K109:K116)</f>
        <v>17</v>
      </c>
      <c r="L117" s="168">
        <f>SUM(L109:L116)</f>
        <v>0</v>
      </c>
      <c r="M117" s="167">
        <f>SUM(M109:M116)</f>
        <v>190</v>
      </c>
      <c r="N117" s="168">
        <f>SUM(N109:N116)</f>
        <v>190</v>
      </c>
      <c r="O117" s="170"/>
      <c r="P117" s="170"/>
      <c r="Q117" s="88"/>
    </row>
    <row r="118" spans="1:26" x14ac:dyDescent="0.25">
      <c r="B118" s="100"/>
      <c r="C118" s="100"/>
      <c r="D118" s="100"/>
      <c r="E118" s="102"/>
      <c r="F118" s="100"/>
      <c r="G118" s="100"/>
      <c r="H118" s="100"/>
      <c r="I118" s="100"/>
      <c r="J118" s="100"/>
      <c r="K118" s="100"/>
      <c r="L118" s="100"/>
      <c r="M118" s="100"/>
      <c r="N118" s="100"/>
      <c r="O118" s="100"/>
      <c r="P118" s="100"/>
    </row>
    <row r="119" spans="1:26" ht="18.75" x14ac:dyDescent="0.25">
      <c r="B119" s="106" t="s">
        <v>154</v>
      </c>
      <c r="C119" s="171">
        <f>+K117</f>
        <v>17</v>
      </c>
      <c r="H119" s="110"/>
      <c r="I119" s="110"/>
      <c r="J119" s="110"/>
      <c r="K119" s="110"/>
      <c r="L119" s="110"/>
      <c r="M119" s="110"/>
      <c r="N119" s="100"/>
      <c r="O119" s="100"/>
      <c r="P119" s="100"/>
    </row>
    <row r="121" spans="1:26" ht="15.75" thickBot="1" x14ac:dyDescent="0.3"/>
    <row r="122" spans="1:26" ht="30.75" thickBot="1" x14ac:dyDescent="0.3">
      <c r="B122" s="233" t="s">
        <v>166</v>
      </c>
      <c r="C122" s="199" t="s">
        <v>167</v>
      </c>
      <c r="D122" s="233" t="s">
        <v>28</v>
      </c>
      <c r="E122" s="199" t="s">
        <v>205</v>
      </c>
    </row>
    <row r="123" spans="1:26" x14ac:dyDescent="0.25">
      <c r="B123" s="235" t="s">
        <v>206</v>
      </c>
      <c r="C123" s="237">
        <v>20</v>
      </c>
      <c r="D123" s="237"/>
      <c r="E123" s="1946">
        <f>+D123+D124+D125</f>
        <v>30</v>
      </c>
    </row>
    <row r="124" spans="1:26" x14ac:dyDescent="0.25">
      <c r="B124" s="235" t="s">
        <v>207</v>
      </c>
      <c r="C124" s="492">
        <v>30</v>
      </c>
      <c r="D124" s="484">
        <v>30</v>
      </c>
      <c r="E124" s="1927"/>
    </row>
    <row r="125" spans="1:26" ht="15.75" thickBot="1" x14ac:dyDescent="0.3">
      <c r="B125" s="235" t="s">
        <v>208</v>
      </c>
      <c r="C125" s="239">
        <v>40</v>
      </c>
      <c r="D125" s="239">
        <v>0</v>
      </c>
      <c r="E125" s="1947"/>
    </row>
    <row r="127" spans="1:26" ht="15.75" thickBot="1" x14ac:dyDescent="0.3"/>
    <row r="128" spans="1:26" ht="27" thickBot="1" x14ac:dyDescent="0.3">
      <c r="B128" s="1903" t="s">
        <v>155</v>
      </c>
      <c r="C128" s="1904"/>
      <c r="D128" s="1904"/>
      <c r="E128" s="1904"/>
      <c r="F128" s="1904"/>
      <c r="G128" s="1904"/>
      <c r="H128" s="1904"/>
      <c r="I128" s="1904"/>
      <c r="J128" s="1904"/>
      <c r="K128" s="1904"/>
      <c r="L128" s="1904"/>
      <c r="M128" s="1904"/>
      <c r="N128" s="1905"/>
    </row>
    <row r="130" spans="2:17" ht="75" x14ac:dyDescent="0.25">
      <c r="B130" s="491" t="s">
        <v>95</v>
      </c>
      <c r="C130" s="491" t="s">
        <v>96</v>
      </c>
      <c r="D130" s="491" t="s">
        <v>97</v>
      </c>
      <c r="E130" s="491" t="s">
        <v>98</v>
      </c>
      <c r="F130" s="491" t="s">
        <v>99</v>
      </c>
      <c r="G130" s="491" t="s">
        <v>100</v>
      </c>
      <c r="H130" s="491" t="s">
        <v>101</v>
      </c>
      <c r="I130" s="491" t="s">
        <v>102</v>
      </c>
      <c r="J130" s="1898" t="s">
        <v>103</v>
      </c>
      <c r="K130" s="1899"/>
      <c r="L130" s="1900"/>
      <c r="M130" s="491" t="s">
        <v>104</v>
      </c>
      <c r="N130" s="491" t="s">
        <v>105</v>
      </c>
      <c r="O130" s="491" t="s">
        <v>106</v>
      </c>
      <c r="P130" s="1898" t="s">
        <v>81</v>
      </c>
      <c r="Q130" s="1900"/>
    </row>
    <row r="131" spans="2:17" ht="45" x14ac:dyDescent="0.25">
      <c r="C131" s="181"/>
      <c r="D131" s="181"/>
      <c r="E131" s="181"/>
      <c r="F131" s="181"/>
      <c r="G131" s="181"/>
      <c r="H131" s="181"/>
      <c r="I131" s="279"/>
      <c r="J131" s="181" t="s">
        <v>107</v>
      </c>
      <c r="K131" s="279" t="s">
        <v>108</v>
      </c>
      <c r="L131" s="279" t="s">
        <v>109</v>
      </c>
      <c r="M131" s="720"/>
      <c r="N131" s="720"/>
      <c r="O131" s="720"/>
      <c r="P131" s="1949"/>
      <c r="Q131" s="1949"/>
    </row>
    <row r="132" spans="2:17" ht="75" customHeight="1" x14ac:dyDescent="0.25">
      <c r="B132" s="181" t="s">
        <v>388</v>
      </c>
      <c r="C132" s="181" t="s">
        <v>259</v>
      </c>
      <c r="D132" s="181" t="s">
        <v>2877</v>
      </c>
      <c r="E132" s="181">
        <v>50958727</v>
      </c>
      <c r="F132" s="181" t="s">
        <v>2879</v>
      </c>
      <c r="G132" s="181" t="s">
        <v>2880</v>
      </c>
      <c r="H132" s="181" t="s">
        <v>1049</v>
      </c>
      <c r="I132" s="279" t="s">
        <v>824</v>
      </c>
      <c r="J132" s="181"/>
      <c r="K132" s="279"/>
      <c r="L132" s="279"/>
      <c r="M132" s="720" t="s">
        <v>19</v>
      </c>
      <c r="N132" s="720" t="s">
        <v>20</v>
      </c>
      <c r="O132" s="720" t="s">
        <v>19</v>
      </c>
      <c r="P132" s="2052" t="s">
        <v>2881</v>
      </c>
      <c r="Q132" s="2053"/>
    </row>
    <row r="133" spans="2:17" ht="120" x14ac:dyDescent="0.25">
      <c r="B133" s="181" t="s">
        <v>887</v>
      </c>
      <c r="C133" s="181" t="s">
        <v>259</v>
      </c>
      <c r="D133" s="181" t="s">
        <v>2878</v>
      </c>
      <c r="E133" s="181">
        <v>35143651</v>
      </c>
      <c r="F133" s="181" t="s">
        <v>2882</v>
      </c>
      <c r="G133" s="181" t="s">
        <v>253</v>
      </c>
      <c r="H133" s="387">
        <v>41725</v>
      </c>
      <c r="I133" s="279" t="s">
        <v>824</v>
      </c>
      <c r="J133" s="181" t="s">
        <v>2883</v>
      </c>
      <c r="K133" s="279" t="s">
        <v>2884</v>
      </c>
      <c r="L133" s="279" t="s">
        <v>146</v>
      </c>
      <c r="M133" s="720" t="s">
        <v>19</v>
      </c>
      <c r="N133" s="720" t="s">
        <v>19</v>
      </c>
      <c r="O133" s="720" t="s">
        <v>19</v>
      </c>
      <c r="P133" s="1949"/>
      <c r="Q133" s="1949"/>
    </row>
    <row r="134" spans="2:17" ht="30" x14ac:dyDescent="0.25">
      <c r="B134" s="181" t="s">
        <v>893</v>
      </c>
      <c r="C134" s="181" t="s">
        <v>259</v>
      </c>
      <c r="D134" s="181" t="s">
        <v>1743</v>
      </c>
      <c r="E134" s="181">
        <v>35143488</v>
      </c>
      <c r="F134" s="181" t="s">
        <v>264</v>
      </c>
      <c r="G134" s="181" t="s">
        <v>253</v>
      </c>
      <c r="H134" s="387">
        <v>38422</v>
      </c>
      <c r="I134" s="279" t="s">
        <v>824</v>
      </c>
      <c r="J134" s="181"/>
      <c r="K134" s="279"/>
      <c r="L134" s="279"/>
      <c r="M134" s="720" t="s">
        <v>19</v>
      </c>
      <c r="N134" s="720" t="s">
        <v>19</v>
      </c>
      <c r="O134" s="720" t="s">
        <v>19</v>
      </c>
      <c r="P134" s="1949"/>
      <c r="Q134" s="1949"/>
    </row>
    <row r="135" spans="2:17" x14ac:dyDescent="0.25">
      <c r="D135" s="180"/>
      <c r="E135" s="180"/>
      <c r="F135" s="180"/>
      <c r="G135" s="180"/>
      <c r="H135" s="180"/>
      <c r="I135" s="180"/>
      <c r="J135" s="180"/>
      <c r="K135" s="180"/>
      <c r="L135" s="180"/>
      <c r="M135" s="180"/>
      <c r="N135" s="180"/>
      <c r="O135" s="180"/>
      <c r="P135" s="180"/>
      <c r="Q135" s="180"/>
    </row>
    <row r="136" spans="2:17" ht="15.75" thickBot="1" x14ac:dyDescent="0.3"/>
    <row r="137" spans="2:17" ht="30" x14ac:dyDescent="0.25">
      <c r="B137" s="55" t="s">
        <v>18</v>
      </c>
      <c r="C137" s="55" t="s">
        <v>166</v>
      </c>
      <c r="D137" s="491" t="s">
        <v>167</v>
      </c>
      <c r="E137" s="55" t="s">
        <v>28</v>
      </c>
      <c r="F137" s="199" t="s">
        <v>168</v>
      </c>
      <c r="G137" s="200"/>
    </row>
    <row r="138" spans="2:17" ht="108" x14ac:dyDescent="0.2">
      <c r="B138" s="2072" t="s">
        <v>169</v>
      </c>
      <c r="C138" s="201" t="s">
        <v>170</v>
      </c>
      <c r="D138" s="484">
        <v>25</v>
      </c>
      <c r="E138" s="484">
        <v>0</v>
      </c>
      <c r="F138" s="2073">
        <f>+E138+E139+E140</f>
        <v>35</v>
      </c>
      <c r="G138" s="202"/>
    </row>
    <row r="139" spans="2:17" ht="96" x14ac:dyDescent="0.2">
      <c r="B139" s="2072"/>
      <c r="C139" s="201" t="s">
        <v>171</v>
      </c>
      <c r="D139" s="488">
        <v>25</v>
      </c>
      <c r="E139" s="484">
        <v>25</v>
      </c>
      <c r="F139" s="2074"/>
      <c r="G139" s="202"/>
    </row>
    <row r="140" spans="2:17" ht="60" x14ac:dyDescent="0.2">
      <c r="B140" s="2072"/>
      <c r="C140" s="201" t="s">
        <v>172</v>
      </c>
      <c r="D140" s="484">
        <v>10</v>
      </c>
      <c r="E140" s="484">
        <v>10</v>
      </c>
      <c r="F140" s="2075"/>
      <c r="G140" s="202"/>
    </row>
    <row r="141" spans="2:17" x14ac:dyDescent="0.25">
      <c r="C141"/>
    </row>
    <row r="144" spans="2:17" x14ac:dyDescent="0.25">
      <c r="B144" s="47" t="s">
        <v>173</v>
      </c>
    </row>
    <row r="147" spans="2:5" x14ac:dyDescent="0.25">
      <c r="B147" s="49" t="s">
        <v>18</v>
      </c>
      <c r="C147" s="49" t="s">
        <v>27</v>
      </c>
      <c r="D147" s="55" t="s">
        <v>28</v>
      </c>
      <c r="E147" s="55" t="s">
        <v>29</v>
      </c>
    </row>
    <row r="148" spans="2:5" ht="28.5" x14ac:dyDescent="0.25">
      <c r="B148" s="56" t="s">
        <v>174</v>
      </c>
      <c r="C148" s="252">
        <v>40</v>
      </c>
      <c r="D148" s="484">
        <f>+E123</f>
        <v>30</v>
      </c>
      <c r="E148" s="1885">
        <f>+D148+D149</f>
        <v>65</v>
      </c>
    </row>
    <row r="149" spans="2:5" ht="42.75" x14ac:dyDescent="0.25">
      <c r="B149" s="56" t="s">
        <v>175</v>
      </c>
      <c r="C149" s="252">
        <v>60</v>
      </c>
      <c r="D149" s="484">
        <f>+F138</f>
        <v>35</v>
      </c>
      <c r="E149" s="1886"/>
    </row>
  </sheetData>
  <mergeCells count="49">
    <mergeCell ref="P132:Q132"/>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J86:L86"/>
    <mergeCell ref="P86:Q86"/>
    <mergeCell ref="C63:N63"/>
    <mergeCell ref="B65:N65"/>
    <mergeCell ref="O68:P68"/>
    <mergeCell ref="O69:P69"/>
    <mergeCell ref="O70:P70"/>
    <mergeCell ref="O71:P71"/>
    <mergeCell ref="O72:P72"/>
    <mergeCell ref="O73:P73"/>
    <mergeCell ref="O74:P74"/>
    <mergeCell ref="O75:P75"/>
    <mergeCell ref="B81:N81"/>
    <mergeCell ref="P87:Q87"/>
    <mergeCell ref="P88:Q88"/>
    <mergeCell ref="B95:N95"/>
    <mergeCell ref="D98:E98"/>
    <mergeCell ref="D99:E99"/>
    <mergeCell ref="P133:Q133"/>
    <mergeCell ref="B138:B140"/>
    <mergeCell ref="F138:F140"/>
    <mergeCell ref="E148:E149"/>
    <mergeCell ref="P89:Q89"/>
    <mergeCell ref="P90:Q90"/>
    <mergeCell ref="P91:Q91"/>
    <mergeCell ref="P92:Q92"/>
    <mergeCell ref="B105:N105"/>
    <mergeCell ref="E123:E125"/>
    <mergeCell ref="B128:N128"/>
    <mergeCell ref="J130:L130"/>
    <mergeCell ref="P130:Q130"/>
    <mergeCell ref="P131:Q131"/>
    <mergeCell ref="B102:P102"/>
    <mergeCell ref="P134:Q134"/>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AX389"/>
  <sheetViews>
    <sheetView topLeftCell="A97" workbookViewId="0">
      <selection activeCell="I110" sqref="I110"/>
    </sheetView>
  </sheetViews>
  <sheetFormatPr baseColWidth="10" defaultRowHeight="15" x14ac:dyDescent="0.25"/>
  <cols>
    <col min="1" max="1" width="2.42578125" style="1" customWidth="1"/>
    <col min="2" max="2" width="53" style="1" customWidth="1"/>
    <col min="3" max="3" width="30.7109375" style="1" customWidth="1"/>
    <col min="4" max="4" width="23.85546875" style="834" customWidth="1"/>
    <col min="5" max="5" width="18.42578125" style="835" customWidth="1"/>
    <col min="6" max="6" width="27.140625" style="1" customWidth="1"/>
    <col min="7" max="7" width="22.140625" style="1" customWidth="1"/>
    <col min="8" max="8" width="22.5703125" style="1" customWidth="1"/>
    <col min="9" max="9" width="15" style="1" customWidth="1"/>
    <col min="10" max="10" width="34.42578125" style="1" customWidth="1"/>
    <col min="11" max="11" width="35" style="1" customWidth="1"/>
    <col min="12" max="12" width="24.85546875" style="1" customWidth="1"/>
    <col min="13" max="13" width="18.7109375" style="1" customWidth="1"/>
    <col min="14" max="14" width="22.140625" style="1" customWidth="1"/>
    <col min="15" max="15" width="26.140625" style="1" customWidth="1"/>
    <col min="16" max="16" width="24.5703125" style="1" customWidth="1"/>
    <col min="17" max="17" width="28.7109375" style="1" customWidth="1"/>
    <col min="18" max="22" width="6.42578125" style="137" customWidth="1"/>
    <col min="23" max="50" width="11.42578125" style="137"/>
    <col min="51"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2885</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2161"/>
      <c r="D10" s="1891"/>
      <c r="E10" s="1892"/>
      <c r="F10" s="6"/>
      <c r="G10" s="6"/>
      <c r="H10" s="6"/>
      <c r="I10" s="6"/>
      <c r="J10" s="6"/>
      <c r="K10" s="6"/>
      <c r="L10" s="6"/>
      <c r="M10" s="6"/>
      <c r="N10" s="8"/>
    </row>
    <row r="11" spans="2:16" ht="16.5" thickBot="1" x14ac:dyDescent="0.3">
      <c r="B11" s="9" t="s">
        <v>8</v>
      </c>
      <c r="C11" s="243" t="s">
        <v>2886</v>
      </c>
      <c r="D11" s="836"/>
      <c r="E11" s="837"/>
      <c r="F11" s="11"/>
      <c r="G11" s="11"/>
      <c r="H11" s="11"/>
      <c r="I11" s="11"/>
      <c r="J11" s="11"/>
      <c r="K11" s="11"/>
      <c r="L11" s="11"/>
      <c r="M11" s="11"/>
      <c r="N11" s="13"/>
    </row>
    <row r="12" spans="2:16" ht="15.75" x14ac:dyDescent="0.25">
      <c r="B12" s="14"/>
      <c r="C12" s="244"/>
      <c r="D12" s="838"/>
      <c r="E12" s="839"/>
      <c r="F12" s="16"/>
      <c r="G12" s="16"/>
      <c r="H12" s="16"/>
      <c r="I12" s="1523"/>
      <c r="J12" s="1523"/>
      <c r="K12" s="1523"/>
      <c r="L12" s="1523"/>
      <c r="M12" s="1523"/>
      <c r="N12" s="16"/>
    </row>
    <row r="13" spans="2:16" x14ac:dyDescent="0.25">
      <c r="I13" s="1523"/>
      <c r="J13" s="1523"/>
      <c r="K13" s="1523"/>
      <c r="L13" s="1523"/>
      <c r="M13" s="1523"/>
      <c r="N13" s="17"/>
    </row>
    <row r="14" spans="2:16" ht="30" x14ac:dyDescent="0.25">
      <c r="B14" s="1893" t="s">
        <v>10</v>
      </c>
      <c r="C14" s="1893"/>
      <c r="D14" s="840" t="s">
        <v>11</v>
      </c>
      <c r="E14" s="841" t="s">
        <v>12</v>
      </c>
      <c r="F14" s="1471" t="s">
        <v>13</v>
      </c>
      <c r="G14" s="19"/>
      <c r="I14" s="20"/>
      <c r="J14" s="20"/>
      <c r="K14" s="20"/>
      <c r="L14" s="20"/>
      <c r="M14" s="20"/>
      <c r="N14" s="17"/>
    </row>
    <row r="15" spans="2:16" x14ac:dyDescent="0.25">
      <c r="B15" s="1893"/>
      <c r="C15" s="1893"/>
      <c r="D15" s="840" t="s">
        <v>2887</v>
      </c>
      <c r="E15" s="728">
        <v>2579027035</v>
      </c>
      <c r="F15" s="246">
        <v>1235</v>
      </c>
      <c r="G15" s="569"/>
      <c r="I15" s="570"/>
      <c r="J15" s="570"/>
      <c r="K15" s="570"/>
      <c r="L15" s="570"/>
      <c r="M15" s="570"/>
      <c r="N15" s="17"/>
    </row>
    <row r="16" spans="2:16" x14ac:dyDescent="0.25">
      <c r="B16" s="1893"/>
      <c r="C16" s="1893"/>
      <c r="D16" s="840" t="s">
        <v>2888</v>
      </c>
      <c r="E16" s="728">
        <v>712833356</v>
      </c>
      <c r="F16" s="246">
        <v>262</v>
      </c>
      <c r="G16" s="569"/>
      <c r="I16" s="570"/>
      <c r="J16" s="570"/>
      <c r="K16" s="570"/>
      <c r="L16" s="570"/>
      <c r="M16" s="570"/>
      <c r="N16" s="17"/>
    </row>
    <row r="17" spans="1:14" x14ac:dyDescent="0.25">
      <c r="B17" s="1893"/>
      <c r="C17" s="1893"/>
      <c r="D17" s="840" t="s">
        <v>2889</v>
      </c>
      <c r="E17" s="728">
        <v>866636615</v>
      </c>
      <c r="F17" s="246">
        <v>415</v>
      </c>
      <c r="G17" s="569"/>
      <c r="I17" s="570"/>
      <c r="J17" s="570"/>
      <c r="K17" s="570"/>
      <c r="L17" s="570"/>
      <c r="M17" s="570"/>
      <c r="N17" s="17"/>
    </row>
    <row r="18" spans="1:14" x14ac:dyDescent="0.25">
      <c r="B18" s="1893"/>
      <c r="C18" s="1893"/>
      <c r="D18" s="840" t="s">
        <v>2890</v>
      </c>
      <c r="E18" s="728">
        <v>661139334</v>
      </c>
      <c r="F18" s="246">
        <v>243</v>
      </c>
      <c r="G18" s="569"/>
      <c r="H18" s="571"/>
      <c r="I18" s="570"/>
      <c r="J18" s="570"/>
      <c r="K18" s="570"/>
      <c r="L18" s="570"/>
      <c r="M18" s="570"/>
      <c r="N18" s="29"/>
    </row>
    <row r="19" spans="1:14" x14ac:dyDescent="0.25">
      <c r="B19" s="1893"/>
      <c r="C19" s="1893"/>
      <c r="D19" s="840" t="s">
        <v>2891</v>
      </c>
      <c r="E19" s="728">
        <v>1940392980</v>
      </c>
      <c r="F19" s="246">
        <v>864</v>
      </c>
      <c r="G19" s="569"/>
      <c r="H19" s="571"/>
      <c r="I19" s="1556"/>
      <c r="J19" s="1556"/>
      <c r="K19" s="1556"/>
      <c r="L19" s="1556"/>
      <c r="M19" s="1556"/>
      <c r="N19" s="29"/>
    </row>
    <row r="20" spans="1:14" x14ac:dyDescent="0.25">
      <c r="B20" s="1893"/>
      <c r="C20" s="1893"/>
      <c r="D20" s="840" t="s">
        <v>2892</v>
      </c>
      <c r="E20" s="728">
        <v>478849888</v>
      </c>
      <c r="F20" s="246">
        <v>176</v>
      </c>
      <c r="G20" s="569"/>
      <c r="H20" s="571"/>
      <c r="I20" s="1523"/>
      <c r="J20" s="1523"/>
      <c r="K20" s="1523"/>
      <c r="L20" s="1523"/>
      <c r="M20" s="1523"/>
      <c r="N20" s="29"/>
    </row>
    <row r="21" spans="1:14" x14ac:dyDescent="0.25">
      <c r="B21" s="1893"/>
      <c r="C21" s="1893"/>
      <c r="D21" s="840"/>
      <c r="E21" s="728"/>
      <c r="F21" s="246"/>
      <c r="G21" s="569"/>
      <c r="H21" s="571"/>
      <c r="I21" s="1523"/>
      <c r="J21" s="1523"/>
      <c r="K21" s="1523"/>
      <c r="L21" s="1523"/>
      <c r="M21" s="1523"/>
      <c r="N21" s="29"/>
    </row>
    <row r="22" spans="1:14" ht="15.75" thickBot="1" x14ac:dyDescent="0.3">
      <c r="B22" s="1894" t="s">
        <v>14</v>
      </c>
      <c r="C22" s="1895"/>
      <c r="D22" s="840"/>
      <c r="E22" s="728"/>
      <c r="F22" s="246">
        <f>SUM(F15:F21)</f>
        <v>3195</v>
      </c>
      <c r="G22" s="569"/>
      <c r="H22" s="571"/>
      <c r="I22" s="1523"/>
      <c r="J22" s="1523"/>
      <c r="K22" s="1523"/>
      <c r="L22" s="1523"/>
      <c r="M22" s="1523"/>
      <c r="N22" s="29"/>
    </row>
    <row r="23" spans="1:14" ht="45.75" thickBot="1" x14ac:dyDescent="0.3">
      <c r="A23" s="32"/>
      <c r="B23" s="33" t="s">
        <v>15</v>
      </c>
      <c r="C23" s="33" t="s">
        <v>16</v>
      </c>
      <c r="E23" s="842"/>
      <c r="F23" s="20"/>
      <c r="G23" s="20"/>
      <c r="H23" s="20"/>
      <c r="I23" s="35"/>
      <c r="J23" s="35"/>
      <c r="K23" s="35"/>
      <c r="L23" s="35"/>
      <c r="M23" s="35"/>
    </row>
    <row r="24" spans="1:14" ht="15.75" thickBot="1" x14ac:dyDescent="0.3">
      <c r="A24" s="37">
        <v>1</v>
      </c>
      <c r="C24" s="248">
        <f>F22*80/100</f>
        <v>2556</v>
      </c>
      <c r="D24" s="843"/>
      <c r="E24" s="844">
        <v>2556</v>
      </c>
      <c r="F24" s="41"/>
      <c r="G24" s="41"/>
      <c r="H24" s="41"/>
      <c r="I24" s="572"/>
      <c r="J24" s="572"/>
      <c r="K24" s="572"/>
      <c r="L24" s="572"/>
      <c r="M24" s="572"/>
    </row>
    <row r="25" spans="1:14" x14ac:dyDescent="0.25">
      <c r="A25" s="44"/>
      <c r="C25" s="250"/>
      <c r="D25" s="845"/>
      <c r="E25" s="846"/>
      <c r="F25" s="41"/>
      <c r="G25" s="41"/>
      <c r="H25" s="41"/>
      <c r="I25" s="572"/>
      <c r="J25" s="572"/>
      <c r="K25" s="572"/>
      <c r="L25" s="572"/>
      <c r="M25" s="572"/>
    </row>
    <row r="26" spans="1:14" x14ac:dyDescent="0.25">
      <c r="A26" s="44"/>
      <c r="C26" s="250"/>
      <c r="D26" s="845"/>
      <c r="E26" s="846"/>
      <c r="F26" s="41"/>
      <c r="G26" s="41"/>
      <c r="H26" s="41"/>
      <c r="I26" s="572"/>
      <c r="J26" s="572"/>
      <c r="K26" s="572"/>
      <c r="L26" s="572"/>
      <c r="M26" s="572"/>
    </row>
    <row r="27" spans="1:14" x14ac:dyDescent="0.25">
      <c r="A27" s="44"/>
      <c r="B27" s="47" t="s">
        <v>2893</v>
      </c>
      <c r="C27"/>
      <c r="E27" s="847"/>
      <c r="F27"/>
      <c r="G27"/>
      <c r="H27"/>
      <c r="I27" s="1523"/>
      <c r="J27" s="1523"/>
      <c r="K27" s="1523"/>
      <c r="L27" s="1523"/>
      <c r="M27" s="1523"/>
      <c r="N27" s="17"/>
    </row>
    <row r="28" spans="1:14" x14ac:dyDescent="0.25">
      <c r="A28" s="44"/>
      <c r="B28"/>
      <c r="C28"/>
      <c r="E28" s="848"/>
      <c r="F28" s="251"/>
      <c r="G28"/>
      <c r="H28"/>
      <c r="I28" s="1523"/>
      <c r="J28" s="1523"/>
      <c r="K28" s="1523"/>
      <c r="L28" s="1523"/>
      <c r="M28" s="1523"/>
      <c r="N28" s="17"/>
    </row>
    <row r="29" spans="1:14" x14ac:dyDescent="0.25">
      <c r="A29" s="44"/>
      <c r="B29" s="49" t="s">
        <v>18</v>
      </c>
      <c r="C29" s="49" t="s">
        <v>19</v>
      </c>
      <c r="D29" s="849" t="s">
        <v>20</v>
      </c>
      <c r="E29" s="2162"/>
      <c r="F29" s="2162"/>
      <c r="G29"/>
      <c r="H29"/>
      <c r="I29" s="1523"/>
      <c r="J29" s="1523"/>
      <c r="K29" s="1523"/>
      <c r="L29" s="1523"/>
      <c r="M29" s="1523"/>
      <c r="N29" s="17"/>
    </row>
    <row r="30" spans="1:14" x14ac:dyDescent="0.25">
      <c r="A30" s="44"/>
      <c r="B30" s="1419" t="s">
        <v>21</v>
      </c>
      <c r="C30" s="1420" t="s">
        <v>22</v>
      </c>
      <c r="D30" s="1743"/>
      <c r="E30" s="2158"/>
      <c r="F30" s="2158"/>
      <c r="G30"/>
      <c r="H30"/>
      <c r="I30" s="1523"/>
      <c r="J30" s="1523"/>
      <c r="K30" s="1523"/>
      <c r="L30" s="1523"/>
      <c r="M30" s="1523"/>
      <c r="N30" s="17"/>
    </row>
    <row r="31" spans="1:14" x14ac:dyDescent="0.25">
      <c r="A31" s="44"/>
      <c r="B31" s="1419" t="s">
        <v>23</v>
      </c>
      <c r="C31" s="1420" t="s">
        <v>22</v>
      </c>
      <c r="D31" s="1744"/>
      <c r="E31" s="2158"/>
      <c r="F31" s="2158"/>
      <c r="G31"/>
      <c r="H31"/>
      <c r="I31" s="1523"/>
      <c r="J31" s="1523"/>
      <c r="K31" s="1523"/>
      <c r="L31" s="1523"/>
      <c r="M31" s="1523"/>
      <c r="N31" s="17"/>
    </row>
    <row r="32" spans="1:14" x14ac:dyDescent="0.25">
      <c r="A32" s="44"/>
      <c r="B32" s="1419" t="s">
        <v>24</v>
      </c>
      <c r="C32" s="1420" t="s">
        <v>22</v>
      </c>
      <c r="D32" s="1744"/>
      <c r="E32" s="2158"/>
      <c r="F32" s="2158"/>
      <c r="G32"/>
      <c r="H32"/>
      <c r="I32" s="1523"/>
      <c r="J32" s="1523"/>
      <c r="K32" s="1523"/>
      <c r="L32" s="1523"/>
      <c r="M32" s="1523"/>
      <c r="N32" s="17"/>
    </row>
    <row r="33" spans="1:14" x14ac:dyDescent="0.25">
      <c r="A33" s="44"/>
      <c r="B33" s="1419" t="s">
        <v>25</v>
      </c>
      <c r="C33" s="1420" t="s">
        <v>22</v>
      </c>
      <c r="D33" s="1743"/>
      <c r="E33" s="2158"/>
      <c r="F33" s="2158"/>
      <c r="G33"/>
      <c r="H33"/>
      <c r="I33" s="1523"/>
      <c r="J33" s="1523"/>
      <c r="K33" s="1523"/>
      <c r="L33" s="1523"/>
      <c r="M33" s="1523"/>
      <c r="N33" s="17"/>
    </row>
    <row r="34" spans="1:14" x14ac:dyDescent="0.25">
      <c r="A34" s="44"/>
      <c r="B34" s="1745"/>
      <c r="C34" s="1746"/>
      <c r="D34" s="1747"/>
      <c r="E34" s="851"/>
      <c r="F34" s="1525"/>
      <c r="G34"/>
      <c r="H34"/>
      <c r="I34" s="1523"/>
      <c r="J34" s="1523"/>
      <c r="K34" s="1523"/>
      <c r="L34" s="1523"/>
      <c r="M34" s="1523"/>
      <c r="N34" s="17"/>
    </row>
    <row r="35" spans="1:14" x14ac:dyDescent="0.25">
      <c r="A35" s="44"/>
      <c r="B35" s="1415" t="s">
        <v>2894</v>
      </c>
      <c r="C35" s="1416"/>
      <c r="D35" s="1748"/>
      <c r="E35" s="852"/>
      <c r="F35" s="195"/>
      <c r="G35"/>
      <c r="H35"/>
      <c r="I35" s="1523"/>
      <c r="J35" s="1523"/>
      <c r="K35" s="1523"/>
      <c r="L35" s="1523"/>
      <c r="M35" s="1523"/>
      <c r="N35" s="17"/>
    </row>
    <row r="36" spans="1:14" x14ac:dyDescent="0.25">
      <c r="A36" s="44"/>
      <c r="B36" s="1416"/>
      <c r="C36" s="1416"/>
      <c r="D36" s="1748"/>
      <c r="E36" s="852"/>
      <c r="F36" s="195"/>
      <c r="G36"/>
      <c r="H36"/>
      <c r="I36" s="1523"/>
      <c r="J36" s="1523"/>
      <c r="K36" s="1523"/>
      <c r="L36" s="1523"/>
      <c r="M36" s="1523"/>
      <c r="N36" s="17"/>
    </row>
    <row r="37" spans="1:14" x14ac:dyDescent="0.25">
      <c r="A37" s="44"/>
      <c r="B37" s="1418" t="s">
        <v>18</v>
      </c>
      <c r="C37" s="1418" t="s">
        <v>19</v>
      </c>
      <c r="D37" s="1749" t="s">
        <v>20</v>
      </c>
      <c r="E37" s="852"/>
      <c r="F37" s="195"/>
      <c r="G37"/>
      <c r="H37"/>
      <c r="I37" s="1523"/>
      <c r="J37" s="1523"/>
      <c r="K37" s="1523"/>
      <c r="L37" s="1523"/>
      <c r="M37" s="1523"/>
      <c r="N37" s="17"/>
    </row>
    <row r="38" spans="1:14" x14ac:dyDescent="0.25">
      <c r="A38" s="44"/>
      <c r="B38" s="1419" t="s">
        <v>21</v>
      </c>
      <c r="C38" s="1420" t="s">
        <v>22</v>
      </c>
      <c r="D38" s="1743"/>
      <c r="E38" s="852"/>
      <c r="F38" s="195"/>
      <c r="G38"/>
      <c r="H38"/>
      <c r="I38" s="1523"/>
      <c r="J38" s="1523"/>
      <c r="K38" s="1523"/>
      <c r="L38" s="1523"/>
      <c r="M38" s="1523"/>
      <c r="N38" s="17"/>
    </row>
    <row r="39" spans="1:14" x14ac:dyDescent="0.25">
      <c r="A39" s="44"/>
      <c r="B39" s="1419" t="s">
        <v>23</v>
      </c>
      <c r="C39" s="1420" t="s">
        <v>22</v>
      </c>
      <c r="D39" s="1748"/>
      <c r="E39" s="852"/>
      <c r="F39" s="195"/>
      <c r="G39"/>
      <c r="H39"/>
      <c r="I39" s="1523"/>
      <c r="J39" s="1523"/>
      <c r="K39" s="1523"/>
      <c r="L39" s="1523"/>
      <c r="M39" s="1523"/>
      <c r="N39" s="17"/>
    </row>
    <row r="40" spans="1:14" x14ac:dyDescent="0.25">
      <c r="A40" s="44"/>
      <c r="B40" s="1419" t="s">
        <v>24</v>
      </c>
      <c r="C40" s="1420" t="s">
        <v>22</v>
      </c>
      <c r="D40" s="1744"/>
      <c r="E40" s="852"/>
      <c r="F40" s="195"/>
      <c r="G40"/>
      <c r="H40"/>
      <c r="I40" s="1523"/>
      <c r="J40" s="1523"/>
      <c r="K40" s="1523"/>
      <c r="L40" s="1523"/>
      <c r="M40" s="1523"/>
      <c r="N40" s="17"/>
    </row>
    <row r="41" spans="1:14" x14ac:dyDescent="0.25">
      <c r="A41" s="44"/>
      <c r="B41" s="1419" t="s">
        <v>25</v>
      </c>
      <c r="C41" s="1420" t="s">
        <v>22</v>
      </c>
      <c r="D41" s="1743"/>
      <c r="E41" s="852"/>
      <c r="F41" s="195"/>
      <c r="G41"/>
      <c r="H41"/>
      <c r="I41" s="1523"/>
      <c r="J41" s="1523"/>
      <c r="K41" s="1523"/>
      <c r="L41" s="1523"/>
      <c r="M41" s="1523"/>
      <c r="N41" s="17"/>
    </row>
    <row r="42" spans="1:14" x14ac:dyDescent="0.25">
      <c r="A42" s="44"/>
      <c r="B42" s="1750"/>
      <c r="C42" s="1750"/>
      <c r="D42" s="1748"/>
      <c r="E42" s="2162"/>
      <c r="F42" s="2162"/>
      <c r="G42"/>
      <c r="H42"/>
      <c r="I42" s="1523"/>
      <c r="J42" s="1523"/>
      <c r="K42" s="1523"/>
      <c r="L42" s="1523"/>
      <c r="M42" s="1523"/>
      <c r="N42" s="17"/>
    </row>
    <row r="43" spans="1:14" x14ac:dyDescent="0.25">
      <c r="A43" s="44"/>
      <c r="E43" s="853"/>
      <c r="F43" s="1524"/>
      <c r="G43"/>
      <c r="H43"/>
      <c r="I43" s="1523"/>
      <c r="J43" s="1523"/>
      <c r="K43" s="1523"/>
      <c r="L43" s="1523"/>
      <c r="M43" s="1523"/>
      <c r="N43" s="17"/>
    </row>
    <row r="44" spans="1:14" x14ac:dyDescent="0.25">
      <c r="A44" s="44"/>
      <c r="B44" s="47" t="s">
        <v>2895</v>
      </c>
      <c r="C44"/>
      <c r="E44" s="853"/>
      <c r="F44" s="1524"/>
      <c r="G44"/>
      <c r="H44"/>
      <c r="I44" s="1523"/>
      <c r="J44" s="1523"/>
      <c r="K44" s="1523"/>
      <c r="L44" s="1523"/>
      <c r="M44" s="1523"/>
      <c r="N44" s="17"/>
    </row>
    <row r="45" spans="1:14" x14ac:dyDescent="0.25">
      <c r="A45" s="44"/>
      <c r="B45"/>
      <c r="C45"/>
      <c r="E45" s="853"/>
      <c r="F45" s="1524"/>
      <c r="G45"/>
      <c r="H45"/>
      <c r="I45" s="1523"/>
      <c r="J45" s="1523"/>
      <c r="K45" s="1523"/>
      <c r="L45" s="1523"/>
      <c r="M45" s="1523"/>
      <c r="N45" s="17"/>
    </row>
    <row r="46" spans="1:14" x14ac:dyDescent="0.25">
      <c r="A46" s="44"/>
      <c r="B46" s="49" t="s">
        <v>18</v>
      </c>
      <c r="C46" s="49" t="s">
        <v>19</v>
      </c>
      <c r="D46" s="849" t="s">
        <v>20</v>
      </c>
      <c r="E46" s="853"/>
      <c r="F46" s="1524"/>
      <c r="G46"/>
      <c r="H46"/>
      <c r="I46" s="1523"/>
      <c r="J46" s="1523"/>
      <c r="K46" s="1523"/>
      <c r="L46" s="1523"/>
      <c r="M46" s="1523"/>
      <c r="N46" s="17"/>
    </row>
    <row r="47" spans="1:14" x14ac:dyDescent="0.25">
      <c r="A47" s="44"/>
      <c r="B47" s="51" t="s">
        <v>21</v>
      </c>
      <c r="C47" s="1488"/>
      <c r="D47" s="850" t="s">
        <v>22</v>
      </c>
      <c r="E47" s="853"/>
      <c r="F47" s="1524"/>
      <c r="G47"/>
      <c r="H47"/>
      <c r="I47" s="1523"/>
      <c r="J47" s="1523"/>
      <c r="K47" s="1523"/>
      <c r="L47" s="1523"/>
      <c r="M47" s="1523"/>
      <c r="N47" s="17"/>
    </row>
    <row r="48" spans="1:14" x14ac:dyDescent="0.25">
      <c r="A48" s="44"/>
      <c r="B48" s="51" t="s">
        <v>23</v>
      </c>
      <c r="C48" s="1488" t="s">
        <v>22</v>
      </c>
      <c r="E48" s="2158"/>
      <c r="F48" s="2158"/>
      <c r="G48"/>
      <c r="H48"/>
      <c r="I48" s="1523"/>
      <c r="J48" s="1523"/>
      <c r="K48" s="1523"/>
      <c r="L48" s="1523"/>
      <c r="M48" s="1523"/>
      <c r="N48" s="17"/>
    </row>
    <row r="49" spans="1:14" x14ac:dyDescent="0.25">
      <c r="A49" s="44"/>
      <c r="B49" s="51" t="s">
        <v>24</v>
      </c>
      <c r="C49" s="1488" t="s">
        <v>22</v>
      </c>
      <c r="D49" s="310"/>
      <c r="E49" s="2158"/>
      <c r="F49" s="2158"/>
      <c r="G49"/>
      <c r="H49"/>
      <c r="I49" s="1523"/>
      <c r="J49" s="1523"/>
      <c r="K49" s="1523"/>
      <c r="L49" s="1523"/>
      <c r="M49" s="1523"/>
      <c r="N49" s="17"/>
    </row>
    <row r="50" spans="1:14" x14ac:dyDescent="0.25">
      <c r="A50" s="44"/>
      <c r="B50" s="51" t="s">
        <v>25</v>
      </c>
      <c r="C50" s="1488" t="s">
        <v>22</v>
      </c>
      <c r="D50" s="850"/>
      <c r="E50" s="2158"/>
      <c r="F50" s="2158"/>
      <c r="G50"/>
      <c r="H50"/>
      <c r="I50" s="1523"/>
      <c r="J50" s="1523"/>
      <c r="K50" s="1523"/>
      <c r="L50" s="1523"/>
      <c r="M50" s="1523"/>
      <c r="N50" s="17"/>
    </row>
    <row r="51" spans="1:14" x14ac:dyDescent="0.25">
      <c r="A51" s="44"/>
      <c r="E51" s="2158"/>
      <c r="F51" s="2158"/>
      <c r="G51"/>
      <c r="H51"/>
      <c r="I51" s="1523"/>
      <c r="J51" s="1523"/>
      <c r="K51" s="1523"/>
      <c r="L51" s="1523"/>
      <c r="M51" s="1523"/>
      <c r="N51" s="17"/>
    </row>
    <row r="52" spans="1:14" x14ac:dyDescent="0.25">
      <c r="A52" s="44"/>
      <c r="B52" s="47" t="s">
        <v>2896</v>
      </c>
      <c r="E52" s="2158"/>
      <c r="F52" s="2158"/>
      <c r="G52"/>
      <c r="H52"/>
      <c r="I52" s="1523"/>
      <c r="J52" s="1523"/>
      <c r="K52" s="1523"/>
      <c r="L52" s="1523"/>
      <c r="M52" s="1523"/>
      <c r="N52" s="17"/>
    </row>
    <row r="53" spans="1:14" x14ac:dyDescent="0.25">
      <c r="A53" s="44"/>
      <c r="E53" s="2158"/>
      <c r="F53" s="2158"/>
      <c r="G53"/>
      <c r="H53"/>
      <c r="I53" s="1523"/>
      <c r="J53" s="1523"/>
      <c r="K53" s="1523"/>
      <c r="L53" s="1523"/>
      <c r="M53" s="1523"/>
      <c r="N53" s="17"/>
    </row>
    <row r="54" spans="1:14" x14ac:dyDescent="0.25">
      <c r="A54" s="44"/>
      <c r="B54" s="49" t="s">
        <v>18</v>
      </c>
      <c r="C54" s="49" t="s">
        <v>19</v>
      </c>
      <c r="D54" s="849" t="s">
        <v>20</v>
      </c>
      <c r="E54" s="2158"/>
      <c r="F54" s="2158"/>
      <c r="G54"/>
      <c r="H54"/>
      <c r="I54" s="1523"/>
      <c r="J54" s="1523"/>
      <c r="K54" s="1523"/>
      <c r="L54" s="1523"/>
      <c r="M54" s="1523"/>
      <c r="N54" s="17"/>
    </row>
    <row r="55" spans="1:14" x14ac:dyDescent="0.25">
      <c r="A55" s="44"/>
      <c r="B55" s="51" t="s">
        <v>21</v>
      </c>
      <c r="C55" s="51"/>
      <c r="D55" s="850" t="s">
        <v>22</v>
      </c>
      <c r="E55" s="2158"/>
      <c r="F55" s="2158"/>
      <c r="G55"/>
      <c r="H55"/>
      <c r="I55" s="1523"/>
      <c r="J55" s="1523"/>
      <c r="K55" s="1523"/>
      <c r="L55" s="1523"/>
      <c r="M55" s="1523"/>
      <c r="N55" s="17"/>
    </row>
    <row r="56" spans="1:14" x14ac:dyDescent="0.25">
      <c r="A56" s="44"/>
      <c r="B56" s="51" t="s">
        <v>23</v>
      </c>
      <c r="C56" s="1488" t="s">
        <v>22</v>
      </c>
      <c r="D56" s="310"/>
      <c r="E56" s="2158"/>
      <c r="F56" s="2158"/>
      <c r="G56"/>
      <c r="H56"/>
      <c r="I56" s="1523"/>
      <c r="J56" s="1523"/>
      <c r="K56" s="1523"/>
      <c r="L56" s="1523"/>
      <c r="M56" s="1523"/>
      <c r="N56" s="17"/>
    </row>
    <row r="57" spans="1:14" x14ac:dyDescent="0.25">
      <c r="A57" s="44"/>
      <c r="B57" s="51" t="s">
        <v>24</v>
      </c>
      <c r="C57" s="1488" t="s">
        <v>22</v>
      </c>
      <c r="D57" s="310"/>
      <c r="E57" s="2158"/>
      <c r="F57" s="2158"/>
      <c r="G57"/>
      <c r="H57"/>
      <c r="I57" s="1523"/>
      <c r="J57" s="1523"/>
      <c r="K57" s="1523"/>
      <c r="L57" s="1523"/>
      <c r="M57" s="1523"/>
      <c r="N57" s="17"/>
    </row>
    <row r="58" spans="1:14" x14ac:dyDescent="0.25">
      <c r="A58" s="44"/>
      <c r="B58" s="51" t="s">
        <v>25</v>
      </c>
      <c r="C58" s="1488" t="s">
        <v>22</v>
      </c>
      <c r="D58" s="850"/>
      <c r="E58" s="2158"/>
      <c r="F58" s="2158"/>
      <c r="G58"/>
      <c r="H58"/>
      <c r="I58" s="1523"/>
      <c r="J58" s="1523"/>
      <c r="K58" s="1523"/>
      <c r="L58" s="1523"/>
      <c r="M58" s="1523"/>
      <c r="N58" s="17"/>
    </row>
    <row r="59" spans="1:14" x14ac:dyDescent="0.25">
      <c r="A59" s="44"/>
      <c r="B59" s="35"/>
      <c r="C59" s="1574"/>
      <c r="D59" s="854"/>
      <c r="E59" s="2158"/>
      <c r="F59" s="2158"/>
      <c r="G59"/>
      <c r="H59"/>
      <c r="I59" s="1523"/>
      <c r="J59" s="1523"/>
      <c r="K59" s="1523"/>
      <c r="L59" s="1523"/>
      <c r="M59" s="1523"/>
      <c r="N59" s="17"/>
    </row>
    <row r="60" spans="1:14" x14ac:dyDescent="0.25">
      <c r="A60" s="44"/>
      <c r="B60" s="47" t="s">
        <v>2897</v>
      </c>
      <c r="E60" s="2158"/>
      <c r="F60" s="2158"/>
      <c r="G60"/>
      <c r="H60"/>
      <c r="I60" s="1523"/>
      <c r="J60" s="1523"/>
      <c r="K60" s="1523"/>
      <c r="L60" s="1523"/>
      <c r="M60" s="1523"/>
      <c r="N60" s="17"/>
    </row>
    <row r="61" spans="1:14" x14ac:dyDescent="0.25">
      <c r="A61" s="44"/>
      <c r="E61" s="2158"/>
      <c r="F61" s="2158"/>
      <c r="G61"/>
      <c r="H61"/>
      <c r="I61" s="1523"/>
      <c r="J61" s="1523"/>
      <c r="K61" s="1523"/>
      <c r="L61" s="1523"/>
      <c r="M61" s="1523"/>
      <c r="N61" s="17"/>
    </row>
    <row r="62" spans="1:14" x14ac:dyDescent="0.25">
      <c r="A62" s="44"/>
      <c r="B62" s="49" t="s">
        <v>18</v>
      </c>
      <c r="C62" s="49" t="s">
        <v>19</v>
      </c>
      <c r="D62" s="849" t="s">
        <v>20</v>
      </c>
      <c r="E62" s="2158"/>
      <c r="F62" s="2158"/>
      <c r="G62"/>
      <c r="H62"/>
      <c r="I62" s="1523"/>
      <c r="J62" s="1523"/>
      <c r="K62" s="1523"/>
      <c r="L62" s="1523"/>
      <c r="M62" s="1523"/>
      <c r="N62" s="17"/>
    </row>
    <row r="63" spans="1:14" x14ac:dyDescent="0.25">
      <c r="A63" s="44"/>
      <c r="B63" s="51" t="s">
        <v>21</v>
      </c>
      <c r="C63" s="51"/>
      <c r="D63" s="850" t="s">
        <v>22</v>
      </c>
      <c r="E63" s="2158"/>
      <c r="F63" s="2158"/>
      <c r="G63"/>
      <c r="H63"/>
      <c r="I63" s="1523"/>
      <c r="J63" s="1523"/>
      <c r="K63" s="1523"/>
      <c r="L63" s="1523"/>
      <c r="M63" s="1523"/>
      <c r="N63" s="17"/>
    </row>
    <row r="64" spans="1:14" x14ac:dyDescent="0.25">
      <c r="A64" s="44"/>
      <c r="B64" s="51" t="s">
        <v>23</v>
      </c>
      <c r="C64" s="1488" t="s">
        <v>22</v>
      </c>
      <c r="D64" s="310"/>
      <c r="E64" s="2158"/>
      <c r="F64" s="2158"/>
      <c r="G64"/>
      <c r="H64"/>
      <c r="I64" s="1523"/>
      <c r="J64" s="1523"/>
      <c r="K64" s="1523"/>
      <c r="L64" s="1523"/>
      <c r="M64" s="1523"/>
      <c r="N64" s="17"/>
    </row>
    <row r="65" spans="1:14" x14ac:dyDescent="0.25">
      <c r="A65" s="44"/>
      <c r="B65" s="51" t="s">
        <v>24</v>
      </c>
      <c r="C65" s="1488" t="s">
        <v>22</v>
      </c>
      <c r="D65" s="310"/>
      <c r="E65" s="2158"/>
      <c r="F65" s="2158"/>
      <c r="G65"/>
      <c r="H65"/>
      <c r="I65" s="1523"/>
      <c r="J65" s="1523"/>
      <c r="K65" s="1523"/>
      <c r="L65" s="1523"/>
      <c r="M65" s="1523"/>
      <c r="N65" s="17"/>
    </row>
    <row r="66" spans="1:14" x14ac:dyDescent="0.25">
      <c r="A66" s="44"/>
      <c r="B66" s="51" t="s">
        <v>25</v>
      </c>
      <c r="C66" s="1488" t="s">
        <v>22</v>
      </c>
      <c r="D66" s="850"/>
      <c r="E66" s="2158"/>
      <c r="F66" s="2158"/>
      <c r="G66"/>
      <c r="H66"/>
      <c r="I66" s="1523"/>
      <c r="J66" s="1523"/>
      <c r="K66" s="1523"/>
      <c r="L66" s="1523"/>
      <c r="M66" s="1523"/>
      <c r="N66" s="17"/>
    </row>
    <row r="67" spans="1:14" x14ac:dyDescent="0.25">
      <c r="A67" s="44"/>
      <c r="E67" s="2158"/>
      <c r="F67" s="2158"/>
      <c r="G67"/>
      <c r="H67"/>
      <c r="I67" s="1523"/>
      <c r="J67" s="1523"/>
      <c r="K67" s="1523"/>
      <c r="L67" s="1523"/>
      <c r="M67" s="1523"/>
      <c r="N67" s="17"/>
    </row>
    <row r="68" spans="1:14" x14ac:dyDescent="0.25">
      <c r="A68" s="44"/>
      <c r="B68" s="47" t="s">
        <v>2898</v>
      </c>
      <c r="E68" s="2158"/>
      <c r="F68" s="2158"/>
      <c r="G68"/>
      <c r="H68"/>
      <c r="I68" s="1523"/>
      <c r="J68" s="1523"/>
      <c r="K68" s="1523"/>
      <c r="L68" s="1523"/>
      <c r="M68" s="1523"/>
      <c r="N68" s="17"/>
    </row>
    <row r="69" spans="1:14" x14ac:dyDescent="0.25">
      <c r="A69" s="44"/>
      <c r="E69" s="2158"/>
      <c r="F69" s="2158"/>
      <c r="G69"/>
      <c r="H69"/>
      <c r="I69" s="1523"/>
      <c r="J69" s="1523"/>
      <c r="K69" s="1523"/>
      <c r="L69" s="1523"/>
      <c r="M69" s="1523"/>
      <c r="N69" s="17"/>
    </row>
    <row r="70" spans="1:14" x14ac:dyDescent="0.25">
      <c r="A70" s="44"/>
      <c r="B70" s="49" t="s">
        <v>18</v>
      </c>
      <c r="C70" s="49" t="s">
        <v>19</v>
      </c>
      <c r="D70" s="849" t="s">
        <v>20</v>
      </c>
      <c r="E70" s="2158"/>
      <c r="F70" s="2158"/>
      <c r="G70"/>
      <c r="H70"/>
      <c r="I70" s="1523"/>
      <c r="J70" s="1523"/>
      <c r="K70" s="1523"/>
      <c r="L70" s="1523"/>
      <c r="M70" s="1523"/>
      <c r="N70" s="17"/>
    </row>
    <row r="71" spans="1:14" x14ac:dyDescent="0.25">
      <c r="A71" s="44"/>
      <c r="B71" s="51" t="s">
        <v>21</v>
      </c>
      <c r="C71" s="1488" t="s">
        <v>22</v>
      </c>
      <c r="D71" s="850"/>
      <c r="E71" s="855"/>
      <c r="F71" s="44"/>
      <c r="G71"/>
      <c r="H71"/>
      <c r="I71" s="1523"/>
      <c r="J71" s="1523"/>
      <c r="K71" s="1523"/>
      <c r="L71" s="1523"/>
      <c r="M71" s="1523"/>
      <c r="N71" s="17"/>
    </row>
    <row r="72" spans="1:14" x14ac:dyDescent="0.25">
      <c r="A72" s="44"/>
      <c r="B72" s="51" t="s">
        <v>23</v>
      </c>
      <c r="C72" s="1488" t="s">
        <v>22</v>
      </c>
      <c r="D72" s="310"/>
      <c r="E72" s="855"/>
      <c r="F72" s="44"/>
      <c r="G72"/>
      <c r="H72"/>
      <c r="I72" s="1523"/>
      <c r="J72" s="1523"/>
      <c r="K72" s="1523"/>
      <c r="L72" s="1523"/>
      <c r="M72" s="1523"/>
      <c r="N72" s="17"/>
    </row>
    <row r="73" spans="1:14" x14ac:dyDescent="0.25">
      <c r="A73" s="44"/>
      <c r="B73" s="51" t="s">
        <v>24</v>
      </c>
      <c r="C73" s="1488" t="s">
        <v>22</v>
      </c>
      <c r="D73" s="310"/>
      <c r="E73" s="847"/>
      <c r="F73"/>
      <c r="G73"/>
      <c r="H73"/>
      <c r="I73" s="1523"/>
      <c r="J73" s="1523"/>
      <c r="K73" s="1523"/>
      <c r="L73" s="1523"/>
      <c r="M73" s="1523"/>
      <c r="N73" s="17"/>
    </row>
    <row r="74" spans="1:14" x14ac:dyDescent="0.25">
      <c r="A74" s="44"/>
      <c r="B74" s="51" t="s">
        <v>25</v>
      </c>
      <c r="C74" s="1488" t="s">
        <v>22</v>
      </c>
      <c r="D74" s="850"/>
      <c r="E74" s="847"/>
      <c r="F74"/>
      <c r="G74"/>
      <c r="H74"/>
      <c r="I74" s="1523"/>
      <c r="J74" s="1523"/>
      <c r="K74" s="1523"/>
      <c r="L74" s="1523"/>
      <c r="M74" s="1523"/>
      <c r="N74" s="17"/>
    </row>
    <row r="75" spans="1:14" x14ac:dyDescent="0.25">
      <c r="A75" s="44"/>
      <c r="B75" s="35"/>
      <c r="C75" s="1574"/>
      <c r="D75" s="854"/>
      <c r="E75" s="847"/>
      <c r="F75"/>
      <c r="G75"/>
      <c r="H75"/>
      <c r="I75" s="1523"/>
      <c r="J75" s="1523"/>
      <c r="K75" s="1523"/>
      <c r="L75" s="1523"/>
      <c r="M75" s="1523"/>
      <c r="N75" s="17"/>
    </row>
    <row r="76" spans="1:14" x14ac:dyDescent="0.25">
      <c r="A76" s="44"/>
      <c r="B76" s="1415" t="s">
        <v>3327</v>
      </c>
      <c r="C76" s="1416"/>
      <c r="D76" s="1748"/>
      <c r="E76" s="1751"/>
      <c r="F76"/>
      <c r="G76"/>
      <c r="H76"/>
      <c r="I76" s="1523"/>
      <c r="J76" s="1523"/>
      <c r="K76" s="1523"/>
      <c r="L76" s="1523"/>
      <c r="M76" s="1523"/>
      <c r="N76" s="17"/>
    </row>
    <row r="77" spans="1:14" x14ac:dyDescent="0.25">
      <c r="A77" s="44"/>
      <c r="B77" s="1418" t="s">
        <v>18</v>
      </c>
      <c r="C77" s="1418" t="s">
        <v>27</v>
      </c>
      <c r="D77" s="1752" t="s">
        <v>28</v>
      </c>
      <c r="E77" s="1753" t="s">
        <v>29</v>
      </c>
      <c r="F77"/>
      <c r="G77"/>
      <c r="H77"/>
      <c r="I77" s="1523"/>
      <c r="J77" s="1523"/>
      <c r="K77" s="1523"/>
      <c r="L77" s="1523"/>
      <c r="M77" s="1523"/>
      <c r="N77" s="17"/>
    </row>
    <row r="78" spans="1:14" ht="42.75" x14ac:dyDescent="0.25">
      <c r="A78" s="44"/>
      <c r="B78" s="1447" t="s">
        <v>30</v>
      </c>
      <c r="C78" s="1754">
        <v>40</v>
      </c>
      <c r="D78" s="1755">
        <v>40</v>
      </c>
      <c r="E78" s="2339">
        <f>D78+D79</f>
        <v>100</v>
      </c>
      <c r="F78"/>
      <c r="G78"/>
      <c r="H78"/>
      <c r="I78" s="1523"/>
      <c r="J78" s="1523"/>
      <c r="K78" s="1523"/>
      <c r="L78" s="1523"/>
      <c r="M78" s="1523"/>
      <c r="N78" s="17"/>
    </row>
    <row r="79" spans="1:14" ht="71.25" x14ac:dyDescent="0.25">
      <c r="A79" s="44"/>
      <c r="B79" s="1447" t="s">
        <v>31</v>
      </c>
      <c r="C79" s="1754">
        <v>60</v>
      </c>
      <c r="D79" s="1755">
        <v>60</v>
      </c>
      <c r="E79" s="2340"/>
      <c r="F79"/>
      <c r="G79"/>
      <c r="H79"/>
      <c r="I79" s="1523"/>
      <c r="J79" s="1523"/>
      <c r="K79" s="1523"/>
      <c r="L79" s="1523"/>
      <c r="M79" s="1523"/>
      <c r="N79" s="17"/>
    </row>
    <row r="80" spans="1:14" x14ac:dyDescent="0.25">
      <c r="A80" s="44"/>
      <c r="B80" s="207"/>
      <c r="C80" s="1240"/>
      <c r="D80" s="860"/>
      <c r="E80" s="861"/>
      <c r="F80"/>
      <c r="G80"/>
      <c r="H80"/>
      <c r="I80" s="1523"/>
      <c r="J80" s="1523"/>
      <c r="K80" s="1523"/>
      <c r="L80" s="1523"/>
      <c r="M80" s="1523"/>
      <c r="N80" s="17"/>
    </row>
    <row r="81" spans="1:14" x14ac:dyDescent="0.25">
      <c r="A81" s="44"/>
      <c r="B81" s="47" t="s">
        <v>2061</v>
      </c>
      <c r="C81" s="847"/>
      <c r="D81" s="1241"/>
      <c r="E81" s="847"/>
      <c r="F81"/>
      <c r="G81"/>
      <c r="H81"/>
      <c r="I81" s="1523"/>
      <c r="J81" s="1523"/>
      <c r="K81" s="1523"/>
      <c r="L81" s="1523"/>
      <c r="M81" s="1523"/>
      <c r="N81" s="17"/>
    </row>
    <row r="82" spans="1:14" x14ac:dyDescent="0.25">
      <c r="A82" s="44"/>
      <c r="B82"/>
      <c r="C82" s="847"/>
      <c r="D82" s="1241"/>
      <c r="E82" s="847"/>
      <c r="F82"/>
      <c r="G82"/>
      <c r="H82"/>
      <c r="I82" s="1523"/>
      <c r="J82" s="1523"/>
      <c r="K82" s="1523"/>
      <c r="L82" s="1523"/>
      <c r="M82" s="1523"/>
      <c r="N82" s="17"/>
    </row>
    <row r="83" spans="1:14" x14ac:dyDescent="0.25">
      <c r="A83" s="44"/>
      <c r="B83" s="1418" t="s">
        <v>18</v>
      </c>
      <c r="C83" s="1756" t="s">
        <v>27</v>
      </c>
      <c r="D83" s="1757" t="s">
        <v>28</v>
      </c>
      <c r="E83" s="1753" t="s">
        <v>29</v>
      </c>
      <c r="F83"/>
      <c r="G83"/>
      <c r="H83"/>
      <c r="I83" s="1523"/>
      <c r="J83" s="1523"/>
      <c r="K83" s="1523"/>
      <c r="L83" s="1523"/>
      <c r="M83" s="1523"/>
      <c r="N83" s="17"/>
    </row>
    <row r="84" spans="1:14" ht="42.75" x14ac:dyDescent="0.25">
      <c r="A84" s="44"/>
      <c r="B84" s="1447" t="s">
        <v>30</v>
      </c>
      <c r="C84" s="1754">
        <v>40</v>
      </c>
      <c r="D84" s="1755">
        <v>20</v>
      </c>
      <c r="E84" s="2339">
        <f>D84+D85</f>
        <v>45</v>
      </c>
      <c r="F84"/>
      <c r="G84"/>
      <c r="H84"/>
      <c r="I84" s="1523"/>
      <c r="J84" s="1523"/>
      <c r="K84" s="1523"/>
      <c r="L84" s="1523"/>
      <c r="M84" s="1523"/>
      <c r="N84" s="17"/>
    </row>
    <row r="85" spans="1:14" ht="71.25" x14ac:dyDescent="0.25">
      <c r="A85" s="44"/>
      <c r="B85" s="1447" t="s">
        <v>31</v>
      </c>
      <c r="C85" s="1754">
        <v>60</v>
      </c>
      <c r="D85" s="1755">
        <v>25</v>
      </c>
      <c r="E85" s="2340"/>
      <c r="F85"/>
      <c r="G85"/>
      <c r="H85"/>
      <c r="I85" s="1523"/>
      <c r="J85" s="1523"/>
      <c r="K85" s="1523"/>
      <c r="L85" s="1523"/>
      <c r="M85" s="1523"/>
      <c r="N85" s="17"/>
    </row>
    <row r="86" spans="1:14" x14ac:dyDescent="0.25">
      <c r="A86" s="44"/>
      <c r="B86"/>
      <c r="C86"/>
      <c r="E86" s="847"/>
      <c r="F86"/>
      <c r="G86"/>
      <c r="H86"/>
      <c r="I86" s="1523"/>
      <c r="J86" s="1523"/>
      <c r="K86" s="1523"/>
      <c r="L86" s="1523"/>
      <c r="M86" s="1523"/>
      <c r="N86" s="17"/>
    </row>
    <row r="87" spans="1:14" x14ac:dyDescent="0.25">
      <c r="A87" s="44"/>
      <c r="B87"/>
      <c r="C87"/>
      <c r="E87" s="847"/>
      <c r="F87"/>
      <c r="G87"/>
      <c r="H87"/>
      <c r="I87" s="1523"/>
      <c r="J87" s="1523"/>
      <c r="K87" s="1523"/>
      <c r="L87" s="1523"/>
      <c r="M87" s="1523"/>
      <c r="N87" s="17"/>
    </row>
    <row r="88" spans="1:14" x14ac:dyDescent="0.25">
      <c r="A88" s="44"/>
      <c r="B88" s="47" t="s">
        <v>4170</v>
      </c>
      <c r="C88"/>
      <c r="E88" s="847"/>
      <c r="F88"/>
      <c r="G88"/>
      <c r="H88"/>
      <c r="I88" s="1523"/>
      <c r="J88" s="1523"/>
      <c r="K88" s="1523"/>
      <c r="L88" s="1523"/>
      <c r="M88" s="1523"/>
      <c r="N88" s="17"/>
    </row>
    <row r="89" spans="1:14" x14ac:dyDescent="0.25">
      <c r="A89" s="44"/>
      <c r="B89"/>
      <c r="C89"/>
      <c r="E89" s="847"/>
      <c r="F89"/>
      <c r="G89"/>
      <c r="H89"/>
      <c r="I89" s="1523"/>
      <c r="J89" s="1523"/>
      <c r="K89" s="1523"/>
      <c r="L89" s="1523"/>
      <c r="M89" s="1523"/>
      <c r="N89" s="17"/>
    </row>
    <row r="90" spans="1:14" x14ac:dyDescent="0.25">
      <c r="A90" s="44"/>
      <c r="B90" s="49" t="s">
        <v>18</v>
      </c>
      <c r="C90" s="49" t="s">
        <v>27</v>
      </c>
      <c r="D90" s="856" t="s">
        <v>28</v>
      </c>
      <c r="E90" s="857" t="s">
        <v>29</v>
      </c>
      <c r="F90" s="41"/>
      <c r="G90" s="41"/>
      <c r="H90" s="41"/>
      <c r="I90" s="572"/>
      <c r="J90" s="572"/>
      <c r="K90" s="572"/>
      <c r="L90" s="572"/>
      <c r="M90" s="572"/>
    </row>
    <row r="91" spans="1:14" ht="42.75" x14ac:dyDescent="0.25">
      <c r="A91" s="44"/>
      <c r="B91" s="56" t="s">
        <v>30</v>
      </c>
      <c r="C91" s="858">
        <v>40</v>
      </c>
      <c r="D91" s="859">
        <v>20</v>
      </c>
      <c r="E91" s="2337">
        <f>D91+D92</f>
        <v>80</v>
      </c>
      <c r="F91" s="41"/>
      <c r="G91" s="41"/>
      <c r="H91" s="41"/>
      <c r="I91" s="572"/>
      <c r="J91" s="572"/>
      <c r="K91" s="572"/>
      <c r="L91" s="572"/>
      <c r="M91" s="572"/>
    </row>
    <row r="92" spans="1:14" ht="71.25" x14ac:dyDescent="0.25">
      <c r="A92" s="44"/>
      <c r="B92" s="56" t="s">
        <v>31</v>
      </c>
      <c r="C92" s="858">
        <v>60</v>
      </c>
      <c r="D92" s="859">
        <v>60</v>
      </c>
      <c r="E92" s="2338"/>
      <c r="F92" s="41"/>
      <c r="G92" s="41"/>
      <c r="H92" s="41"/>
      <c r="I92" s="572"/>
      <c r="J92" s="572"/>
      <c r="K92" s="572"/>
      <c r="L92" s="572"/>
      <c r="M92" s="572"/>
    </row>
    <row r="93" spans="1:14" x14ac:dyDescent="0.25">
      <c r="A93" s="44"/>
      <c r="B93" s="207"/>
      <c r="C93" s="1240"/>
      <c r="D93" s="860"/>
      <c r="E93" s="862"/>
      <c r="F93" s="41"/>
      <c r="G93" s="41"/>
      <c r="H93" s="41"/>
      <c r="I93" s="572"/>
      <c r="J93" s="572"/>
      <c r="K93" s="572"/>
      <c r="L93" s="572"/>
      <c r="M93" s="572"/>
    </row>
    <row r="94" spans="1:14" x14ac:dyDescent="0.25">
      <c r="A94" s="44"/>
      <c r="B94" s="47" t="s">
        <v>2062</v>
      </c>
      <c r="C94" s="1240"/>
      <c r="D94" s="860"/>
      <c r="E94" s="862"/>
      <c r="F94" s="41"/>
      <c r="G94" s="41"/>
      <c r="H94" s="41"/>
      <c r="I94" s="572"/>
      <c r="J94" s="572"/>
      <c r="K94" s="572"/>
      <c r="L94" s="572"/>
      <c r="M94" s="572"/>
    </row>
    <row r="95" spans="1:14" x14ac:dyDescent="0.25">
      <c r="A95" s="44"/>
      <c r="B95" s="207"/>
      <c r="C95" s="1240"/>
      <c r="D95" s="860"/>
      <c r="E95" s="862"/>
      <c r="F95" s="41"/>
      <c r="G95" s="41"/>
      <c r="H95" s="41"/>
      <c r="I95" s="572"/>
      <c r="J95" s="572"/>
      <c r="K95" s="572"/>
      <c r="L95" s="572"/>
      <c r="M95" s="572"/>
    </row>
    <row r="96" spans="1:14" x14ac:dyDescent="0.25">
      <c r="A96" s="44"/>
      <c r="B96" s="49" t="s">
        <v>18</v>
      </c>
      <c r="C96" s="1089" t="s">
        <v>27</v>
      </c>
      <c r="D96" s="1242" t="s">
        <v>28</v>
      </c>
      <c r="E96" s="857" t="s">
        <v>29</v>
      </c>
      <c r="F96" s="41"/>
      <c r="G96" s="41"/>
      <c r="H96" s="41"/>
      <c r="I96" s="572"/>
      <c r="J96" s="572"/>
      <c r="K96" s="572"/>
      <c r="L96" s="572"/>
      <c r="M96" s="572"/>
    </row>
    <row r="97" spans="1:14" ht="42.75" x14ac:dyDescent="0.25">
      <c r="A97" s="44"/>
      <c r="B97" s="56" t="s">
        <v>30</v>
      </c>
      <c r="C97" s="858">
        <v>40</v>
      </c>
      <c r="D97" s="859">
        <v>40</v>
      </c>
      <c r="E97" s="2337">
        <f>D97+D98</f>
        <v>75</v>
      </c>
      <c r="F97" s="41"/>
      <c r="G97" s="41"/>
      <c r="H97" s="41"/>
      <c r="I97" s="572"/>
      <c r="J97" s="572"/>
      <c r="K97" s="572"/>
      <c r="L97" s="572"/>
      <c r="M97" s="572"/>
    </row>
    <row r="98" spans="1:14" ht="71.25" x14ac:dyDescent="0.25">
      <c r="A98" s="44"/>
      <c r="B98" s="56" t="s">
        <v>31</v>
      </c>
      <c r="C98" s="858">
        <v>60</v>
      </c>
      <c r="D98" s="859">
        <v>35</v>
      </c>
      <c r="E98" s="2338"/>
      <c r="F98" s="41"/>
      <c r="G98" s="41"/>
      <c r="H98" s="41"/>
      <c r="I98" s="572"/>
      <c r="J98" s="572"/>
      <c r="K98" s="572"/>
      <c r="L98" s="572"/>
      <c r="M98" s="572"/>
    </row>
    <row r="99" spans="1:14" x14ac:dyDescent="0.25">
      <c r="A99" s="44"/>
      <c r="C99" s="835"/>
      <c r="D99" s="1241"/>
      <c r="F99" s="41"/>
      <c r="G99" s="41"/>
      <c r="H99" s="41"/>
      <c r="I99" s="572"/>
      <c r="J99" s="572"/>
      <c r="K99" s="572"/>
      <c r="L99" s="572"/>
      <c r="M99" s="572"/>
    </row>
    <row r="100" spans="1:14" x14ac:dyDescent="0.25">
      <c r="A100" s="44"/>
      <c r="B100" s="47" t="s">
        <v>4171</v>
      </c>
      <c r="C100" s="1240"/>
      <c r="D100" s="860"/>
      <c r="E100" s="862"/>
      <c r="F100" s="41"/>
      <c r="G100" s="41"/>
      <c r="H100" s="41"/>
      <c r="I100" s="572"/>
      <c r="J100" s="572"/>
      <c r="K100" s="572"/>
      <c r="L100" s="572"/>
      <c r="M100" s="572"/>
    </row>
    <row r="101" spans="1:14" x14ac:dyDescent="0.25">
      <c r="A101" s="44"/>
      <c r="B101" s="207"/>
      <c r="C101" s="1240"/>
      <c r="D101" s="860"/>
      <c r="E101" s="862"/>
      <c r="F101" s="41"/>
      <c r="G101" s="41"/>
      <c r="H101" s="41"/>
      <c r="I101" s="572"/>
      <c r="J101" s="572"/>
      <c r="K101" s="572"/>
      <c r="L101" s="572"/>
      <c r="M101" s="572"/>
    </row>
    <row r="102" spans="1:14" x14ac:dyDescent="0.25">
      <c r="A102" s="44"/>
      <c r="B102" s="49" t="s">
        <v>18</v>
      </c>
      <c r="C102" s="1089" t="s">
        <v>27</v>
      </c>
      <c r="D102" s="1242" t="s">
        <v>28</v>
      </c>
      <c r="E102" s="857" t="s">
        <v>29</v>
      </c>
      <c r="F102" s="41"/>
      <c r="G102" s="41"/>
      <c r="H102" s="41"/>
      <c r="I102" s="572"/>
      <c r="J102" s="572"/>
      <c r="K102" s="572"/>
      <c r="L102" s="572"/>
      <c r="M102" s="572"/>
    </row>
    <row r="103" spans="1:14" ht="42.75" x14ac:dyDescent="0.25">
      <c r="A103" s="44"/>
      <c r="B103" s="56" t="s">
        <v>30</v>
      </c>
      <c r="C103" s="858">
        <v>40</v>
      </c>
      <c r="D103" s="859">
        <v>20</v>
      </c>
      <c r="E103" s="2337">
        <f>D103+D104</f>
        <v>80</v>
      </c>
      <c r="F103" s="41"/>
      <c r="G103" s="41"/>
      <c r="H103" s="41"/>
      <c r="I103" s="572"/>
      <c r="J103" s="572"/>
      <c r="K103" s="572"/>
      <c r="L103" s="572"/>
      <c r="M103" s="572"/>
    </row>
    <row r="104" spans="1:14" ht="71.25" x14ac:dyDescent="0.25">
      <c r="A104" s="44"/>
      <c r="B104" s="56" t="s">
        <v>31</v>
      </c>
      <c r="C104" s="858">
        <v>60</v>
      </c>
      <c r="D104" s="859">
        <v>60</v>
      </c>
      <c r="E104" s="2338"/>
      <c r="F104" s="41"/>
      <c r="G104" s="41"/>
      <c r="H104" s="41"/>
      <c r="I104" s="572"/>
      <c r="J104" s="572"/>
      <c r="K104" s="572"/>
      <c r="L104" s="572"/>
      <c r="M104" s="572"/>
    </row>
    <row r="105" spans="1:14" x14ac:dyDescent="0.25">
      <c r="A105" s="44"/>
      <c r="B105" s="207"/>
      <c r="C105" s="1240"/>
      <c r="D105" s="860"/>
      <c r="E105" s="862"/>
      <c r="F105" s="41"/>
      <c r="G105" s="41"/>
      <c r="H105" s="41"/>
      <c r="I105" s="572"/>
      <c r="J105" s="572"/>
      <c r="K105" s="572"/>
      <c r="L105" s="572"/>
      <c r="M105" s="572"/>
    </row>
    <row r="106" spans="1:14" x14ac:dyDescent="0.25">
      <c r="A106" s="44"/>
      <c r="B106" s="47" t="s">
        <v>4172</v>
      </c>
      <c r="C106" s="1240"/>
      <c r="D106" s="860"/>
      <c r="E106" s="862"/>
      <c r="F106" s="41"/>
      <c r="G106" s="41"/>
      <c r="H106" s="41"/>
      <c r="I106" s="572"/>
      <c r="J106" s="572"/>
      <c r="K106" s="572"/>
      <c r="L106" s="572"/>
      <c r="M106" s="572"/>
    </row>
    <row r="107" spans="1:14" x14ac:dyDescent="0.25">
      <c r="A107" s="44"/>
      <c r="B107" s="207"/>
      <c r="C107" s="1240"/>
      <c r="D107" s="860"/>
      <c r="E107" s="862"/>
      <c r="F107" s="41"/>
      <c r="G107" s="41"/>
      <c r="H107" s="41"/>
      <c r="I107" s="572"/>
      <c r="J107" s="572"/>
      <c r="K107" s="572"/>
      <c r="L107" s="572"/>
      <c r="M107" s="572"/>
    </row>
    <row r="108" spans="1:14" x14ac:dyDescent="0.25">
      <c r="A108" s="44"/>
      <c r="B108" s="49" t="s">
        <v>18</v>
      </c>
      <c r="C108" s="1089" t="s">
        <v>27</v>
      </c>
      <c r="D108" s="1242" t="s">
        <v>28</v>
      </c>
      <c r="E108" s="857" t="s">
        <v>29</v>
      </c>
      <c r="F108" s="41"/>
      <c r="G108" s="41"/>
      <c r="H108" s="41"/>
      <c r="I108" s="572"/>
      <c r="J108" s="572"/>
      <c r="K108" s="572"/>
      <c r="L108" s="572"/>
      <c r="M108" s="572"/>
    </row>
    <row r="109" spans="1:14" ht="42.75" x14ac:dyDescent="0.25">
      <c r="A109" s="44"/>
      <c r="B109" s="56" t="s">
        <v>30</v>
      </c>
      <c r="C109" s="858">
        <v>40</v>
      </c>
      <c r="D109" s="859">
        <v>20</v>
      </c>
      <c r="E109" s="2337">
        <f>D109+D110</f>
        <v>80</v>
      </c>
      <c r="F109" s="41"/>
      <c r="G109" s="41"/>
      <c r="H109" s="41"/>
      <c r="I109" s="572"/>
      <c r="J109" s="572"/>
      <c r="K109" s="572"/>
      <c r="L109" s="572"/>
      <c r="M109" s="572"/>
    </row>
    <row r="110" spans="1:14" ht="71.25" x14ac:dyDescent="0.25">
      <c r="A110" s="44"/>
      <c r="B110" s="56" t="s">
        <v>31</v>
      </c>
      <c r="C110" s="858">
        <v>60</v>
      </c>
      <c r="D110" s="859">
        <v>60</v>
      </c>
      <c r="E110" s="2338"/>
      <c r="F110" s="41"/>
      <c r="G110" s="41"/>
      <c r="H110" s="41"/>
      <c r="I110" s="572"/>
      <c r="J110" s="572"/>
      <c r="K110" s="572"/>
      <c r="L110" s="572"/>
      <c r="M110" s="572"/>
    </row>
    <row r="111" spans="1:14" x14ac:dyDescent="0.25">
      <c r="A111" s="44"/>
      <c r="B111" s="207"/>
      <c r="C111" s="1240"/>
      <c r="D111" s="860"/>
      <c r="E111" s="862"/>
      <c r="F111" s="41"/>
      <c r="G111" s="41"/>
      <c r="H111" s="41"/>
      <c r="I111" s="572"/>
      <c r="J111" s="572"/>
      <c r="K111" s="572"/>
      <c r="L111" s="572"/>
      <c r="M111" s="572"/>
    </row>
    <row r="112" spans="1:14" ht="15.75" thickBot="1" x14ac:dyDescent="0.3">
      <c r="M112" s="1887" t="s">
        <v>32</v>
      </c>
      <c r="N112" s="1887"/>
    </row>
    <row r="113" spans="1:50" x14ac:dyDescent="0.25">
      <c r="B113" s="47" t="s">
        <v>33</v>
      </c>
      <c r="M113" s="58"/>
      <c r="N113" s="58"/>
    </row>
    <row r="114" spans="1:50" ht="15.75" thickBot="1" x14ac:dyDescent="0.3">
      <c r="M114" s="58"/>
      <c r="N114" s="58"/>
    </row>
    <row r="115" spans="1:50" s="1523" customFormat="1" ht="75" x14ac:dyDescent="0.25">
      <c r="B115" s="155" t="s">
        <v>34</v>
      </c>
      <c r="C115" s="155" t="s">
        <v>35</v>
      </c>
      <c r="D115" s="863" t="s">
        <v>36</v>
      </c>
      <c r="E115" s="864" t="s">
        <v>37</v>
      </c>
      <c r="F115" s="155" t="s">
        <v>38</v>
      </c>
      <c r="G115" s="155" t="s">
        <v>39</v>
      </c>
      <c r="H115" s="155" t="s">
        <v>40</v>
      </c>
      <c r="I115" s="155" t="s">
        <v>41</v>
      </c>
      <c r="J115" s="155" t="s">
        <v>42</v>
      </c>
      <c r="K115" s="155" t="s">
        <v>43</v>
      </c>
      <c r="L115" s="155" t="s">
        <v>44</v>
      </c>
      <c r="M115" s="157" t="s">
        <v>45</v>
      </c>
      <c r="N115" s="155" t="s">
        <v>46</v>
      </c>
      <c r="O115" s="155" t="s">
        <v>47</v>
      </c>
      <c r="P115" s="1472" t="s">
        <v>48</v>
      </c>
      <c r="Q115" s="1472" t="s">
        <v>49</v>
      </c>
      <c r="R115" s="175"/>
      <c r="S115" s="175"/>
      <c r="T115" s="175"/>
      <c r="U115" s="175"/>
      <c r="V115" s="175"/>
      <c r="W115" s="175"/>
      <c r="X115" s="175"/>
      <c r="Y115" s="175"/>
      <c r="Z115" s="175"/>
      <c r="AA115" s="175"/>
      <c r="AB115" s="175"/>
      <c r="AC115" s="175"/>
      <c r="AD115" s="175"/>
      <c r="AE115" s="175"/>
      <c r="AF115" s="175"/>
      <c r="AG115" s="175"/>
      <c r="AH115" s="175"/>
      <c r="AI115" s="175"/>
      <c r="AJ115" s="175"/>
      <c r="AK115" s="175"/>
      <c r="AL115" s="175"/>
      <c r="AM115" s="175"/>
      <c r="AN115" s="175"/>
      <c r="AO115" s="175"/>
      <c r="AP115" s="175"/>
      <c r="AQ115" s="175"/>
      <c r="AR115" s="175"/>
      <c r="AS115" s="175"/>
      <c r="AT115" s="175"/>
      <c r="AU115" s="175"/>
      <c r="AV115" s="175"/>
      <c r="AW115" s="175"/>
      <c r="AX115" s="175"/>
    </row>
    <row r="116" spans="1:50" s="264" customFormat="1" ht="60" x14ac:dyDescent="0.25">
      <c r="A116" s="254">
        <v>1</v>
      </c>
      <c r="B116" s="255" t="s">
        <v>2885</v>
      </c>
      <c r="C116" s="256" t="s">
        <v>2885</v>
      </c>
      <c r="D116" s="865" t="s">
        <v>50</v>
      </c>
      <c r="E116" s="866" t="s">
        <v>2899</v>
      </c>
      <c r="F116" s="257" t="s">
        <v>19</v>
      </c>
      <c r="G116" s="259">
        <v>1</v>
      </c>
      <c r="H116" s="260">
        <v>41262</v>
      </c>
      <c r="I116" s="260">
        <v>41988</v>
      </c>
      <c r="J116" s="261" t="s">
        <v>20</v>
      </c>
      <c r="K116" s="258"/>
      <c r="L116" s="268" t="s">
        <v>2900</v>
      </c>
      <c r="M116" s="258">
        <v>239</v>
      </c>
      <c r="N116" s="258">
        <v>239</v>
      </c>
      <c r="O116" s="867">
        <v>1204907867</v>
      </c>
      <c r="P116" s="272" t="s">
        <v>2901</v>
      </c>
      <c r="Q116" s="868" t="s">
        <v>2902</v>
      </c>
      <c r="R116" s="869"/>
      <c r="S116" s="869"/>
      <c r="T116" s="869"/>
      <c r="U116" s="869"/>
      <c r="V116" s="869"/>
      <c r="W116" s="869"/>
      <c r="X116" s="869"/>
      <c r="Y116" s="869"/>
      <c r="Z116" s="869"/>
      <c r="AA116" s="870"/>
      <c r="AB116" s="870"/>
      <c r="AC116" s="870"/>
      <c r="AD116" s="870"/>
      <c r="AE116" s="870"/>
      <c r="AF116" s="870"/>
      <c r="AG116" s="870"/>
      <c r="AH116" s="870"/>
      <c r="AI116" s="870"/>
      <c r="AJ116" s="870"/>
      <c r="AK116" s="870"/>
      <c r="AL116" s="870"/>
      <c r="AM116" s="870"/>
      <c r="AN116" s="870"/>
      <c r="AO116" s="870"/>
      <c r="AP116" s="870"/>
      <c r="AQ116" s="870"/>
      <c r="AR116" s="870"/>
      <c r="AS116" s="870"/>
      <c r="AT116" s="870"/>
      <c r="AU116" s="870"/>
      <c r="AV116" s="870"/>
      <c r="AW116" s="870"/>
      <c r="AX116" s="870"/>
    </row>
    <row r="117" spans="1:50" s="76" customFormat="1" ht="36" x14ac:dyDescent="0.25">
      <c r="A117" s="62">
        <f>+A116+1</f>
        <v>2</v>
      </c>
      <c r="B117" s="255" t="s">
        <v>2885</v>
      </c>
      <c r="C117" s="256" t="s">
        <v>2885</v>
      </c>
      <c r="D117" s="871" t="s">
        <v>50</v>
      </c>
      <c r="E117" s="866" t="s">
        <v>2903</v>
      </c>
      <c r="F117" s="257" t="s">
        <v>19</v>
      </c>
      <c r="G117" s="266">
        <v>1</v>
      </c>
      <c r="H117" s="260">
        <v>40928</v>
      </c>
      <c r="I117" s="260">
        <v>41274</v>
      </c>
      <c r="J117" s="261" t="s">
        <v>20</v>
      </c>
      <c r="K117" s="872" t="s">
        <v>217</v>
      </c>
      <c r="L117" s="268"/>
      <c r="M117" s="258">
        <v>4264</v>
      </c>
      <c r="N117" s="258">
        <v>4264</v>
      </c>
      <c r="O117" s="867">
        <v>2828886436</v>
      </c>
      <c r="P117" s="262"/>
      <c r="Q117" s="873" t="s">
        <v>2904</v>
      </c>
      <c r="R117" s="874"/>
      <c r="S117" s="874"/>
      <c r="T117" s="874"/>
      <c r="U117" s="874"/>
      <c r="V117" s="874"/>
      <c r="W117" s="874"/>
      <c r="X117" s="874"/>
      <c r="Y117" s="874"/>
      <c r="Z117" s="874"/>
      <c r="AA117" s="875"/>
      <c r="AB117" s="875"/>
      <c r="AC117" s="875"/>
      <c r="AD117" s="875"/>
      <c r="AE117" s="875"/>
      <c r="AF117" s="875"/>
      <c r="AG117" s="875"/>
      <c r="AH117" s="875"/>
      <c r="AI117" s="875"/>
      <c r="AJ117" s="875"/>
      <c r="AK117" s="875"/>
      <c r="AL117" s="875"/>
      <c r="AM117" s="875"/>
      <c r="AN117" s="875"/>
      <c r="AO117" s="875"/>
      <c r="AP117" s="875"/>
      <c r="AQ117" s="875"/>
      <c r="AR117" s="875"/>
      <c r="AS117" s="875"/>
      <c r="AT117" s="875"/>
      <c r="AU117" s="875"/>
      <c r="AV117" s="875"/>
      <c r="AW117" s="875"/>
      <c r="AX117" s="875"/>
    </row>
    <row r="118" spans="1:50" s="76" customFormat="1" ht="60" x14ac:dyDescent="0.25">
      <c r="A118" s="62">
        <f t="shared" ref="A118:A123" si="0">+A117+1</f>
        <v>3</v>
      </c>
      <c r="B118" s="255" t="s">
        <v>2885</v>
      </c>
      <c r="C118" s="256" t="s">
        <v>2885</v>
      </c>
      <c r="D118" s="871" t="s">
        <v>50</v>
      </c>
      <c r="E118" s="866" t="s">
        <v>2905</v>
      </c>
      <c r="F118" s="257" t="s">
        <v>19</v>
      </c>
      <c r="G118" s="266">
        <v>1</v>
      </c>
      <c r="H118" s="260">
        <v>41257</v>
      </c>
      <c r="I118" s="260">
        <v>41988</v>
      </c>
      <c r="J118" s="261" t="s">
        <v>20</v>
      </c>
      <c r="K118" s="258">
        <v>21</v>
      </c>
      <c r="L118" s="258">
        <v>2</v>
      </c>
      <c r="M118" s="258">
        <v>371</v>
      </c>
      <c r="N118" s="258">
        <v>371</v>
      </c>
      <c r="O118" s="867">
        <v>1957156326</v>
      </c>
      <c r="P118" s="272" t="s">
        <v>2906</v>
      </c>
      <c r="Q118" s="868" t="s">
        <v>2907</v>
      </c>
      <c r="R118" s="874"/>
      <c r="S118" s="874"/>
      <c r="T118" s="874"/>
      <c r="U118" s="874"/>
      <c r="V118" s="874"/>
      <c r="W118" s="874"/>
      <c r="X118" s="874"/>
      <c r="Y118" s="874"/>
      <c r="Z118" s="874"/>
      <c r="AA118" s="875"/>
      <c r="AB118" s="875"/>
      <c r="AC118" s="875"/>
      <c r="AD118" s="875"/>
      <c r="AE118" s="875"/>
      <c r="AF118" s="875"/>
      <c r="AG118" s="875"/>
      <c r="AH118" s="875"/>
      <c r="AI118" s="875"/>
      <c r="AJ118" s="875"/>
      <c r="AK118" s="875"/>
      <c r="AL118" s="875"/>
      <c r="AM118" s="875"/>
      <c r="AN118" s="875"/>
      <c r="AO118" s="875"/>
      <c r="AP118" s="875"/>
      <c r="AQ118" s="875"/>
      <c r="AR118" s="875"/>
      <c r="AS118" s="875"/>
      <c r="AT118" s="875"/>
      <c r="AU118" s="875"/>
      <c r="AV118" s="875"/>
      <c r="AW118" s="875"/>
      <c r="AX118" s="875"/>
    </row>
    <row r="119" spans="1:50" s="76" customFormat="1" ht="85.5" x14ac:dyDescent="0.25">
      <c r="A119" s="62">
        <f t="shared" si="0"/>
        <v>4</v>
      </c>
      <c r="B119" s="255" t="s">
        <v>2885</v>
      </c>
      <c r="C119" s="1758" t="s">
        <v>2885</v>
      </c>
      <c r="D119" s="1759" t="s">
        <v>50</v>
      </c>
      <c r="E119" s="1760" t="s">
        <v>5447</v>
      </c>
      <c r="F119" s="1761" t="s">
        <v>19</v>
      </c>
      <c r="G119" s="1762">
        <v>1</v>
      </c>
      <c r="H119" s="876">
        <v>40575</v>
      </c>
      <c r="I119" s="876">
        <v>40908</v>
      </c>
      <c r="J119" s="261" t="s">
        <v>64</v>
      </c>
      <c r="K119" s="258">
        <v>11</v>
      </c>
      <c r="L119" s="268">
        <v>0</v>
      </c>
      <c r="M119" s="258">
        <v>20759</v>
      </c>
      <c r="N119" s="258">
        <v>20759</v>
      </c>
      <c r="O119" s="262" t="s">
        <v>5448</v>
      </c>
      <c r="P119" s="262">
        <v>1</v>
      </c>
      <c r="Q119" s="256" t="s">
        <v>5449</v>
      </c>
      <c r="R119" s="874"/>
      <c r="S119" s="874"/>
      <c r="T119" s="874"/>
      <c r="U119" s="874"/>
      <c r="V119" s="874"/>
      <c r="W119" s="874"/>
      <c r="X119" s="874"/>
      <c r="Y119" s="874"/>
      <c r="Z119" s="874"/>
      <c r="AA119" s="875"/>
      <c r="AB119" s="875"/>
      <c r="AC119" s="875"/>
      <c r="AD119" s="875"/>
      <c r="AE119" s="875"/>
      <c r="AF119" s="875"/>
      <c r="AG119" s="875"/>
      <c r="AH119" s="875"/>
      <c r="AI119" s="875"/>
      <c r="AJ119" s="875"/>
      <c r="AK119" s="875"/>
      <c r="AL119" s="875"/>
      <c r="AM119" s="875"/>
      <c r="AN119" s="875"/>
      <c r="AO119" s="875"/>
      <c r="AP119" s="875"/>
      <c r="AQ119" s="875"/>
      <c r="AR119" s="875"/>
      <c r="AS119" s="875"/>
      <c r="AT119" s="875"/>
      <c r="AU119" s="875"/>
      <c r="AV119" s="875"/>
      <c r="AW119" s="875"/>
      <c r="AX119" s="875"/>
    </row>
    <row r="120" spans="1:50" s="76" customFormat="1" ht="85.5" x14ac:dyDescent="0.25">
      <c r="A120" s="62">
        <f t="shared" si="0"/>
        <v>5</v>
      </c>
      <c r="B120" s="255" t="s">
        <v>2885</v>
      </c>
      <c r="C120" s="1758" t="s">
        <v>2885</v>
      </c>
      <c r="D120" s="1759" t="s">
        <v>50</v>
      </c>
      <c r="E120" s="866" t="s">
        <v>5450</v>
      </c>
      <c r="F120" s="257" t="s">
        <v>19</v>
      </c>
      <c r="G120" s="257">
        <v>100</v>
      </c>
      <c r="H120" s="260">
        <v>40182</v>
      </c>
      <c r="I120" s="876">
        <v>40543</v>
      </c>
      <c r="J120" s="261" t="s">
        <v>20</v>
      </c>
      <c r="K120" s="258">
        <v>10.9</v>
      </c>
      <c r="L120" s="268" t="s">
        <v>2988</v>
      </c>
      <c r="M120" s="258">
        <v>310</v>
      </c>
      <c r="N120" s="258">
        <v>310</v>
      </c>
      <c r="O120" s="262">
        <v>173774868</v>
      </c>
      <c r="P120" s="262">
        <v>1</v>
      </c>
      <c r="Q120" s="256" t="s">
        <v>5449</v>
      </c>
      <c r="R120" s="874"/>
      <c r="S120" s="874"/>
      <c r="T120" s="874"/>
      <c r="U120" s="874"/>
      <c r="V120" s="874"/>
      <c r="W120" s="874"/>
      <c r="X120" s="874"/>
      <c r="Y120" s="874"/>
      <c r="Z120" s="874"/>
      <c r="AA120" s="875"/>
      <c r="AB120" s="875"/>
      <c r="AC120" s="875"/>
      <c r="AD120" s="875"/>
      <c r="AE120" s="875"/>
      <c r="AF120" s="875"/>
      <c r="AG120" s="875"/>
      <c r="AH120" s="875"/>
      <c r="AI120" s="875"/>
      <c r="AJ120" s="875"/>
      <c r="AK120" s="875"/>
      <c r="AL120" s="875"/>
      <c r="AM120" s="875"/>
      <c r="AN120" s="875"/>
      <c r="AO120" s="875"/>
      <c r="AP120" s="875"/>
      <c r="AQ120" s="875"/>
      <c r="AR120" s="875"/>
      <c r="AS120" s="875"/>
      <c r="AT120" s="875"/>
      <c r="AU120" s="875"/>
      <c r="AV120" s="875"/>
      <c r="AW120" s="875"/>
      <c r="AX120" s="875"/>
    </row>
    <row r="121" spans="1:50" s="76" customFormat="1" ht="15.75" x14ac:dyDescent="0.25">
      <c r="A121" s="62">
        <f t="shared" si="0"/>
        <v>6</v>
      </c>
      <c r="B121" s="255"/>
      <c r="C121" s="256"/>
      <c r="D121" s="871"/>
      <c r="E121" s="866"/>
      <c r="F121" s="223"/>
      <c r="G121" s="223"/>
      <c r="H121" s="269"/>
      <c r="I121" s="876"/>
      <c r="J121" s="225"/>
      <c r="K121" s="258"/>
      <c r="L121" s="268"/>
      <c r="M121" s="270"/>
      <c r="N121" s="258"/>
      <c r="O121" s="262"/>
      <c r="P121" s="271"/>
      <c r="Q121" s="74"/>
      <c r="R121" s="874"/>
      <c r="S121" s="874"/>
      <c r="T121" s="874"/>
      <c r="U121" s="874"/>
      <c r="V121" s="874"/>
      <c r="W121" s="874"/>
      <c r="X121" s="874"/>
      <c r="Y121" s="874"/>
      <c r="Z121" s="874"/>
      <c r="AA121" s="875"/>
      <c r="AB121" s="875"/>
      <c r="AC121" s="875"/>
      <c r="AD121" s="875"/>
      <c r="AE121" s="875"/>
      <c r="AF121" s="875"/>
      <c r="AG121" s="875"/>
      <c r="AH121" s="875"/>
      <c r="AI121" s="875"/>
      <c r="AJ121" s="875"/>
      <c r="AK121" s="875"/>
      <c r="AL121" s="875"/>
      <c r="AM121" s="875"/>
      <c r="AN121" s="875"/>
      <c r="AO121" s="875"/>
      <c r="AP121" s="875"/>
      <c r="AQ121" s="875"/>
      <c r="AR121" s="875"/>
      <c r="AS121" s="875"/>
      <c r="AT121" s="875"/>
      <c r="AU121" s="875"/>
      <c r="AV121" s="875"/>
      <c r="AW121" s="875"/>
      <c r="AX121" s="875"/>
    </row>
    <row r="122" spans="1:50" s="76" customFormat="1" ht="15.75" x14ac:dyDescent="0.25">
      <c r="A122" s="62">
        <f t="shared" si="0"/>
        <v>7</v>
      </c>
      <c r="B122" s="255"/>
      <c r="C122" s="256"/>
      <c r="D122" s="871"/>
      <c r="E122" s="866"/>
      <c r="F122" s="223"/>
      <c r="G122" s="223"/>
      <c r="H122" s="269"/>
      <c r="I122" s="876"/>
      <c r="J122" s="225"/>
      <c r="K122" s="258"/>
      <c r="L122" s="268"/>
      <c r="M122" s="270"/>
      <c r="N122" s="258"/>
      <c r="O122" s="262"/>
      <c r="P122" s="272"/>
      <c r="Q122" s="74"/>
      <c r="R122" s="874"/>
      <c r="S122" s="874"/>
      <c r="T122" s="874"/>
      <c r="U122" s="874"/>
      <c r="V122" s="874"/>
      <c r="W122" s="874"/>
      <c r="X122" s="874"/>
      <c r="Y122" s="874"/>
      <c r="Z122" s="874"/>
      <c r="AA122" s="875"/>
      <c r="AB122" s="875"/>
      <c r="AC122" s="875"/>
      <c r="AD122" s="875"/>
      <c r="AE122" s="875"/>
      <c r="AF122" s="875"/>
      <c r="AG122" s="875"/>
      <c r="AH122" s="875"/>
      <c r="AI122" s="875"/>
      <c r="AJ122" s="875"/>
      <c r="AK122" s="875"/>
      <c r="AL122" s="875"/>
      <c r="AM122" s="875"/>
      <c r="AN122" s="875"/>
      <c r="AO122" s="875"/>
      <c r="AP122" s="875"/>
      <c r="AQ122" s="875"/>
      <c r="AR122" s="875"/>
      <c r="AS122" s="875"/>
      <c r="AT122" s="875"/>
      <c r="AU122" s="875"/>
      <c r="AV122" s="875"/>
      <c r="AW122" s="875"/>
      <c r="AX122" s="875"/>
    </row>
    <row r="123" spans="1:50" s="76" customFormat="1" ht="15.75" x14ac:dyDescent="0.25">
      <c r="A123" s="62">
        <f t="shared" si="0"/>
        <v>8</v>
      </c>
      <c r="B123" s="255"/>
      <c r="C123" s="256"/>
      <c r="D123" s="871"/>
      <c r="E123" s="866"/>
      <c r="F123" s="223"/>
      <c r="G123" s="223"/>
      <c r="H123" s="223"/>
      <c r="I123" s="225"/>
      <c r="J123" s="225"/>
      <c r="L123" s="268"/>
      <c r="M123" s="273"/>
      <c r="N123" s="273"/>
      <c r="O123" s="170"/>
      <c r="P123" s="170"/>
      <c r="Q123" s="74"/>
      <c r="R123" s="874"/>
      <c r="S123" s="874"/>
      <c r="T123" s="874"/>
      <c r="U123" s="874"/>
      <c r="V123" s="874"/>
      <c r="W123" s="874"/>
      <c r="X123" s="874"/>
      <c r="Y123" s="874"/>
      <c r="Z123" s="874"/>
      <c r="AA123" s="875"/>
      <c r="AB123" s="875"/>
      <c r="AC123" s="875"/>
      <c r="AD123" s="875"/>
      <c r="AE123" s="875"/>
      <c r="AF123" s="875"/>
      <c r="AG123" s="875"/>
      <c r="AH123" s="875"/>
      <c r="AI123" s="875"/>
      <c r="AJ123" s="875"/>
      <c r="AK123" s="875"/>
      <c r="AL123" s="875"/>
      <c r="AM123" s="875"/>
      <c r="AN123" s="875"/>
      <c r="AO123" s="875"/>
      <c r="AP123" s="875"/>
      <c r="AQ123" s="875"/>
      <c r="AR123" s="875"/>
      <c r="AS123" s="875"/>
      <c r="AT123" s="875"/>
      <c r="AU123" s="875"/>
      <c r="AV123" s="875"/>
      <c r="AW123" s="875"/>
      <c r="AX123" s="875"/>
    </row>
    <row r="124" spans="1:50" s="76" customFormat="1" ht="15.75" x14ac:dyDescent="0.25">
      <c r="A124" s="62"/>
      <c r="B124" s="162"/>
      <c r="C124" s="223"/>
      <c r="D124" s="877"/>
      <c r="E124" s="866"/>
      <c r="F124" s="223"/>
      <c r="G124" s="223"/>
      <c r="H124" s="223"/>
      <c r="I124" s="225"/>
      <c r="J124" s="225"/>
      <c r="K124" s="878">
        <v>54.33</v>
      </c>
      <c r="L124" s="229"/>
      <c r="M124" s="274">
        <f>SUM(M116:M123)</f>
        <v>25943</v>
      </c>
      <c r="N124" s="229" t="s">
        <v>5451</v>
      </c>
      <c r="O124" s="879">
        <f>SUM(O116:O123)</f>
        <v>6164725497</v>
      </c>
      <c r="P124" s="170"/>
      <c r="Q124" s="88"/>
      <c r="R124" s="875"/>
      <c r="S124" s="875"/>
      <c r="T124" s="875"/>
      <c r="U124" s="875"/>
      <c r="V124" s="875"/>
      <c r="W124" s="875"/>
      <c r="X124" s="875"/>
      <c r="Y124" s="875"/>
      <c r="Z124" s="875"/>
      <c r="AA124" s="875"/>
      <c r="AB124" s="875"/>
      <c r="AC124" s="875"/>
      <c r="AD124" s="875"/>
      <c r="AE124" s="875"/>
      <c r="AF124" s="875"/>
      <c r="AG124" s="875"/>
      <c r="AH124" s="875"/>
      <c r="AI124" s="875"/>
      <c r="AJ124" s="875"/>
      <c r="AK124" s="875"/>
      <c r="AL124" s="875"/>
      <c r="AM124" s="875"/>
      <c r="AN124" s="875"/>
      <c r="AO124" s="875"/>
      <c r="AP124" s="875"/>
      <c r="AQ124" s="875"/>
      <c r="AR124" s="875"/>
      <c r="AS124" s="875"/>
      <c r="AT124" s="875"/>
      <c r="AU124" s="875"/>
      <c r="AV124" s="875"/>
      <c r="AW124" s="875"/>
      <c r="AX124" s="875"/>
    </row>
    <row r="125" spans="1:50" s="100" customFormat="1" x14ac:dyDescent="0.25">
      <c r="D125" s="880"/>
      <c r="E125" s="881"/>
      <c r="R125" s="137"/>
      <c r="S125" s="137"/>
      <c r="T125" s="137"/>
      <c r="U125" s="137"/>
      <c r="V125" s="137"/>
      <c r="W125" s="137"/>
      <c r="X125" s="137"/>
      <c r="Y125" s="137"/>
      <c r="Z125" s="137"/>
      <c r="AA125" s="137"/>
      <c r="AB125" s="137"/>
      <c r="AC125" s="137"/>
      <c r="AD125" s="137"/>
      <c r="AE125" s="137"/>
      <c r="AF125" s="137"/>
      <c r="AG125" s="137"/>
      <c r="AH125" s="137"/>
      <c r="AI125" s="137"/>
      <c r="AJ125" s="137"/>
      <c r="AK125" s="137"/>
      <c r="AL125" s="137"/>
      <c r="AM125" s="137"/>
      <c r="AN125" s="137"/>
      <c r="AO125" s="137"/>
      <c r="AP125" s="137"/>
      <c r="AQ125" s="137"/>
      <c r="AR125" s="137"/>
      <c r="AS125" s="137"/>
      <c r="AT125" s="137"/>
      <c r="AU125" s="137"/>
      <c r="AV125" s="137"/>
      <c r="AW125" s="137"/>
      <c r="AX125" s="137"/>
    </row>
    <row r="126" spans="1:50" s="100" customFormat="1" x14ac:dyDescent="0.25">
      <c r="B126" s="1888" t="s">
        <v>60</v>
      </c>
      <c r="C126" s="1888" t="s">
        <v>61</v>
      </c>
      <c r="D126" s="1890" t="s">
        <v>62</v>
      </c>
      <c r="E126" s="1890"/>
      <c r="F126" s="109" t="s">
        <v>49</v>
      </c>
      <c r="R126" s="137"/>
      <c r="S126" s="137"/>
      <c r="T126" s="137"/>
      <c r="U126" s="137"/>
      <c r="V126" s="137"/>
      <c r="W126" s="137"/>
      <c r="X126" s="137"/>
      <c r="Y126" s="137"/>
      <c r="Z126" s="137"/>
      <c r="AA126" s="137"/>
      <c r="AB126" s="137"/>
      <c r="AC126" s="137"/>
      <c r="AD126" s="137"/>
      <c r="AE126" s="137"/>
      <c r="AF126" s="137"/>
      <c r="AG126" s="137"/>
      <c r="AH126" s="137"/>
      <c r="AI126" s="137"/>
      <c r="AJ126" s="137"/>
      <c r="AK126" s="137"/>
      <c r="AL126" s="137"/>
      <c r="AM126" s="137"/>
      <c r="AN126" s="137"/>
      <c r="AO126" s="137"/>
      <c r="AP126" s="137"/>
      <c r="AQ126" s="137"/>
      <c r="AR126" s="137"/>
      <c r="AS126" s="137"/>
      <c r="AT126" s="137"/>
      <c r="AU126" s="137"/>
      <c r="AV126" s="137"/>
      <c r="AW126" s="137"/>
      <c r="AX126" s="137"/>
    </row>
    <row r="127" spans="1:50" s="100" customFormat="1" x14ac:dyDescent="0.25">
      <c r="B127" s="1889"/>
      <c r="C127" s="1889"/>
      <c r="D127" s="882" t="s">
        <v>63</v>
      </c>
      <c r="E127" s="883" t="s">
        <v>64</v>
      </c>
      <c r="F127" s="2364" t="s">
        <v>5452</v>
      </c>
      <c r="R127" s="137"/>
      <c r="S127" s="137"/>
      <c r="T127" s="137"/>
      <c r="U127" s="137"/>
      <c r="V127" s="137"/>
      <c r="W127" s="137"/>
      <c r="X127" s="137"/>
      <c r="Y127" s="137"/>
      <c r="Z127" s="137"/>
      <c r="AA127" s="137"/>
      <c r="AB127" s="137"/>
      <c r="AC127" s="137"/>
      <c r="AD127" s="137"/>
      <c r="AE127" s="137"/>
      <c r="AF127" s="137"/>
      <c r="AG127" s="137"/>
      <c r="AH127" s="137"/>
      <c r="AI127" s="137"/>
      <c r="AJ127" s="137"/>
      <c r="AK127" s="137"/>
      <c r="AL127" s="137"/>
      <c r="AM127" s="137"/>
      <c r="AN127" s="137"/>
      <c r="AO127" s="137"/>
      <c r="AP127" s="137"/>
      <c r="AQ127" s="137"/>
      <c r="AR127" s="137"/>
      <c r="AS127" s="137"/>
      <c r="AT127" s="137"/>
      <c r="AU127" s="137"/>
      <c r="AV127" s="137"/>
      <c r="AW127" s="137"/>
      <c r="AX127" s="137"/>
    </row>
    <row r="128" spans="1:50" s="100" customFormat="1" ht="18.75" x14ac:dyDescent="0.25">
      <c r="B128" s="106" t="s">
        <v>65</v>
      </c>
      <c r="C128" s="878">
        <v>54.33</v>
      </c>
      <c r="D128" s="1597" t="s">
        <v>22</v>
      </c>
      <c r="E128" s="385"/>
      <c r="F128" s="2365"/>
      <c r="G128" s="110"/>
      <c r="H128" s="110"/>
      <c r="I128" s="110"/>
      <c r="J128" s="110"/>
      <c r="K128" s="110"/>
      <c r="L128" s="110"/>
      <c r="M128" s="110"/>
      <c r="R128" s="137"/>
      <c r="S128" s="137"/>
      <c r="T128" s="137"/>
      <c r="U128" s="137"/>
      <c r="V128" s="137"/>
      <c r="W128" s="137"/>
      <c r="X128" s="137"/>
      <c r="Y128" s="137"/>
      <c r="Z128" s="137"/>
      <c r="AA128" s="137"/>
      <c r="AB128" s="137"/>
      <c r="AC128" s="137"/>
      <c r="AD128" s="137"/>
      <c r="AE128" s="137"/>
      <c r="AF128" s="137"/>
      <c r="AG128" s="137"/>
      <c r="AH128" s="137"/>
      <c r="AI128" s="137"/>
      <c r="AJ128" s="137"/>
      <c r="AK128" s="137"/>
      <c r="AL128" s="137"/>
      <c r="AM128" s="137"/>
      <c r="AN128" s="137"/>
      <c r="AO128" s="137"/>
      <c r="AP128" s="137"/>
      <c r="AQ128" s="137"/>
      <c r="AR128" s="137"/>
      <c r="AS128" s="137"/>
      <c r="AT128" s="137"/>
      <c r="AU128" s="137"/>
      <c r="AV128" s="137"/>
      <c r="AW128" s="137"/>
      <c r="AX128" s="137"/>
    </row>
    <row r="129" spans="2:50" s="100" customFormat="1" ht="15.75" x14ac:dyDescent="0.25">
      <c r="B129" s="106" t="s">
        <v>66</v>
      </c>
      <c r="C129" s="274">
        <v>25943</v>
      </c>
      <c r="D129" s="100" t="s">
        <v>22</v>
      </c>
      <c r="E129" s="884"/>
      <c r="F129" s="2366"/>
      <c r="R129" s="137"/>
      <c r="S129" s="137"/>
      <c r="T129" s="137"/>
      <c r="U129" s="137"/>
      <c r="V129" s="137"/>
      <c r="W129" s="137"/>
      <c r="X129" s="137"/>
      <c r="Y129" s="137"/>
      <c r="Z129" s="137"/>
      <c r="AA129" s="137"/>
      <c r="AB129" s="137"/>
      <c r="AC129" s="137"/>
      <c r="AD129" s="137"/>
      <c r="AE129" s="137"/>
      <c r="AF129" s="137"/>
      <c r="AG129" s="137"/>
      <c r="AH129" s="137"/>
      <c r="AI129" s="137"/>
      <c r="AJ129" s="137"/>
      <c r="AK129" s="137"/>
      <c r="AL129" s="137"/>
      <c r="AM129" s="137"/>
      <c r="AN129" s="137"/>
      <c r="AO129" s="137"/>
      <c r="AP129" s="137"/>
      <c r="AQ129" s="137"/>
      <c r="AR129" s="137"/>
      <c r="AS129" s="137"/>
      <c r="AT129" s="137"/>
      <c r="AU129" s="137"/>
      <c r="AV129" s="137"/>
      <c r="AW129" s="137"/>
      <c r="AX129" s="137"/>
    </row>
    <row r="130" spans="2:50" s="100" customFormat="1" x14ac:dyDescent="0.25">
      <c r="B130" s="112"/>
      <c r="C130" s="1901"/>
      <c r="D130" s="1901"/>
      <c r="E130" s="1901"/>
      <c r="F130" s="1901"/>
      <c r="G130" s="1901"/>
      <c r="H130" s="1901"/>
      <c r="I130" s="1901"/>
      <c r="J130" s="1901"/>
      <c r="K130" s="1901"/>
      <c r="L130" s="1901"/>
      <c r="M130" s="1901"/>
      <c r="N130" s="1901"/>
      <c r="R130" s="137"/>
      <c r="S130" s="137"/>
      <c r="T130" s="137"/>
      <c r="U130" s="137"/>
      <c r="V130" s="137"/>
      <c r="W130" s="137"/>
      <c r="X130" s="137"/>
      <c r="Y130" s="137"/>
      <c r="Z130" s="137"/>
      <c r="AA130" s="137"/>
      <c r="AB130" s="137"/>
      <c r="AC130" s="137"/>
      <c r="AD130" s="137"/>
      <c r="AE130" s="137"/>
      <c r="AF130" s="137"/>
      <c r="AG130" s="137"/>
      <c r="AH130" s="137"/>
      <c r="AI130" s="137"/>
      <c r="AJ130" s="137"/>
      <c r="AK130" s="137"/>
      <c r="AL130" s="137"/>
      <c r="AM130" s="137"/>
      <c r="AN130" s="137"/>
      <c r="AO130" s="137"/>
      <c r="AP130" s="137"/>
      <c r="AQ130" s="137"/>
      <c r="AR130" s="137"/>
      <c r="AS130" s="137"/>
      <c r="AT130" s="137"/>
      <c r="AU130" s="137"/>
      <c r="AV130" s="137"/>
      <c r="AW130" s="137"/>
      <c r="AX130" s="137"/>
    </row>
    <row r="131" spans="2:50" ht="15.75" thickBot="1" x14ac:dyDescent="0.3"/>
    <row r="132" spans="2:50" ht="27" thickBot="1" x14ac:dyDescent="0.3">
      <c r="B132" s="1902" t="s">
        <v>67</v>
      </c>
      <c r="C132" s="1902"/>
      <c r="D132" s="1902"/>
      <c r="E132" s="1902"/>
      <c r="F132" s="1902"/>
      <c r="G132" s="1902"/>
      <c r="H132" s="1902"/>
      <c r="I132" s="1902"/>
      <c r="J132" s="1902"/>
      <c r="K132" s="1902"/>
      <c r="L132" s="1902"/>
      <c r="M132" s="1902"/>
      <c r="N132" s="1902"/>
    </row>
    <row r="135" spans="2:50" ht="90" x14ac:dyDescent="0.25">
      <c r="B135" s="1522" t="s">
        <v>68</v>
      </c>
      <c r="C135" s="114" t="s">
        <v>69</v>
      </c>
      <c r="D135" s="1570" t="s">
        <v>70</v>
      </c>
      <c r="E135" s="885" t="s">
        <v>71</v>
      </c>
      <c r="F135" s="114" t="s">
        <v>72</v>
      </c>
      <c r="G135" s="114" t="s">
        <v>73</v>
      </c>
      <c r="H135" s="114" t="s">
        <v>74</v>
      </c>
      <c r="I135" s="114" t="s">
        <v>75</v>
      </c>
      <c r="J135" s="114" t="s">
        <v>76</v>
      </c>
      <c r="K135" s="114" t="s">
        <v>77</v>
      </c>
      <c r="L135" s="114" t="s">
        <v>78</v>
      </c>
      <c r="M135" s="115" t="s">
        <v>79</v>
      </c>
      <c r="N135" s="115" t="s">
        <v>80</v>
      </c>
      <c r="O135" s="1898" t="s">
        <v>81</v>
      </c>
      <c r="P135" s="1900"/>
      <c r="Q135" s="114" t="s">
        <v>82</v>
      </c>
    </row>
    <row r="136" spans="2:50" x14ac:dyDescent="0.25">
      <c r="B136" s="275" t="s">
        <v>2908</v>
      </c>
      <c r="C136" s="276" t="s">
        <v>279</v>
      </c>
      <c r="D136" s="886" t="s">
        <v>2909</v>
      </c>
      <c r="E136" s="887">
        <v>80</v>
      </c>
      <c r="F136" s="1531" t="s">
        <v>86</v>
      </c>
      <c r="G136" s="1531" t="s">
        <v>19</v>
      </c>
      <c r="H136" s="1531" t="s">
        <v>86</v>
      </c>
      <c r="I136" s="278" t="s">
        <v>86</v>
      </c>
      <c r="J136" s="278" t="s">
        <v>19</v>
      </c>
      <c r="K136" s="1488" t="s">
        <v>19</v>
      </c>
      <c r="L136" s="51" t="s">
        <v>19</v>
      </c>
      <c r="M136" s="51" t="s">
        <v>19</v>
      </c>
      <c r="N136" s="51" t="s">
        <v>19</v>
      </c>
      <c r="O136" s="1969"/>
      <c r="P136" s="1970"/>
      <c r="Q136" s="1488" t="s">
        <v>19</v>
      </c>
    </row>
    <row r="137" spans="2:50" x14ac:dyDescent="0.25">
      <c r="B137" s="275" t="s">
        <v>2908</v>
      </c>
      <c r="C137" s="276" t="s">
        <v>279</v>
      </c>
      <c r="D137" s="886" t="s">
        <v>2910</v>
      </c>
      <c r="E137" s="887">
        <v>84</v>
      </c>
      <c r="F137" s="1531" t="s">
        <v>86</v>
      </c>
      <c r="G137" s="1531" t="s">
        <v>19</v>
      </c>
      <c r="H137" s="1531" t="s">
        <v>86</v>
      </c>
      <c r="I137" s="278" t="s">
        <v>86</v>
      </c>
      <c r="J137" s="278" t="s">
        <v>19</v>
      </c>
      <c r="K137" s="1488" t="s">
        <v>19</v>
      </c>
      <c r="L137" s="51" t="s">
        <v>19</v>
      </c>
      <c r="M137" s="51" t="s">
        <v>19</v>
      </c>
      <c r="N137" s="51" t="s">
        <v>19</v>
      </c>
      <c r="O137" s="1969"/>
      <c r="P137" s="1970"/>
      <c r="Q137" s="1488" t="s">
        <v>19</v>
      </c>
    </row>
    <row r="138" spans="2:50" ht="45" x14ac:dyDescent="0.25">
      <c r="B138" s="275" t="s">
        <v>2911</v>
      </c>
      <c r="C138" s="276" t="s">
        <v>2912</v>
      </c>
      <c r="D138" s="307" t="s">
        <v>2913</v>
      </c>
      <c r="E138" s="887">
        <v>197</v>
      </c>
      <c r="F138" s="1531" t="s">
        <v>86</v>
      </c>
      <c r="G138" s="1531" t="s">
        <v>19</v>
      </c>
      <c r="H138" s="1531" t="s">
        <v>86</v>
      </c>
      <c r="I138" s="278" t="s">
        <v>86</v>
      </c>
      <c r="J138" s="278" t="s">
        <v>19</v>
      </c>
      <c r="K138" s="1488" t="s">
        <v>19</v>
      </c>
      <c r="L138" s="51" t="s">
        <v>19</v>
      </c>
      <c r="M138" s="51" t="s">
        <v>19</v>
      </c>
      <c r="N138" s="51" t="s">
        <v>19</v>
      </c>
      <c r="O138" s="1969"/>
      <c r="P138" s="1970"/>
      <c r="Q138" s="1488" t="s">
        <v>19</v>
      </c>
    </row>
    <row r="139" spans="2:50" ht="45" x14ac:dyDescent="0.25">
      <c r="B139" s="275" t="s">
        <v>2911</v>
      </c>
      <c r="C139" s="276" t="s">
        <v>2912</v>
      </c>
      <c r="D139" s="307" t="s">
        <v>2914</v>
      </c>
      <c r="E139" s="887">
        <v>65</v>
      </c>
      <c r="F139" s="1531" t="s">
        <v>86</v>
      </c>
      <c r="G139" s="1531" t="s">
        <v>19</v>
      </c>
      <c r="H139" s="1531" t="s">
        <v>86</v>
      </c>
      <c r="I139" s="278" t="s">
        <v>86</v>
      </c>
      <c r="J139" s="278" t="s">
        <v>19</v>
      </c>
      <c r="K139" s="1488" t="s">
        <v>19</v>
      </c>
      <c r="L139" s="51" t="s">
        <v>19</v>
      </c>
      <c r="M139" s="51" t="s">
        <v>19</v>
      </c>
      <c r="N139" s="51" t="s">
        <v>19</v>
      </c>
      <c r="O139" s="1969"/>
      <c r="P139" s="1970"/>
      <c r="Q139" s="1488" t="s">
        <v>19</v>
      </c>
    </row>
    <row r="140" spans="2:50" ht="30" x14ac:dyDescent="0.25">
      <c r="B140" s="275" t="s">
        <v>2915</v>
      </c>
      <c r="C140" s="276" t="s">
        <v>2912</v>
      </c>
      <c r="D140" s="307" t="s">
        <v>2916</v>
      </c>
      <c r="E140" s="887">
        <v>40</v>
      </c>
      <c r="F140" s="1531" t="s">
        <v>86</v>
      </c>
      <c r="G140" s="1531" t="s">
        <v>19</v>
      </c>
      <c r="H140" s="1531" t="s">
        <v>86</v>
      </c>
      <c r="I140" s="278" t="s">
        <v>86</v>
      </c>
      <c r="J140" s="278" t="s">
        <v>19</v>
      </c>
      <c r="K140" s="1488" t="s">
        <v>19</v>
      </c>
      <c r="L140" s="51" t="s">
        <v>19</v>
      </c>
      <c r="M140" s="51" t="s">
        <v>19</v>
      </c>
      <c r="N140" s="51" t="s">
        <v>19</v>
      </c>
      <c r="O140" s="1969"/>
      <c r="P140" s="1970"/>
      <c r="Q140" s="1488" t="s">
        <v>19</v>
      </c>
    </row>
    <row r="141" spans="2:50" ht="60" x14ac:dyDescent="0.25">
      <c r="B141" s="275" t="s">
        <v>2915</v>
      </c>
      <c r="C141" s="276" t="s">
        <v>2912</v>
      </c>
      <c r="D141" s="307" t="s">
        <v>2917</v>
      </c>
      <c r="E141" s="887">
        <v>60</v>
      </c>
      <c r="F141" s="1531" t="s">
        <v>86</v>
      </c>
      <c r="G141" s="1531" t="s">
        <v>19</v>
      </c>
      <c r="H141" s="1531" t="s">
        <v>86</v>
      </c>
      <c r="I141" s="278" t="s">
        <v>86</v>
      </c>
      <c r="J141" s="278" t="s">
        <v>19</v>
      </c>
      <c r="K141" s="1488" t="s">
        <v>19</v>
      </c>
      <c r="L141" s="51" t="s">
        <v>19</v>
      </c>
      <c r="M141" s="51" t="s">
        <v>19</v>
      </c>
      <c r="N141" s="51" t="s">
        <v>19</v>
      </c>
      <c r="O141" s="1969"/>
      <c r="P141" s="1970"/>
      <c r="Q141" s="1488" t="s">
        <v>19</v>
      </c>
    </row>
    <row r="142" spans="2:50" ht="45" x14ac:dyDescent="0.25">
      <c r="B142" s="275" t="s">
        <v>2915</v>
      </c>
      <c r="C142" s="276" t="s">
        <v>2912</v>
      </c>
      <c r="D142" s="307" t="s">
        <v>2918</v>
      </c>
      <c r="E142" s="887">
        <v>143</v>
      </c>
      <c r="F142" s="1531" t="s">
        <v>86</v>
      </c>
      <c r="G142" s="1531" t="s">
        <v>19</v>
      </c>
      <c r="H142" s="1531" t="s">
        <v>86</v>
      </c>
      <c r="I142" s="278" t="s">
        <v>86</v>
      </c>
      <c r="J142" s="278" t="s">
        <v>19</v>
      </c>
      <c r="K142" s="1488" t="s">
        <v>19</v>
      </c>
      <c r="L142" s="51" t="s">
        <v>19</v>
      </c>
      <c r="M142" s="51" t="s">
        <v>19</v>
      </c>
      <c r="N142" s="51" t="s">
        <v>19</v>
      </c>
      <c r="O142" s="1501"/>
      <c r="P142" s="1502"/>
      <c r="Q142" s="1488" t="s">
        <v>19</v>
      </c>
    </row>
    <row r="143" spans="2:50" ht="45" x14ac:dyDescent="0.25">
      <c r="B143" s="275" t="s">
        <v>2919</v>
      </c>
      <c r="C143" s="276" t="s">
        <v>2912</v>
      </c>
      <c r="D143" s="307" t="s">
        <v>2920</v>
      </c>
      <c r="E143" s="887">
        <v>137</v>
      </c>
      <c r="F143" s="1531" t="s">
        <v>86</v>
      </c>
      <c r="G143" s="1531" t="s">
        <v>19</v>
      </c>
      <c r="H143" s="1531" t="s">
        <v>86</v>
      </c>
      <c r="I143" s="278" t="s">
        <v>86</v>
      </c>
      <c r="J143" s="278" t="s">
        <v>19</v>
      </c>
      <c r="K143" s="1488" t="s">
        <v>19</v>
      </c>
      <c r="L143" s="51" t="s">
        <v>19</v>
      </c>
      <c r="M143" s="51" t="s">
        <v>19</v>
      </c>
      <c r="N143" s="51" t="s">
        <v>19</v>
      </c>
      <c r="O143" s="1501"/>
      <c r="P143" s="1502"/>
      <c r="Q143" s="1488" t="s">
        <v>19</v>
      </c>
    </row>
    <row r="144" spans="2:50" ht="30" x14ac:dyDescent="0.25">
      <c r="B144" s="275" t="s">
        <v>2921</v>
      </c>
      <c r="C144" s="276" t="s">
        <v>2912</v>
      </c>
      <c r="D144" s="307" t="s">
        <v>2922</v>
      </c>
      <c r="E144" s="887">
        <v>39</v>
      </c>
      <c r="F144" s="1531" t="s">
        <v>86</v>
      </c>
      <c r="G144" s="1531" t="s">
        <v>19</v>
      </c>
      <c r="H144" s="1531" t="s">
        <v>86</v>
      </c>
      <c r="I144" s="278" t="s">
        <v>86</v>
      </c>
      <c r="J144" s="278" t="s">
        <v>19</v>
      </c>
      <c r="K144" s="1488" t="s">
        <v>19</v>
      </c>
      <c r="L144" s="51" t="s">
        <v>19</v>
      </c>
      <c r="M144" s="51" t="s">
        <v>19</v>
      </c>
      <c r="N144" s="51" t="s">
        <v>19</v>
      </c>
      <c r="O144" s="1501"/>
      <c r="P144" s="1502"/>
      <c r="Q144" s="1488" t="s">
        <v>19</v>
      </c>
    </row>
    <row r="145" spans="2:17" ht="45" x14ac:dyDescent="0.25">
      <c r="B145" s="275" t="s">
        <v>2923</v>
      </c>
      <c r="C145" s="276" t="s">
        <v>2924</v>
      </c>
      <c r="D145" s="307" t="s">
        <v>2925</v>
      </c>
      <c r="E145" s="887">
        <v>52</v>
      </c>
      <c r="F145" s="1531" t="s">
        <v>86</v>
      </c>
      <c r="G145" s="1531" t="s">
        <v>19</v>
      </c>
      <c r="H145" s="1531" t="s">
        <v>86</v>
      </c>
      <c r="I145" s="278" t="s">
        <v>86</v>
      </c>
      <c r="J145" s="278" t="s">
        <v>19</v>
      </c>
      <c r="K145" s="1488" t="s">
        <v>19</v>
      </c>
      <c r="L145" s="51" t="s">
        <v>19</v>
      </c>
      <c r="M145" s="51" t="s">
        <v>19</v>
      </c>
      <c r="N145" s="51" t="s">
        <v>19</v>
      </c>
      <c r="O145" s="1501"/>
      <c r="P145" s="1502"/>
      <c r="Q145" s="1488" t="s">
        <v>19</v>
      </c>
    </row>
    <row r="146" spans="2:17" ht="45" x14ac:dyDescent="0.25">
      <c r="B146" s="275" t="s">
        <v>2923</v>
      </c>
      <c r="C146" s="276" t="s">
        <v>2924</v>
      </c>
      <c r="D146" s="307" t="s">
        <v>2926</v>
      </c>
      <c r="E146" s="887">
        <v>52</v>
      </c>
      <c r="F146" s="1531" t="s">
        <v>86</v>
      </c>
      <c r="G146" s="1531" t="s">
        <v>19</v>
      </c>
      <c r="H146" s="1531" t="s">
        <v>86</v>
      </c>
      <c r="I146" s="278" t="s">
        <v>86</v>
      </c>
      <c r="J146" s="278" t="s">
        <v>19</v>
      </c>
      <c r="K146" s="1488" t="s">
        <v>19</v>
      </c>
      <c r="L146" s="51" t="s">
        <v>19</v>
      </c>
      <c r="M146" s="51" t="s">
        <v>19</v>
      </c>
      <c r="N146" s="51" t="s">
        <v>19</v>
      </c>
      <c r="O146" s="1501"/>
      <c r="P146" s="1502"/>
      <c r="Q146" s="1488" t="s">
        <v>19</v>
      </c>
    </row>
    <row r="147" spans="2:17" ht="45" x14ac:dyDescent="0.25">
      <c r="B147" s="275" t="s">
        <v>2923</v>
      </c>
      <c r="C147" s="276" t="s">
        <v>2924</v>
      </c>
      <c r="D147" s="307" t="s">
        <v>2927</v>
      </c>
      <c r="E147" s="887">
        <v>52</v>
      </c>
      <c r="F147" s="1531" t="s">
        <v>86</v>
      </c>
      <c r="G147" s="1531" t="s">
        <v>19</v>
      </c>
      <c r="H147" s="1531" t="s">
        <v>86</v>
      </c>
      <c r="I147" s="278" t="s">
        <v>86</v>
      </c>
      <c r="J147" s="278" t="s">
        <v>19</v>
      </c>
      <c r="K147" s="1488" t="s">
        <v>19</v>
      </c>
      <c r="L147" s="51" t="s">
        <v>19</v>
      </c>
      <c r="M147" s="51" t="s">
        <v>19</v>
      </c>
      <c r="N147" s="51" t="s">
        <v>19</v>
      </c>
      <c r="O147" s="1501"/>
      <c r="P147" s="1502"/>
      <c r="Q147" s="1488" t="s">
        <v>19</v>
      </c>
    </row>
    <row r="148" spans="2:17" ht="45" x14ac:dyDescent="0.25">
      <c r="B148" s="275" t="s">
        <v>2923</v>
      </c>
      <c r="C148" s="276" t="s">
        <v>2924</v>
      </c>
      <c r="D148" s="307" t="s">
        <v>2928</v>
      </c>
      <c r="E148" s="887">
        <v>52</v>
      </c>
      <c r="F148" s="1531" t="s">
        <v>86</v>
      </c>
      <c r="G148" s="1531" t="s">
        <v>19</v>
      </c>
      <c r="H148" s="1531" t="s">
        <v>86</v>
      </c>
      <c r="I148" s="278" t="s">
        <v>86</v>
      </c>
      <c r="J148" s="278" t="s">
        <v>19</v>
      </c>
      <c r="K148" s="1488" t="s">
        <v>19</v>
      </c>
      <c r="L148" s="51" t="s">
        <v>19</v>
      </c>
      <c r="M148" s="51" t="s">
        <v>19</v>
      </c>
      <c r="N148" s="51" t="s">
        <v>19</v>
      </c>
      <c r="O148" s="1501"/>
      <c r="P148" s="1502"/>
      <c r="Q148" s="1488" t="s">
        <v>19</v>
      </c>
    </row>
    <row r="149" spans="2:17" ht="30" x14ac:dyDescent="0.25">
      <c r="B149" s="275" t="s">
        <v>2923</v>
      </c>
      <c r="C149" s="276" t="s">
        <v>2924</v>
      </c>
      <c r="D149" s="307" t="s">
        <v>2929</v>
      </c>
      <c r="E149" s="887">
        <v>51</v>
      </c>
      <c r="F149" s="1531" t="s">
        <v>86</v>
      </c>
      <c r="G149" s="1531" t="s">
        <v>19</v>
      </c>
      <c r="H149" s="1531" t="s">
        <v>86</v>
      </c>
      <c r="I149" s="278" t="s">
        <v>86</v>
      </c>
      <c r="J149" s="278" t="s">
        <v>19</v>
      </c>
      <c r="K149" s="1488" t="s">
        <v>19</v>
      </c>
      <c r="L149" s="51" t="s">
        <v>19</v>
      </c>
      <c r="M149" s="51" t="s">
        <v>19</v>
      </c>
      <c r="N149" s="51" t="s">
        <v>19</v>
      </c>
      <c r="O149" s="1501"/>
      <c r="P149" s="1502"/>
      <c r="Q149" s="1488" t="s">
        <v>19</v>
      </c>
    </row>
    <row r="150" spans="2:17" ht="45" x14ac:dyDescent="0.25">
      <c r="B150" s="275" t="s">
        <v>2923</v>
      </c>
      <c r="C150" s="276" t="s">
        <v>2924</v>
      </c>
      <c r="D150" s="307" t="s">
        <v>2930</v>
      </c>
      <c r="E150" s="888">
        <v>52</v>
      </c>
      <c r="F150" s="1531" t="s">
        <v>86</v>
      </c>
      <c r="G150" s="1531" t="s">
        <v>19</v>
      </c>
      <c r="H150" s="1531" t="s">
        <v>86</v>
      </c>
      <c r="I150" s="278" t="s">
        <v>86</v>
      </c>
      <c r="J150" s="278" t="s">
        <v>19</v>
      </c>
      <c r="K150" s="1488" t="s">
        <v>19</v>
      </c>
      <c r="L150" s="51" t="s">
        <v>19</v>
      </c>
      <c r="M150" s="51" t="s">
        <v>19</v>
      </c>
      <c r="N150" s="51" t="s">
        <v>19</v>
      </c>
      <c r="O150" s="1501"/>
      <c r="P150" s="1502"/>
      <c r="Q150" s="1488" t="s">
        <v>19</v>
      </c>
    </row>
    <row r="151" spans="2:17" ht="45" x14ac:dyDescent="0.25">
      <c r="B151" s="275" t="s">
        <v>2923</v>
      </c>
      <c r="C151" s="276" t="s">
        <v>2924</v>
      </c>
      <c r="D151" s="307" t="s">
        <v>2931</v>
      </c>
      <c r="E151" s="887">
        <v>51</v>
      </c>
      <c r="F151" s="1531" t="s">
        <v>86</v>
      </c>
      <c r="G151" s="1531" t="s">
        <v>19</v>
      </c>
      <c r="H151" s="1531" t="s">
        <v>86</v>
      </c>
      <c r="I151" s="278" t="s">
        <v>86</v>
      </c>
      <c r="J151" s="278" t="s">
        <v>19</v>
      </c>
      <c r="K151" s="1488" t="s">
        <v>19</v>
      </c>
      <c r="L151" s="51" t="s">
        <v>19</v>
      </c>
      <c r="M151" s="51" t="s">
        <v>19</v>
      </c>
      <c r="N151" s="51" t="s">
        <v>19</v>
      </c>
      <c r="O151" s="1501"/>
      <c r="P151" s="1502"/>
      <c r="Q151" s="1488" t="s">
        <v>19</v>
      </c>
    </row>
    <row r="152" spans="2:17" ht="60" x14ac:dyDescent="0.25">
      <c r="B152" s="275" t="s">
        <v>2923</v>
      </c>
      <c r="C152" s="276" t="s">
        <v>2924</v>
      </c>
      <c r="D152" s="307" t="s">
        <v>2932</v>
      </c>
      <c r="E152" s="887">
        <v>52</v>
      </c>
      <c r="F152" s="1531" t="s">
        <v>86</v>
      </c>
      <c r="G152" s="1531" t="s">
        <v>19</v>
      </c>
      <c r="H152" s="1531" t="s">
        <v>86</v>
      </c>
      <c r="I152" s="278" t="s">
        <v>86</v>
      </c>
      <c r="J152" s="278" t="s">
        <v>19</v>
      </c>
      <c r="K152" s="1488" t="s">
        <v>19</v>
      </c>
      <c r="L152" s="51" t="s">
        <v>19</v>
      </c>
      <c r="M152" s="51" t="s">
        <v>19</v>
      </c>
      <c r="N152" s="51" t="s">
        <v>19</v>
      </c>
      <c r="O152" s="1501"/>
      <c r="P152" s="1502"/>
      <c r="Q152" s="1488" t="s">
        <v>19</v>
      </c>
    </row>
    <row r="153" spans="2:17" ht="45" x14ac:dyDescent="0.25">
      <c r="B153" s="275" t="s">
        <v>2923</v>
      </c>
      <c r="C153" s="276" t="s">
        <v>2924</v>
      </c>
      <c r="D153" s="307" t="s">
        <v>2933</v>
      </c>
      <c r="E153" s="887">
        <v>52</v>
      </c>
      <c r="F153" s="1531" t="s">
        <v>86</v>
      </c>
      <c r="G153" s="1531" t="s">
        <v>19</v>
      </c>
      <c r="H153" s="1531" t="s">
        <v>86</v>
      </c>
      <c r="I153" s="278" t="s">
        <v>86</v>
      </c>
      <c r="J153" s="278" t="s">
        <v>19</v>
      </c>
      <c r="K153" s="1488" t="s">
        <v>19</v>
      </c>
      <c r="L153" s="51" t="s">
        <v>19</v>
      </c>
      <c r="M153" s="51" t="s">
        <v>19</v>
      </c>
      <c r="N153" s="51" t="s">
        <v>19</v>
      </c>
      <c r="O153" s="1501"/>
      <c r="P153" s="1502"/>
      <c r="Q153" s="1488" t="s">
        <v>19</v>
      </c>
    </row>
    <row r="154" spans="2:17" ht="45" x14ac:dyDescent="0.25">
      <c r="B154" s="275" t="s">
        <v>2923</v>
      </c>
      <c r="C154" s="276" t="s">
        <v>2924</v>
      </c>
      <c r="D154" s="307" t="s">
        <v>2934</v>
      </c>
      <c r="E154" s="887">
        <v>52</v>
      </c>
      <c r="F154" s="1531" t="s">
        <v>86</v>
      </c>
      <c r="G154" s="1531" t="s">
        <v>19</v>
      </c>
      <c r="H154" s="1531" t="s">
        <v>86</v>
      </c>
      <c r="I154" s="278" t="s">
        <v>86</v>
      </c>
      <c r="J154" s="278" t="s">
        <v>19</v>
      </c>
      <c r="K154" s="1488" t="s">
        <v>19</v>
      </c>
      <c r="L154" s="51" t="s">
        <v>19</v>
      </c>
      <c r="M154" s="51" t="s">
        <v>19</v>
      </c>
      <c r="N154" s="51" t="s">
        <v>19</v>
      </c>
      <c r="O154" s="1501"/>
      <c r="P154" s="1502"/>
      <c r="Q154" s="1488" t="s">
        <v>19</v>
      </c>
    </row>
    <row r="155" spans="2:17" ht="30" x14ac:dyDescent="0.25">
      <c r="B155" s="275" t="s">
        <v>2923</v>
      </c>
      <c r="C155" s="276" t="s">
        <v>2924</v>
      </c>
      <c r="D155" s="307" t="s">
        <v>2935</v>
      </c>
      <c r="E155" s="887">
        <v>52</v>
      </c>
      <c r="F155" s="1531" t="s">
        <v>86</v>
      </c>
      <c r="G155" s="1531" t="s">
        <v>19</v>
      </c>
      <c r="H155" s="1531" t="s">
        <v>86</v>
      </c>
      <c r="I155" s="278" t="s">
        <v>86</v>
      </c>
      <c r="J155" s="278" t="s">
        <v>19</v>
      </c>
      <c r="K155" s="1488" t="s">
        <v>19</v>
      </c>
      <c r="L155" s="51" t="s">
        <v>19</v>
      </c>
      <c r="M155" s="51" t="s">
        <v>19</v>
      </c>
      <c r="N155" s="51" t="s">
        <v>19</v>
      </c>
      <c r="O155" s="1501"/>
      <c r="P155" s="1502"/>
      <c r="Q155" s="1488" t="s">
        <v>19</v>
      </c>
    </row>
    <row r="156" spans="2:17" ht="30" x14ac:dyDescent="0.25">
      <c r="B156" s="275" t="s">
        <v>2923</v>
      </c>
      <c r="C156" s="276" t="s">
        <v>2924</v>
      </c>
      <c r="D156" s="307" t="s">
        <v>2936</v>
      </c>
      <c r="E156" s="887">
        <v>52</v>
      </c>
      <c r="F156" s="1531" t="s">
        <v>86</v>
      </c>
      <c r="G156" s="1531" t="s">
        <v>19</v>
      </c>
      <c r="H156" s="1531" t="s">
        <v>86</v>
      </c>
      <c r="I156" s="278" t="s">
        <v>86</v>
      </c>
      <c r="J156" s="278" t="s">
        <v>19</v>
      </c>
      <c r="K156" s="1488" t="s">
        <v>19</v>
      </c>
      <c r="L156" s="51" t="s">
        <v>19</v>
      </c>
      <c r="M156" s="51" t="s">
        <v>19</v>
      </c>
      <c r="N156" s="51" t="s">
        <v>19</v>
      </c>
      <c r="O156" s="1501"/>
      <c r="P156" s="1502"/>
      <c r="Q156" s="1488" t="s">
        <v>19</v>
      </c>
    </row>
    <row r="157" spans="2:17" ht="60" x14ac:dyDescent="0.25">
      <c r="B157" s="275" t="s">
        <v>2923</v>
      </c>
      <c r="C157" s="276" t="s">
        <v>2924</v>
      </c>
      <c r="D157" s="307" t="s">
        <v>2937</v>
      </c>
      <c r="E157" s="887">
        <v>52</v>
      </c>
      <c r="F157" s="1531" t="s">
        <v>86</v>
      </c>
      <c r="G157" s="1531" t="s">
        <v>19</v>
      </c>
      <c r="H157" s="1531" t="s">
        <v>86</v>
      </c>
      <c r="I157" s="278" t="s">
        <v>86</v>
      </c>
      <c r="J157" s="278" t="s">
        <v>19</v>
      </c>
      <c r="K157" s="1488" t="s">
        <v>19</v>
      </c>
      <c r="L157" s="51" t="s">
        <v>19</v>
      </c>
      <c r="M157" s="51" t="s">
        <v>19</v>
      </c>
      <c r="N157" s="51" t="s">
        <v>19</v>
      </c>
      <c r="O157" s="1501"/>
      <c r="P157" s="1502"/>
      <c r="Q157" s="1488" t="s">
        <v>19</v>
      </c>
    </row>
    <row r="158" spans="2:17" ht="45" x14ac:dyDescent="0.25">
      <c r="B158" s="275" t="s">
        <v>2923</v>
      </c>
      <c r="C158" s="276" t="s">
        <v>2924</v>
      </c>
      <c r="D158" s="307" t="s">
        <v>2938</v>
      </c>
      <c r="E158" s="887">
        <v>52</v>
      </c>
      <c r="F158" s="1531" t="s">
        <v>86</v>
      </c>
      <c r="G158" s="1531" t="s">
        <v>19</v>
      </c>
      <c r="H158" s="1531" t="s">
        <v>86</v>
      </c>
      <c r="I158" s="278" t="s">
        <v>86</v>
      </c>
      <c r="J158" s="278" t="s">
        <v>19</v>
      </c>
      <c r="K158" s="1488" t="s">
        <v>19</v>
      </c>
      <c r="L158" s="51" t="s">
        <v>19</v>
      </c>
      <c r="M158" s="51" t="s">
        <v>19</v>
      </c>
      <c r="N158" s="51" t="s">
        <v>19</v>
      </c>
      <c r="O158" s="1501"/>
      <c r="P158" s="1502"/>
      <c r="Q158" s="1488" t="s">
        <v>19</v>
      </c>
    </row>
    <row r="159" spans="2:17" ht="45" x14ac:dyDescent="0.25">
      <c r="B159" s="275" t="s">
        <v>2923</v>
      </c>
      <c r="C159" s="276" t="s">
        <v>2924</v>
      </c>
      <c r="D159" s="307" t="s">
        <v>2939</v>
      </c>
      <c r="E159" s="887">
        <v>52</v>
      </c>
      <c r="F159" s="1531" t="s">
        <v>86</v>
      </c>
      <c r="G159" s="1531" t="s">
        <v>19</v>
      </c>
      <c r="H159" s="1531" t="s">
        <v>86</v>
      </c>
      <c r="I159" s="278" t="s">
        <v>86</v>
      </c>
      <c r="J159" s="278" t="s">
        <v>19</v>
      </c>
      <c r="K159" s="1488" t="s">
        <v>19</v>
      </c>
      <c r="L159" s="51" t="s">
        <v>19</v>
      </c>
      <c r="M159" s="51" t="s">
        <v>19</v>
      </c>
      <c r="N159" s="51" t="s">
        <v>19</v>
      </c>
      <c r="O159" s="1501"/>
      <c r="P159" s="1502"/>
      <c r="Q159" s="1488" t="s">
        <v>19</v>
      </c>
    </row>
    <row r="160" spans="2:17" ht="45" x14ac:dyDescent="0.25">
      <c r="B160" s="275" t="s">
        <v>2923</v>
      </c>
      <c r="C160" s="276" t="s">
        <v>2924</v>
      </c>
      <c r="D160" s="307" t="s">
        <v>2940</v>
      </c>
      <c r="E160" s="887">
        <v>52</v>
      </c>
      <c r="F160" s="1531" t="s">
        <v>86</v>
      </c>
      <c r="G160" s="1531" t="s">
        <v>19</v>
      </c>
      <c r="H160" s="1531" t="s">
        <v>86</v>
      </c>
      <c r="I160" s="278" t="s">
        <v>86</v>
      </c>
      <c r="J160" s="278" t="s">
        <v>19</v>
      </c>
      <c r="K160" s="1488" t="s">
        <v>19</v>
      </c>
      <c r="L160" s="51" t="s">
        <v>19</v>
      </c>
      <c r="M160" s="51" t="s">
        <v>19</v>
      </c>
      <c r="N160" s="51" t="s">
        <v>19</v>
      </c>
      <c r="O160" s="1501"/>
      <c r="P160" s="1502"/>
      <c r="Q160" s="1488" t="s">
        <v>19</v>
      </c>
    </row>
    <row r="161" spans="2:17" ht="45" x14ac:dyDescent="0.25">
      <c r="B161" s="275" t="s">
        <v>2923</v>
      </c>
      <c r="C161" s="276" t="s">
        <v>2924</v>
      </c>
      <c r="D161" s="307" t="s">
        <v>2941</v>
      </c>
      <c r="E161" s="887">
        <v>52</v>
      </c>
      <c r="F161" s="1531" t="s">
        <v>86</v>
      </c>
      <c r="G161" s="1531" t="s">
        <v>19</v>
      </c>
      <c r="H161" s="1531" t="s">
        <v>86</v>
      </c>
      <c r="I161" s="278" t="s">
        <v>86</v>
      </c>
      <c r="J161" s="278" t="s">
        <v>19</v>
      </c>
      <c r="K161" s="1488" t="s">
        <v>19</v>
      </c>
      <c r="L161" s="51" t="s">
        <v>19</v>
      </c>
      <c r="M161" s="51" t="s">
        <v>19</v>
      </c>
      <c r="N161" s="51" t="s">
        <v>19</v>
      </c>
      <c r="O161" s="1501"/>
      <c r="P161" s="1502"/>
      <c r="Q161" s="1488" t="s">
        <v>19</v>
      </c>
    </row>
    <row r="162" spans="2:17" ht="45" x14ac:dyDescent="0.25">
      <c r="B162" s="275" t="s">
        <v>2923</v>
      </c>
      <c r="C162" s="276" t="s">
        <v>2924</v>
      </c>
      <c r="D162" s="307" t="s">
        <v>2942</v>
      </c>
      <c r="E162" s="887">
        <v>52</v>
      </c>
      <c r="F162" s="1531" t="s">
        <v>86</v>
      </c>
      <c r="G162" s="1531" t="s">
        <v>19</v>
      </c>
      <c r="H162" s="1531" t="s">
        <v>86</v>
      </c>
      <c r="I162" s="278" t="s">
        <v>86</v>
      </c>
      <c r="J162" s="278" t="s">
        <v>19</v>
      </c>
      <c r="K162" s="1488" t="s">
        <v>19</v>
      </c>
      <c r="L162" s="51" t="s">
        <v>19</v>
      </c>
      <c r="M162" s="51" t="s">
        <v>19</v>
      </c>
      <c r="N162" s="51" t="s">
        <v>19</v>
      </c>
      <c r="O162" s="1501"/>
      <c r="P162" s="1502"/>
      <c r="Q162" s="1488" t="s">
        <v>19</v>
      </c>
    </row>
    <row r="163" spans="2:17" ht="45" x14ac:dyDescent="0.25">
      <c r="B163" s="275" t="s">
        <v>2923</v>
      </c>
      <c r="C163" s="276" t="s">
        <v>2924</v>
      </c>
      <c r="D163" s="307" t="s">
        <v>2943</v>
      </c>
      <c r="E163" s="887">
        <v>52</v>
      </c>
      <c r="F163" s="1531" t="s">
        <v>86</v>
      </c>
      <c r="G163" s="1531" t="s">
        <v>19</v>
      </c>
      <c r="H163" s="1531" t="s">
        <v>86</v>
      </c>
      <c r="I163" s="278" t="s">
        <v>86</v>
      </c>
      <c r="J163" s="278" t="s">
        <v>19</v>
      </c>
      <c r="K163" s="1488" t="s">
        <v>19</v>
      </c>
      <c r="L163" s="51" t="s">
        <v>19</v>
      </c>
      <c r="M163" s="51" t="s">
        <v>19</v>
      </c>
      <c r="N163" s="51" t="s">
        <v>19</v>
      </c>
      <c r="O163" s="1501"/>
      <c r="P163" s="1502"/>
      <c r="Q163" s="1488" t="s">
        <v>19</v>
      </c>
    </row>
    <row r="164" spans="2:17" ht="30" x14ac:dyDescent="0.25">
      <c r="B164" s="275" t="s">
        <v>2923</v>
      </c>
      <c r="C164" s="276" t="s">
        <v>2924</v>
      </c>
      <c r="D164" s="307" t="s">
        <v>2944</v>
      </c>
      <c r="E164" s="887">
        <v>250</v>
      </c>
      <c r="F164" s="1531" t="s">
        <v>86</v>
      </c>
      <c r="G164" s="1531" t="s">
        <v>19</v>
      </c>
      <c r="H164" s="1531" t="s">
        <v>86</v>
      </c>
      <c r="I164" s="278" t="s">
        <v>86</v>
      </c>
      <c r="J164" s="278" t="s">
        <v>19</v>
      </c>
      <c r="K164" s="1488" t="s">
        <v>19</v>
      </c>
      <c r="L164" s="51" t="s">
        <v>19</v>
      </c>
      <c r="M164" s="51" t="s">
        <v>19</v>
      </c>
      <c r="N164" s="51" t="s">
        <v>19</v>
      </c>
      <c r="O164" s="1501"/>
      <c r="P164" s="1502"/>
      <c r="Q164" s="1488" t="s">
        <v>19</v>
      </c>
    </row>
    <row r="165" spans="2:17" ht="45" x14ac:dyDescent="0.25">
      <c r="B165" s="275" t="s">
        <v>2945</v>
      </c>
      <c r="C165" s="276" t="s">
        <v>2924</v>
      </c>
      <c r="D165" s="307" t="s">
        <v>2946</v>
      </c>
      <c r="E165" s="887">
        <v>53</v>
      </c>
      <c r="F165" s="1531" t="s">
        <v>86</v>
      </c>
      <c r="G165" s="1531" t="s">
        <v>19</v>
      </c>
      <c r="H165" s="1531" t="s">
        <v>86</v>
      </c>
      <c r="I165" s="278" t="s">
        <v>86</v>
      </c>
      <c r="J165" s="278" t="s">
        <v>19</v>
      </c>
      <c r="K165" s="1488" t="s">
        <v>19</v>
      </c>
      <c r="L165" s="51" t="s">
        <v>19</v>
      </c>
      <c r="M165" s="51" t="s">
        <v>19</v>
      </c>
      <c r="N165" s="51" t="s">
        <v>19</v>
      </c>
      <c r="O165" s="1501"/>
      <c r="P165" s="1502"/>
      <c r="Q165" s="1488" t="s">
        <v>19</v>
      </c>
    </row>
    <row r="166" spans="2:17" ht="75" x14ac:dyDescent="0.25">
      <c r="B166" s="275" t="s">
        <v>2945</v>
      </c>
      <c r="C166" s="276" t="s">
        <v>2924</v>
      </c>
      <c r="D166" s="307" t="s">
        <v>2947</v>
      </c>
      <c r="E166" s="887">
        <v>53</v>
      </c>
      <c r="F166" s="1531" t="s">
        <v>86</v>
      </c>
      <c r="G166" s="1531" t="s">
        <v>19</v>
      </c>
      <c r="H166" s="1531" t="s">
        <v>86</v>
      </c>
      <c r="I166" s="278" t="s">
        <v>86</v>
      </c>
      <c r="J166" s="278" t="s">
        <v>19</v>
      </c>
      <c r="K166" s="1488" t="s">
        <v>19</v>
      </c>
      <c r="L166" s="51" t="s">
        <v>19</v>
      </c>
      <c r="M166" s="51" t="s">
        <v>19</v>
      </c>
      <c r="N166" s="51" t="s">
        <v>19</v>
      </c>
      <c r="O166" s="1501"/>
      <c r="P166" s="1502"/>
      <c r="Q166" s="1488" t="s">
        <v>19</v>
      </c>
    </row>
    <row r="167" spans="2:17" ht="45" x14ac:dyDescent="0.25">
      <c r="B167" s="275" t="s">
        <v>2945</v>
      </c>
      <c r="C167" s="276" t="s">
        <v>2924</v>
      </c>
      <c r="D167" s="307" t="s">
        <v>2948</v>
      </c>
      <c r="E167" s="887">
        <v>53</v>
      </c>
      <c r="F167" s="1531" t="s">
        <v>86</v>
      </c>
      <c r="G167" s="1531" t="s">
        <v>19</v>
      </c>
      <c r="H167" s="1531" t="s">
        <v>86</v>
      </c>
      <c r="I167" s="278" t="s">
        <v>86</v>
      </c>
      <c r="J167" s="278" t="s">
        <v>19</v>
      </c>
      <c r="K167" s="1488" t="s">
        <v>19</v>
      </c>
      <c r="L167" s="51" t="s">
        <v>19</v>
      </c>
      <c r="M167" s="51" t="s">
        <v>19</v>
      </c>
      <c r="N167" s="51" t="s">
        <v>19</v>
      </c>
      <c r="O167" s="1501"/>
      <c r="P167" s="1502"/>
      <c r="Q167" s="1488" t="s">
        <v>19</v>
      </c>
    </row>
    <row r="168" spans="2:17" ht="45" x14ac:dyDescent="0.25">
      <c r="B168" s="275" t="s">
        <v>2945</v>
      </c>
      <c r="C168" s="276" t="s">
        <v>2924</v>
      </c>
      <c r="D168" s="307" t="s">
        <v>2949</v>
      </c>
      <c r="E168" s="887">
        <v>52</v>
      </c>
      <c r="F168" s="1531" t="s">
        <v>86</v>
      </c>
      <c r="G168" s="1531" t="s">
        <v>19</v>
      </c>
      <c r="H168" s="1531" t="s">
        <v>86</v>
      </c>
      <c r="I168" s="278" t="s">
        <v>86</v>
      </c>
      <c r="J168" s="278" t="s">
        <v>19</v>
      </c>
      <c r="K168" s="1488" t="s">
        <v>19</v>
      </c>
      <c r="L168" s="51" t="s">
        <v>19</v>
      </c>
      <c r="M168" s="51" t="s">
        <v>19</v>
      </c>
      <c r="N168" s="51" t="s">
        <v>19</v>
      </c>
      <c r="O168" s="1501"/>
      <c r="P168" s="1502"/>
      <c r="Q168" s="1488" t="s">
        <v>19</v>
      </c>
    </row>
    <row r="169" spans="2:17" ht="75" x14ac:dyDescent="0.25">
      <c r="B169" s="275" t="s">
        <v>2945</v>
      </c>
      <c r="C169" s="276" t="s">
        <v>2924</v>
      </c>
      <c r="D169" s="307" t="s">
        <v>2950</v>
      </c>
      <c r="E169" s="887">
        <v>52</v>
      </c>
      <c r="F169" s="1531" t="s">
        <v>86</v>
      </c>
      <c r="G169" s="1531" t="s">
        <v>19</v>
      </c>
      <c r="H169" s="1531" t="s">
        <v>86</v>
      </c>
      <c r="I169" s="278" t="s">
        <v>86</v>
      </c>
      <c r="J169" s="278" t="s">
        <v>19</v>
      </c>
      <c r="K169" s="1488" t="s">
        <v>19</v>
      </c>
      <c r="L169" s="51" t="s">
        <v>19</v>
      </c>
      <c r="M169" s="51" t="s">
        <v>19</v>
      </c>
      <c r="N169" s="51" t="s">
        <v>19</v>
      </c>
      <c r="O169" s="1501"/>
      <c r="P169" s="1502"/>
      <c r="Q169" s="1488" t="s">
        <v>19</v>
      </c>
    </row>
    <row r="170" spans="2:17" ht="75" x14ac:dyDescent="0.25">
      <c r="B170" s="275" t="s">
        <v>2945</v>
      </c>
      <c r="C170" s="276" t="s">
        <v>2924</v>
      </c>
      <c r="D170" s="307" t="s">
        <v>2951</v>
      </c>
      <c r="E170" s="887">
        <v>52</v>
      </c>
      <c r="F170" s="1531" t="s">
        <v>86</v>
      </c>
      <c r="G170" s="1531" t="s">
        <v>19</v>
      </c>
      <c r="H170" s="1531" t="s">
        <v>86</v>
      </c>
      <c r="I170" s="278" t="s">
        <v>86</v>
      </c>
      <c r="J170" s="278" t="s">
        <v>19</v>
      </c>
      <c r="K170" s="1488" t="s">
        <v>19</v>
      </c>
      <c r="L170" s="51" t="s">
        <v>19</v>
      </c>
      <c r="M170" s="51" t="s">
        <v>19</v>
      </c>
      <c r="N170" s="51" t="s">
        <v>19</v>
      </c>
      <c r="O170" s="1501"/>
      <c r="P170" s="1502"/>
      <c r="Q170" s="1488" t="s">
        <v>19</v>
      </c>
    </row>
    <row r="171" spans="2:17" ht="45" x14ac:dyDescent="0.25">
      <c r="B171" s="275" t="s">
        <v>2945</v>
      </c>
      <c r="C171" s="276" t="s">
        <v>2924</v>
      </c>
      <c r="D171" s="307" t="s">
        <v>2952</v>
      </c>
      <c r="E171" s="887">
        <v>100</v>
      </c>
      <c r="F171" s="1531" t="s">
        <v>86</v>
      </c>
      <c r="G171" s="1531" t="s">
        <v>19</v>
      </c>
      <c r="H171" s="1531" t="s">
        <v>86</v>
      </c>
      <c r="I171" s="278" t="s">
        <v>86</v>
      </c>
      <c r="J171" s="278" t="s">
        <v>19</v>
      </c>
      <c r="K171" s="1488" t="s">
        <v>19</v>
      </c>
      <c r="L171" s="51" t="s">
        <v>19</v>
      </c>
      <c r="M171" s="51" t="s">
        <v>19</v>
      </c>
      <c r="N171" s="51" t="s">
        <v>19</v>
      </c>
      <c r="O171" s="1501"/>
      <c r="P171" s="1502"/>
      <c r="Q171" s="1488" t="s">
        <v>19</v>
      </c>
    </row>
    <row r="172" spans="2:17" ht="45" x14ac:dyDescent="0.25">
      <c r="B172" s="275" t="s">
        <v>2953</v>
      </c>
      <c r="C172" s="276" t="s">
        <v>2924</v>
      </c>
      <c r="D172" s="307" t="s">
        <v>2954</v>
      </c>
      <c r="E172" s="887">
        <v>50</v>
      </c>
      <c r="F172" s="1531" t="s">
        <v>86</v>
      </c>
      <c r="G172" s="1531" t="s">
        <v>19</v>
      </c>
      <c r="H172" s="1531" t="s">
        <v>86</v>
      </c>
      <c r="I172" s="278" t="s">
        <v>86</v>
      </c>
      <c r="J172" s="278" t="s">
        <v>19</v>
      </c>
      <c r="K172" s="1488" t="s">
        <v>19</v>
      </c>
      <c r="L172" s="51" t="s">
        <v>19</v>
      </c>
      <c r="M172" s="51" t="s">
        <v>19</v>
      </c>
      <c r="N172" s="51" t="s">
        <v>19</v>
      </c>
      <c r="O172" s="1488"/>
      <c r="P172" s="1488"/>
      <c r="Q172" s="1488" t="s">
        <v>19</v>
      </c>
    </row>
    <row r="173" spans="2:17" ht="45" x14ac:dyDescent="0.25">
      <c r="B173" s="275" t="s">
        <v>2953</v>
      </c>
      <c r="C173" s="276" t="s">
        <v>2924</v>
      </c>
      <c r="D173" s="307" t="s">
        <v>2955</v>
      </c>
      <c r="E173" s="887">
        <v>50</v>
      </c>
      <c r="F173" s="1531" t="s">
        <v>86</v>
      </c>
      <c r="G173" s="1531" t="s">
        <v>19</v>
      </c>
      <c r="H173" s="1531" t="s">
        <v>86</v>
      </c>
      <c r="I173" s="278" t="s">
        <v>86</v>
      </c>
      <c r="J173" s="278" t="s">
        <v>19</v>
      </c>
      <c r="K173" s="1488" t="s">
        <v>19</v>
      </c>
      <c r="L173" s="51" t="s">
        <v>19</v>
      </c>
      <c r="M173" s="51" t="s">
        <v>19</v>
      </c>
      <c r="N173" s="51" t="s">
        <v>19</v>
      </c>
      <c r="O173" s="1488"/>
      <c r="P173" s="1488"/>
      <c r="Q173" s="1488" t="s">
        <v>19</v>
      </c>
    </row>
    <row r="174" spans="2:17" ht="45" x14ac:dyDescent="0.25">
      <c r="B174" s="275" t="s">
        <v>2953</v>
      </c>
      <c r="C174" s="276" t="s">
        <v>2924</v>
      </c>
      <c r="D174" s="307" t="s">
        <v>2956</v>
      </c>
      <c r="E174" s="887">
        <v>50</v>
      </c>
      <c r="F174" s="1531" t="s">
        <v>86</v>
      </c>
      <c r="G174" s="1531" t="s">
        <v>19</v>
      </c>
      <c r="H174" s="1531" t="s">
        <v>86</v>
      </c>
      <c r="I174" s="278" t="s">
        <v>86</v>
      </c>
      <c r="J174" s="278" t="s">
        <v>19</v>
      </c>
      <c r="K174" s="1488" t="s">
        <v>19</v>
      </c>
      <c r="L174" s="51" t="s">
        <v>19</v>
      </c>
      <c r="M174" s="51" t="s">
        <v>19</v>
      </c>
      <c r="N174" s="51" t="s">
        <v>19</v>
      </c>
      <c r="O174" s="1488"/>
      <c r="P174" s="1488"/>
      <c r="Q174" s="1488" t="s">
        <v>19</v>
      </c>
    </row>
    <row r="175" spans="2:17" ht="45" x14ac:dyDescent="0.25">
      <c r="B175" s="275" t="s">
        <v>2953</v>
      </c>
      <c r="C175" s="276" t="s">
        <v>2924</v>
      </c>
      <c r="D175" s="307" t="s">
        <v>2957</v>
      </c>
      <c r="E175" s="887">
        <v>50</v>
      </c>
      <c r="F175" s="1531" t="s">
        <v>86</v>
      </c>
      <c r="G175" s="1531" t="s">
        <v>19</v>
      </c>
      <c r="H175" s="1531" t="s">
        <v>86</v>
      </c>
      <c r="I175" s="278" t="s">
        <v>86</v>
      </c>
      <c r="J175" s="278" t="s">
        <v>19</v>
      </c>
      <c r="K175" s="1488" t="s">
        <v>19</v>
      </c>
      <c r="L175" s="51" t="s">
        <v>19</v>
      </c>
      <c r="M175" s="51" t="s">
        <v>19</v>
      </c>
      <c r="N175" s="51" t="s">
        <v>19</v>
      </c>
      <c r="O175" s="1488"/>
      <c r="P175" s="1488"/>
      <c r="Q175" s="1488" t="s">
        <v>19</v>
      </c>
    </row>
    <row r="176" spans="2:17" ht="45" x14ac:dyDescent="0.25">
      <c r="B176" s="275" t="s">
        <v>2953</v>
      </c>
      <c r="C176" s="276" t="s">
        <v>2924</v>
      </c>
      <c r="D176" s="307" t="s">
        <v>2958</v>
      </c>
      <c r="E176" s="887">
        <v>50</v>
      </c>
      <c r="F176" s="1531" t="s">
        <v>86</v>
      </c>
      <c r="G176" s="1531" t="s">
        <v>19</v>
      </c>
      <c r="H176" s="1531" t="s">
        <v>86</v>
      </c>
      <c r="I176" s="278" t="s">
        <v>86</v>
      </c>
      <c r="J176" s="278" t="s">
        <v>19</v>
      </c>
      <c r="K176" s="1488" t="s">
        <v>19</v>
      </c>
      <c r="L176" s="51" t="s">
        <v>19</v>
      </c>
      <c r="M176" s="51" t="s">
        <v>19</v>
      </c>
      <c r="N176" s="51" t="s">
        <v>19</v>
      </c>
      <c r="O176" s="1488"/>
      <c r="P176" s="1488"/>
      <c r="Q176" s="1488" t="s">
        <v>19</v>
      </c>
    </row>
    <row r="177" spans="2:17" ht="60" x14ac:dyDescent="0.25">
      <c r="B177" s="275" t="s">
        <v>2953</v>
      </c>
      <c r="C177" s="276" t="s">
        <v>2924</v>
      </c>
      <c r="D177" s="307" t="s">
        <v>2959</v>
      </c>
      <c r="E177" s="887">
        <v>50</v>
      </c>
      <c r="F177" s="1531" t="s">
        <v>86</v>
      </c>
      <c r="G177" s="1531" t="s">
        <v>19</v>
      </c>
      <c r="H177" s="1531" t="s">
        <v>86</v>
      </c>
      <c r="I177" s="278" t="s">
        <v>86</v>
      </c>
      <c r="J177" s="278" t="s">
        <v>19</v>
      </c>
      <c r="K177" s="1488" t="s">
        <v>19</v>
      </c>
      <c r="L177" s="51" t="s">
        <v>19</v>
      </c>
      <c r="M177" s="51" t="s">
        <v>19</v>
      </c>
      <c r="N177" s="51" t="s">
        <v>19</v>
      </c>
      <c r="O177" s="1488"/>
      <c r="P177" s="1488"/>
      <c r="Q177" s="1488" t="s">
        <v>19</v>
      </c>
    </row>
    <row r="178" spans="2:17" ht="30" x14ac:dyDescent="0.25">
      <c r="B178" s="275" t="s">
        <v>2953</v>
      </c>
      <c r="C178" s="276" t="s">
        <v>2924</v>
      </c>
      <c r="D178" s="307" t="s">
        <v>2960</v>
      </c>
      <c r="E178" s="887">
        <v>50</v>
      </c>
      <c r="F178" s="1531" t="s">
        <v>86</v>
      </c>
      <c r="G178" s="1531" t="s">
        <v>19</v>
      </c>
      <c r="H178" s="1531" t="s">
        <v>86</v>
      </c>
      <c r="I178" s="278" t="s">
        <v>86</v>
      </c>
      <c r="J178" s="278" t="s">
        <v>19</v>
      </c>
      <c r="K178" s="1488" t="s">
        <v>19</v>
      </c>
      <c r="L178" s="51" t="s">
        <v>19</v>
      </c>
      <c r="M178" s="51" t="s">
        <v>19</v>
      </c>
      <c r="N178" s="51" t="s">
        <v>19</v>
      </c>
      <c r="O178" s="1488"/>
      <c r="P178" s="1488"/>
      <c r="Q178" s="1488" t="s">
        <v>19</v>
      </c>
    </row>
    <row r="179" spans="2:17" ht="60" x14ac:dyDescent="0.25">
      <c r="B179" s="275" t="s">
        <v>2953</v>
      </c>
      <c r="C179" s="276" t="s">
        <v>2924</v>
      </c>
      <c r="D179" s="307" t="s">
        <v>2961</v>
      </c>
      <c r="E179" s="887">
        <v>50</v>
      </c>
      <c r="F179" s="1531" t="s">
        <v>86</v>
      </c>
      <c r="G179" s="1531" t="s">
        <v>19</v>
      </c>
      <c r="H179" s="1531" t="s">
        <v>86</v>
      </c>
      <c r="I179" s="278" t="s">
        <v>86</v>
      </c>
      <c r="J179" s="278" t="s">
        <v>19</v>
      </c>
      <c r="K179" s="1488" t="s">
        <v>19</v>
      </c>
      <c r="L179" s="51" t="s">
        <v>19</v>
      </c>
      <c r="M179" s="51" t="s">
        <v>19</v>
      </c>
      <c r="N179" s="51" t="s">
        <v>19</v>
      </c>
      <c r="O179" s="1488"/>
      <c r="P179" s="1488"/>
      <c r="Q179" s="1488" t="s">
        <v>19</v>
      </c>
    </row>
    <row r="180" spans="2:17" ht="60" x14ac:dyDescent="0.25">
      <c r="B180" s="889" t="s">
        <v>2953</v>
      </c>
      <c r="C180" s="276" t="s">
        <v>2924</v>
      </c>
      <c r="D180" s="307" t="s">
        <v>2962</v>
      </c>
      <c r="E180" s="887">
        <v>50</v>
      </c>
      <c r="F180" s="1531" t="s">
        <v>86</v>
      </c>
      <c r="G180" s="1531" t="s">
        <v>19</v>
      </c>
      <c r="H180" s="1531" t="s">
        <v>86</v>
      </c>
      <c r="I180" s="278" t="s">
        <v>86</v>
      </c>
      <c r="J180" s="278" t="s">
        <v>19</v>
      </c>
      <c r="K180" s="1488" t="s">
        <v>19</v>
      </c>
      <c r="L180" s="51" t="s">
        <v>19</v>
      </c>
      <c r="M180" s="51" t="s">
        <v>19</v>
      </c>
      <c r="N180" s="51" t="s">
        <v>19</v>
      </c>
      <c r="O180" s="1488"/>
      <c r="P180" s="1488"/>
      <c r="Q180" s="1488" t="s">
        <v>19</v>
      </c>
    </row>
    <row r="181" spans="2:17" ht="30" x14ac:dyDescent="0.25">
      <c r="B181" s="275" t="s">
        <v>2953</v>
      </c>
      <c r="C181" s="890" t="s">
        <v>2924</v>
      </c>
      <c r="D181" s="307" t="s">
        <v>2963</v>
      </c>
      <c r="E181" s="887">
        <v>50</v>
      </c>
      <c r="F181" s="1531" t="s">
        <v>86</v>
      </c>
      <c r="G181" s="1531" t="s">
        <v>19</v>
      </c>
      <c r="H181" s="1531" t="s">
        <v>86</v>
      </c>
      <c r="I181" s="278" t="s">
        <v>86</v>
      </c>
      <c r="J181" s="278" t="s">
        <v>19</v>
      </c>
      <c r="K181" s="1488" t="s">
        <v>19</v>
      </c>
      <c r="L181" s="51" t="s">
        <v>19</v>
      </c>
      <c r="M181" s="51" t="s">
        <v>19</v>
      </c>
      <c r="N181" s="51" t="s">
        <v>19</v>
      </c>
      <c r="O181" s="1488"/>
      <c r="P181" s="1488"/>
      <c r="Q181" s="1488" t="s">
        <v>19</v>
      </c>
    </row>
    <row r="182" spans="2:17" ht="45" x14ac:dyDescent="0.25">
      <c r="B182" s="275" t="s">
        <v>2953</v>
      </c>
      <c r="C182" s="276" t="s">
        <v>2924</v>
      </c>
      <c r="D182" s="307" t="s">
        <v>2964</v>
      </c>
      <c r="E182" s="887">
        <v>200</v>
      </c>
      <c r="F182" s="1531" t="s">
        <v>86</v>
      </c>
      <c r="G182" s="1531" t="s">
        <v>19</v>
      </c>
      <c r="H182" s="1531" t="s">
        <v>86</v>
      </c>
      <c r="I182" s="278" t="s">
        <v>86</v>
      </c>
      <c r="J182" s="278" t="s">
        <v>19</v>
      </c>
      <c r="K182" s="1488" t="s">
        <v>19</v>
      </c>
      <c r="L182" s="51" t="s">
        <v>19</v>
      </c>
      <c r="M182" s="51" t="s">
        <v>19</v>
      </c>
      <c r="N182" s="51" t="s">
        <v>19</v>
      </c>
      <c r="O182" s="1488"/>
      <c r="P182" s="1488"/>
      <c r="Q182" s="1488" t="s">
        <v>19</v>
      </c>
    </row>
    <row r="183" spans="2:17" x14ac:dyDescent="0.25">
      <c r="B183" s="891"/>
      <c r="C183" s="194"/>
      <c r="D183" s="892"/>
      <c r="E183" s="852"/>
      <c r="F183" s="197"/>
      <c r="G183" s="197"/>
      <c r="H183" s="197"/>
      <c r="I183" s="198"/>
      <c r="J183" s="198"/>
      <c r="K183" s="1574"/>
      <c r="L183" s="35"/>
      <c r="M183" s="35"/>
      <c r="N183" s="35"/>
      <c r="O183" s="1574"/>
      <c r="P183" s="1574"/>
      <c r="Q183" s="1574"/>
    </row>
    <row r="184" spans="2:17" x14ac:dyDescent="0.25">
      <c r="F184" s="35"/>
      <c r="G184" s="197"/>
    </row>
    <row r="185" spans="2:17" x14ac:dyDescent="0.25">
      <c r="F185" s="35"/>
      <c r="G185" s="35"/>
    </row>
    <row r="187" spans="2:17" x14ac:dyDescent="0.25">
      <c r="B187" s="1" t="s">
        <v>218</v>
      </c>
    </row>
    <row r="188" spans="2:17" x14ac:dyDescent="0.25">
      <c r="B188" s="1" t="s">
        <v>92</v>
      </c>
    </row>
    <row r="189" spans="2:17" x14ac:dyDescent="0.25">
      <c r="B189" s="1" t="s">
        <v>93</v>
      </c>
    </row>
    <row r="191" spans="2:17" ht="15.75" thickBot="1" x14ac:dyDescent="0.3"/>
    <row r="192" spans="2:17" ht="27" thickBot="1" x14ac:dyDescent="0.3">
      <c r="B192" s="2136" t="s">
        <v>94</v>
      </c>
      <c r="C192" s="2137"/>
      <c r="D192" s="2137"/>
      <c r="E192" s="2137"/>
      <c r="F192" s="2137"/>
      <c r="G192" s="2137"/>
      <c r="H192" s="2137"/>
      <c r="I192" s="2137"/>
      <c r="J192" s="2137"/>
      <c r="K192" s="2137"/>
      <c r="L192" s="2137"/>
      <c r="M192" s="2137"/>
      <c r="N192" s="2367"/>
    </row>
    <row r="195" spans="1:50" x14ac:dyDescent="0.25">
      <c r="A195" s="51"/>
      <c r="B195" s="2156" t="s">
        <v>95</v>
      </c>
      <c r="C195" s="2156" t="s">
        <v>96</v>
      </c>
      <c r="D195" s="2368" t="s">
        <v>97</v>
      </c>
      <c r="E195" s="2369" t="s">
        <v>98</v>
      </c>
      <c r="F195" s="2156" t="s">
        <v>99</v>
      </c>
      <c r="G195" s="2156" t="s">
        <v>100</v>
      </c>
      <c r="H195" s="2156" t="s">
        <v>101</v>
      </c>
      <c r="I195" s="2156" t="s">
        <v>102</v>
      </c>
      <c r="J195" s="2156" t="s">
        <v>103</v>
      </c>
      <c r="K195" s="2156"/>
      <c r="L195" s="2156"/>
      <c r="M195" s="2156" t="s">
        <v>104</v>
      </c>
      <c r="N195" s="2156" t="s">
        <v>105</v>
      </c>
      <c r="O195" s="2156" t="s">
        <v>106</v>
      </c>
      <c r="P195" s="2156" t="s">
        <v>81</v>
      </c>
      <c r="Q195" s="2156"/>
    </row>
    <row r="196" spans="1:50" x14ac:dyDescent="0.25">
      <c r="A196" s="51"/>
      <c r="B196" s="2156"/>
      <c r="C196" s="2156"/>
      <c r="D196" s="2368"/>
      <c r="E196" s="2369"/>
      <c r="F196" s="2156"/>
      <c r="G196" s="2156"/>
      <c r="H196" s="2156"/>
      <c r="I196" s="2156"/>
      <c r="J196" s="1522" t="s">
        <v>107</v>
      </c>
      <c r="K196" s="1522" t="s">
        <v>108</v>
      </c>
      <c r="L196" s="1522" t="s">
        <v>109</v>
      </c>
      <c r="M196" s="2156"/>
      <c r="N196" s="2156"/>
      <c r="O196" s="2156"/>
      <c r="P196" s="2156"/>
      <c r="Q196" s="2156"/>
    </row>
    <row r="197" spans="1:50" s="127" customFormat="1" ht="60" x14ac:dyDescent="0.25">
      <c r="B197" s="893" t="s">
        <v>2965</v>
      </c>
      <c r="C197" s="894" t="s">
        <v>127</v>
      </c>
      <c r="D197" s="893" t="s">
        <v>3130</v>
      </c>
      <c r="E197" s="894">
        <v>50892256</v>
      </c>
      <c r="F197" s="893" t="s">
        <v>4664</v>
      </c>
      <c r="G197" s="893" t="s">
        <v>220</v>
      </c>
      <c r="H197" s="895">
        <v>36517</v>
      </c>
      <c r="I197" s="893" t="s">
        <v>86</v>
      </c>
      <c r="J197" s="896" t="s">
        <v>4665</v>
      </c>
      <c r="K197" s="897" t="s">
        <v>4666</v>
      </c>
      <c r="L197" s="897" t="s">
        <v>19</v>
      </c>
      <c r="M197" s="893" t="s">
        <v>19</v>
      </c>
      <c r="N197" s="893" t="s">
        <v>19</v>
      </c>
      <c r="O197" s="893" t="s">
        <v>19</v>
      </c>
      <c r="P197" s="2088" t="s">
        <v>4663</v>
      </c>
      <c r="Q197" s="2352"/>
      <c r="R197" s="116"/>
      <c r="S197" s="116"/>
      <c r="T197" s="116"/>
      <c r="U197" s="116"/>
      <c r="V197" s="116"/>
      <c r="W197" s="116"/>
      <c r="X197" s="116"/>
      <c r="Y197" s="116"/>
      <c r="Z197" s="116"/>
      <c r="AA197" s="116"/>
      <c r="AB197" s="116"/>
      <c r="AC197" s="116"/>
      <c r="AD197" s="116"/>
      <c r="AE197" s="116"/>
      <c r="AF197" s="116"/>
      <c r="AG197" s="116"/>
      <c r="AH197" s="116"/>
      <c r="AI197" s="116"/>
      <c r="AJ197" s="116"/>
      <c r="AK197" s="116"/>
      <c r="AL197" s="116"/>
      <c r="AM197" s="116"/>
      <c r="AN197" s="116"/>
      <c r="AO197" s="116"/>
      <c r="AP197" s="116"/>
      <c r="AQ197" s="116"/>
      <c r="AR197" s="116"/>
      <c r="AS197" s="116"/>
      <c r="AT197" s="116"/>
      <c r="AU197" s="116"/>
      <c r="AV197" s="116"/>
      <c r="AW197" s="116"/>
      <c r="AX197" s="116"/>
    </row>
    <row r="198" spans="1:50" s="127" customFormat="1" ht="45" x14ac:dyDescent="0.25">
      <c r="B198" s="365" t="s">
        <v>2965</v>
      </c>
      <c r="C198" s="894" t="s">
        <v>127</v>
      </c>
      <c r="D198" s="365" t="s">
        <v>4668</v>
      </c>
      <c r="E198" s="897">
        <v>50917406</v>
      </c>
      <c r="F198" s="365" t="s">
        <v>3009</v>
      </c>
      <c r="G198" s="365" t="s">
        <v>3010</v>
      </c>
      <c r="H198" s="366" t="s">
        <v>4669</v>
      </c>
      <c r="I198" s="365" t="s">
        <v>86</v>
      </c>
      <c r="J198" s="898" t="s">
        <v>4670</v>
      </c>
      <c r="K198" s="899" t="s">
        <v>4671</v>
      </c>
      <c r="L198" s="900" t="s">
        <v>19</v>
      </c>
      <c r="M198" s="893" t="s">
        <v>19</v>
      </c>
      <c r="N198" s="893" t="s">
        <v>19</v>
      </c>
      <c r="O198" s="893" t="s">
        <v>19</v>
      </c>
      <c r="P198" s="2088" t="s">
        <v>4667</v>
      </c>
      <c r="Q198" s="2089"/>
      <c r="R198" s="116"/>
      <c r="S198" s="116"/>
      <c r="T198" s="116"/>
      <c r="U198" s="116"/>
      <c r="V198" s="116"/>
      <c r="W198" s="116"/>
      <c r="X198" s="116"/>
      <c r="Y198" s="116"/>
      <c r="Z198" s="116"/>
      <c r="AA198" s="116"/>
      <c r="AB198" s="116"/>
      <c r="AC198" s="116"/>
      <c r="AD198" s="116"/>
      <c r="AE198" s="116"/>
      <c r="AF198" s="116"/>
      <c r="AG198" s="116"/>
      <c r="AH198" s="116"/>
      <c r="AI198" s="116"/>
      <c r="AJ198" s="116"/>
      <c r="AK198" s="116"/>
      <c r="AL198" s="116"/>
      <c r="AM198" s="116"/>
      <c r="AN198" s="116"/>
      <c r="AO198" s="116"/>
      <c r="AP198" s="116"/>
      <c r="AQ198" s="116"/>
      <c r="AR198" s="116"/>
      <c r="AS198" s="116"/>
      <c r="AT198" s="116"/>
      <c r="AU198" s="116"/>
      <c r="AV198" s="116"/>
      <c r="AW198" s="116"/>
      <c r="AX198" s="116"/>
    </row>
    <row r="199" spans="1:50" s="127" customFormat="1" ht="30" x14ac:dyDescent="0.25">
      <c r="B199" s="365" t="s">
        <v>2965</v>
      </c>
      <c r="C199" s="894" t="s">
        <v>127</v>
      </c>
      <c r="D199" s="365" t="s">
        <v>2966</v>
      </c>
      <c r="E199" s="897">
        <v>26036780</v>
      </c>
      <c r="F199" s="365" t="s">
        <v>326</v>
      </c>
      <c r="G199" s="365" t="s">
        <v>219</v>
      </c>
      <c r="H199" s="366">
        <v>39051</v>
      </c>
      <c r="I199" s="365"/>
      <c r="J199" s="898" t="s">
        <v>2967</v>
      </c>
      <c r="K199" s="901" t="s">
        <v>2968</v>
      </c>
      <c r="L199" s="899" t="s">
        <v>19</v>
      </c>
      <c r="M199" s="893" t="s">
        <v>19</v>
      </c>
      <c r="N199" s="893" t="s">
        <v>19</v>
      </c>
      <c r="O199" s="893" t="s">
        <v>19</v>
      </c>
      <c r="P199" s="2353"/>
      <c r="Q199" s="2354"/>
      <c r="R199" s="116"/>
      <c r="S199" s="116"/>
      <c r="T199" s="116"/>
      <c r="U199" s="116"/>
      <c r="V199" s="116"/>
      <c r="W199" s="116"/>
      <c r="X199" s="116"/>
      <c r="Y199" s="116"/>
      <c r="Z199" s="116"/>
      <c r="AA199" s="116"/>
      <c r="AB199" s="116"/>
      <c r="AC199" s="116"/>
      <c r="AD199" s="116"/>
      <c r="AE199" s="116"/>
      <c r="AF199" s="116"/>
      <c r="AG199" s="116"/>
      <c r="AH199" s="116"/>
      <c r="AI199" s="116"/>
      <c r="AJ199" s="116"/>
      <c r="AK199" s="116"/>
      <c r="AL199" s="116"/>
      <c r="AM199" s="116"/>
      <c r="AN199" s="116"/>
      <c r="AO199" s="116"/>
      <c r="AP199" s="116"/>
      <c r="AQ199" s="116"/>
      <c r="AR199" s="116"/>
      <c r="AS199" s="116"/>
      <c r="AT199" s="116"/>
      <c r="AU199" s="116"/>
      <c r="AV199" s="116"/>
      <c r="AW199" s="116"/>
      <c r="AX199" s="116"/>
    </row>
    <row r="200" spans="1:50" s="127" customFormat="1" ht="45" x14ac:dyDescent="0.25">
      <c r="B200" s="365" t="s">
        <v>2965</v>
      </c>
      <c r="C200" s="894" t="s">
        <v>2969</v>
      </c>
      <c r="D200" s="365" t="s">
        <v>2970</v>
      </c>
      <c r="E200" s="897">
        <v>26040708</v>
      </c>
      <c r="F200" s="365" t="s">
        <v>2971</v>
      </c>
      <c r="G200" s="365" t="s">
        <v>2972</v>
      </c>
      <c r="H200" s="366">
        <v>41117</v>
      </c>
      <c r="I200" s="365" t="s">
        <v>86</v>
      </c>
      <c r="J200" s="902" t="s">
        <v>4672</v>
      </c>
      <c r="K200" s="900" t="s">
        <v>4673</v>
      </c>
      <c r="L200" s="899" t="s">
        <v>19</v>
      </c>
      <c r="M200" s="893" t="s">
        <v>19</v>
      </c>
      <c r="N200" s="893" t="s">
        <v>19</v>
      </c>
      <c r="O200" s="893" t="s">
        <v>19</v>
      </c>
      <c r="P200" s="2353" t="s">
        <v>4674</v>
      </c>
      <c r="Q200" s="2354"/>
      <c r="R200" s="116"/>
      <c r="S200" s="116"/>
      <c r="T200" s="116"/>
      <c r="U200" s="116"/>
      <c r="V200" s="116"/>
      <c r="W200" s="116"/>
      <c r="X200" s="116"/>
      <c r="Y200" s="116"/>
      <c r="Z200" s="116"/>
      <c r="AA200" s="116"/>
      <c r="AB200" s="116"/>
      <c r="AC200" s="116"/>
      <c r="AD200" s="116"/>
      <c r="AE200" s="116"/>
      <c r="AF200" s="116"/>
      <c r="AG200" s="116"/>
      <c r="AH200" s="116"/>
      <c r="AI200" s="116"/>
      <c r="AJ200" s="116"/>
      <c r="AK200" s="116"/>
      <c r="AL200" s="116"/>
      <c r="AM200" s="116"/>
      <c r="AN200" s="116"/>
      <c r="AO200" s="116"/>
      <c r="AP200" s="116"/>
      <c r="AQ200" s="116"/>
      <c r="AR200" s="116"/>
      <c r="AS200" s="116"/>
      <c r="AT200" s="116"/>
      <c r="AU200" s="116"/>
      <c r="AV200" s="116"/>
      <c r="AW200" s="116"/>
      <c r="AX200" s="116"/>
    </row>
    <row r="201" spans="1:50" s="127" customFormat="1" ht="45" x14ac:dyDescent="0.25">
      <c r="B201" s="365" t="s">
        <v>2965</v>
      </c>
      <c r="C201" s="365" t="s">
        <v>2051</v>
      </c>
      <c r="D201" s="365" t="s">
        <v>2973</v>
      </c>
      <c r="E201" s="897">
        <v>26026518</v>
      </c>
      <c r="F201" s="365" t="s">
        <v>2974</v>
      </c>
      <c r="G201" s="365" t="s">
        <v>2975</v>
      </c>
      <c r="H201" s="366" t="s">
        <v>2976</v>
      </c>
      <c r="I201" s="365"/>
      <c r="J201" s="902" t="s">
        <v>4672</v>
      </c>
      <c r="K201" s="900" t="s">
        <v>4675</v>
      </c>
      <c r="L201" s="899" t="s">
        <v>19</v>
      </c>
      <c r="M201" s="893" t="s">
        <v>19</v>
      </c>
      <c r="N201" s="893" t="s">
        <v>19</v>
      </c>
      <c r="O201" s="893" t="s">
        <v>19</v>
      </c>
      <c r="P201" s="2353" t="s">
        <v>4674</v>
      </c>
      <c r="Q201" s="2354"/>
      <c r="R201" s="116"/>
      <c r="S201" s="116"/>
      <c r="T201" s="116"/>
      <c r="U201" s="116"/>
      <c r="V201" s="116"/>
      <c r="W201" s="116"/>
      <c r="X201" s="116"/>
      <c r="Y201" s="116"/>
      <c r="Z201" s="116"/>
      <c r="AA201" s="116"/>
      <c r="AB201" s="116"/>
      <c r="AC201" s="116"/>
      <c r="AD201" s="116"/>
      <c r="AE201" s="116"/>
      <c r="AF201" s="116"/>
      <c r="AG201" s="116"/>
      <c r="AH201" s="116"/>
      <c r="AI201" s="116"/>
      <c r="AJ201" s="116"/>
      <c r="AK201" s="116"/>
      <c r="AL201" s="116"/>
      <c r="AM201" s="116"/>
      <c r="AN201" s="116"/>
      <c r="AO201" s="116"/>
      <c r="AP201" s="116"/>
      <c r="AQ201" s="116"/>
      <c r="AR201" s="116"/>
      <c r="AS201" s="116"/>
      <c r="AT201" s="116"/>
      <c r="AU201" s="116"/>
      <c r="AV201" s="116"/>
      <c r="AW201" s="116"/>
      <c r="AX201" s="116"/>
    </row>
    <row r="202" spans="1:50" s="127" customFormat="1" ht="75" x14ac:dyDescent="0.25">
      <c r="B202" s="365" t="s">
        <v>2977</v>
      </c>
      <c r="C202" s="365" t="s">
        <v>133</v>
      </c>
      <c r="D202" s="365" t="s">
        <v>2978</v>
      </c>
      <c r="E202" s="897">
        <v>25800139</v>
      </c>
      <c r="F202" s="365" t="s">
        <v>228</v>
      </c>
      <c r="G202" s="365" t="s">
        <v>229</v>
      </c>
      <c r="H202" s="366">
        <v>41607</v>
      </c>
      <c r="I202" s="365"/>
      <c r="J202" s="898" t="s">
        <v>2979</v>
      </c>
      <c r="K202" s="899" t="s">
        <v>2980</v>
      </c>
      <c r="L202" s="899" t="s">
        <v>19</v>
      </c>
      <c r="M202" s="893" t="s">
        <v>19</v>
      </c>
      <c r="N202" s="893" t="s">
        <v>19</v>
      </c>
      <c r="O202" s="893" t="s">
        <v>19</v>
      </c>
      <c r="P202" s="2353"/>
      <c r="Q202" s="2354"/>
      <c r="R202" s="116"/>
      <c r="S202" s="116"/>
      <c r="T202" s="116"/>
      <c r="U202" s="116"/>
      <c r="V202" s="116"/>
      <c r="W202" s="116"/>
      <c r="X202" s="116"/>
      <c r="Y202" s="116"/>
      <c r="Z202" s="116"/>
      <c r="AA202" s="116"/>
      <c r="AB202" s="116"/>
      <c r="AC202" s="116"/>
      <c r="AD202" s="116"/>
      <c r="AE202" s="116"/>
      <c r="AF202" s="116"/>
      <c r="AG202" s="116"/>
      <c r="AH202" s="116"/>
      <c r="AI202" s="116"/>
      <c r="AJ202" s="116"/>
      <c r="AK202" s="116"/>
      <c r="AL202" s="116"/>
      <c r="AM202" s="116"/>
      <c r="AN202" s="116"/>
      <c r="AO202" s="116"/>
      <c r="AP202" s="116"/>
      <c r="AQ202" s="116"/>
      <c r="AR202" s="116"/>
      <c r="AS202" s="116"/>
      <c r="AT202" s="116"/>
      <c r="AU202" s="116"/>
      <c r="AV202" s="116"/>
      <c r="AW202" s="116"/>
      <c r="AX202" s="116"/>
    </row>
    <row r="203" spans="1:50" s="127" customFormat="1" ht="45" x14ac:dyDescent="0.25">
      <c r="B203" s="365" t="s">
        <v>2977</v>
      </c>
      <c r="C203" s="365" t="s">
        <v>133</v>
      </c>
      <c r="D203" s="365" t="s">
        <v>2981</v>
      </c>
      <c r="E203" s="897">
        <v>15665289</v>
      </c>
      <c r="F203" s="365" t="s">
        <v>2982</v>
      </c>
      <c r="G203" s="365" t="s">
        <v>2983</v>
      </c>
      <c r="H203" s="366">
        <v>39073</v>
      </c>
      <c r="I203" s="365"/>
      <c r="J203" s="898" t="s">
        <v>2984</v>
      </c>
      <c r="K203" s="899" t="s">
        <v>2985</v>
      </c>
      <c r="L203" s="899" t="s">
        <v>19</v>
      </c>
      <c r="M203" s="893" t="s">
        <v>19</v>
      </c>
      <c r="N203" s="893" t="s">
        <v>19</v>
      </c>
      <c r="O203" s="893" t="s">
        <v>19</v>
      </c>
      <c r="P203" s="2353" t="s">
        <v>4674</v>
      </c>
      <c r="Q203" s="2354"/>
      <c r="R203" s="116"/>
      <c r="S203" s="116"/>
      <c r="T203" s="116"/>
      <c r="U203" s="116"/>
      <c r="V203" s="116"/>
      <c r="W203" s="116"/>
      <c r="X203" s="116"/>
      <c r="Y203" s="116"/>
      <c r="Z203" s="116"/>
      <c r="AA203" s="116"/>
      <c r="AB203" s="116"/>
      <c r="AC203" s="116"/>
      <c r="AD203" s="116"/>
      <c r="AE203" s="116"/>
      <c r="AF203" s="116"/>
      <c r="AG203" s="116"/>
      <c r="AH203" s="116"/>
      <c r="AI203" s="116"/>
      <c r="AJ203" s="116"/>
      <c r="AK203" s="116"/>
      <c r="AL203" s="116"/>
      <c r="AM203" s="116"/>
      <c r="AN203" s="116"/>
      <c r="AO203" s="116"/>
      <c r="AP203" s="116"/>
      <c r="AQ203" s="116"/>
      <c r="AR203" s="116"/>
      <c r="AS203" s="116"/>
      <c r="AT203" s="116"/>
      <c r="AU203" s="116"/>
      <c r="AV203" s="116"/>
      <c r="AW203" s="116"/>
      <c r="AX203" s="116"/>
    </row>
    <row r="204" spans="1:50" s="127" customFormat="1" ht="45" x14ac:dyDescent="0.25">
      <c r="B204" s="365" t="s">
        <v>2977</v>
      </c>
      <c r="C204" s="903" t="s">
        <v>133</v>
      </c>
      <c r="D204" s="365" t="s">
        <v>2987</v>
      </c>
      <c r="E204" s="897">
        <v>26040334</v>
      </c>
      <c r="F204" s="365" t="s">
        <v>4685</v>
      </c>
      <c r="G204" s="365" t="s">
        <v>2988</v>
      </c>
      <c r="H204" s="366" t="s">
        <v>2988</v>
      </c>
      <c r="I204" s="365" t="s">
        <v>2988</v>
      </c>
      <c r="J204" s="365" t="s">
        <v>4676</v>
      </c>
      <c r="K204" s="366" t="s">
        <v>4682</v>
      </c>
      <c r="L204" s="365" t="s">
        <v>19</v>
      </c>
      <c r="M204" s="893" t="s">
        <v>19</v>
      </c>
      <c r="N204" s="893" t="s">
        <v>19</v>
      </c>
      <c r="O204" s="893" t="s">
        <v>19</v>
      </c>
      <c r="P204" s="2353" t="s">
        <v>4674</v>
      </c>
      <c r="Q204" s="2354"/>
      <c r="R204" s="116"/>
      <c r="S204" s="116"/>
      <c r="T204" s="116"/>
      <c r="U204" s="116"/>
      <c r="V204" s="116"/>
      <c r="W204" s="116"/>
      <c r="X204" s="116"/>
      <c r="Y204" s="116"/>
      <c r="Z204" s="116"/>
      <c r="AA204" s="116"/>
      <c r="AB204" s="116"/>
      <c r="AC204" s="116"/>
      <c r="AD204" s="116"/>
      <c r="AE204" s="116"/>
      <c r="AF204" s="116"/>
      <c r="AG204" s="116"/>
      <c r="AH204" s="116"/>
      <c r="AI204" s="116"/>
      <c r="AJ204" s="116"/>
      <c r="AK204" s="116"/>
      <c r="AL204" s="116"/>
      <c r="AM204" s="116"/>
      <c r="AN204" s="116"/>
      <c r="AO204" s="116"/>
      <c r="AP204" s="116"/>
      <c r="AQ204" s="116"/>
      <c r="AR204" s="116"/>
      <c r="AS204" s="116"/>
      <c r="AT204" s="116"/>
      <c r="AU204" s="116"/>
      <c r="AV204" s="116"/>
      <c r="AW204" s="116"/>
      <c r="AX204" s="116"/>
    </row>
    <row r="205" spans="1:50" s="127" customFormat="1" ht="30" x14ac:dyDescent="0.25">
      <c r="B205" s="365" t="s">
        <v>2977</v>
      </c>
      <c r="C205" s="365" t="s">
        <v>133</v>
      </c>
      <c r="D205" s="365" t="s">
        <v>4678</v>
      </c>
      <c r="E205" s="897">
        <v>26037513</v>
      </c>
      <c r="F205" s="897" t="s">
        <v>4679</v>
      </c>
      <c r="G205" s="897" t="s">
        <v>219</v>
      </c>
      <c r="H205" s="366">
        <v>39233</v>
      </c>
      <c r="I205" s="897">
        <v>104788</v>
      </c>
      <c r="J205" s="365" t="s">
        <v>4680</v>
      </c>
      <c r="K205" s="365" t="s">
        <v>4681</v>
      </c>
      <c r="L205" s="365" t="s">
        <v>19</v>
      </c>
      <c r="M205" s="893" t="s">
        <v>19</v>
      </c>
      <c r="N205" s="893" t="s">
        <v>19</v>
      </c>
      <c r="O205" s="893" t="s">
        <v>19</v>
      </c>
      <c r="P205" s="2353" t="s">
        <v>4677</v>
      </c>
      <c r="Q205" s="2354"/>
      <c r="R205" s="116"/>
      <c r="S205" s="116"/>
      <c r="T205" s="116"/>
      <c r="U205" s="116"/>
      <c r="V205" s="116"/>
      <c r="W205" s="116"/>
      <c r="X205" s="116"/>
      <c r="Y205" s="116"/>
      <c r="Z205" s="116"/>
      <c r="AA205" s="116"/>
      <c r="AB205" s="116"/>
      <c r="AC205" s="116"/>
      <c r="AD205" s="116"/>
      <c r="AE205" s="116"/>
      <c r="AF205" s="116"/>
      <c r="AG205" s="116"/>
      <c r="AH205" s="116"/>
      <c r="AI205" s="116"/>
      <c r="AJ205" s="116"/>
      <c r="AK205" s="116"/>
      <c r="AL205" s="116"/>
      <c r="AM205" s="116"/>
      <c r="AN205" s="116"/>
      <c r="AO205" s="116"/>
      <c r="AP205" s="116"/>
      <c r="AQ205" s="116"/>
      <c r="AR205" s="116"/>
      <c r="AS205" s="116"/>
      <c r="AT205" s="116"/>
      <c r="AU205" s="116"/>
      <c r="AV205" s="116"/>
      <c r="AW205" s="116"/>
      <c r="AX205" s="116"/>
    </row>
    <row r="206" spans="1:50" s="127" customFormat="1" ht="45" x14ac:dyDescent="0.25">
      <c r="B206" s="365" t="s">
        <v>2977</v>
      </c>
      <c r="C206" s="365" t="s">
        <v>133</v>
      </c>
      <c r="D206" s="365" t="s">
        <v>4684</v>
      </c>
      <c r="E206" s="897">
        <v>26000257</v>
      </c>
      <c r="F206" s="365" t="s">
        <v>223</v>
      </c>
      <c r="G206" s="365" t="s">
        <v>231</v>
      </c>
      <c r="H206" s="366" t="s">
        <v>4686</v>
      </c>
      <c r="I206" s="365"/>
      <c r="J206" s="365" t="s">
        <v>4687</v>
      </c>
      <c r="K206" s="365" t="s">
        <v>4688</v>
      </c>
      <c r="L206" s="365" t="s">
        <v>19</v>
      </c>
      <c r="M206" s="893" t="s">
        <v>19</v>
      </c>
      <c r="N206" s="1572" t="s">
        <v>19</v>
      </c>
      <c r="O206" s="1572" t="s">
        <v>19</v>
      </c>
      <c r="P206" s="2353" t="s">
        <v>4683</v>
      </c>
      <c r="Q206" s="2354"/>
      <c r="R206" s="116"/>
      <c r="S206" s="116"/>
      <c r="T206" s="116"/>
      <c r="U206" s="116"/>
      <c r="V206" s="116"/>
      <c r="W206" s="116"/>
      <c r="X206" s="116"/>
      <c r="Y206" s="116"/>
      <c r="Z206" s="116"/>
      <c r="AA206" s="116"/>
      <c r="AB206" s="116"/>
      <c r="AC206" s="116"/>
      <c r="AD206" s="116"/>
      <c r="AE206" s="116"/>
      <c r="AF206" s="116"/>
      <c r="AG206" s="116"/>
      <c r="AH206" s="116"/>
      <c r="AI206" s="116"/>
      <c r="AJ206" s="116"/>
      <c r="AK206" s="116"/>
      <c r="AL206" s="116"/>
      <c r="AM206" s="116"/>
      <c r="AN206" s="116"/>
      <c r="AO206" s="116"/>
      <c r="AP206" s="116"/>
      <c r="AQ206" s="116"/>
      <c r="AR206" s="116"/>
      <c r="AS206" s="116"/>
      <c r="AT206" s="116"/>
      <c r="AU206" s="116"/>
      <c r="AV206" s="116"/>
      <c r="AW206" s="116"/>
      <c r="AX206" s="116"/>
    </row>
    <row r="207" spans="1:50" s="127" customFormat="1" ht="45" x14ac:dyDescent="0.25">
      <c r="B207" s="365" t="s">
        <v>2977</v>
      </c>
      <c r="C207" s="365" t="s">
        <v>133</v>
      </c>
      <c r="D207" s="365" t="s">
        <v>2989</v>
      </c>
      <c r="E207" s="897">
        <v>1066727975</v>
      </c>
      <c r="F207" s="365" t="s">
        <v>228</v>
      </c>
      <c r="G207" s="365" t="s">
        <v>231</v>
      </c>
      <c r="H207" s="366">
        <v>41502</v>
      </c>
      <c r="I207" s="365" t="s">
        <v>4689</v>
      </c>
      <c r="J207" s="365" t="s">
        <v>4690</v>
      </c>
      <c r="K207" s="365" t="s">
        <v>4691</v>
      </c>
      <c r="L207" s="365" t="s">
        <v>19</v>
      </c>
      <c r="M207" s="893" t="s">
        <v>19</v>
      </c>
      <c r="N207" s="1572" t="s">
        <v>19</v>
      </c>
      <c r="O207" s="1572" t="s">
        <v>19</v>
      </c>
      <c r="P207" s="2353" t="s">
        <v>4674</v>
      </c>
      <c r="Q207" s="2354"/>
      <c r="R207" s="116"/>
      <c r="S207" s="116"/>
      <c r="T207" s="116"/>
      <c r="U207" s="116"/>
      <c r="V207" s="116"/>
      <c r="W207" s="116"/>
      <c r="X207" s="116"/>
      <c r="Y207" s="116"/>
      <c r="Z207" s="116"/>
      <c r="AA207" s="116"/>
      <c r="AB207" s="116"/>
      <c r="AC207" s="116"/>
      <c r="AD207" s="116"/>
      <c r="AE207" s="116"/>
      <c r="AF207" s="116"/>
      <c r="AG207" s="116"/>
      <c r="AH207" s="116"/>
      <c r="AI207" s="116"/>
      <c r="AJ207" s="116"/>
      <c r="AK207" s="116"/>
      <c r="AL207" s="116"/>
      <c r="AM207" s="116"/>
      <c r="AN207" s="116"/>
      <c r="AO207" s="116"/>
      <c r="AP207" s="116"/>
      <c r="AQ207" s="116"/>
      <c r="AR207" s="116"/>
      <c r="AS207" s="116"/>
      <c r="AT207" s="116"/>
      <c r="AU207" s="116"/>
      <c r="AV207" s="116"/>
      <c r="AW207" s="116"/>
      <c r="AX207" s="116"/>
    </row>
    <row r="208" spans="1:50" s="127" customFormat="1" ht="60" x14ac:dyDescent="0.25">
      <c r="B208" s="365" t="s">
        <v>2977</v>
      </c>
      <c r="C208" s="897" t="s">
        <v>133</v>
      </c>
      <c r="D208" s="1568" t="s">
        <v>2990</v>
      </c>
      <c r="E208" s="904">
        <v>50872897</v>
      </c>
      <c r="F208" s="1568" t="s">
        <v>228</v>
      </c>
      <c r="G208" s="365" t="s">
        <v>2983</v>
      </c>
      <c r="H208" s="905">
        <v>38527</v>
      </c>
      <c r="I208" s="1568" t="s">
        <v>2988</v>
      </c>
      <c r="J208" s="898" t="s">
        <v>2991</v>
      </c>
      <c r="K208" s="899" t="s">
        <v>2992</v>
      </c>
      <c r="L208" s="899" t="s">
        <v>19</v>
      </c>
      <c r="M208" s="893" t="s">
        <v>19</v>
      </c>
      <c r="N208" s="893" t="s">
        <v>19</v>
      </c>
      <c r="O208" s="893" t="s">
        <v>19</v>
      </c>
      <c r="P208" s="2362"/>
      <c r="Q208" s="2362"/>
      <c r="R208" s="116"/>
      <c r="S208" s="116"/>
      <c r="T208" s="116"/>
      <c r="U208" s="116"/>
      <c r="V208" s="116"/>
      <c r="W208" s="116"/>
      <c r="X208" s="116"/>
      <c r="Y208" s="116"/>
      <c r="Z208" s="116"/>
      <c r="AA208" s="116"/>
      <c r="AB208" s="116"/>
      <c r="AC208" s="116"/>
      <c r="AD208" s="116"/>
      <c r="AE208" s="116"/>
      <c r="AF208" s="116"/>
      <c r="AG208" s="116"/>
      <c r="AH208" s="116"/>
      <c r="AI208" s="116"/>
      <c r="AJ208" s="116"/>
      <c r="AK208" s="116"/>
      <c r="AL208" s="116"/>
      <c r="AM208" s="116"/>
      <c r="AN208" s="116"/>
      <c r="AO208" s="116"/>
      <c r="AP208" s="116"/>
      <c r="AQ208" s="116"/>
      <c r="AR208" s="116"/>
      <c r="AS208" s="116"/>
      <c r="AT208" s="116"/>
      <c r="AU208" s="116"/>
      <c r="AV208" s="116"/>
      <c r="AW208" s="116"/>
      <c r="AX208" s="116"/>
    </row>
    <row r="209" spans="2:50" s="127" customFormat="1" ht="45" x14ac:dyDescent="0.25">
      <c r="B209" s="365" t="s">
        <v>2977</v>
      </c>
      <c r="C209" s="897" t="s">
        <v>2993</v>
      </c>
      <c r="D209" s="1602" t="s">
        <v>2994</v>
      </c>
      <c r="E209" s="906">
        <v>1077431175</v>
      </c>
      <c r="F209" s="1572" t="s">
        <v>223</v>
      </c>
      <c r="G209" s="907" t="s">
        <v>2995</v>
      </c>
      <c r="H209" s="908">
        <v>40816</v>
      </c>
      <c r="I209" s="1568" t="s">
        <v>2988</v>
      </c>
      <c r="J209" s="909" t="s">
        <v>2996</v>
      </c>
      <c r="K209" s="899" t="s">
        <v>2997</v>
      </c>
      <c r="L209" s="899" t="s">
        <v>19</v>
      </c>
      <c r="M209" s="893" t="s">
        <v>19</v>
      </c>
      <c r="N209" s="893" t="s">
        <v>19</v>
      </c>
      <c r="O209" s="893" t="s">
        <v>19</v>
      </c>
      <c r="P209" s="2358"/>
      <c r="Q209" s="2359"/>
      <c r="R209" s="116"/>
      <c r="S209" s="116"/>
      <c r="T209" s="116"/>
      <c r="U209" s="116"/>
      <c r="V209" s="116"/>
      <c r="W209" s="116"/>
      <c r="X209" s="116"/>
      <c r="Y209" s="116"/>
      <c r="Z209" s="116"/>
      <c r="AA209" s="116"/>
      <c r="AB209" s="116"/>
      <c r="AC209" s="116"/>
      <c r="AD209" s="116"/>
      <c r="AE209" s="116"/>
      <c r="AF209" s="116"/>
      <c r="AG209" s="116"/>
      <c r="AH209" s="116"/>
      <c r="AI209" s="116"/>
      <c r="AJ209" s="116"/>
      <c r="AK209" s="116"/>
      <c r="AL209" s="116"/>
      <c r="AM209" s="116"/>
      <c r="AN209" s="116"/>
      <c r="AO209" s="116"/>
      <c r="AP209" s="116"/>
      <c r="AQ209" s="116"/>
      <c r="AR209" s="116"/>
      <c r="AS209" s="116"/>
      <c r="AT209" s="116"/>
      <c r="AU209" s="116"/>
      <c r="AV209" s="116"/>
      <c r="AW209" s="116"/>
      <c r="AX209" s="116"/>
    </row>
    <row r="210" spans="2:50" s="127" customFormat="1" ht="60" x14ac:dyDescent="0.25">
      <c r="B210" s="365" t="s">
        <v>2977</v>
      </c>
      <c r="C210" s="910" t="s">
        <v>2051</v>
      </c>
      <c r="D210" s="1572" t="s">
        <v>2998</v>
      </c>
      <c r="E210" s="906">
        <v>1067283872</v>
      </c>
      <c r="F210" s="1572" t="s">
        <v>228</v>
      </c>
      <c r="G210" s="907" t="s">
        <v>2999</v>
      </c>
      <c r="H210" s="908">
        <v>41237</v>
      </c>
      <c r="I210" s="1568" t="s">
        <v>2988</v>
      </c>
      <c r="J210" s="909" t="s">
        <v>3000</v>
      </c>
      <c r="K210" s="899" t="s">
        <v>3001</v>
      </c>
      <c r="L210" s="899" t="s">
        <v>19</v>
      </c>
      <c r="M210" s="893" t="s">
        <v>19</v>
      </c>
      <c r="N210" s="893" t="s">
        <v>19</v>
      </c>
      <c r="O210" s="893" t="s">
        <v>19</v>
      </c>
      <c r="P210" s="2358"/>
      <c r="Q210" s="2359"/>
      <c r="R210" s="116"/>
      <c r="S210" s="116"/>
      <c r="T210" s="116"/>
      <c r="U210" s="116"/>
      <c r="V210" s="116"/>
      <c r="W210" s="116"/>
      <c r="X210" s="116"/>
      <c r="Y210" s="116"/>
      <c r="Z210" s="116"/>
      <c r="AA210" s="116"/>
      <c r="AB210" s="116"/>
      <c r="AC210" s="116"/>
      <c r="AD210" s="116"/>
      <c r="AE210" s="116"/>
      <c r="AF210" s="116"/>
      <c r="AG210" s="116"/>
      <c r="AH210" s="116"/>
      <c r="AI210" s="116"/>
      <c r="AJ210" s="116"/>
      <c r="AK210" s="116"/>
      <c r="AL210" s="116"/>
      <c r="AM210" s="116"/>
      <c r="AN210" s="116"/>
      <c r="AO210" s="116"/>
      <c r="AP210" s="116"/>
      <c r="AQ210" s="116"/>
      <c r="AR210" s="116"/>
      <c r="AS210" s="116"/>
      <c r="AT210" s="116"/>
      <c r="AU210" s="116"/>
      <c r="AV210" s="116"/>
      <c r="AW210" s="116"/>
      <c r="AX210" s="116"/>
    </row>
    <row r="211" spans="2:50" s="127" customFormat="1" ht="45" x14ac:dyDescent="0.25">
      <c r="B211" s="365" t="s">
        <v>3002</v>
      </c>
      <c r="C211" s="911" t="s">
        <v>2169</v>
      </c>
      <c r="D211" s="1572" t="s">
        <v>3003</v>
      </c>
      <c r="E211" s="906">
        <v>52847927</v>
      </c>
      <c r="F211" s="1572" t="s">
        <v>223</v>
      </c>
      <c r="G211" s="912" t="s">
        <v>3004</v>
      </c>
      <c r="H211" s="913">
        <v>37974</v>
      </c>
      <c r="I211" s="1568" t="s">
        <v>2988</v>
      </c>
      <c r="J211" s="909" t="s">
        <v>3005</v>
      </c>
      <c r="K211" s="899" t="s">
        <v>3006</v>
      </c>
      <c r="L211" s="899" t="s">
        <v>19</v>
      </c>
      <c r="M211" s="893" t="s">
        <v>19</v>
      </c>
      <c r="N211" s="893" t="s">
        <v>19</v>
      </c>
      <c r="O211" s="893" t="s">
        <v>19</v>
      </c>
      <c r="P211" s="2358"/>
      <c r="Q211" s="2359"/>
      <c r="R211" s="116"/>
      <c r="S211" s="116"/>
      <c r="T211" s="116"/>
      <c r="U211" s="116"/>
      <c r="V211" s="116"/>
      <c r="W211" s="116"/>
      <c r="X211" s="116"/>
      <c r="Y211" s="116"/>
      <c r="Z211" s="116"/>
      <c r="AA211" s="116"/>
      <c r="AB211" s="116"/>
      <c r="AC211" s="116"/>
      <c r="AD211" s="116"/>
      <c r="AE211" s="116"/>
      <c r="AF211" s="116"/>
      <c r="AG211" s="116"/>
      <c r="AH211" s="116"/>
      <c r="AI211" s="116"/>
      <c r="AJ211" s="116"/>
      <c r="AK211" s="116"/>
      <c r="AL211" s="116"/>
      <c r="AM211" s="116"/>
      <c r="AN211" s="116"/>
      <c r="AO211" s="116"/>
      <c r="AP211" s="116"/>
      <c r="AQ211" s="116"/>
      <c r="AR211" s="116"/>
      <c r="AS211" s="116"/>
      <c r="AT211" s="116"/>
      <c r="AU211" s="116"/>
      <c r="AV211" s="116"/>
      <c r="AW211" s="116"/>
      <c r="AX211" s="116"/>
    </row>
    <row r="212" spans="2:50" s="127" customFormat="1" ht="90" x14ac:dyDescent="0.25">
      <c r="B212" s="365" t="s">
        <v>3002</v>
      </c>
      <c r="C212" s="914" t="s">
        <v>3007</v>
      </c>
      <c r="D212" s="1572" t="s">
        <v>3008</v>
      </c>
      <c r="E212" s="906">
        <v>26006511</v>
      </c>
      <c r="F212" s="127" t="s">
        <v>3009</v>
      </c>
      <c r="G212" s="1602" t="s">
        <v>3010</v>
      </c>
      <c r="H212" s="908">
        <v>39069</v>
      </c>
      <c r="I212" s="1572" t="s">
        <v>2988</v>
      </c>
      <c r="J212" s="425" t="s">
        <v>3011</v>
      </c>
      <c r="K212" s="915" t="s">
        <v>3012</v>
      </c>
      <c r="L212" s="915" t="s">
        <v>19</v>
      </c>
      <c r="M212" s="1572" t="s">
        <v>19</v>
      </c>
      <c r="N212" s="893" t="s">
        <v>19</v>
      </c>
      <c r="O212" s="1572" t="s">
        <v>19</v>
      </c>
      <c r="P212" s="2358"/>
      <c r="Q212" s="2359"/>
      <c r="R212" s="116"/>
      <c r="S212" s="116"/>
      <c r="T212" s="116"/>
      <c r="U212" s="116"/>
      <c r="V212" s="116"/>
      <c r="W212" s="116"/>
      <c r="X212" s="116"/>
      <c r="Y212" s="116"/>
      <c r="Z212" s="116"/>
      <c r="AA212" s="116"/>
      <c r="AB212" s="116"/>
      <c r="AC212" s="116"/>
      <c r="AD212" s="116"/>
      <c r="AE212" s="116"/>
      <c r="AF212" s="116"/>
      <c r="AG212" s="116"/>
      <c r="AH212" s="116"/>
      <c r="AI212" s="116"/>
      <c r="AJ212" s="116"/>
      <c r="AK212" s="116"/>
      <c r="AL212" s="116"/>
      <c r="AM212" s="116"/>
      <c r="AN212" s="116"/>
      <c r="AO212" s="116"/>
      <c r="AP212" s="116"/>
      <c r="AQ212" s="116"/>
      <c r="AR212" s="116"/>
      <c r="AS212" s="116"/>
      <c r="AT212" s="116"/>
      <c r="AU212" s="116"/>
      <c r="AV212" s="116"/>
      <c r="AW212" s="116"/>
      <c r="AX212" s="116"/>
    </row>
    <row r="213" spans="2:50" s="127" customFormat="1" ht="105" x14ac:dyDescent="0.25">
      <c r="B213" s="365" t="s">
        <v>3013</v>
      </c>
      <c r="C213" s="911" t="s">
        <v>2169</v>
      </c>
      <c r="D213" s="1572" t="s">
        <v>3014</v>
      </c>
      <c r="E213" s="906">
        <v>50885739</v>
      </c>
      <c r="F213" s="1602" t="s">
        <v>3015</v>
      </c>
      <c r="G213" s="1569" t="s">
        <v>2983</v>
      </c>
      <c r="H213" s="908">
        <v>38696</v>
      </c>
      <c r="I213" s="1572" t="s">
        <v>2988</v>
      </c>
      <c r="J213" s="425" t="s">
        <v>3016</v>
      </c>
      <c r="K213" s="915" t="s">
        <v>3017</v>
      </c>
      <c r="L213" s="915" t="s">
        <v>19</v>
      </c>
      <c r="M213" s="1572" t="s">
        <v>19</v>
      </c>
      <c r="N213" s="893" t="s">
        <v>19</v>
      </c>
      <c r="O213" s="1572" t="s">
        <v>19</v>
      </c>
      <c r="P213" s="2358"/>
      <c r="Q213" s="2359"/>
      <c r="R213" s="116"/>
      <c r="S213" s="116"/>
      <c r="T213" s="116"/>
      <c r="U213" s="116"/>
      <c r="V213" s="116"/>
      <c r="W213" s="116"/>
      <c r="X213" s="116"/>
      <c r="Y213" s="116"/>
      <c r="Z213" s="116"/>
      <c r="AA213" s="116"/>
      <c r="AB213" s="116"/>
      <c r="AC213" s="116"/>
      <c r="AD213" s="116"/>
      <c r="AE213" s="116"/>
      <c r="AF213" s="116"/>
      <c r="AG213" s="116"/>
      <c r="AH213" s="116"/>
      <c r="AI213" s="116"/>
      <c r="AJ213" s="116"/>
      <c r="AK213" s="116"/>
      <c r="AL213" s="116"/>
      <c r="AM213" s="116"/>
      <c r="AN213" s="116"/>
      <c r="AO213" s="116"/>
      <c r="AP213" s="116"/>
      <c r="AQ213" s="116"/>
      <c r="AR213" s="116"/>
      <c r="AS213" s="116"/>
      <c r="AT213" s="116"/>
      <c r="AU213" s="116"/>
      <c r="AV213" s="116"/>
      <c r="AW213" s="116"/>
      <c r="AX213" s="116"/>
    </row>
    <row r="214" spans="2:50" s="127" customFormat="1" ht="45" x14ac:dyDescent="0.25">
      <c r="B214" s="1572" t="s">
        <v>3013</v>
      </c>
      <c r="C214" s="1572" t="s">
        <v>2051</v>
      </c>
      <c r="D214" s="1572" t="s">
        <v>3018</v>
      </c>
      <c r="E214" s="906">
        <v>26066687</v>
      </c>
      <c r="F214" s="1572" t="s">
        <v>228</v>
      </c>
      <c r="G214" s="1569" t="s">
        <v>232</v>
      </c>
      <c r="H214" s="908">
        <v>38881</v>
      </c>
      <c r="I214" s="1572" t="s">
        <v>3019</v>
      </c>
      <c r="J214" s="425" t="s">
        <v>3020</v>
      </c>
      <c r="K214" s="915" t="s">
        <v>3021</v>
      </c>
      <c r="L214" s="915" t="s">
        <v>19</v>
      </c>
      <c r="M214" s="1572"/>
      <c r="N214" s="893"/>
      <c r="O214" s="1572"/>
      <c r="P214" s="2360"/>
      <c r="Q214" s="2361"/>
      <c r="R214" s="116"/>
      <c r="S214" s="116"/>
      <c r="T214" s="116"/>
      <c r="U214" s="116"/>
      <c r="V214" s="116"/>
      <c r="W214" s="116"/>
      <c r="X214" s="116"/>
      <c r="Y214" s="116"/>
      <c r="Z214" s="116"/>
      <c r="AA214" s="116"/>
      <c r="AB214" s="116"/>
      <c r="AC214" s="116"/>
      <c r="AD214" s="116"/>
      <c r="AE214" s="116"/>
      <c r="AF214" s="116"/>
      <c r="AG214" s="116"/>
      <c r="AH214" s="116"/>
      <c r="AI214" s="116"/>
      <c r="AJ214" s="116"/>
      <c r="AK214" s="116"/>
      <c r="AL214" s="116"/>
      <c r="AM214" s="116"/>
      <c r="AN214" s="116"/>
      <c r="AO214" s="116"/>
      <c r="AP214" s="116"/>
      <c r="AQ214" s="116"/>
      <c r="AR214" s="116"/>
      <c r="AS214" s="116"/>
      <c r="AT214" s="116"/>
      <c r="AU214" s="116"/>
      <c r="AV214" s="116"/>
      <c r="AW214" s="116"/>
      <c r="AX214" s="116"/>
    </row>
    <row r="215" spans="2:50" s="127" customFormat="1" x14ac:dyDescent="0.25">
      <c r="B215" s="365" t="s">
        <v>3022</v>
      </c>
      <c r="C215" s="906" t="s">
        <v>127</v>
      </c>
      <c r="D215" s="126" t="s">
        <v>3023</v>
      </c>
      <c r="E215" s="906">
        <v>1067282426</v>
      </c>
      <c r="F215" s="1572" t="s">
        <v>3024</v>
      </c>
      <c r="G215" s="1569" t="s">
        <v>3025</v>
      </c>
      <c r="H215" s="908">
        <v>39435</v>
      </c>
      <c r="I215" s="1572" t="s">
        <v>3026</v>
      </c>
      <c r="J215" s="916" t="s">
        <v>3027</v>
      </c>
      <c r="K215" s="916" t="s">
        <v>3028</v>
      </c>
      <c r="L215" s="917" t="s">
        <v>19</v>
      </c>
      <c r="M215" s="1572" t="s">
        <v>19</v>
      </c>
      <c r="N215" s="209" t="s">
        <v>19</v>
      </c>
      <c r="O215" s="1572" t="s">
        <v>19</v>
      </c>
      <c r="P215" s="2370" t="s">
        <v>4674</v>
      </c>
      <c r="Q215" s="2371"/>
      <c r="R215" s="116"/>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row>
    <row r="216" spans="2:50" s="127" customFormat="1" ht="60" x14ac:dyDescent="0.25">
      <c r="B216" s="365" t="s">
        <v>3022</v>
      </c>
      <c r="C216" s="906" t="s">
        <v>3029</v>
      </c>
      <c r="D216" s="1572" t="s">
        <v>3030</v>
      </c>
      <c r="E216" s="906">
        <v>50884893</v>
      </c>
      <c r="F216" s="1602" t="s">
        <v>2760</v>
      </c>
      <c r="G216" s="1569" t="s">
        <v>3031</v>
      </c>
      <c r="H216" s="908">
        <v>40890</v>
      </c>
      <c r="I216" s="1572" t="s">
        <v>2988</v>
      </c>
      <c r="J216" s="909" t="s">
        <v>2885</v>
      </c>
      <c r="K216" s="915" t="s">
        <v>4692</v>
      </c>
      <c r="L216" s="1572" t="s">
        <v>19</v>
      </c>
      <c r="M216" s="1572" t="s">
        <v>19</v>
      </c>
      <c r="N216" s="209" t="s">
        <v>19</v>
      </c>
      <c r="O216" s="1572" t="s">
        <v>19</v>
      </c>
      <c r="P216" s="2370" t="s">
        <v>4674</v>
      </c>
      <c r="Q216" s="2371"/>
      <c r="R216" s="116"/>
      <c r="S216" s="116"/>
      <c r="T216" s="116"/>
      <c r="U216" s="116"/>
      <c r="V216" s="116"/>
      <c r="W216" s="116"/>
      <c r="X216" s="116"/>
      <c r="Y216" s="116"/>
      <c r="Z216" s="116"/>
      <c r="AA216" s="116"/>
      <c r="AB216" s="116"/>
      <c r="AC216" s="116"/>
      <c r="AD216" s="116"/>
      <c r="AE216" s="116"/>
      <c r="AF216" s="116"/>
      <c r="AG216" s="116"/>
      <c r="AH216" s="116"/>
      <c r="AI216" s="116"/>
      <c r="AJ216" s="116"/>
      <c r="AK216" s="116"/>
      <c r="AL216" s="116"/>
      <c r="AM216" s="116"/>
      <c r="AN216" s="116"/>
      <c r="AO216" s="116"/>
      <c r="AP216" s="116"/>
      <c r="AQ216" s="116"/>
      <c r="AR216" s="116"/>
      <c r="AS216" s="116"/>
      <c r="AT216" s="116"/>
      <c r="AU216" s="116"/>
      <c r="AV216" s="116"/>
      <c r="AW216" s="116"/>
      <c r="AX216" s="116"/>
    </row>
    <row r="217" spans="2:50" s="127" customFormat="1" ht="45" x14ac:dyDescent="0.25">
      <c r="B217" s="365" t="s">
        <v>3032</v>
      </c>
      <c r="C217" s="906" t="s">
        <v>133</v>
      </c>
      <c r="D217" s="1572" t="s">
        <v>4694</v>
      </c>
      <c r="E217" s="906">
        <v>10952683</v>
      </c>
      <c r="F217" s="1569" t="s">
        <v>182</v>
      </c>
      <c r="G217" s="1569" t="s">
        <v>377</v>
      </c>
      <c r="H217" s="908">
        <v>41530</v>
      </c>
      <c r="I217" s="1572">
        <v>138766</v>
      </c>
      <c r="J217" s="1602" t="s">
        <v>4695</v>
      </c>
      <c r="K217" s="1572" t="s">
        <v>4696</v>
      </c>
      <c r="L217" s="1572" t="s">
        <v>19</v>
      </c>
      <c r="M217" s="1572" t="s">
        <v>19</v>
      </c>
      <c r="N217" s="209" t="s">
        <v>19</v>
      </c>
      <c r="O217" s="1572" t="s">
        <v>19</v>
      </c>
      <c r="P217" s="2370" t="s">
        <v>4693</v>
      </c>
      <c r="Q217" s="2371"/>
      <c r="R217" s="116"/>
      <c r="S217" s="116"/>
      <c r="T217" s="116"/>
      <c r="U217" s="116"/>
      <c r="V217" s="116"/>
      <c r="W217" s="116"/>
      <c r="X217" s="116"/>
      <c r="Y217" s="116"/>
      <c r="Z217" s="116"/>
      <c r="AA217" s="116"/>
      <c r="AB217" s="116"/>
      <c r="AC217" s="116"/>
      <c r="AD217" s="116"/>
      <c r="AE217" s="116"/>
      <c r="AF217" s="116"/>
      <c r="AG217" s="116"/>
      <c r="AH217" s="116"/>
      <c r="AI217" s="116"/>
      <c r="AJ217" s="116"/>
      <c r="AK217" s="116"/>
      <c r="AL217" s="116"/>
      <c r="AM217" s="116"/>
      <c r="AN217" s="116"/>
      <c r="AO217" s="116"/>
      <c r="AP217" s="116"/>
      <c r="AQ217" s="116"/>
      <c r="AR217" s="116"/>
      <c r="AS217" s="116"/>
      <c r="AT217" s="116"/>
      <c r="AU217" s="116"/>
      <c r="AV217" s="116"/>
      <c r="AW217" s="116"/>
      <c r="AX217" s="116"/>
    </row>
    <row r="218" spans="2:50" s="127" customFormat="1" ht="45" x14ac:dyDescent="0.25">
      <c r="B218" s="1572" t="s">
        <v>3032</v>
      </c>
      <c r="C218" s="906" t="s">
        <v>133</v>
      </c>
      <c r="D218" s="1480" t="s">
        <v>3033</v>
      </c>
      <c r="E218" s="918">
        <v>1068812444</v>
      </c>
      <c r="F218" s="919" t="s">
        <v>228</v>
      </c>
      <c r="G218" s="919" t="s">
        <v>2983</v>
      </c>
      <c r="H218" s="920">
        <v>41446</v>
      </c>
      <c r="I218" s="1603"/>
      <c r="J218" s="919" t="s">
        <v>3034</v>
      </c>
      <c r="K218" s="921" t="s">
        <v>3035</v>
      </c>
      <c r="L218" s="919" t="s">
        <v>19</v>
      </c>
      <c r="M218" s="1603" t="s">
        <v>19</v>
      </c>
      <c r="N218" s="441" t="s">
        <v>19</v>
      </c>
      <c r="O218" s="1603" t="s">
        <v>19</v>
      </c>
      <c r="P218" s="2358"/>
      <c r="Q218" s="2359"/>
      <c r="R218" s="116"/>
      <c r="S218" s="116"/>
      <c r="T218" s="116"/>
      <c r="U218" s="116"/>
      <c r="V218" s="116"/>
      <c r="W218" s="116"/>
      <c r="X218" s="116"/>
      <c r="Y218" s="116"/>
      <c r="Z218" s="116"/>
      <c r="AA218" s="116"/>
      <c r="AB218" s="116"/>
      <c r="AC218" s="116"/>
      <c r="AD218" s="116"/>
      <c r="AE218" s="116"/>
      <c r="AF218" s="116"/>
      <c r="AG218" s="116"/>
      <c r="AH218" s="116"/>
      <c r="AI218" s="116"/>
      <c r="AJ218" s="116"/>
      <c r="AK218" s="116"/>
      <c r="AL218" s="116"/>
      <c r="AM218" s="116"/>
      <c r="AN218" s="116"/>
      <c r="AO218" s="116"/>
      <c r="AP218" s="116"/>
      <c r="AQ218" s="116"/>
      <c r="AR218" s="116"/>
      <c r="AS218" s="116"/>
      <c r="AT218" s="116"/>
      <c r="AU218" s="116"/>
      <c r="AV218" s="116"/>
      <c r="AW218" s="116"/>
      <c r="AX218" s="116"/>
    </row>
    <row r="219" spans="2:50" s="127" customFormat="1" ht="45" x14ac:dyDescent="0.25">
      <c r="B219" s="1572" t="s">
        <v>3036</v>
      </c>
      <c r="C219" s="1603" t="s">
        <v>3029</v>
      </c>
      <c r="D219" s="1133" t="s">
        <v>4698</v>
      </c>
      <c r="E219" s="906">
        <v>50915759</v>
      </c>
      <c r="F219" s="922" t="s">
        <v>4699</v>
      </c>
      <c r="G219" s="919" t="s">
        <v>192</v>
      </c>
      <c r="H219" s="1606">
        <v>40163</v>
      </c>
      <c r="I219" s="1603">
        <v>124800</v>
      </c>
      <c r="J219" s="1133" t="s">
        <v>4700</v>
      </c>
      <c r="K219" s="922" t="s">
        <v>4701</v>
      </c>
      <c r="L219" s="922" t="s">
        <v>19</v>
      </c>
      <c r="M219" s="1603" t="s">
        <v>19</v>
      </c>
      <c r="N219" s="441" t="s">
        <v>19</v>
      </c>
      <c r="O219" s="1603" t="s">
        <v>19</v>
      </c>
      <c r="P219" s="2370" t="s">
        <v>4697</v>
      </c>
      <c r="Q219" s="2371"/>
      <c r="R219" s="116"/>
      <c r="S219" s="116"/>
      <c r="T219" s="116"/>
      <c r="U219" s="116"/>
      <c r="V219" s="116"/>
      <c r="W219" s="116"/>
      <c r="X219" s="116"/>
      <c r="Y219" s="116"/>
      <c r="Z219" s="116"/>
      <c r="AA219" s="116"/>
      <c r="AB219" s="116"/>
      <c r="AC219" s="116"/>
      <c r="AD219" s="116"/>
      <c r="AE219" s="116"/>
      <c r="AF219" s="116"/>
      <c r="AG219" s="116"/>
      <c r="AH219" s="116"/>
      <c r="AI219" s="116"/>
      <c r="AJ219" s="116"/>
      <c r="AK219" s="116"/>
      <c r="AL219" s="116"/>
      <c r="AM219" s="116"/>
      <c r="AN219" s="116"/>
      <c r="AO219" s="116"/>
      <c r="AP219" s="116"/>
      <c r="AQ219" s="116"/>
      <c r="AR219" s="116"/>
      <c r="AS219" s="116"/>
      <c r="AT219" s="116"/>
      <c r="AU219" s="116"/>
      <c r="AV219" s="116"/>
      <c r="AW219" s="116"/>
      <c r="AX219" s="116"/>
    </row>
    <row r="220" spans="2:50" s="361" customFormat="1" ht="45" x14ac:dyDescent="0.25">
      <c r="B220" s="365" t="s">
        <v>3037</v>
      </c>
      <c r="C220" s="906" t="s">
        <v>2170</v>
      </c>
      <c r="D220" s="1572" t="s">
        <v>3038</v>
      </c>
      <c r="E220" s="906">
        <v>1066732625</v>
      </c>
      <c r="F220" s="1569" t="s">
        <v>3039</v>
      </c>
      <c r="G220" s="1569" t="s">
        <v>226</v>
      </c>
      <c r="H220" s="908">
        <v>41831</v>
      </c>
      <c r="I220" s="1572">
        <v>0</v>
      </c>
      <c r="J220" s="425" t="s">
        <v>4702</v>
      </c>
      <c r="K220" s="1572" t="s">
        <v>4703</v>
      </c>
      <c r="L220" s="1572" t="s">
        <v>19</v>
      </c>
      <c r="M220" s="1572" t="s">
        <v>19</v>
      </c>
      <c r="N220" s="209" t="s">
        <v>19</v>
      </c>
      <c r="O220" s="1572" t="s">
        <v>19</v>
      </c>
      <c r="P220" s="2372" t="s">
        <v>4674</v>
      </c>
      <c r="Q220" s="2372"/>
      <c r="R220" s="445"/>
      <c r="S220" s="445"/>
      <c r="T220" s="445"/>
      <c r="U220" s="445"/>
      <c r="V220" s="445"/>
      <c r="W220" s="445"/>
      <c r="X220" s="445"/>
      <c r="Y220" s="445"/>
      <c r="Z220" s="445"/>
      <c r="AA220" s="445"/>
      <c r="AB220" s="445"/>
      <c r="AC220" s="445"/>
      <c r="AD220" s="445"/>
      <c r="AE220" s="445"/>
      <c r="AF220" s="445"/>
      <c r="AG220" s="445"/>
      <c r="AH220" s="445"/>
      <c r="AI220" s="445"/>
      <c r="AJ220" s="445"/>
      <c r="AK220" s="445"/>
      <c r="AL220" s="445"/>
      <c r="AM220" s="445"/>
      <c r="AN220" s="445"/>
      <c r="AO220" s="445"/>
      <c r="AP220" s="445"/>
      <c r="AQ220" s="445"/>
      <c r="AR220" s="445"/>
      <c r="AS220" s="445"/>
      <c r="AT220" s="445"/>
      <c r="AU220" s="445"/>
      <c r="AV220" s="445"/>
      <c r="AW220" s="445"/>
      <c r="AX220" s="445"/>
    </row>
    <row r="221" spans="2:50" s="361" customFormat="1" ht="45" x14ac:dyDescent="0.25">
      <c r="B221" s="365" t="s">
        <v>3037</v>
      </c>
      <c r="C221" s="914" t="s">
        <v>2051</v>
      </c>
      <c r="D221" s="1569" t="s">
        <v>4705</v>
      </c>
      <c r="E221" s="906">
        <v>35114174</v>
      </c>
      <c r="F221" s="1569" t="s">
        <v>4706</v>
      </c>
      <c r="G221" s="1602" t="s">
        <v>220</v>
      </c>
      <c r="H221" s="908">
        <v>37176</v>
      </c>
      <c r="I221" s="1572" t="s">
        <v>86</v>
      </c>
      <c r="J221" s="1602" t="s">
        <v>4707</v>
      </c>
      <c r="K221" s="1602" t="s">
        <v>4708</v>
      </c>
      <c r="L221" s="1572" t="s">
        <v>19</v>
      </c>
      <c r="M221" s="1572" t="s">
        <v>19</v>
      </c>
      <c r="N221" s="209" t="s">
        <v>19</v>
      </c>
      <c r="O221" s="1572" t="s">
        <v>19</v>
      </c>
      <c r="P221" s="2353" t="s">
        <v>4704</v>
      </c>
      <c r="Q221" s="2354"/>
      <c r="R221" s="445"/>
      <c r="S221" s="445"/>
      <c r="T221" s="445"/>
      <c r="U221" s="445"/>
      <c r="V221" s="445"/>
      <c r="W221" s="445"/>
      <c r="X221" s="445"/>
      <c r="Y221" s="445"/>
      <c r="Z221" s="445"/>
      <c r="AA221" s="445"/>
      <c r="AB221" s="445"/>
      <c r="AC221" s="445"/>
      <c r="AD221" s="445"/>
      <c r="AE221" s="445"/>
      <c r="AF221" s="445"/>
      <c r="AG221" s="445"/>
      <c r="AH221" s="445"/>
      <c r="AI221" s="445"/>
      <c r="AJ221" s="445"/>
      <c r="AK221" s="445"/>
      <c r="AL221" s="445"/>
      <c r="AM221" s="445"/>
      <c r="AN221" s="445"/>
      <c r="AO221" s="445"/>
      <c r="AP221" s="445"/>
      <c r="AQ221" s="445"/>
      <c r="AR221" s="445"/>
      <c r="AS221" s="445"/>
      <c r="AT221" s="445"/>
      <c r="AU221" s="445"/>
      <c r="AV221" s="445"/>
      <c r="AW221" s="445"/>
      <c r="AX221" s="445"/>
    </row>
    <row r="222" spans="2:50" s="361" customFormat="1" ht="60" x14ac:dyDescent="0.25">
      <c r="B222" s="1572" t="s">
        <v>3040</v>
      </c>
      <c r="C222" s="906" t="s">
        <v>2170</v>
      </c>
      <c r="D222" s="1572" t="s">
        <v>3041</v>
      </c>
      <c r="E222" s="906">
        <v>43693928</v>
      </c>
      <c r="F222" s="361" t="s">
        <v>124</v>
      </c>
      <c r="G222" s="1569" t="s">
        <v>2999</v>
      </c>
      <c r="H222" s="908">
        <v>41237</v>
      </c>
      <c r="I222" s="1572" t="s">
        <v>2988</v>
      </c>
      <c r="J222" s="1572" t="s">
        <v>4672</v>
      </c>
      <c r="K222" s="1572" t="s">
        <v>4709</v>
      </c>
      <c r="L222" s="1572" t="s">
        <v>19</v>
      </c>
      <c r="M222" s="1572" t="s">
        <v>19</v>
      </c>
      <c r="N222" s="209" t="s">
        <v>19</v>
      </c>
      <c r="O222" s="1572" t="s">
        <v>19</v>
      </c>
      <c r="P222" s="2353" t="s">
        <v>4674</v>
      </c>
      <c r="Q222" s="2354"/>
      <c r="R222" s="445"/>
      <c r="S222" s="445"/>
      <c r="T222" s="445"/>
      <c r="U222" s="445"/>
      <c r="V222" s="445"/>
      <c r="W222" s="445"/>
      <c r="X222" s="445"/>
      <c r="Y222" s="445"/>
      <c r="Z222" s="445"/>
      <c r="AA222" s="445"/>
      <c r="AB222" s="445"/>
      <c r="AC222" s="445"/>
      <c r="AD222" s="445"/>
      <c r="AE222" s="445"/>
      <c r="AF222" s="445"/>
      <c r="AG222" s="445"/>
      <c r="AH222" s="445"/>
      <c r="AI222" s="445"/>
      <c r="AJ222" s="445"/>
      <c r="AK222" s="445"/>
      <c r="AL222" s="445"/>
      <c r="AM222" s="445"/>
      <c r="AN222" s="445"/>
      <c r="AO222" s="445"/>
      <c r="AP222" s="445"/>
      <c r="AQ222" s="445"/>
      <c r="AR222" s="445"/>
      <c r="AS222" s="445"/>
      <c r="AT222" s="445"/>
      <c r="AU222" s="445"/>
      <c r="AV222" s="445"/>
      <c r="AW222" s="445"/>
      <c r="AX222" s="445"/>
    </row>
    <row r="223" spans="2:50" s="361" customFormat="1" ht="45" x14ac:dyDescent="0.25">
      <c r="B223" s="1572" t="s">
        <v>3042</v>
      </c>
      <c r="C223" s="914" t="s">
        <v>2051</v>
      </c>
      <c r="D223" s="1572" t="s">
        <v>3043</v>
      </c>
      <c r="E223" s="906">
        <v>50885082</v>
      </c>
      <c r="F223" s="1569" t="s">
        <v>228</v>
      </c>
      <c r="G223" s="1569" t="s">
        <v>377</v>
      </c>
      <c r="H223" s="908">
        <v>38134</v>
      </c>
      <c r="I223" s="361" t="s">
        <v>3044</v>
      </c>
      <c r="J223" s="361" t="s">
        <v>3045</v>
      </c>
      <c r="K223" s="361" t="s">
        <v>3046</v>
      </c>
      <c r="L223" s="361" t="s">
        <v>19</v>
      </c>
      <c r="M223" s="1572" t="s">
        <v>63</v>
      </c>
      <c r="N223" s="209" t="s">
        <v>63</v>
      </c>
      <c r="O223" s="1572" t="s">
        <v>63</v>
      </c>
      <c r="P223" s="2363"/>
      <c r="Q223" s="2363"/>
      <c r="R223" s="445"/>
      <c r="S223" s="445"/>
      <c r="T223" s="445"/>
      <c r="U223" s="445"/>
      <c r="V223" s="445"/>
      <c r="W223" s="445"/>
      <c r="X223" s="445"/>
      <c r="Y223" s="445"/>
      <c r="Z223" s="445"/>
      <c r="AA223" s="445"/>
      <c r="AB223" s="445"/>
      <c r="AC223" s="445"/>
      <c r="AD223" s="445"/>
      <c r="AE223" s="445"/>
      <c r="AF223" s="445"/>
      <c r="AG223" s="445"/>
      <c r="AH223" s="445"/>
      <c r="AI223" s="445"/>
      <c r="AJ223" s="445"/>
      <c r="AK223" s="445"/>
      <c r="AL223" s="445"/>
      <c r="AM223" s="445"/>
      <c r="AN223" s="445"/>
      <c r="AO223" s="445"/>
      <c r="AP223" s="445"/>
      <c r="AQ223" s="445"/>
      <c r="AR223" s="445"/>
      <c r="AS223" s="445"/>
      <c r="AT223" s="445"/>
      <c r="AU223" s="445"/>
      <c r="AV223" s="445"/>
      <c r="AW223" s="445"/>
      <c r="AX223" s="445"/>
    </row>
    <row r="224" spans="2:50" s="361" customFormat="1" ht="45" x14ac:dyDescent="0.25">
      <c r="B224" s="365" t="s">
        <v>3047</v>
      </c>
      <c r="C224" s="914" t="s">
        <v>1710</v>
      </c>
      <c r="D224" s="425" t="s">
        <v>4711</v>
      </c>
      <c r="E224" s="906">
        <v>26223147</v>
      </c>
      <c r="F224" s="1569" t="s">
        <v>4712</v>
      </c>
      <c r="G224" s="1569" t="s">
        <v>220</v>
      </c>
      <c r="H224" s="908">
        <v>36825</v>
      </c>
      <c r="I224" s="361" t="s">
        <v>86</v>
      </c>
      <c r="J224" s="1602" t="s">
        <v>4707</v>
      </c>
      <c r="K224" s="1602" t="s">
        <v>4713</v>
      </c>
      <c r="L224" s="1572" t="s">
        <v>19</v>
      </c>
      <c r="M224" s="1572" t="s">
        <v>19</v>
      </c>
      <c r="N224" s="209" t="s">
        <v>19</v>
      </c>
      <c r="O224" s="1572" t="s">
        <v>19</v>
      </c>
      <c r="P224" s="2353" t="s">
        <v>4710</v>
      </c>
      <c r="Q224" s="2354"/>
      <c r="R224" s="445"/>
      <c r="S224" s="445"/>
      <c r="T224" s="445"/>
      <c r="U224" s="445"/>
      <c r="V224" s="445"/>
      <c r="W224" s="445"/>
      <c r="X224" s="445"/>
      <c r="Y224" s="445"/>
      <c r="Z224" s="445"/>
      <c r="AA224" s="445"/>
      <c r="AB224" s="445"/>
      <c r="AC224" s="445"/>
      <c r="AD224" s="445"/>
      <c r="AE224" s="445"/>
      <c r="AF224" s="445"/>
      <c r="AG224" s="445"/>
      <c r="AH224" s="445"/>
      <c r="AI224" s="445"/>
      <c r="AJ224" s="445"/>
      <c r="AK224" s="445"/>
      <c r="AL224" s="445"/>
      <c r="AM224" s="445"/>
      <c r="AN224" s="445"/>
      <c r="AO224" s="445"/>
      <c r="AP224" s="445"/>
      <c r="AQ224" s="445"/>
      <c r="AR224" s="445"/>
      <c r="AS224" s="445"/>
      <c r="AT224" s="445"/>
      <c r="AU224" s="445"/>
      <c r="AV224" s="445"/>
      <c r="AW224" s="445"/>
      <c r="AX224" s="445"/>
    </row>
    <row r="225" spans="2:50" s="361" customFormat="1" ht="75" x14ac:dyDescent="0.25">
      <c r="B225" s="1572" t="s">
        <v>3048</v>
      </c>
      <c r="C225" s="1572" t="s">
        <v>1710</v>
      </c>
      <c r="D225" s="1572" t="s">
        <v>3049</v>
      </c>
      <c r="E225" s="906">
        <v>30666196</v>
      </c>
      <c r="F225" s="361" t="s">
        <v>228</v>
      </c>
      <c r="G225" s="361" t="s">
        <v>219</v>
      </c>
      <c r="H225" s="908">
        <v>39870</v>
      </c>
      <c r="I225" s="361" t="s">
        <v>3050</v>
      </c>
      <c r="J225" s="1569" t="s">
        <v>3051</v>
      </c>
      <c r="K225" s="1569" t="s">
        <v>3052</v>
      </c>
      <c r="L225" s="361" t="s">
        <v>19</v>
      </c>
      <c r="M225" s="361" t="s">
        <v>19</v>
      </c>
      <c r="N225" s="361" t="s">
        <v>19</v>
      </c>
      <c r="O225" s="361" t="s">
        <v>19</v>
      </c>
      <c r="P225" s="2358"/>
      <c r="Q225" s="2359"/>
      <c r="R225" s="445"/>
      <c r="S225" s="445"/>
      <c r="T225" s="445"/>
      <c r="U225" s="445"/>
      <c r="V225" s="445"/>
      <c r="W225" s="445"/>
      <c r="X225" s="445"/>
      <c r="Y225" s="445"/>
      <c r="Z225" s="445"/>
      <c r="AA225" s="445"/>
      <c r="AB225" s="445"/>
      <c r="AC225" s="445"/>
      <c r="AD225" s="445"/>
      <c r="AE225" s="445"/>
      <c r="AF225" s="445"/>
      <c r="AG225" s="445"/>
      <c r="AH225" s="445"/>
      <c r="AI225" s="445"/>
      <c r="AJ225" s="445"/>
      <c r="AK225" s="445"/>
      <c r="AL225" s="445"/>
      <c r="AM225" s="445"/>
      <c r="AN225" s="445"/>
      <c r="AO225" s="445"/>
      <c r="AP225" s="445"/>
      <c r="AQ225" s="445"/>
      <c r="AR225" s="445"/>
      <c r="AS225" s="445"/>
      <c r="AT225" s="445"/>
      <c r="AU225" s="445"/>
      <c r="AV225" s="445"/>
      <c r="AW225" s="445"/>
      <c r="AX225" s="445"/>
    </row>
    <row r="226" spans="2:50" s="361" customFormat="1" ht="30" x14ac:dyDescent="0.25">
      <c r="B226" s="365" t="s">
        <v>3047</v>
      </c>
      <c r="C226" s="914" t="s">
        <v>127</v>
      </c>
      <c r="D226" s="425" t="s">
        <v>3053</v>
      </c>
      <c r="E226" s="906">
        <v>1067282486</v>
      </c>
      <c r="F226" s="1569" t="s">
        <v>326</v>
      </c>
      <c r="G226" s="1569" t="s">
        <v>219</v>
      </c>
      <c r="H226" s="908">
        <v>40479</v>
      </c>
      <c r="I226" s="361" t="s">
        <v>3054</v>
      </c>
      <c r="J226" s="361" t="s">
        <v>2885</v>
      </c>
      <c r="K226" s="361" t="s">
        <v>3055</v>
      </c>
      <c r="L226" s="361" t="s">
        <v>19</v>
      </c>
      <c r="M226" s="1572" t="s">
        <v>19</v>
      </c>
      <c r="N226" s="209" t="s">
        <v>19</v>
      </c>
      <c r="O226" s="1572" t="s">
        <v>19</v>
      </c>
      <c r="P226" s="2358"/>
      <c r="Q226" s="2359"/>
      <c r="R226" s="445"/>
      <c r="S226" s="445"/>
      <c r="T226" s="445"/>
      <c r="U226" s="445"/>
      <c r="V226" s="445"/>
      <c r="W226" s="445"/>
      <c r="X226" s="445"/>
      <c r="Y226" s="445"/>
      <c r="Z226" s="445"/>
      <c r="AA226" s="445"/>
      <c r="AB226" s="445"/>
      <c r="AC226" s="445"/>
      <c r="AD226" s="445"/>
      <c r="AE226" s="445"/>
      <c r="AF226" s="445"/>
      <c r="AG226" s="445"/>
      <c r="AH226" s="445"/>
      <c r="AI226" s="445"/>
      <c r="AJ226" s="445"/>
      <c r="AK226" s="445"/>
      <c r="AL226" s="445"/>
      <c r="AM226" s="445"/>
      <c r="AN226" s="445"/>
      <c r="AO226" s="445"/>
      <c r="AP226" s="445"/>
      <c r="AQ226" s="445"/>
      <c r="AR226" s="445"/>
      <c r="AS226" s="445"/>
      <c r="AT226" s="445"/>
      <c r="AU226" s="445"/>
      <c r="AV226" s="445"/>
      <c r="AW226" s="445"/>
      <c r="AX226" s="445"/>
    </row>
    <row r="227" spans="2:50" s="361" customFormat="1" ht="45" x14ac:dyDescent="0.25">
      <c r="B227" s="365" t="s">
        <v>3047</v>
      </c>
      <c r="C227" s="914" t="s">
        <v>127</v>
      </c>
      <c r="D227" s="425" t="s">
        <v>4715</v>
      </c>
      <c r="E227" s="906">
        <v>30565065</v>
      </c>
      <c r="F227" s="1569" t="s">
        <v>4716</v>
      </c>
      <c r="G227" s="1569" t="s">
        <v>114</v>
      </c>
      <c r="H227" s="908">
        <v>37337</v>
      </c>
      <c r="I227" s="361" t="s">
        <v>86</v>
      </c>
      <c r="J227" s="361" t="s">
        <v>4707</v>
      </c>
      <c r="K227" s="361" t="s">
        <v>4717</v>
      </c>
      <c r="L227" s="361" t="s">
        <v>19</v>
      </c>
      <c r="M227" s="1572" t="s">
        <v>19</v>
      </c>
      <c r="N227" s="209" t="s">
        <v>19</v>
      </c>
      <c r="O227" s="1572" t="s">
        <v>19</v>
      </c>
      <c r="P227" s="2376" t="s">
        <v>4714</v>
      </c>
      <c r="Q227" s="2376"/>
      <c r="R227" s="445"/>
      <c r="S227" s="445"/>
      <c r="T227" s="445"/>
      <c r="U227" s="445"/>
      <c r="V227" s="445"/>
      <c r="W227" s="445"/>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row>
    <row r="228" spans="2:50" s="361" customFormat="1" ht="30" x14ac:dyDescent="0.25">
      <c r="B228" s="365" t="s">
        <v>3047</v>
      </c>
      <c r="C228" s="914" t="s">
        <v>246</v>
      </c>
      <c r="D228" s="425" t="s">
        <v>3056</v>
      </c>
      <c r="E228" s="906">
        <v>50852940</v>
      </c>
      <c r="F228" s="1569" t="s">
        <v>3057</v>
      </c>
      <c r="G228" s="1569" t="s">
        <v>220</v>
      </c>
      <c r="H228" s="908">
        <v>36507</v>
      </c>
      <c r="I228" s="361" t="s">
        <v>86</v>
      </c>
      <c r="J228" s="361" t="s">
        <v>4707</v>
      </c>
      <c r="K228" s="361" t="s">
        <v>4718</v>
      </c>
      <c r="L228" s="361" t="s">
        <v>19</v>
      </c>
      <c r="M228" s="1572" t="s">
        <v>19</v>
      </c>
      <c r="N228" s="209" t="s">
        <v>19</v>
      </c>
      <c r="O228" s="1572" t="s">
        <v>19</v>
      </c>
      <c r="P228" s="2376" t="s">
        <v>4674</v>
      </c>
      <c r="Q228" s="2376"/>
      <c r="R228" s="445"/>
      <c r="S228" s="445"/>
      <c r="T228" s="445"/>
      <c r="U228" s="445"/>
      <c r="V228" s="445"/>
      <c r="W228" s="445"/>
      <c r="X228" s="445"/>
      <c r="Y228" s="445"/>
      <c r="Z228" s="445"/>
      <c r="AA228" s="445"/>
      <c r="AB228" s="445"/>
      <c r="AC228" s="445"/>
      <c r="AD228" s="445"/>
      <c r="AE228" s="445"/>
      <c r="AF228" s="445"/>
      <c r="AG228" s="445"/>
      <c r="AH228" s="445"/>
      <c r="AI228" s="445"/>
      <c r="AJ228" s="445"/>
      <c r="AK228" s="445"/>
      <c r="AL228" s="445"/>
      <c r="AM228" s="445"/>
      <c r="AN228" s="445"/>
      <c r="AO228" s="445"/>
      <c r="AP228" s="445"/>
      <c r="AQ228" s="445"/>
      <c r="AR228" s="445"/>
      <c r="AS228" s="445"/>
      <c r="AT228" s="445"/>
      <c r="AU228" s="445"/>
      <c r="AV228" s="445"/>
      <c r="AW228" s="445"/>
      <c r="AX228" s="445"/>
    </row>
    <row r="229" spans="2:50" s="361" customFormat="1" ht="30" x14ac:dyDescent="0.25">
      <c r="B229" s="365" t="s">
        <v>3048</v>
      </c>
      <c r="C229" s="914" t="s">
        <v>133</v>
      </c>
      <c r="D229" s="425" t="s">
        <v>4720</v>
      </c>
      <c r="E229" s="906">
        <v>25890300</v>
      </c>
      <c r="F229" s="1569" t="s">
        <v>228</v>
      </c>
      <c r="G229" s="1569" t="s">
        <v>219</v>
      </c>
      <c r="H229" s="908">
        <v>39898</v>
      </c>
      <c r="I229" s="361">
        <v>110567</v>
      </c>
      <c r="J229" s="361" t="s">
        <v>4721</v>
      </c>
      <c r="K229" s="361" t="s">
        <v>4722</v>
      </c>
      <c r="L229" s="361" t="s">
        <v>19</v>
      </c>
      <c r="M229" s="1572" t="s">
        <v>19</v>
      </c>
      <c r="N229" s="209" t="s">
        <v>19</v>
      </c>
      <c r="O229" s="1572" t="s">
        <v>19</v>
      </c>
      <c r="P229" s="2376" t="s">
        <v>4719</v>
      </c>
      <c r="Q229" s="2376"/>
      <c r="R229" s="445"/>
      <c r="S229" s="445"/>
      <c r="T229" s="445"/>
      <c r="U229" s="445"/>
      <c r="V229" s="445"/>
      <c r="W229" s="445"/>
      <c r="X229" s="445"/>
      <c r="Y229" s="445"/>
      <c r="Z229" s="445"/>
      <c r="AA229" s="445"/>
      <c r="AB229" s="445"/>
      <c r="AC229" s="445"/>
      <c r="AD229" s="445"/>
      <c r="AE229" s="445"/>
      <c r="AF229" s="445"/>
      <c r="AG229" s="445"/>
      <c r="AH229" s="445"/>
      <c r="AI229" s="445"/>
      <c r="AJ229" s="445"/>
      <c r="AK229" s="445"/>
      <c r="AL229" s="445"/>
      <c r="AM229" s="445"/>
      <c r="AN229" s="445"/>
      <c r="AO229" s="445"/>
      <c r="AP229" s="445"/>
      <c r="AQ229" s="445"/>
      <c r="AR229" s="445"/>
      <c r="AS229" s="445"/>
      <c r="AT229" s="445"/>
      <c r="AU229" s="445"/>
      <c r="AV229" s="445"/>
      <c r="AW229" s="445"/>
      <c r="AX229" s="445"/>
    </row>
    <row r="230" spans="2:50" s="361" customFormat="1" ht="45" x14ac:dyDescent="0.25">
      <c r="B230" s="1572" t="s">
        <v>3048</v>
      </c>
      <c r="C230" s="914" t="s">
        <v>133</v>
      </c>
      <c r="D230" s="1572" t="s">
        <v>3058</v>
      </c>
      <c r="E230" s="906">
        <v>11106107</v>
      </c>
      <c r="F230" s="1569" t="s">
        <v>3059</v>
      </c>
      <c r="G230" s="1569" t="s">
        <v>2983</v>
      </c>
      <c r="H230" s="908">
        <v>41810</v>
      </c>
      <c r="I230" s="361" t="s">
        <v>2988</v>
      </c>
      <c r="J230" s="1569" t="s">
        <v>3060</v>
      </c>
      <c r="K230" s="361" t="s">
        <v>2047</v>
      </c>
      <c r="L230" s="361" t="s">
        <v>19</v>
      </c>
      <c r="M230" s="1572" t="s">
        <v>19</v>
      </c>
      <c r="N230" s="209" t="s">
        <v>19</v>
      </c>
      <c r="O230" s="1572" t="s">
        <v>19</v>
      </c>
      <c r="P230" s="2358"/>
      <c r="Q230" s="2359"/>
      <c r="R230" s="445"/>
      <c r="S230" s="445"/>
      <c r="T230" s="445"/>
      <c r="U230" s="445"/>
      <c r="V230" s="445"/>
      <c r="W230" s="445"/>
      <c r="X230" s="445"/>
      <c r="Y230" s="445"/>
      <c r="Z230" s="445"/>
      <c r="AA230" s="445"/>
      <c r="AB230" s="445"/>
      <c r="AC230" s="445"/>
      <c r="AD230" s="445"/>
      <c r="AE230" s="445"/>
      <c r="AF230" s="445"/>
      <c r="AG230" s="445"/>
      <c r="AH230" s="445"/>
      <c r="AI230" s="445"/>
      <c r="AJ230" s="445"/>
      <c r="AK230" s="445"/>
      <c r="AL230" s="445"/>
      <c r="AM230" s="445"/>
      <c r="AN230" s="445"/>
      <c r="AO230" s="445"/>
      <c r="AP230" s="445"/>
      <c r="AQ230" s="445"/>
      <c r="AR230" s="445"/>
      <c r="AS230" s="445"/>
      <c r="AT230" s="445"/>
      <c r="AU230" s="445"/>
      <c r="AV230" s="445"/>
      <c r="AW230" s="445"/>
      <c r="AX230" s="445"/>
    </row>
    <row r="231" spans="2:50" s="361" customFormat="1" x14ac:dyDescent="0.25">
      <c r="B231" s="1572" t="s">
        <v>3048</v>
      </c>
      <c r="C231" s="914" t="s">
        <v>133</v>
      </c>
      <c r="D231" s="1572" t="s">
        <v>3061</v>
      </c>
      <c r="E231" s="906">
        <v>30666336</v>
      </c>
      <c r="F231" s="1569" t="s">
        <v>182</v>
      </c>
      <c r="G231" s="1569" t="s">
        <v>219</v>
      </c>
      <c r="H231" s="908">
        <v>40815</v>
      </c>
      <c r="I231" s="361" t="s">
        <v>3062</v>
      </c>
      <c r="J231" s="361" t="s">
        <v>3063</v>
      </c>
      <c r="K231" s="361" t="s">
        <v>3064</v>
      </c>
      <c r="L231" s="361" t="s">
        <v>19</v>
      </c>
      <c r="M231" s="1572" t="s">
        <v>19</v>
      </c>
      <c r="N231" s="209" t="s">
        <v>19</v>
      </c>
      <c r="O231" s="1572" t="s">
        <v>19</v>
      </c>
      <c r="P231" s="2358"/>
      <c r="Q231" s="2359"/>
      <c r="R231" s="445"/>
      <c r="S231" s="445"/>
      <c r="T231" s="445"/>
      <c r="U231" s="445"/>
      <c r="V231" s="445"/>
      <c r="W231" s="445"/>
      <c r="X231" s="445"/>
      <c r="Y231" s="445"/>
      <c r="Z231" s="445"/>
      <c r="AA231" s="445"/>
      <c r="AB231" s="445"/>
      <c r="AC231" s="445"/>
      <c r="AD231" s="445"/>
      <c r="AE231" s="445"/>
      <c r="AF231" s="445"/>
      <c r="AG231" s="445"/>
      <c r="AH231" s="445"/>
      <c r="AI231" s="445"/>
      <c r="AJ231" s="445"/>
      <c r="AK231" s="445"/>
      <c r="AL231" s="445"/>
      <c r="AM231" s="445"/>
      <c r="AN231" s="445"/>
      <c r="AO231" s="445"/>
      <c r="AP231" s="445"/>
      <c r="AQ231" s="445"/>
      <c r="AR231" s="445"/>
      <c r="AS231" s="445"/>
      <c r="AT231" s="445"/>
      <c r="AU231" s="445"/>
      <c r="AV231" s="445"/>
      <c r="AW231" s="445"/>
      <c r="AX231" s="445"/>
    </row>
    <row r="232" spans="2:50" s="361" customFormat="1" ht="45" x14ac:dyDescent="0.25">
      <c r="B232" s="1572" t="s">
        <v>3048</v>
      </c>
      <c r="C232" s="914" t="s">
        <v>133</v>
      </c>
      <c r="D232" s="1572" t="s">
        <v>3065</v>
      </c>
      <c r="E232" s="906">
        <v>1067283661</v>
      </c>
      <c r="F232" s="1569" t="s">
        <v>228</v>
      </c>
      <c r="G232" s="1569" t="s">
        <v>2983</v>
      </c>
      <c r="H232" s="908">
        <v>41810</v>
      </c>
      <c r="I232" s="361" t="s">
        <v>3066</v>
      </c>
      <c r="J232" s="425" t="s">
        <v>3067</v>
      </c>
      <c r="K232" s="425" t="s">
        <v>3068</v>
      </c>
      <c r="L232" s="425" t="s">
        <v>19</v>
      </c>
      <c r="M232" s="1572" t="s">
        <v>19</v>
      </c>
      <c r="N232" s="209" t="s">
        <v>19</v>
      </c>
      <c r="O232" s="1572" t="s">
        <v>19</v>
      </c>
      <c r="P232" s="2358"/>
      <c r="Q232" s="2359"/>
      <c r="R232" s="445"/>
      <c r="S232" s="445"/>
      <c r="T232" s="445"/>
      <c r="U232" s="445"/>
      <c r="V232" s="445"/>
      <c r="W232" s="445"/>
      <c r="X232" s="445"/>
      <c r="Y232" s="445"/>
      <c r="Z232" s="445"/>
      <c r="AA232" s="445"/>
      <c r="AB232" s="445"/>
      <c r="AC232" s="445"/>
      <c r="AD232" s="445"/>
      <c r="AE232" s="445"/>
      <c r="AF232" s="445"/>
      <c r="AG232" s="445"/>
      <c r="AH232" s="445"/>
      <c r="AI232" s="445"/>
      <c r="AJ232" s="445"/>
      <c r="AK232" s="445"/>
      <c r="AL232" s="445"/>
      <c r="AM232" s="445"/>
      <c r="AN232" s="445"/>
      <c r="AO232" s="445"/>
      <c r="AP232" s="445"/>
      <c r="AQ232" s="445"/>
      <c r="AR232" s="445"/>
      <c r="AS232" s="445"/>
      <c r="AT232" s="445"/>
      <c r="AU232" s="445"/>
      <c r="AV232" s="445"/>
      <c r="AW232" s="445"/>
      <c r="AX232" s="445"/>
    </row>
    <row r="233" spans="2:50" s="361" customFormat="1" ht="45" x14ac:dyDescent="0.25">
      <c r="B233" s="1572" t="s">
        <v>3048</v>
      </c>
      <c r="C233" s="1572" t="s">
        <v>246</v>
      </c>
      <c r="D233" s="425" t="s">
        <v>5453</v>
      </c>
      <c r="E233" s="906">
        <v>1064979641</v>
      </c>
      <c r="F233" s="361" t="s">
        <v>228</v>
      </c>
      <c r="G233" s="425" t="s">
        <v>231</v>
      </c>
      <c r="H233" s="923">
        <v>40123</v>
      </c>
      <c r="I233" s="361">
        <v>128527</v>
      </c>
      <c r="J233" s="1602" t="s">
        <v>5454</v>
      </c>
      <c r="K233" s="1572" t="s">
        <v>5455</v>
      </c>
      <c r="L233" s="1572" t="s">
        <v>19</v>
      </c>
      <c r="M233" s="1572" t="s">
        <v>63</v>
      </c>
      <c r="N233" s="209" t="s">
        <v>19</v>
      </c>
      <c r="O233" s="1572" t="s">
        <v>63</v>
      </c>
      <c r="P233" s="2353" t="s">
        <v>5456</v>
      </c>
      <c r="Q233" s="2354"/>
      <c r="R233" s="445"/>
      <c r="S233" s="445"/>
      <c r="T233" s="445"/>
      <c r="U233" s="445"/>
      <c r="V233" s="445"/>
      <c r="W233" s="445"/>
      <c r="X233" s="445"/>
      <c r="Y233" s="445"/>
      <c r="Z233" s="445"/>
      <c r="AA233" s="445"/>
      <c r="AB233" s="445"/>
      <c r="AC233" s="445"/>
      <c r="AD233" s="445"/>
      <c r="AE233" s="445"/>
      <c r="AF233" s="445"/>
      <c r="AG233" s="445"/>
      <c r="AH233" s="445"/>
      <c r="AI233" s="445"/>
      <c r="AJ233" s="445"/>
      <c r="AK233" s="445"/>
      <c r="AL233" s="445"/>
      <c r="AM233" s="445"/>
      <c r="AN233" s="445"/>
      <c r="AO233" s="445"/>
      <c r="AP233" s="445"/>
      <c r="AQ233" s="445"/>
      <c r="AR233" s="445"/>
      <c r="AS233" s="445"/>
      <c r="AT233" s="445"/>
      <c r="AU233" s="445"/>
      <c r="AV233" s="445"/>
      <c r="AW233" s="445"/>
      <c r="AX233" s="445"/>
    </row>
    <row r="234" spans="2:50" s="361" customFormat="1" ht="45" x14ac:dyDescent="0.25">
      <c r="B234" s="1572" t="s">
        <v>3069</v>
      </c>
      <c r="C234" s="1572" t="s">
        <v>3070</v>
      </c>
      <c r="D234" s="1572" t="s">
        <v>3071</v>
      </c>
      <c r="E234" s="906">
        <v>26066804</v>
      </c>
      <c r="F234" s="361" t="s">
        <v>3009</v>
      </c>
      <c r="G234" s="1569" t="s">
        <v>3010</v>
      </c>
      <c r="H234" s="908">
        <v>39646</v>
      </c>
      <c r="I234" s="361" t="s">
        <v>2988</v>
      </c>
      <c r="J234" s="1569" t="s">
        <v>2885</v>
      </c>
      <c r="K234" s="428" t="s">
        <v>3072</v>
      </c>
      <c r="L234" s="361" t="s">
        <v>2046</v>
      </c>
      <c r="M234" s="361" t="s">
        <v>19</v>
      </c>
      <c r="N234" s="924" t="s">
        <v>19</v>
      </c>
      <c r="O234" s="361" t="s">
        <v>19</v>
      </c>
      <c r="P234" s="2373"/>
      <c r="Q234" s="2373"/>
      <c r="R234" s="445"/>
      <c r="S234" s="445"/>
      <c r="T234" s="445"/>
      <c r="U234" s="445"/>
      <c r="V234" s="445"/>
      <c r="W234" s="445"/>
      <c r="X234" s="445"/>
      <c r="Y234" s="445"/>
      <c r="Z234" s="445"/>
      <c r="AA234" s="445"/>
      <c r="AB234" s="445"/>
      <c r="AC234" s="445"/>
      <c r="AD234" s="445"/>
      <c r="AE234" s="445"/>
      <c r="AF234" s="445"/>
      <c r="AG234" s="445"/>
      <c r="AH234" s="445"/>
      <c r="AI234" s="445"/>
      <c r="AJ234" s="445"/>
      <c r="AK234" s="445"/>
      <c r="AL234" s="445"/>
      <c r="AM234" s="445"/>
      <c r="AN234" s="445"/>
      <c r="AO234" s="445"/>
      <c r="AP234" s="445"/>
      <c r="AQ234" s="445"/>
      <c r="AR234" s="445"/>
      <c r="AS234" s="445"/>
      <c r="AT234" s="445"/>
      <c r="AU234" s="445"/>
      <c r="AV234" s="445"/>
      <c r="AW234" s="445"/>
      <c r="AX234" s="445"/>
    </row>
    <row r="235" spans="2:50" s="361" customFormat="1" ht="75" x14ac:dyDescent="0.25">
      <c r="B235" s="1572" t="s">
        <v>3073</v>
      </c>
      <c r="C235" s="1572" t="s">
        <v>3070</v>
      </c>
      <c r="D235" s="1572" t="s">
        <v>3074</v>
      </c>
      <c r="E235" s="906">
        <v>1067284143</v>
      </c>
      <c r="F235" s="361" t="s">
        <v>228</v>
      </c>
      <c r="G235" s="1569" t="s">
        <v>219</v>
      </c>
      <c r="H235" s="908">
        <v>40962</v>
      </c>
      <c r="I235" s="361" t="s">
        <v>3075</v>
      </c>
      <c r="J235" s="1569" t="s">
        <v>3076</v>
      </c>
      <c r="K235" s="425" t="s">
        <v>3077</v>
      </c>
      <c r="L235" s="361" t="s">
        <v>2130</v>
      </c>
      <c r="M235" s="361" t="s">
        <v>19</v>
      </c>
      <c r="N235" s="924" t="s">
        <v>19</v>
      </c>
      <c r="O235" s="361" t="s">
        <v>19</v>
      </c>
      <c r="P235" s="2374"/>
      <c r="Q235" s="2375"/>
      <c r="R235" s="445"/>
      <c r="S235" s="445"/>
      <c r="T235" s="445"/>
      <c r="U235" s="445"/>
      <c r="V235" s="445"/>
      <c r="W235" s="445"/>
      <c r="X235" s="445"/>
      <c r="Y235" s="445"/>
      <c r="Z235" s="445"/>
      <c r="AA235" s="445"/>
      <c r="AB235" s="445"/>
      <c r="AC235" s="445"/>
      <c r="AD235" s="445"/>
      <c r="AE235" s="445"/>
      <c r="AF235" s="445"/>
      <c r="AG235" s="445"/>
      <c r="AH235" s="445"/>
      <c r="AI235" s="445"/>
      <c r="AJ235" s="445"/>
      <c r="AK235" s="445"/>
      <c r="AL235" s="445"/>
      <c r="AM235" s="445"/>
      <c r="AN235" s="445"/>
      <c r="AO235" s="445"/>
      <c r="AP235" s="445"/>
      <c r="AQ235" s="445"/>
      <c r="AR235" s="445"/>
      <c r="AS235" s="445"/>
      <c r="AT235" s="445"/>
      <c r="AU235" s="445"/>
      <c r="AV235" s="445"/>
      <c r="AW235" s="445"/>
      <c r="AX235" s="445"/>
    </row>
    <row r="236" spans="2:50" s="51" customFormat="1" x14ac:dyDescent="0.25">
      <c r="B236" s="1488"/>
      <c r="C236" s="1488"/>
      <c r="D236" s="310"/>
      <c r="E236" s="926"/>
      <c r="H236" s="300"/>
      <c r="N236" s="580"/>
      <c r="P236" s="1969"/>
      <c r="Q236" s="1970"/>
      <c r="R236" s="479"/>
      <c r="S236" s="479"/>
      <c r="T236" s="479"/>
      <c r="U236" s="479"/>
      <c r="V236" s="479"/>
      <c r="W236" s="479"/>
      <c r="X236" s="479"/>
      <c r="Y236" s="479"/>
      <c r="Z236" s="479"/>
      <c r="AA236" s="479"/>
      <c r="AB236" s="479"/>
      <c r="AC236" s="479"/>
      <c r="AD236" s="479"/>
      <c r="AE236" s="479"/>
      <c r="AF236" s="479"/>
      <c r="AG236" s="479"/>
      <c r="AH236" s="479"/>
      <c r="AI236" s="479"/>
      <c r="AJ236" s="479"/>
      <c r="AK236" s="479"/>
      <c r="AL236" s="479"/>
      <c r="AM236" s="479"/>
      <c r="AN236" s="479"/>
      <c r="AO236" s="479"/>
      <c r="AP236" s="479"/>
      <c r="AQ236" s="479"/>
      <c r="AR236" s="479"/>
      <c r="AS236" s="479"/>
      <c r="AT236" s="479"/>
      <c r="AU236" s="479"/>
      <c r="AV236" s="479"/>
      <c r="AW236" s="479"/>
      <c r="AX236" s="479"/>
    </row>
    <row r="237" spans="2:50" s="51" customFormat="1" x14ac:dyDescent="0.25">
      <c r="B237" s="1488"/>
      <c r="C237" s="1488"/>
      <c r="D237" s="310"/>
      <c r="E237" s="926"/>
      <c r="H237" s="300"/>
      <c r="N237" s="580"/>
      <c r="P237" s="1969"/>
      <c r="Q237" s="1970"/>
      <c r="R237" s="479"/>
      <c r="S237" s="479"/>
      <c r="T237" s="479"/>
      <c r="U237" s="479"/>
      <c r="V237" s="479"/>
      <c r="W237" s="479"/>
      <c r="X237" s="479"/>
      <c r="Y237" s="479"/>
      <c r="Z237" s="479"/>
      <c r="AA237" s="479"/>
      <c r="AB237" s="479"/>
      <c r="AC237" s="479"/>
      <c r="AD237" s="479"/>
      <c r="AE237" s="479"/>
      <c r="AF237" s="479"/>
      <c r="AG237" s="479"/>
      <c r="AH237" s="479"/>
      <c r="AI237" s="479"/>
      <c r="AJ237" s="479"/>
      <c r="AK237" s="479"/>
      <c r="AL237" s="479"/>
      <c r="AM237" s="479"/>
      <c r="AN237" s="479"/>
      <c r="AO237" s="479"/>
      <c r="AP237" s="479"/>
      <c r="AQ237" s="479"/>
      <c r="AR237" s="479"/>
      <c r="AS237" s="479"/>
      <c r="AT237" s="479"/>
      <c r="AU237" s="479"/>
      <c r="AV237" s="479"/>
      <c r="AW237" s="479"/>
      <c r="AX237" s="479"/>
    </row>
    <row r="238" spans="2:50" s="51" customFormat="1" x14ac:dyDescent="0.25">
      <c r="B238" s="1488"/>
      <c r="C238" s="1488"/>
      <c r="D238" s="310"/>
      <c r="E238" s="926"/>
      <c r="H238" s="300"/>
      <c r="J238" s="1528"/>
      <c r="K238" s="1528"/>
      <c r="N238" s="580"/>
      <c r="P238" s="2052"/>
      <c r="Q238" s="2053"/>
      <c r="R238" s="479"/>
      <c r="S238" s="479"/>
      <c r="T238" s="479"/>
      <c r="U238" s="479"/>
      <c r="V238" s="479"/>
      <c r="W238" s="479"/>
      <c r="X238" s="479"/>
      <c r="Y238" s="479"/>
      <c r="Z238" s="479"/>
      <c r="AA238" s="479"/>
      <c r="AB238" s="479"/>
      <c r="AC238" s="479"/>
      <c r="AD238" s="479"/>
      <c r="AE238" s="479"/>
      <c r="AF238" s="479"/>
      <c r="AG238" s="479"/>
      <c r="AH238" s="479"/>
      <c r="AI238" s="479"/>
      <c r="AJ238" s="479"/>
      <c r="AK238" s="479"/>
      <c r="AL238" s="479"/>
      <c r="AM238" s="479"/>
      <c r="AN238" s="479"/>
      <c r="AO238" s="479"/>
      <c r="AP238" s="479"/>
      <c r="AQ238" s="479"/>
      <c r="AR238" s="479"/>
      <c r="AS238" s="479"/>
      <c r="AT238" s="479"/>
      <c r="AU238" s="479"/>
      <c r="AV238" s="479"/>
      <c r="AW238" s="479"/>
      <c r="AX238" s="479"/>
    </row>
    <row r="239" spans="2:50" s="51" customFormat="1" x14ac:dyDescent="0.25">
      <c r="B239" s="1488"/>
      <c r="C239" s="1488"/>
      <c r="D239" s="310"/>
      <c r="E239" s="926"/>
      <c r="H239" s="300"/>
      <c r="P239" s="1969"/>
      <c r="Q239" s="1970"/>
      <c r="R239" s="479"/>
      <c r="S239" s="479"/>
      <c r="T239" s="479"/>
      <c r="U239" s="479"/>
      <c r="V239" s="479"/>
      <c r="W239" s="479"/>
      <c r="X239" s="479"/>
      <c r="Y239" s="479"/>
      <c r="Z239" s="479"/>
      <c r="AA239" s="479"/>
      <c r="AB239" s="479"/>
      <c r="AC239" s="479"/>
      <c r="AD239" s="479"/>
      <c r="AE239" s="479"/>
      <c r="AF239" s="479"/>
      <c r="AG239" s="479"/>
      <c r="AH239" s="479"/>
      <c r="AI239" s="479"/>
      <c r="AJ239" s="479"/>
      <c r="AK239" s="479"/>
      <c r="AL239" s="479"/>
      <c r="AM239" s="479"/>
      <c r="AN239" s="479"/>
      <c r="AO239" s="479"/>
      <c r="AP239" s="479"/>
      <c r="AQ239" s="479"/>
      <c r="AR239" s="479"/>
      <c r="AS239" s="479"/>
      <c r="AT239" s="479"/>
      <c r="AU239" s="479"/>
      <c r="AV239" s="479"/>
      <c r="AW239" s="479"/>
      <c r="AX239" s="479"/>
    </row>
    <row r="240" spans="2:50" s="51" customFormat="1" x14ac:dyDescent="0.25">
      <c r="D240" s="310"/>
      <c r="E240" s="926"/>
      <c r="P240" s="1969"/>
      <c r="Q240" s="1970"/>
      <c r="R240" s="479"/>
      <c r="S240" s="479"/>
      <c r="T240" s="479"/>
      <c r="U240" s="479"/>
      <c r="V240" s="479"/>
      <c r="W240" s="479"/>
      <c r="X240" s="479"/>
      <c r="Y240" s="479"/>
      <c r="Z240" s="479"/>
      <c r="AA240" s="479"/>
      <c r="AB240" s="479"/>
      <c r="AC240" s="479"/>
      <c r="AD240" s="479"/>
      <c r="AE240" s="479"/>
      <c r="AF240" s="479"/>
      <c r="AG240" s="479"/>
      <c r="AH240" s="479"/>
      <c r="AI240" s="479"/>
      <c r="AJ240" s="479"/>
      <c r="AK240" s="479"/>
      <c r="AL240" s="479"/>
      <c r="AM240" s="479"/>
      <c r="AN240" s="479"/>
      <c r="AO240" s="479"/>
      <c r="AP240" s="479"/>
      <c r="AQ240" s="479"/>
      <c r="AR240" s="479"/>
      <c r="AS240" s="479"/>
      <c r="AT240" s="479"/>
      <c r="AU240" s="479"/>
      <c r="AV240" s="479"/>
      <c r="AW240" s="479"/>
      <c r="AX240" s="479"/>
    </row>
    <row r="241" spans="1:50" ht="27" thickBot="1" x14ac:dyDescent="0.3">
      <c r="B241" s="2355" t="s">
        <v>149</v>
      </c>
      <c r="C241" s="2356"/>
      <c r="D241" s="2356"/>
      <c r="E241" s="2356"/>
      <c r="F241" s="2356"/>
      <c r="G241" s="2356"/>
      <c r="H241" s="2356"/>
      <c r="I241" s="2356"/>
      <c r="J241" s="2356"/>
      <c r="K241" s="2356"/>
      <c r="L241" s="2356"/>
      <c r="M241" s="2356"/>
      <c r="N241" s="2357"/>
      <c r="R241" s="479"/>
      <c r="S241" s="479"/>
      <c r="T241" s="479"/>
      <c r="U241" s="479"/>
      <c r="V241" s="479"/>
      <c r="W241" s="479"/>
      <c r="X241" s="479"/>
      <c r="Y241" s="479"/>
      <c r="Z241" s="479"/>
      <c r="AA241" s="479"/>
      <c r="AB241" s="479"/>
      <c r="AC241" s="479"/>
      <c r="AD241" s="479"/>
      <c r="AE241" s="479"/>
      <c r="AF241" s="479"/>
      <c r="AG241" s="479"/>
      <c r="AH241" s="479"/>
      <c r="AI241" s="479"/>
      <c r="AJ241" s="479"/>
      <c r="AK241" s="479"/>
      <c r="AL241" s="479"/>
      <c r="AM241" s="479"/>
      <c r="AN241" s="479"/>
      <c r="AO241" s="479"/>
      <c r="AP241" s="479"/>
      <c r="AQ241" s="479"/>
      <c r="AR241" s="479"/>
      <c r="AS241" s="479"/>
      <c r="AT241" s="479"/>
      <c r="AU241" s="479"/>
      <c r="AV241" s="479"/>
      <c r="AW241" s="479"/>
      <c r="AX241" s="479"/>
    </row>
    <row r="242" spans="1:50" x14ac:dyDescent="0.25">
      <c r="R242" s="479"/>
      <c r="S242" s="479"/>
      <c r="T242" s="479"/>
      <c r="U242" s="479"/>
      <c r="V242" s="479"/>
      <c r="W242" s="479"/>
      <c r="X242" s="479"/>
      <c r="Y242" s="479"/>
      <c r="Z242" s="479"/>
      <c r="AA242" s="479"/>
      <c r="AB242" s="479"/>
      <c r="AC242" s="479"/>
      <c r="AD242" s="479"/>
      <c r="AE242" s="479"/>
      <c r="AF242" s="479"/>
      <c r="AG242" s="479"/>
      <c r="AH242" s="479"/>
      <c r="AI242" s="479"/>
      <c r="AJ242" s="479"/>
      <c r="AK242" s="479"/>
      <c r="AL242" s="479"/>
      <c r="AM242" s="479"/>
      <c r="AN242" s="479"/>
      <c r="AO242" s="479"/>
      <c r="AP242" s="479"/>
      <c r="AQ242" s="479"/>
      <c r="AR242" s="479"/>
      <c r="AS242" s="479"/>
      <c r="AT242" s="479"/>
      <c r="AU242" s="479"/>
      <c r="AV242" s="479"/>
      <c r="AW242" s="479"/>
      <c r="AX242" s="479"/>
    </row>
    <row r="243" spans="1:50" x14ac:dyDescent="0.25">
      <c r="R243" s="479"/>
      <c r="S243" s="479"/>
      <c r="T243" s="479"/>
      <c r="U243" s="479"/>
      <c r="V243" s="479"/>
      <c r="W243" s="479"/>
      <c r="X243" s="479"/>
      <c r="Y243" s="479"/>
      <c r="Z243" s="479"/>
      <c r="AA243" s="479"/>
      <c r="AB243" s="479"/>
      <c r="AC243" s="479"/>
      <c r="AD243" s="479"/>
      <c r="AE243" s="479"/>
      <c r="AF243" s="479"/>
      <c r="AG243" s="479"/>
      <c r="AH243" s="479"/>
      <c r="AI243" s="479"/>
      <c r="AJ243" s="479"/>
      <c r="AK243" s="479"/>
      <c r="AL243" s="479"/>
      <c r="AM243" s="479"/>
      <c r="AN243" s="479"/>
      <c r="AO243" s="479"/>
      <c r="AP243" s="479"/>
      <c r="AQ243" s="479"/>
      <c r="AR243" s="479"/>
      <c r="AS243" s="479"/>
      <c r="AT243" s="479"/>
      <c r="AU243" s="479"/>
      <c r="AV243" s="479"/>
      <c r="AW243" s="479"/>
      <c r="AX243" s="479"/>
    </row>
    <row r="244" spans="1:50" ht="30" x14ac:dyDescent="0.25">
      <c r="B244" s="114" t="s">
        <v>18</v>
      </c>
      <c r="C244" s="114" t="s">
        <v>150</v>
      </c>
      <c r="D244" s="1898" t="s">
        <v>81</v>
      </c>
      <c r="E244" s="1900"/>
      <c r="P244" s="2141"/>
      <c r="Q244" s="2141"/>
      <c r="R244" s="479"/>
      <c r="S244" s="479"/>
      <c r="T244" s="479"/>
      <c r="U244" s="479"/>
      <c r="V244" s="479"/>
      <c r="W244" s="479"/>
      <c r="X244" s="479"/>
      <c r="Y244" s="479"/>
      <c r="Z244" s="479"/>
      <c r="AA244" s="479"/>
      <c r="AB244" s="479"/>
      <c r="AC244" s="479"/>
      <c r="AD244" s="479"/>
      <c r="AE244" s="479"/>
      <c r="AF244" s="479"/>
      <c r="AG244" s="479"/>
      <c r="AH244" s="479"/>
      <c r="AI244" s="479"/>
      <c r="AJ244" s="479"/>
      <c r="AK244" s="479"/>
      <c r="AL244" s="479"/>
      <c r="AM244" s="479"/>
      <c r="AN244" s="479"/>
      <c r="AO244" s="479"/>
      <c r="AP244" s="479"/>
      <c r="AQ244" s="479"/>
      <c r="AR244" s="479"/>
      <c r="AS244" s="479"/>
      <c r="AT244" s="479"/>
      <c r="AU244" s="479"/>
      <c r="AV244" s="479"/>
      <c r="AW244" s="479"/>
      <c r="AX244" s="479"/>
    </row>
    <row r="245" spans="1:50" ht="30" x14ac:dyDescent="0.25">
      <c r="B245" s="1528" t="s">
        <v>151</v>
      </c>
      <c r="C245" s="1488" t="s">
        <v>19</v>
      </c>
      <c r="D245" s="1945"/>
      <c r="E245" s="1945"/>
      <c r="R245" s="479"/>
      <c r="S245" s="479"/>
      <c r="T245" s="479"/>
      <c r="U245" s="479"/>
      <c r="V245" s="479"/>
      <c r="W245" s="479"/>
      <c r="X245" s="479"/>
      <c r="Y245" s="479"/>
      <c r="Z245" s="479"/>
      <c r="AA245" s="479"/>
      <c r="AB245" s="479"/>
      <c r="AC245" s="479"/>
      <c r="AD245" s="479"/>
      <c r="AE245" s="479"/>
      <c r="AF245" s="479"/>
      <c r="AG245" s="479"/>
      <c r="AH245" s="479"/>
      <c r="AI245" s="479"/>
      <c r="AJ245" s="479"/>
      <c r="AK245" s="479"/>
      <c r="AL245" s="479"/>
      <c r="AM245" s="479"/>
      <c r="AN245" s="479"/>
      <c r="AO245" s="479"/>
      <c r="AP245" s="479"/>
      <c r="AQ245" s="479"/>
      <c r="AR245" s="479"/>
      <c r="AS245" s="479"/>
      <c r="AT245" s="479"/>
      <c r="AU245" s="479"/>
      <c r="AV245" s="479"/>
      <c r="AW245" s="479"/>
      <c r="AX245" s="479"/>
    </row>
    <row r="246" spans="1:50" x14ac:dyDescent="0.25">
      <c r="R246" s="479"/>
      <c r="S246" s="479"/>
      <c r="T246" s="479"/>
      <c r="U246" s="479"/>
      <c r="V246" s="479"/>
      <c r="W246" s="479"/>
      <c r="X246" s="479"/>
      <c r="Y246" s="479"/>
      <c r="Z246" s="479"/>
      <c r="AA246" s="479"/>
      <c r="AB246" s="479"/>
      <c r="AC246" s="479"/>
      <c r="AD246" s="479"/>
      <c r="AE246" s="479"/>
      <c r="AF246" s="479"/>
      <c r="AG246" s="479"/>
      <c r="AH246" s="479"/>
      <c r="AI246" s="479"/>
      <c r="AJ246" s="479"/>
      <c r="AK246" s="479"/>
      <c r="AL246" s="479"/>
      <c r="AM246" s="479"/>
      <c r="AN246" s="479"/>
      <c r="AO246" s="479"/>
      <c r="AP246" s="479"/>
      <c r="AQ246" s="479"/>
      <c r="AR246" s="479"/>
      <c r="AS246" s="479"/>
      <c r="AT246" s="479"/>
      <c r="AU246" s="479"/>
      <c r="AV246" s="479"/>
      <c r="AW246" s="479"/>
      <c r="AX246" s="479"/>
    </row>
    <row r="247" spans="1:50" x14ac:dyDescent="0.25">
      <c r="R247" s="479"/>
      <c r="S247" s="479"/>
      <c r="T247" s="479"/>
      <c r="U247" s="479"/>
      <c r="V247" s="479"/>
      <c r="W247" s="479"/>
      <c r="X247" s="479"/>
      <c r="Y247" s="479"/>
      <c r="Z247" s="479"/>
      <c r="AA247" s="479"/>
      <c r="AB247" s="479"/>
      <c r="AC247" s="479"/>
      <c r="AD247" s="479"/>
      <c r="AE247" s="479"/>
      <c r="AF247" s="479"/>
      <c r="AG247" s="479"/>
      <c r="AH247" s="479"/>
      <c r="AI247" s="479"/>
      <c r="AJ247" s="479"/>
      <c r="AK247" s="479"/>
      <c r="AL247" s="479"/>
      <c r="AM247" s="479"/>
      <c r="AN247" s="479"/>
      <c r="AO247" s="479"/>
      <c r="AP247" s="479"/>
      <c r="AQ247" s="479"/>
      <c r="AR247" s="479"/>
      <c r="AS247" s="479"/>
      <c r="AT247" s="479"/>
      <c r="AU247" s="479"/>
      <c r="AV247" s="479"/>
      <c r="AW247" s="479"/>
      <c r="AX247" s="479"/>
    </row>
    <row r="248" spans="1:50" ht="26.25" x14ac:dyDescent="0.25">
      <c r="B248" s="2381" t="s">
        <v>152</v>
      </c>
      <c r="C248" s="2382"/>
      <c r="D248" s="2382"/>
      <c r="E248" s="2382"/>
      <c r="F248" s="2382"/>
      <c r="G248" s="2382"/>
      <c r="H248" s="2382"/>
      <c r="I248" s="2382"/>
      <c r="J248" s="2382"/>
      <c r="K248" s="2382"/>
      <c r="L248" s="2382"/>
      <c r="M248" s="2382"/>
      <c r="N248" s="2382"/>
      <c r="O248" s="2382"/>
      <c r="P248" s="2382"/>
      <c r="R248" s="479"/>
      <c r="S248" s="479"/>
      <c r="T248" s="479"/>
      <c r="U248" s="479"/>
      <c r="V248" s="479"/>
      <c r="W248" s="479"/>
      <c r="X248" s="479"/>
      <c r="Y248" s="479"/>
      <c r="Z248" s="479"/>
      <c r="AA248" s="479"/>
      <c r="AB248" s="479"/>
      <c r="AC248" s="479"/>
      <c r="AD248" s="479"/>
      <c r="AE248" s="479"/>
      <c r="AF248" s="479"/>
      <c r="AG248" s="479"/>
      <c r="AH248" s="479"/>
      <c r="AI248" s="479"/>
      <c r="AJ248" s="479"/>
      <c r="AK248" s="479"/>
      <c r="AL248" s="479"/>
      <c r="AM248" s="479"/>
      <c r="AN248" s="479"/>
      <c r="AO248" s="479"/>
      <c r="AP248" s="479"/>
      <c r="AQ248" s="479"/>
      <c r="AR248" s="479"/>
      <c r="AS248" s="479"/>
      <c r="AT248" s="479"/>
      <c r="AU248" s="479"/>
      <c r="AV248" s="479"/>
      <c r="AW248" s="479"/>
      <c r="AX248" s="479"/>
    </row>
    <row r="249" spans="1:50" x14ac:dyDescent="0.25">
      <c r="R249" s="479"/>
      <c r="S249" s="479"/>
      <c r="T249" s="479"/>
      <c r="U249" s="479"/>
      <c r="V249" s="479"/>
      <c r="W249" s="479"/>
      <c r="X249" s="479"/>
      <c r="Y249" s="479"/>
      <c r="Z249" s="479"/>
      <c r="AA249" s="479"/>
      <c r="AB249" s="479"/>
      <c r="AC249" s="479"/>
      <c r="AD249" s="479"/>
      <c r="AE249" s="479"/>
      <c r="AF249" s="479"/>
      <c r="AG249" s="479"/>
      <c r="AH249" s="479"/>
      <c r="AI249" s="479"/>
      <c r="AJ249" s="479"/>
      <c r="AK249" s="479"/>
      <c r="AL249" s="479"/>
      <c r="AM249" s="479"/>
      <c r="AN249" s="479"/>
      <c r="AO249" s="479"/>
      <c r="AP249" s="479"/>
      <c r="AQ249" s="479"/>
      <c r="AR249" s="479"/>
      <c r="AS249" s="479"/>
      <c r="AT249" s="479"/>
      <c r="AU249" s="479"/>
      <c r="AV249" s="479"/>
      <c r="AW249" s="479"/>
      <c r="AX249" s="479"/>
    </row>
    <row r="250" spans="1:50" ht="15.75" thickBot="1" x14ac:dyDescent="0.3">
      <c r="R250" s="479"/>
      <c r="S250" s="479"/>
      <c r="T250" s="479"/>
      <c r="U250" s="479"/>
      <c r="V250" s="479"/>
      <c r="W250" s="479"/>
      <c r="X250" s="479"/>
      <c r="Y250" s="479"/>
      <c r="Z250" s="479"/>
      <c r="AA250" s="479"/>
      <c r="AB250" s="479"/>
      <c r="AC250" s="479"/>
      <c r="AD250" s="479"/>
      <c r="AE250" s="479"/>
      <c r="AF250" s="479"/>
      <c r="AG250" s="479"/>
      <c r="AH250" s="479"/>
      <c r="AI250" s="479"/>
      <c r="AJ250" s="479"/>
      <c r="AK250" s="479"/>
      <c r="AL250" s="479"/>
      <c r="AM250" s="479"/>
      <c r="AN250" s="479"/>
      <c r="AO250" s="479"/>
      <c r="AP250" s="479"/>
      <c r="AQ250" s="479"/>
      <c r="AR250" s="479"/>
      <c r="AS250" s="479"/>
      <c r="AT250" s="479"/>
      <c r="AU250" s="479"/>
      <c r="AV250" s="479"/>
      <c r="AW250" s="479"/>
      <c r="AX250" s="479"/>
    </row>
    <row r="251" spans="1:50" ht="27" thickBot="1" x14ac:dyDescent="0.3">
      <c r="B251" s="2136" t="s">
        <v>153</v>
      </c>
      <c r="C251" s="2137"/>
      <c r="D251" s="2137"/>
      <c r="E251" s="2137"/>
      <c r="F251" s="2137"/>
      <c r="G251" s="2137"/>
      <c r="H251" s="2137"/>
      <c r="I251" s="2137"/>
      <c r="J251" s="2137"/>
      <c r="K251" s="2137"/>
      <c r="L251" s="2137"/>
      <c r="M251" s="2137"/>
      <c r="N251" s="2367"/>
      <c r="R251" s="479"/>
      <c r="S251" s="479"/>
      <c r="T251" s="479"/>
      <c r="U251" s="479"/>
      <c r="V251" s="479"/>
      <c r="W251" s="479"/>
      <c r="X251" s="479"/>
      <c r="Y251" s="479"/>
      <c r="Z251" s="479"/>
      <c r="AA251" s="479"/>
      <c r="AB251" s="479"/>
      <c r="AC251" s="479"/>
      <c r="AD251" s="479"/>
      <c r="AE251" s="479"/>
      <c r="AF251" s="479"/>
      <c r="AG251" s="479"/>
      <c r="AH251" s="479"/>
      <c r="AI251" s="479"/>
      <c r="AJ251" s="479"/>
      <c r="AK251" s="479"/>
      <c r="AL251" s="479"/>
      <c r="AM251" s="479"/>
      <c r="AN251" s="479"/>
      <c r="AO251" s="479"/>
      <c r="AP251" s="479"/>
      <c r="AQ251" s="479"/>
      <c r="AR251" s="479"/>
      <c r="AS251" s="479"/>
      <c r="AT251" s="479"/>
      <c r="AU251" s="479"/>
      <c r="AV251" s="479"/>
      <c r="AW251" s="479"/>
      <c r="AX251" s="479"/>
    </row>
    <row r="252" spans="1:50" x14ac:dyDescent="0.25">
      <c r="R252" s="479"/>
      <c r="S252" s="479"/>
      <c r="T252" s="479"/>
      <c r="U252" s="479"/>
      <c r="V252" s="479"/>
      <c r="W252" s="479"/>
      <c r="X252" s="479"/>
      <c r="Y252" s="479"/>
      <c r="Z252" s="479"/>
      <c r="AA252" s="479"/>
      <c r="AB252" s="479"/>
      <c r="AC252" s="479"/>
      <c r="AD252" s="479"/>
      <c r="AE252" s="479"/>
      <c r="AF252" s="479"/>
      <c r="AG252" s="479"/>
      <c r="AH252" s="479"/>
      <c r="AI252" s="479"/>
      <c r="AJ252" s="479"/>
      <c r="AK252" s="479"/>
      <c r="AL252" s="479"/>
      <c r="AM252" s="479"/>
      <c r="AN252" s="479"/>
      <c r="AO252" s="479"/>
      <c r="AP252" s="479"/>
      <c r="AQ252" s="479"/>
      <c r="AR252" s="479"/>
      <c r="AS252" s="479"/>
      <c r="AT252" s="479"/>
      <c r="AU252" s="479"/>
      <c r="AV252" s="479"/>
      <c r="AW252" s="479"/>
      <c r="AX252" s="479"/>
    </row>
    <row r="253" spans="1:50" ht="15.75" thickBot="1" x14ac:dyDescent="0.3">
      <c r="M253" s="58"/>
      <c r="N253" s="58"/>
      <c r="R253" s="479"/>
      <c r="S253" s="479"/>
      <c r="T253" s="479"/>
      <c r="U253" s="479"/>
      <c r="V253" s="479"/>
      <c r="W253" s="479"/>
      <c r="X253" s="479"/>
      <c r="Y253" s="479"/>
      <c r="Z253" s="479"/>
      <c r="AA253" s="479"/>
      <c r="AB253" s="479"/>
      <c r="AC253" s="479"/>
      <c r="AD253" s="479"/>
      <c r="AE253" s="479"/>
      <c r="AF253" s="479"/>
      <c r="AG253" s="479"/>
      <c r="AH253" s="479"/>
      <c r="AI253" s="479"/>
      <c r="AJ253" s="479"/>
      <c r="AK253" s="479"/>
      <c r="AL253" s="479"/>
      <c r="AM253" s="479"/>
      <c r="AN253" s="479"/>
      <c r="AO253" s="479"/>
      <c r="AP253" s="479"/>
      <c r="AQ253" s="479"/>
      <c r="AR253" s="479"/>
      <c r="AS253" s="479"/>
      <c r="AT253" s="479"/>
      <c r="AU253" s="479"/>
      <c r="AV253" s="479"/>
      <c r="AW253" s="479"/>
      <c r="AX253" s="479"/>
    </row>
    <row r="254" spans="1:50" s="1523" customFormat="1" ht="75" x14ac:dyDescent="0.25">
      <c r="B254" s="155" t="s">
        <v>34</v>
      </c>
      <c r="C254" s="155" t="s">
        <v>35</v>
      </c>
      <c r="D254" s="155" t="s">
        <v>36</v>
      </c>
      <c r="E254" s="864" t="s">
        <v>37</v>
      </c>
      <c r="F254" s="155" t="s">
        <v>38</v>
      </c>
      <c r="G254" s="155" t="s">
        <v>39</v>
      </c>
      <c r="H254" s="155" t="s">
        <v>40</v>
      </c>
      <c r="I254" s="155" t="s">
        <v>41</v>
      </c>
      <c r="J254" s="155" t="s">
        <v>42</v>
      </c>
      <c r="K254" s="155" t="s">
        <v>43</v>
      </c>
      <c r="L254" s="155" t="s">
        <v>44</v>
      </c>
      <c r="M254" s="157" t="s">
        <v>45</v>
      </c>
      <c r="N254" s="155" t="s">
        <v>46</v>
      </c>
      <c r="O254" s="155" t="s">
        <v>47</v>
      </c>
      <c r="P254" s="1472" t="s">
        <v>48</v>
      </c>
      <c r="Q254" s="1522"/>
      <c r="R254" s="1616"/>
      <c r="S254" s="1616"/>
      <c r="T254" s="1616"/>
      <c r="U254" s="1616"/>
      <c r="V254" s="1616"/>
      <c r="W254" s="1616"/>
      <c r="X254" s="1616"/>
      <c r="Y254" s="1616"/>
      <c r="Z254" s="1616"/>
      <c r="AA254" s="1616"/>
      <c r="AB254" s="1616"/>
      <c r="AC254" s="1616"/>
      <c r="AD254" s="1616"/>
      <c r="AE254" s="1616"/>
      <c r="AF254" s="1616"/>
      <c r="AG254" s="1616"/>
      <c r="AH254" s="1616"/>
      <c r="AI254" s="1616"/>
      <c r="AJ254" s="1616"/>
      <c r="AK254" s="1616"/>
      <c r="AL254" s="1616"/>
      <c r="AM254" s="1616"/>
      <c r="AN254" s="1616"/>
      <c r="AO254" s="1616"/>
      <c r="AP254" s="1616"/>
      <c r="AQ254" s="1616"/>
      <c r="AR254" s="1616"/>
      <c r="AS254" s="1616"/>
      <c r="AT254" s="1616"/>
      <c r="AU254" s="1616"/>
      <c r="AV254" s="1616"/>
      <c r="AW254" s="1616"/>
      <c r="AX254" s="1616"/>
    </row>
    <row r="255" spans="1:50" s="943" customFormat="1" x14ac:dyDescent="0.25">
      <c r="A255" s="927">
        <v>1</v>
      </c>
      <c r="B255" s="928" t="s">
        <v>3078</v>
      </c>
      <c r="C255" s="928" t="s">
        <v>2885</v>
      </c>
      <c r="D255" s="929" t="s">
        <v>50</v>
      </c>
      <c r="E255" s="930" t="s">
        <v>3079</v>
      </c>
      <c r="F255" s="931" t="s">
        <v>19</v>
      </c>
      <c r="G255" s="932">
        <v>1</v>
      </c>
      <c r="H255" s="933">
        <v>41562</v>
      </c>
      <c r="I255" s="933">
        <v>41988</v>
      </c>
      <c r="J255" s="934" t="s">
        <v>20</v>
      </c>
      <c r="K255" s="935">
        <v>14</v>
      </c>
      <c r="L255" s="936"/>
      <c r="M255" s="937">
        <v>736</v>
      </c>
      <c r="N255" s="932">
        <v>1</v>
      </c>
      <c r="O255" s="938">
        <v>2250601021</v>
      </c>
      <c r="P255" s="939" t="s">
        <v>3080</v>
      </c>
      <c r="Q255" s="940"/>
      <c r="R255" s="941"/>
      <c r="S255" s="941"/>
      <c r="T255" s="941"/>
      <c r="U255" s="941"/>
      <c r="V255" s="941"/>
      <c r="W255" s="941"/>
      <c r="X255" s="941"/>
      <c r="Y255" s="941"/>
      <c r="Z255" s="941"/>
      <c r="AA255" s="942"/>
      <c r="AB255" s="942"/>
      <c r="AC255" s="942"/>
      <c r="AD255" s="942"/>
      <c r="AE255" s="942"/>
      <c r="AF255" s="942"/>
      <c r="AG255" s="942"/>
      <c r="AH255" s="942"/>
      <c r="AI255" s="942"/>
      <c r="AJ255" s="942"/>
      <c r="AK255" s="942"/>
      <c r="AL255" s="942"/>
      <c r="AM255" s="942"/>
      <c r="AN255" s="942"/>
      <c r="AO255" s="942"/>
      <c r="AP255" s="942"/>
      <c r="AQ255" s="942"/>
      <c r="AR255" s="942"/>
      <c r="AS255" s="942"/>
      <c r="AT255" s="942"/>
      <c r="AU255" s="942"/>
      <c r="AV255" s="942"/>
      <c r="AW255" s="942"/>
      <c r="AX255" s="942"/>
    </row>
    <row r="256" spans="1:50" s="943" customFormat="1" x14ac:dyDescent="0.25">
      <c r="A256" s="927">
        <f>+A255+1</f>
        <v>2</v>
      </c>
      <c r="B256" s="928" t="s">
        <v>3078</v>
      </c>
      <c r="C256" s="928" t="s">
        <v>2885</v>
      </c>
      <c r="D256" s="929" t="s">
        <v>50</v>
      </c>
      <c r="E256" s="930" t="s">
        <v>3081</v>
      </c>
      <c r="F256" s="931" t="s">
        <v>19</v>
      </c>
      <c r="G256" s="932">
        <v>1</v>
      </c>
      <c r="H256" s="933">
        <v>41844</v>
      </c>
      <c r="I256" s="933">
        <v>41973</v>
      </c>
      <c r="J256" s="944" t="s">
        <v>20</v>
      </c>
      <c r="K256" s="935" t="s">
        <v>3082</v>
      </c>
      <c r="M256" s="937">
        <v>1459</v>
      </c>
      <c r="N256" s="932">
        <v>1</v>
      </c>
      <c r="O256" s="939">
        <v>1418897179</v>
      </c>
      <c r="P256" s="939" t="s">
        <v>3083</v>
      </c>
      <c r="Q256" s="940"/>
      <c r="R256" s="941"/>
      <c r="S256" s="941"/>
      <c r="T256" s="941"/>
      <c r="U256" s="941"/>
      <c r="V256" s="941"/>
      <c r="W256" s="941"/>
      <c r="X256" s="941"/>
      <c r="Y256" s="941"/>
      <c r="Z256" s="941"/>
    </row>
    <row r="257" spans="1:50" s="959" customFormat="1" x14ac:dyDescent="0.25">
      <c r="A257" s="945">
        <f t="shared" ref="A257:A262" si="1">+A256+1</f>
        <v>3</v>
      </c>
      <c r="B257" s="946" t="s">
        <v>3084</v>
      </c>
      <c r="C257" s="946" t="s">
        <v>2885</v>
      </c>
      <c r="D257" s="947" t="s">
        <v>50</v>
      </c>
      <c r="E257" s="948" t="s">
        <v>3085</v>
      </c>
      <c r="F257" s="949" t="s">
        <v>19</v>
      </c>
      <c r="G257" s="950">
        <v>1</v>
      </c>
      <c r="H257" s="951">
        <v>41297</v>
      </c>
      <c r="I257" s="951">
        <v>41639</v>
      </c>
      <c r="J257" s="952" t="s">
        <v>20</v>
      </c>
      <c r="K257" s="953" t="s">
        <v>3086</v>
      </c>
      <c r="L257" s="954"/>
      <c r="M257" s="955">
        <v>522</v>
      </c>
      <c r="N257" s="950">
        <v>1</v>
      </c>
      <c r="O257" s="956">
        <v>1234353746</v>
      </c>
      <c r="P257" s="956" t="s">
        <v>3087</v>
      </c>
      <c r="Q257" s="957"/>
      <c r="R257" s="958"/>
      <c r="S257" s="958"/>
      <c r="T257" s="958"/>
      <c r="U257" s="958"/>
      <c r="V257" s="958"/>
      <c r="W257" s="958"/>
      <c r="X257" s="958"/>
      <c r="Y257" s="958"/>
      <c r="Z257" s="958"/>
    </row>
    <row r="258" spans="1:50" s="969" customFormat="1" ht="75" x14ac:dyDescent="0.25">
      <c r="A258" s="960">
        <f t="shared" si="1"/>
        <v>4</v>
      </c>
      <c r="B258" s="961" t="s">
        <v>3088</v>
      </c>
      <c r="C258" s="961" t="s">
        <v>2885</v>
      </c>
      <c r="D258" s="962" t="s">
        <v>50</v>
      </c>
      <c r="E258" s="963" t="s">
        <v>3089</v>
      </c>
      <c r="F258" s="964" t="s">
        <v>19</v>
      </c>
      <c r="G258" s="965">
        <v>1</v>
      </c>
      <c r="H258" s="966">
        <v>41636</v>
      </c>
      <c r="I258" s="966">
        <v>41943</v>
      </c>
      <c r="J258" s="967" t="s">
        <v>20</v>
      </c>
      <c r="K258" s="968" t="s">
        <v>3090</v>
      </c>
      <c r="M258" s="970">
        <v>200</v>
      </c>
      <c r="N258" s="965">
        <v>1</v>
      </c>
      <c r="O258" s="971">
        <v>310068580</v>
      </c>
      <c r="P258" s="971" t="s">
        <v>3091</v>
      </c>
      <c r="Q258" s="972" t="s">
        <v>3092</v>
      </c>
      <c r="R258" s="973"/>
      <c r="S258" s="973"/>
      <c r="T258" s="973"/>
      <c r="U258" s="973"/>
      <c r="V258" s="973"/>
      <c r="W258" s="973"/>
      <c r="X258" s="973"/>
      <c r="Y258" s="973"/>
      <c r="Z258" s="973"/>
    </row>
    <row r="259" spans="1:50" s="987" customFormat="1" x14ac:dyDescent="0.25">
      <c r="A259" s="974">
        <f t="shared" si="1"/>
        <v>5</v>
      </c>
      <c r="B259" s="567" t="s">
        <v>3093</v>
      </c>
      <c r="C259" s="567" t="s">
        <v>2885</v>
      </c>
      <c r="D259" s="975" t="s">
        <v>50</v>
      </c>
      <c r="E259" s="976" t="s">
        <v>3094</v>
      </c>
      <c r="F259" s="977" t="s">
        <v>19</v>
      </c>
      <c r="G259" s="978">
        <v>1</v>
      </c>
      <c r="H259" s="979" t="s">
        <v>3095</v>
      </c>
      <c r="I259" s="979">
        <v>41988</v>
      </c>
      <c r="J259" s="980" t="s">
        <v>20</v>
      </c>
      <c r="K259" s="980" t="s">
        <v>3096</v>
      </c>
      <c r="L259" s="981"/>
      <c r="M259" s="982">
        <v>889</v>
      </c>
      <c r="N259" s="983">
        <v>1</v>
      </c>
      <c r="O259" s="984">
        <v>1957156326</v>
      </c>
      <c r="P259" s="984" t="s">
        <v>3097</v>
      </c>
      <c r="Q259" s="985"/>
      <c r="R259" s="986"/>
      <c r="S259" s="986"/>
      <c r="T259" s="986"/>
      <c r="U259" s="986"/>
      <c r="V259" s="986"/>
      <c r="W259" s="986"/>
      <c r="X259" s="986"/>
      <c r="Y259" s="986"/>
      <c r="Z259" s="986"/>
    </row>
    <row r="260" spans="1:50" s="1003" customFormat="1" x14ac:dyDescent="0.25">
      <c r="A260" s="988">
        <f t="shared" si="1"/>
        <v>6</v>
      </c>
      <c r="B260" s="989" t="s">
        <v>3098</v>
      </c>
      <c r="C260" s="989" t="s">
        <v>2885</v>
      </c>
      <c r="D260" s="990" t="s">
        <v>50</v>
      </c>
      <c r="E260" s="991" t="s">
        <v>3099</v>
      </c>
      <c r="F260" s="992" t="s">
        <v>19</v>
      </c>
      <c r="G260" s="993">
        <v>1</v>
      </c>
      <c r="H260" s="994">
        <v>41663</v>
      </c>
      <c r="I260" s="994">
        <v>41973</v>
      </c>
      <c r="J260" s="995" t="s">
        <v>20</v>
      </c>
      <c r="K260" s="996" t="s">
        <v>3100</v>
      </c>
      <c r="L260" s="997"/>
      <c r="M260" s="998">
        <v>5875</v>
      </c>
      <c r="N260" s="999">
        <v>1</v>
      </c>
      <c r="O260" s="1000">
        <v>6563221763</v>
      </c>
      <c r="P260" s="1000" t="s">
        <v>3101</v>
      </c>
      <c r="Q260" s="1001"/>
      <c r="R260" s="1002"/>
      <c r="S260" s="1002"/>
      <c r="T260" s="1002"/>
      <c r="U260" s="1002"/>
      <c r="V260" s="1002"/>
      <c r="W260" s="1002"/>
      <c r="X260" s="1002"/>
      <c r="Y260" s="1002"/>
      <c r="Z260" s="1002"/>
    </row>
    <row r="261" spans="1:50" s="1013" customFormat="1" x14ac:dyDescent="0.25">
      <c r="A261" s="1004">
        <f t="shared" si="1"/>
        <v>7</v>
      </c>
      <c r="B261" s="1005" t="s">
        <v>3102</v>
      </c>
      <c r="C261" s="1006" t="s">
        <v>2885</v>
      </c>
      <c r="D261" s="1007" t="s">
        <v>50</v>
      </c>
      <c r="E261" s="1008" t="s">
        <v>3103</v>
      </c>
      <c r="F261" s="1006" t="s">
        <v>19</v>
      </c>
      <c r="G261" s="1009">
        <v>1</v>
      </c>
      <c r="H261" s="1010">
        <v>41302</v>
      </c>
      <c r="I261" s="1010">
        <v>41639</v>
      </c>
      <c r="J261" s="1011" t="s">
        <v>20</v>
      </c>
      <c r="K261" s="1012" t="s">
        <v>3104</v>
      </c>
      <c r="M261" s="1014">
        <v>522</v>
      </c>
      <c r="N261" s="1015">
        <v>1</v>
      </c>
      <c r="O261" s="1016">
        <v>5595791616</v>
      </c>
      <c r="P261" s="1016" t="s">
        <v>3105</v>
      </c>
      <c r="Q261" s="1017"/>
      <c r="R261" s="1018"/>
      <c r="S261" s="1018"/>
      <c r="T261" s="1018"/>
      <c r="U261" s="1018"/>
      <c r="V261" s="1018"/>
      <c r="W261" s="1018"/>
      <c r="X261" s="1018"/>
      <c r="Y261" s="1018"/>
      <c r="Z261" s="1018"/>
    </row>
    <row r="262" spans="1:50" s="76" customFormat="1" x14ac:dyDescent="0.25">
      <c r="A262" s="62">
        <f t="shared" si="1"/>
        <v>8</v>
      </c>
      <c r="B262" s="77"/>
      <c r="C262" s="79"/>
      <c r="D262" s="1019"/>
      <c r="E262" s="416"/>
      <c r="F262" s="79"/>
      <c r="G262" s="79"/>
      <c r="H262" s="79"/>
      <c r="I262" s="80"/>
      <c r="J262" s="82"/>
      <c r="K262" s="82"/>
      <c r="L262" s="82"/>
      <c r="M262" s="84"/>
      <c r="N262" s="159"/>
      <c r="O262" s="85"/>
      <c r="P262" s="85"/>
      <c r="Q262" s="74"/>
      <c r="R262" s="874"/>
      <c r="S262" s="874"/>
      <c r="T262" s="874"/>
      <c r="U262" s="874"/>
      <c r="V262" s="874"/>
      <c r="W262" s="874"/>
      <c r="X262" s="874"/>
      <c r="Y262" s="874"/>
      <c r="Z262" s="874"/>
      <c r="AA262" s="875"/>
      <c r="AB262" s="875"/>
      <c r="AC262" s="875"/>
      <c r="AD262" s="875"/>
      <c r="AE262" s="875"/>
      <c r="AF262" s="875"/>
      <c r="AG262" s="875"/>
      <c r="AH262" s="875"/>
      <c r="AI262" s="875"/>
      <c r="AJ262" s="875"/>
      <c r="AK262" s="875"/>
      <c r="AL262" s="875"/>
      <c r="AM262" s="875"/>
      <c r="AN262" s="875"/>
      <c r="AO262" s="875"/>
      <c r="AP262" s="875"/>
      <c r="AQ262" s="875"/>
      <c r="AR262" s="875"/>
      <c r="AS262" s="875"/>
      <c r="AT262" s="875"/>
      <c r="AU262" s="875"/>
      <c r="AV262" s="875"/>
      <c r="AW262" s="875"/>
      <c r="AX262" s="875"/>
    </row>
    <row r="263" spans="1:50" s="76" customFormat="1" x14ac:dyDescent="0.25">
      <c r="A263" s="62"/>
      <c r="B263" s="162"/>
      <c r="C263" s="79"/>
      <c r="D263" s="1019"/>
      <c r="E263" s="416"/>
      <c r="F263" s="79"/>
      <c r="G263" s="79"/>
      <c r="H263" s="79"/>
      <c r="I263" s="80"/>
      <c r="J263" s="82"/>
      <c r="K263" s="92" t="s">
        <v>3106</v>
      </c>
      <c r="L263" s="92"/>
      <c r="M263" s="84">
        <f>SUM(M255:M262)</f>
        <v>10203</v>
      </c>
      <c r="N263" s="159"/>
      <c r="O263" s="85"/>
      <c r="P263" s="85"/>
      <c r="Q263" s="88"/>
      <c r="R263" s="875"/>
      <c r="S263" s="875"/>
      <c r="T263" s="875"/>
      <c r="U263" s="875"/>
      <c r="V263" s="875"/>
      <c r="W263" s="875"/>
      <c r="X263" s="875"/>
      <c r="Y263" s="875"/>
      <c r="Z263" s="875"/>
      <c r="AA263" s="875"/>
      <c r="AB263" s="875"/>
      <c r="AC263" s="875"/>
      <c r="AD263" s="875"/>
      <c r="AE263" s="875"/>
      <c r="AF263" s="875"/>
      <c r="AG263" s="875"/>
      <c r="AH263" s="875"/>
      <c r="AI263" s="875"/>
      <c r="AJ263" s="875"/>
      <c r="AK263" s="875"/>
      <c r="AL263" s="875"/>
      <c r="AM263" s="875"/>
      <c r="AN263" s="875"/>
      <c r="AO263" s="875"/>
      <c r="AP263" s="875"/>
      <c r="AQ263" s="875"/>
      <c r="AR263" s="875"/>
      <c r="AS263" s="875"/>
      <c r="AT263" s="875"/>
      <c r="AU263" s="875"/>
      <c r="AV263" s="875"/>
      <c r="AW263" s="875"/>
      <c r="AX263" s="875"/>
    </row>
    <row r="264" spans="1:50" x14ac:dyDescent="0.25">
      <c r="B264" s="100"/>
      <c r="C264" s="100"/>
      <c r="D264" s="880"/>
      <c r="E264" s="881"/>
      <c r="F264" s="100"/>
      <c r="G264" s="100"/>
      <c r="H264" s="100"/>
      <c r="I264" s="100"/>
      <c r="J264" s="100"/>
      <c r="K264" s="100"/>
      <c r="L264" s="100"/>
      <c r="M264" s="578"/>
      <c r="N264" s="100"/>
      <c r="O264" s="100"/>
      <c r="P264" s="100"/>
    </row>
    <row r="265" spans="1:50" ht="18.75" x14ac:dyDescent="0.25">
      <c r="B265" s="106" t="s">
        <v>154</v>
      </c>
      <c r="C265" s="248"/>
      <c r="H265" s="110"/>
      <c r="I265" s="110"/>
      <c r="J265" s="110"/>
      <c r="K265" s="110"/>
      <c r="L265" s="110"/>
      <c r="M265" s="110"/>
      <c r="N265" s="100"/>
      <c r="O265" s="100"/>
      <c r="P265" s="100"/>
    </row>
    <row r="267" spans="1:50" ht="15.75" thickBot="1" x14ac:dyDescent="0.3">
      <c r="B267" s="1" t="s">
        <v>3107</v>
      </c>
    </row>
    <row r="268" spans="1:50" ht="30.75" thickBot="1" x14ac:dyDescent="0.3">
      <c r="B268" s="233" t="s">
        <v>166</v>
      </c>
      <c r="C268" s="1600" t="s">
        <v>167</v>
      </c>
      <c r="D268" s="1020" t="s">
        <v>28</v>
      </c>
      <c r="E268" s="1021" t="s">
        <v>205</v>
      </c>
    </row>
    <row r="269" spans="1:50" x14ac:dyDescent="0.25">
      <c r="B269" s="235" t="s">
        <v>206</v>
      </c>
      <c r="C269" s="1022">
        <v>20</v>
      </c>
      <c r="D269" s="1023"/>
      <c r="E269" s="2341">
        <f>+D269+D270+D271</f>
        <v>40</v>
      </c>
    </row>
    <row r="270" spans="1:50" x14ac:dyDescent="0.25">
      <c r="B270" s="235" t="s">
        <v>207</v>
      </c>
      <c r="C270" s="385">
        <v>30</v>
      </c>
      <c r="D270" s="859"/>
      <c r="E270" s="2342"/>
    </row>
    <row r="271" spans="1:50" ht="15.75" thickBot="1" x14ac:dyDescent="0.3">
      <c r="B271" s="235" t="s">
        <v>208</v>
      </c>
      <c r="C271" s="1024">
        <v>40</v>
      </c>
      <c r="D271" s="1025">
        <v>40</v>
      </c>
      <c r="E271" s="2343"/>
    </row>
    <row r="272" spans="1:50" ht="15.75" thickBot="1" x14ac:dyDescent="0.3">
      <c r="B272" s="1" t="s">
        <v>3108</v>
      </c>
    </row>
    <row r="273" spans="2:5" ht="30.75" thickBot="1" x14ac:dyDescent="0.3">
      <c r="B273" s="233" t="s">
        <v>166</v>
      </c>
      <c r="C273" s="1600" t="s">
        <v>167</v>
      </c>
      <c r="D273" s="1020" t="s">
        <v>28</v>
      </c>
      <c r="E273" s="1021" t="s">
        <v>205</v>
      </c>
    </row>
    <row r="274" spans="2:5" x14ac:dyDescent="0.25">
      <c r="B274" s="235" t="s">
        <v>206</v>
      </c>
      <c r="C274" s="1022">
        <v>20</v>
      </c>
      <c r="D274" s="1023">
        <v>20</v>
      </c>
      <c r="E274" s="2341">
        <f>+D274+D275+D276</f>
        <v>20</v>
      </c>
    </row>
    <row r="275" spans="2:5" x14ac:dyDescent="0.25">
      <c r="B275" s="235" t="s">
        <v>207</v>
      </c>
      <c r="C275" s="385">
        <v>30</v>
      </c>
      <c r="D275" s="859"/>
      <c r="E275" s="2342"/>
    </row>
    <row r="276" spans="2:5" ht="15.75" thickBot="1" x14ac:dyDescent="0.3">
      <c r="B276" s="235" t="s">
        <v>208</v>
      </c>
      <c r="C276" s="1024">
        <v>40</v>
      </c>
      <c r="D276" s="1025"/>
      <c r="E276" s="2343"/>
    </row>
    <row r="279" spans="2:5" ht="15.75" thickBot="1" x14ac:dyDescent="0.3">
      <c r="B279" s="1" t="s">
        <v>3109</v>
      </c>
    </row>
    <row r="280" spans="2:5" ht="30.75" thickBot="1" x14ac:dyDescent="0.3">
      <c r="B280" s="233" t="s">
        <v>166</v>
      </c>
      <c r="C280" s="1600" t="s">
        <v>167</v>
      </c>
      <c r="D280" s="1020" t="s">
        <v>28</v>
      </c>
      <c r="E280" s="1021" t="s">
        <v>205</v>
      </c>
    </row>
    <row r="281" spans="2:5" x14ac:dyDescent="0.25">
      <c r="B281" s="235" t="s">
        <v>206</v>
      </c>
      <c r="C281" s="1022">
        <v>20</v>
      </c>
      <c r="D281" s="1023">
        <v>20</v>
      </c>
      <c r="E281" s="2341">
        <f>+D281+D282+D283</f>
        <v>20</v>
      </c>
    </row>
    <row r="282" spans="2:5" x14ac:dyDescent="0.25">
      <c r="B282" s="235" t="s">
        <v>207</v>
      </c>
      <c r="C282" s="385">
        <v>30</v>
      </c>
      <c r="D282" s="859">
        <v>0</v>
      </c>
      <c r="E282" s="2342"/>
    </row>
    <row r="283" spans="2:5" ht="15.75" thickBot="1" x14ac:dyDescent="0.3">
      <c r="B283" s="235" t="s">
        <v>208</v>
      </c>
      <c r="C283" s="1024">
        <v>40</v>
      </c>
      <c r="D283" s="1025">
        <v>0</v>
      </c>
      <c r="E283" s="2343"/>
    </row>
    <row r="284" spans="2:5" x14ac:dyDescent="0.25">
      <c r="B284" s="172"/>
      <c r="C284" s="1574"/>
      <c r="D284" s="854"/>
      <c r="E284" s="861"/>
    </row>
    <row r="285" spans="2:5" ht="15.75" thickBot="1" x14ac:dyDescent="0.3">
      <c r="B285" s="1" t="s">
        <v>3110</v>
      </c>
    </row>
    <row r="286" spans="2:5" ht="30.75" thickBot="1" x14ac:dyDescent="0.3">
      <c r="B286" s="233" t="s">
        <v>166</v>
      </c>
      <c r="C286" s="1600" t="s">
        <v>167</v>
      </c>
      <c r="D286" s="1020" t="s">
        <v>28</v>
      </c>
      <c r="E286" s="1021" t="s">
        <v>205</v>
      </c>
    </row>
    <row r="287" spans="2:5" x14ac:dyDescent="0.25">
      <c r="B287" s="235" t="s">
        <v>206</v>
      </c>
      <c r="C287" s="1022">
        <v>20</v>
      </c>
      <c r="D287" s="1023">
        <v>0</v>
      </c>
      <c r="E287" s="2341">
        <f>+D287+D288+D289</f>
        <v>40</v>
      </c>
    </row>
    <row r="288" spans="2:5" x14ac:dyDescent="0.25">
      <c r="B288" s="235" t="s">
        <v>207</v>
      </c>
      <c r="C288" s="385">
        <v>30</v>
      </c>
      <c r="D288" s="859">
        <v>0</v>
      </c>
      <c r="E288" s="2342"/>
    </row>
    <row r="289" spans="2:14" ht="15.75" thickBot="1" x14ac:dyDescent="0.3">
      <c r="B289" s="235" t="s">
        <v>208</v>
      </c>
      <c r="C289" s="1024">
        <v>40</v>
      </c>
      <c r="D289" s="1025">
        <v>40</v>
      </c>
      <c r="E289" s="2343"/>
    </row>
    <row r="291" spans="2:14" ht="15.75" thickBot="1" x14ac:dyDescent="0.3">
      <c r="B291" s="1" t="s">
        <v>3111</v>
      </c>
    </row>
    <row r="292" spans="2:14" ht="30.75" thickBot="1" x14ac:dyDescent="0.3">
      <c r="B292" s="233" t="s">
        <v>166</v>
      </c>
      <c r="C292" s="1600" t="s">
        <v>167</v>
      </c>
      <c r="D292" s="1020" t="s">
        <v>28</v>
      </c>
      <c r="E292" s="1021" t="s">
        <v>205</v>
      </c>
    </row>
    <row r="293" spans="2:14" x14ac:dyDescent="0.25">
      <c r="B293" s="235" t="s">
        <v>206</v>
      </c>
      <c r="C293" s="1022">
        <v>20</v>
      </c>
      <c r="D293" s="1023">
        <v>20</v>
      </c>
      <c r="E293" s="2341">
        <f>+D293+D294+D295</f>
        <v>20</v>
      </c>
    </row>
    <row r="294" spans="2:14" x14ac:dyDescent="0.25">
      <c r="B294" s="235" t="s">
        <v>207</v>
      </c>
      <c r="C294" s="385">
        <v>30</v>
      </c>
      <c r="D294" s="859">
        <v>0</v>
      </c>
      <c r="E294" s="2342"/>
    </row>
    <row r="295" spans="2:14" ht="15.75" thickBot="1" x14ac:dyDescent="0.3">
      <c r="B295" s="235" t="s">
        <v>208</v>
      </c>
      <c r="C295" s="1024">
        <v>40</v>
      </c>
      <c r="D295" s="1025">
        <v>0</v>
      </c>
      <c r="E295" s="2343"/>
    </row>
    <row r="298" spans="2:14" ht="15.75" thickBot="1" x14ac:dyDescent="0.3">
      <c r="B298" s="1" t="s">
        <v>3112</v>
      </c>
    </row>
    <row r="299" spans="2:14" ht="30.75" thickBot="1" x14ac:dyDescent="0.3">
      <c r="B299" s="233" t="s">
        <v>166</v>
      </c>
      <c r="C299" s="1600" t="s">
        <v>167</v>
      </c>
      <c r="D299" s="1020" t="s">
        <v>28</v>
      </c>
      <c r="E299" s="1021" t="s">
        <v>205</v>
      </c>
    </row>
    <row r="300" spans="2:14" x14ac:dyDescent="0.25">
      <c r="B300" s="235" t="s">
        <v>206</v>
      </c>
      <c r="C300" s="1022">
        <v>20</v>
      </c>
      <c r="D300" s="1023">
        <v>20</v>
      </c>
      <c r="E300" s="2341">
        <f>+D300+D301+D302</f>
        <v>20</v>
      </c>
    </row>
    <row r="301" spans="2:14" x14ac:dyDescent="0.25">
      <c r="B301" s="235" t="s">
        <v>207</v>
      </c>
      <c r="C301" s="385">
        <v>30</v>
      </c>
      <c r="D301" s="859">
        <v>0</v>
      </c>
      <c r="E301" s="2342"/>
    </row>
    <row r="302" spans="2:14" ht="15.75" thickBot="1" x14ac:dyDescent="0.3">
      <c r="B302" s="235" t="s">
        <v>208</v>
      </c>
      <c r="C302" s="1024">
        <v>40</v>
      </c>
      <c r="D302" s="1025">
        <v>0</v>
      </c>
      <c r="E302" s="2343"/>
    </row>
    <row r="303" spans="2:14" ht="15.75" thickBot="1" x14ac:dyDescent="0.3"/>
    <row r="304" spans="2:14" ht="27" thickBot="1" x14ac:dyDescent="0.3">
      <c r="B304" s="2136" t="s">
        <v>155</v>
      </c>
      <c r="C304" s="2137"/>
      <c r="D304" s="2137"/>
      <c r="E304" s="2137"/>
      <c r="F304" s="2137"/>
      <c r="G304" s="2137"/>
      <c r="H304" s="2137"/>
      <c r="I304" s="2137"/>
      <c r="J304" s="2137"/>
      <c r="K304" s="2137"/>
      <c r="L304" s="2137"/>
      <c r="M304" s="2137"/>
      <c r="N304" s="2367"/>
    </row>
    <row r="306" spans="2:17" x14ac:dyDescent="0.25">
      <c r="B306" s="1472" t="s">
        <v>95</v>
      </c>
      <c r="C306" s="1896" t="s">
        <v>96</v>
      </c>
      <c r="D306" s="2377" t="s">
        <v>97</v>
      </c>
      <c r="E306" s="2379" t="s">
        <v>98</v>
      </c>
      <c r="F306" s="1896" t="s">
        <v>99</v>
      </c>
      <c r="G306" s="1896" t="s">
        <v>100</v>
      </c>
      <c r="H306" s="1896" t="s">
        <v>101</v>
      </c>
      <c r="I306" s="1896" t="s">
        <v>102</v>
      </c>
      <c r="J306" s="1898" t="s">
        <v>103</v>
      </c>
      <c r="K306" s="2131"/>
      <c r="L306" s="2132"/>
      <c r="M306" s="1896" t="s">
        <v>104</v>
      </c>
      <c r="N306" s="1896" t="s">
        <v>105</v>
      </c>
      <c r="O306" s="1896" t="s">
        <v>106</v>
      </c>
      <c r="P306" s="2118" t="s">
        <v>81</v>
      </c>
      <c r="Q306" s="2119"/>
    </row>
    <row r="307" spans="2:17" ht="25.5" x14ac:dyDescent="0.25">
      <c r="B307" s="1026" t="s">
        <v>2049</v>
      </c>
      <c r="C307" s="1897"/>
      <c r="D307" s="2378"/>
      <c r="E307" s="2380"/>
      <c r="F307" s="1897"/>
      <c r="G307" s="1897"/>
      <c r="H307" s="1897"/>
      <c r="I307" s="1897"/>
      <c r="J307" s="1522" t="s">
        <v>107</v>
      </c>
      <c r="K307" s="1522" t="s">
        <v>108</v>
      </c>
      <c r="L307" s="1522" t="s">
        <v>109</v>
      </c>
      <c r="M307" s="1897"/>
      <c r="N307" s="1897"/>
      <c r="O307" s="1897"/>
      <c r="P307" s="2120"/>
      <c r="Q307" s="2121"/>
    </row>
    <row r="308" spans="2:17" s="137" customFormat="1" ht="30" x14ac:dyDescent="0.25">
      <c r="B308" s="117" t="s">
        <v>3113</v>
      </c>
      <c r="C308" s="1027" t="s">
        <v>259</v>
      </c>
      <c r="D308" s="1551" t="s">
        <v>3114</v>
      </c>
      <c r="E308" s="1027">
        <v>25776054</v>
      </c>
      <c r="F308" s="1028" t="s">
        <v>3115</v>
      </c>
      <c r="G308" s="1028" t="s">
        <v>3116</v>
      </c>
      <c r="H308" s="1476">
        <v>38701</v>
      </c>
      <c r="I308" s="1497"/>
      <c r="J308" s="1552" t="s">
        <v>3117</v>
      </c>
      <c r="K308" s="1552" t="s">
        <v>3118</v>
      </c>
      <c r="L308" s="1552" t="s">
        <v>2988</v>
      </c>
      <c r="M308" s="1479" t="s">
        <v>19</v>
      </c>
      <c r="N308" s="1479" t="s">
        <v>19</v>
      </c>
      <c r="O308" s="1479" t="s">
        <v>19</v>
      </c>
      <c r="P308" s="2347"/>
      <c r="Q308" s="2348"/>
    </row>
    <row r="309" spans="2:17" s="137" customFormat="1" ht="60" x14ac:dyDescent="0.25">
      <c r="B309" s="117" t="s">
        <v>3113</v>
      </c>
      <c r="C309" s="1027" t="s">
        <v>3119</v>
      </c>
      <c r="D309" s="1551" t="s">
        <v>3120</v>
      </c>
      <c r="E309" s="1027">
        <v>82382129</v>
      </c>
      <c r="F309" s="1028" t="s">
        <v>3121</v>
      </c>
      <c r="G309" s="1028" t="s">
        <v>226</v>
      </c>
      <c r="H309" s="1476">
        <v>41614</v>
      </c>
      <c r="I309" s="1479"/>
      <c r="J309" s="1029" t="s">
        <v>3122</v>
      </c>
      <c r="K309" s="430" t="s">
        <v>3123</v>
      </c>
      <c r="L309" s="1552" t="s">
        <v>433</v>
      </c>
      <c r="M309" s="1479" t="s">
        <v>19</v>
      </c>
      <c r="N309" s="1479" t="s">
        <v>19</v>
      </c>
      <c r="O309" s="1479" t="s">
        <v>19</v>
      </c>
      <c r="P309" s="1956"/>
      <c r="Q309" s="1958"/>
    </row>
    <row r="310" spans="2:17" s="137" customFormat="1" ht="38.25" x14ac:dyDescent="0.25">
      <c r="B310" s="117" t="s">
        <v>3124</v>
      </c>
      <c r="C310" s="1027" t="s">
        <v>259</v>
      </c>
      <c r="D310" s="1551" t="s">
        <v>3125</v>
      </c>
      <c r="E310" s="1027">
        <v>50921677</v>
      </c>
      <c r="F310" s="1028" t="s">
        <v>3126</v>
      </c>
      <c r="G310" s="1028" t="s">
        <v>3127</v>
      </c>
      <c r="H310" s="1476">
        <v>38332</v>
      </c>
      <c r="I310" s="1479"/>
      <c r="J310" s="1552" t="s">
        <v>3128</v>
      </c>
      <c r="K310" s="1552" t="s">
        <v>3129</v>
      </c>
      <c r="L310" s="1552" t="s">
        <v>433</v>
      </c>
      <c r="M310" s="1479" t="s">
        <v>19</v>
      </c>
      <c r="N310" s="1479" t="s">
        <v>19</v>
      </c>
      <c r="O310" s="1479" t="s">
        <v>19</v>
      </c>
      <c r="P310" s="1503"/>
      <c r="Q310" s="1504"/>
    </row>
    <row r="311" spans="2:17" s="137" customFormat="1" ht="75" x14ac:dyDescent="0.25">
      <c r="B311" s="117" t="s">
        <v>3124</v>
      </c>
      <c r="C311" s="1027" t="s">
        <v>3119</v>
      </c>
      <c r="D311" s="1551" t="s">
        <v>3130</v>
      </c>
      <c r="E311" s="1027">
        <v>50892256</v>
      </c>
      <c r="F311" s="1028" t="s">
        <v>3131</v>
      </c>
      <c r="G311" s="1028" t="s">
        <v>220</v>
      </c>
      <c r="H311" s="1476">
        <v>36519</v>
      </c>
      <c r="I311" s="1479"/>
      <c r="J311" s="430" t="s">
        <v>3132</v>
      </c>
      <c r="K311" s="430" t="s">
        <v>3133</v>
      </c>
      <c r="L311" s="1552" t="s">
        <v>415</v>
      </c>
      <c r="M311" s="1479" t="s">
        <v>19</v>
      </c>
      <c r="N311" s="1479" t="s">
        <v>19</v>
      </c>
      <c r="O311" s="1479" t="s">
        <v>19</v>
      </c>
      <c r="P311" s="1503"/>
      <c r="Q311" s="1504"/>
    </row>
    <row r="312" spans="2:17" s="137" customFormat="1" ht="30" x14ac:dyDescent="0.25">
      <c r="B312" s="117" t="s">
        <v>3134</v>
      </c>
      <c r="C312" s="1027" t="s">
        <v>3135</v>
      </c>
      <c r="D312" s="1551" t="s">
        <v>3136</v>
      </c>
      <c r="E312" s="1027">
        <v>1067886172</v>
      </c>
      <c r="F312" s="1479" t="s">
        <v>326</v>
      </c>
      <c r="G312" s="1028" t="s">
        <v>3116</v>
      </c>
      <c r="H312" s="1476">
        <v>40599</v>
      </c>
      <c r="I312" s="1479"/>
      <c r="J312" s="1552"/>
      <c r="K312" s="1552"/>
      <c r="L312" s="1552"/>
      <c r="M312" s="1479" t="s">
        <v>19</v>
      </c>
      <c r="N312" s="1479" t="s">
        <v>19</v>
      </c>
      <c r="O312" s="1479" t="s">
        <v>19</v>
      </c>
      <c r="P312" s="1503"/>
      <c r="Q312" s="1504"/>
    </row>
    <row r="313" spans="2:17" s="116" customFormat="1" ht="60" x14ac:dyDescent="0.25">
      <c r="B313" s="117" t="s">
        <v>3137</v>
      </c>
      <c r="C313" s="1562" t="s">
        <v>259</v>
      </c>
      <c r="D313" s="1479" t="s">
        <v>3138</v>
      </c>
      <c r="E313" s="1030">
        <v>32644578</v>
      </c>
      <c r="F313" s="1479" t="s">
        <v>3139</v>
      </c>
      <c r="G313" s="1479" t="s">
        <v>243</v>
      </c>
      <c r="H313" s="1031">
        <v>31590</v>
      </c>
      <c r="I313" s="1479"/>
      <c r="J313" s="430" t="s">
        <v>3140</v>
      </c>
      <c r="K313" s="1032" t="s">
        <v>3141</v>
      </c>
      <c r="L313" s="430" t="s">
        <v>3142</v>
      </c>
      <c r="M313" s="1479" t="s">
        <v>19</v>
      </c>
      <c r="N313" s="1479" t="s">
        <v>20</v>
      </c>
      <c r="O313" s="1479" t="s">
        <v>19</v>
      </c>
      <c r="P313" s="2349" t="s">
        <v>3143</v>
      </c>
      <c r="Q313" s="2350"/>
    </row>
    <row r="314" spans="2:17" s="116" customFormat="1" ht="45" x14ac:dyDescent="0.25">
      <c r="B314" s="117" t="s">
        <v>3144</v>
      </c>
      <c r="C314" s="1562" t="s">
        <v>259</v>
      </c>
      <c r="D314" s="1479" t="s">
        <v>3145</v>
      </c>
      <c r="E314" s="1030">
        <v>26180438</v>
      </c>
      <c r="F314" s="1479" t="s">
        <v>3146</v>
      </c>
      <c r="G314" s="1479" t="s">
        <v>130</v>
      </c>
      <c r="H314" s="1031">
        <v>36890</v>
      </c>
      <c r="I314" s="1479"/>
      <c r="J314" s="430" t="s">
        <v>3147</v>
      </c>
      <c r="K314" s="1032" t="s">
        <v>3148</v>
      </c>
      <c r="L314" s="1552" t="s">
        <v>433</v>
      </c>
      <c r="M314" s="1479" t="s">
        <v>19</v>
      </c>
      <c r="N314" s="1479" t="s">
        <v>19</v>
      </c>
      <c r="O314" s="1479" t="s">
        <v>19</v>
      </c>
      <c r="P314" s="2088"/>
      <c r="Q314" s="2089"/>
    </row>
    <row r="315" spans="2:17" s="116" customFormat="1" ht="30" x14ac:dyDescent="0.25">
      <c r="B315" s="117" t="s">
        <v>3149</v>
      </c>
      <c r="C315" s="1562" t="s">
        <v>3150</v>
      </c>
      <c r="D315" s="1551" t="s">
        <v>3151</v>
      </c>
      <c r="E315" s="1030">
        <v>1067282576</v>
      </c>
      <c r="F315" s="1479"/>
      <c r="G315" s="1479"/>
      <c r="H315" s="1031"/>
      <c r="I315" s="1479"/>
      <c r="J315" s="1552"/>
      <c r="K315" s="1552"/>
      <c r="L315" s="1552"/>
      <c r="M315" s="1479" t="s">
        <v>19</v>
      </c>
      <c r="N315" s="1479" t="s">
        <v>20</v>
      </c>
      <c r="O315" s="1479" t="s">
        <v>19</v>
      </c>
      <c r="P315" s="2349" t="s">
        <v>3152</v>
      </c>
      <c r="Q315" s="2350"/>
    </row>
    <row r="316" spans="2:17" s="137" customFormat="1" ht="45" x14ac:dyDescent="0.25">
      <c r="B316" s="117" t="s">
        <v>3153</v>
      </c>
      <c r="C316" s="1562" t="s">
        <v>259</v>
      </c>
      <c r="D316" s="1551" t="s">
        <v>3154</v>
      </c>
      <c r="E316" s="1030">
        <v>50898406</v>
      </c>
      <c r="F316" s="1479" t="s">
        <v>3155</v>
      </c>
      <c r="G316" s="1033" t="s">
        <v>219</v>
      </c>
      <c r="H316" s="1031">
        <v>38289</v>
      </c>
      <c r="I316" s="1497"/>
      <c r="J316" s="430" t="s">
        <v>3156</v>
      </c>
      <c r="K316" s="430" t="s">
        <v>3157</v>
      </c>
      <c r="L316" s="1552" t="s">
        <v>2988</v>
      </c>
      <c r="M316" s="1479" t="s">
        <v>19</v>
      </c>
      <c r="N316" s="1479" t="s">
        <v>19</v>
      </c>
      <c r="O316" s="1479" t="s">
        <v>19</v>
      </c>
      <c r="P316" s="2088"/>
      <c r="Q316" s="2089"/>
    </row>
    <row r="317" spans="2:17" s="116" customFormat="1" ht="105" x14ac:dyDescent="0.25">
      <c r="B317" s="117" t="s">
        <v>3158</v>
      </c>
      <c r="C317" s="1562" t="s">
        <v>259</v>
      </c>
      <c r="D317" s="1479" t="s">
        <v>3159</v>
      </c>
      <c r="E317" s="1027">
        <v>30762934</v>
      </c>
      <c r="F317" s="1479" t="s">
        <v>3160</v>
      </c>
      <c r="G317" s="1479" t="s">
        <v>220</v>
      </c>
      <c r="H317" s="1031">
        <v>38239</v>
      </c>
      <c r="I317" s="1479"/>
      <c r="J317" s="430" t="s">
        <v>3161</v>
      </c>
      <c r="K317" s="430" t="s">
        <v>3162</v>
      </c>
      <c r="L317" s="430" t="s">
        <v>3163</v>
      </c>
      <c r="M317" s="1479" t="s">
        <v>19</v>
      </c>
      <c r="N317" s="1479" t="s">
        <v>19</v>
      </c>
      <c r="O317" s="1479" t="s">
        <v>19</v>
      </c>
      <c r="P317" s="1611"/>
      <c r="Q317" s="1612"/>
    </row>
    <row r="318" spans="2:17" s="116" customFormat="1" ht="45" x14ac:dyDescent="0.25">
      <c r="B318" s="117" t="s">
        <v>3164</v>
      </c>
      <c r="C318" s="1034" t="s">
        <v>3150</v>
      </c>
      <c r="D318" s="1035" t="s">
        <v>3165</v>
      </c>
      <c r="E318" s="1027">
        <v>11001002</v>
      </c>
      <c r="F318" s="1479" t="s">
        <v>3166</v>
      </c>
      <c r="G318" s="1479" t="s">
        <v>226</v>
      </c>
      <c r="H318" s="1031">
        <v>39255</v>
      </c>
      <c r="I318" s="1479"/>
      <c r="J318" s="429">
        <v>0</v>
      </c>
      <c r="K318" s="429">
        <v>0</v>
      </c>
      <c r="L318" s="429">
        <v>0</v>
      </c>
      <c r="M318" s="1479" t="s">
        <v>19</v>
      </c>
      <c r="N318" s="1479" t="s">
        <v>19</v>
      </c>
      <c r="O318" s="1479" t="s">
        <v>19</v>
      </c>
      <c r="P318" s="1611"/>
      <c r="Q318" s="1612"/>
    </row>
    <row r="319" spans="2:17" s="116" customFormat="1" ht="45" x14ac:dyDescent="0.25">
      <c r="B319" s="117" t="s">
        <v>3167</v>
      </c>
      <c r="C319" s="1562" t="s">
        <v>259</v>
      </c>
      <c r="D319" s="1035" t="s">
        <v>3168</v>
      </c>
      <c r="E319" s="1027">
        <v>10996962</v>
      </c>
      <c r="F319" s="1479" t="s">
        <v>3169</v>
      </c>
      <c r="G319" s="1479" t="s">
        <v>220</v>
      </c>
      <c r="H319" s="1031">
        <v>36841</v>
      </c>
      <c r="I319" s="1479"/>
      <c r="J319" s="1036" t="s">
        <v>3170</v>
      </c>
      <c r="K319" s="1036" t="s">
        <v>3171</v>
      </c>
      <c r="L319" s="1036" t="s">
        <v>3172</v>
      </c>
      <c r="M319" s="1479" t="s">
        <v>19</v>
      </c>
      <c r="N319" s="1479" t="s">
        <v>19</v>
      </c>
      <c r="O319" s="1479" t="s">
        <v>19</v>
      </c>
      <c r="P319" s="1611"/>
      <c r="Q319" s="1612"/>
    </row>
    <row r="320" spans="2:17" s="137" customFormat="1" ht="120" x14ac:dyDescent="0.25">
      <c r="B320" s="580" t="s">
        <v>3173</v>
      </c>
      <c r="C320" s="1562" t="s">
        <v>259</v>
      </c>
      <c r="D320" s="1037" t="s">
        <v>3174</v>
      </c>
      <c r="E320" s="1027">
        <v>30656641</v>
      </c>
      <c r="F320" s="581" t="s">
        <v>3175</v>
      </c>
      <c r="G320" s="581" t="s">
        <v>227</v>
      </c>
      <c r="H320" s="1031">
        <v>35405</v>
      </c>
      <c r="I320" s="580"/>
      <c r="J320" s="1038" t="s">
        <v>3176</v>
      </c>
      <c r="K320" s="1038" t="s">
        <v>3177</v>
      </c>
      <c r="L320" s="1038" t="s">
        <v>3178</v>
      </c>
      <c r="M320" s="1562" t="s">
        <v>19</v>
      </c>
      <c r="N320" s="1562" t="s">
        <v>19</v>
      </c>
      <c r="O320" s="1562" t="s">
        <v>19</v>
      </c>
      <c r="P320" s="2128"/>
      <c r="Q320" s="2129"/>
    </row>
    <row r="321" spans="2:42" s="116" customFormat="1" ht="45" x14ac:dyDescent="0.25">
      <c r="B321" s="1039" t="s">
        <v>3179</v>
      </c>
      <c r="C321" s="1040" t="s">
        <v>3150</v>
      </c>
      <c r="D321" s="1035" t="s">
        <v>3180</v>
      </c>
      <c r="E321" s="1027">
        <v>50920289</v>
      </c>
      <c r="F321" s="1479" t="s">
        <v>3181</v>
      </c>
      <c r="G321" s="1479" t="s">
        <v>3182</v>
      </c>
      <c r="H321" s="1041">
        <v>41268</v>
      </c>
      <c r="I321" s="1479" t="s">
        <v>3183</v>
      </c>
      <c r="J321" s="1042"/>
      <c r="K321" s="1042"/>
      <c r="L321" s="1027" t="s">
        <v>3184</v>
      </c>
      <c r="M321" s="1479" t="s">
        <v>19</v>
      </c>
      <c r="N321" s="1479" t="s">
        <v>19</v>
      </c>
      <c r="O321" s="1479" t="s">
        <v>19</v>
      </c>
      <c r="P321" s="1611"/>
      <c r="Q321" s="1612"/>
    </row>
    <row r="322" spans="2:42" s="137" customFormat="1" ht="135" x14ac:dyDescent="0.25">
      <c r="B322" s="580" t="s">
        <v>3185</v>
      </c>
      <c r="C322" s="1562" t="s">
        <v>259</v>
      </c>
      <c r="D322" s="1037" t="s">
        <v>3186</v>
      </c>
      <c r="E322" s="1030">
        <v>25890647</v>
      </c>
      <c r="F322" s="580" t="s">
        <v>182</v>
      </c>
      <c r="G322" s="580" t="s">
        <v>219</v>
      </c>
      <c r="H322" s="1031">
        <v>39751</v>
      </c>
      <c r="I322" s="580" t="s">
        <v>3187</v>
      </c>
      <c r="J322" s="581" t="s">
        <v>3188</v>
      </c>
      <c r="K322" s="581" t="s">
        <v>3189</v>
      </c>
      <c r="L322" s="1038" t="s">
        <v>3190</v>
      </c>
      <c r="M322" s="1562" t="s">
        <v>19</v>
      </c>
      <c r="N322" s="1562" t="s">
        <v>19</v>
      </c>
      <c r="O322" s="1562" t="s">
        <v>19</v>
      </c>
      <c r="P322" s="2086"/>
      <c r="Q322" s="2087"/>
    </row>
    <row r="323" spans="2:42" s="137" customFormat="1" ht="90" x14ac:dyDescent="0.25">
      <c r="B323" s="580" t="s">
        <v>3191</v>
      </c>
      <c r="C323" s="1030" t="s">
        <v>259</v>
      </c>
      <c r="D323" s="1037" t="s">
        <v>3192</v>
      </c>
      <c r="E323" s="1030">
        <v>50932112</v>
      </c>
      <c r="F323" s="581" t="s">
        <v>3193</v>
      </c>
      <c r="G323" s="581" t="s">
        <v>220</v>
      </c>
      <c r="H323" s="1031">
        <v>41221</v>
      </c>
      <c r="I323" s="580"/>
      <c r="J323" s="1038" t="s">
        <v>3194</v>
      </c>
      <c r="K323" s="1038" t="s">
        <v>3195</v>
      </c>
      <c r="L323" s="1043" t="s">
        <v>3196</v>
      </c>
      <c r="M323" s="1562" t="s">
        <v>19</v>
      </c>
      <c r="N323" s="580" t="s">
        <v>19</v>
      </c>
      <c r="O323" s="1562" t="s">
        <v>19</v>
      </c>
      <c r="P323" s="2154" t="s">
        <v>3197</v>
      </c>
      <c r="Q323" s="2155"/>
    </row>
    <row r="324" spans="2:42" s="137" customFormat="1" ht="45" x14ac:dyDescent="0.25">
      <c r="B324" s="579" t="s">
        <v>3198</v>
      </c>
      <c r="C324" s="1034" t="s">
        <v>3150</v>
      </c>
      <c r="D324" s="1037" t="s">
        <v>3199</v>
      </c>
      <c r="E324" s="1044">
        <v>50935435</v>
      </c>
      <c r="F324" s="741" t="s">
        <v>3166</v>
      </c>
      <c r="G324" s="581" t="s">
        <v>226</v>
      </c>
      <c r="H324" s="1031">
        <v>38841</v>
      </c>
      <c r="I324" s="743"/>
      <c r="J324" s="1563" t="s">
        <v>86</v>
      </c>
      <c r="K324" s="175" t="s">
        <v>86</v>
      </c>
      <c r="L324" s="1045" t="s">
        <v>86</v>
      </c>
      <c r="M324" s="1562" t="s">
        <v>19</v>
      </c>
      <c r="N324" s="580" t="s">
        <v>19</v>
      </c>
      <c r="O324" s="1562" t="s">
        <v>19</v>
      </c>
      <c r="P324" s="2086"/>
      <c r="Q324" s="2087"/>
    </row>
    <row r="325" spans="2:42" s="137" customFormat="1" ht="30" x14ac:dyDescent="0.25">
      <c r="B325" s="581" t="s">
        <v>3200</v>
      </c>
      <c r="C325" s="1563" t="s">
        <v>259</v>
      </c>
      <c r="D325" s="1562" t="s">
        <v>3201</v>
      </c>
      <c r="E325" s="1030">
        <v>22549068</v>
      </c>
      <c r="F325" s="580" t="s">
        <v>182</v>
      </c>
      <c r="G325" s="581" t="s">
        <v>316</v>
      </c>
      <c r="H325" s="1031">
        <v>40085</v>
      </c>
      <c r="I325" s="1562" t="s">
        <v>3202</v>
      </c>
      <c r="J325" s="1038" t="s">
        <v>2885</v>
      </c>
      <c r="K325" s="1038" t="s">
        <v>3203</v>
      </c>
      <c r="L325" s="1038" t="s">
        <v>2046</v>
      </c>
      <c r="M325" s="1562" t="s">
        <v>19</v>
      </c>
      <c r="N325" s="580" t="s">
        <v>19</v>
      </c>
      <c r="O325" s="1562" t="s">
        <v>19</v>
      </c>
      <c r="P325" s="2351"/>
      <c r="Q325" s="2351"/>
    </row>
    <row r="326" spans="2:42" s="137" customFormat="1" ht="60" x14ac:dyDescent="0.25">
      <c r="B326" s="1046" t="s">
        <v>3204</v>
      </c>
      <c r="C326" s="1047" t="s">
        <v>259</v>
      </c>
      <c r="D326" s="1048" t="s">
        <v>3205</v>
      </c>
      <c r="E326" s="1049">
        <v>50923195</v>
      </c>
      <c r="F326" s="1546" t="s">
        <v>3193</v>
      </c>
      <c r="G326" s="1546" t="s">
        <v>3206</v>
      </c>
      <c r="H326" s="1050">
        <v>37609</v>
      </c>
      <c r="I326" s="1051"/>
      <c r="J326" s="1052" t="s">
        <v>3207</v>
      </c>
      <c r="K326" s="1052" t="s">
        <v>3208</v>
      </c>
      <c r="L326" s="1052" t="s">
        <v>3209</v>
      </c>
      <c r="M326" s="1053" t="s">
        <v>19</v>
      </c>
      <c r="N326" s="1054" t="s">
        <v>19</v>
      </c>
      <c r="O326" s="1053" t="s">
        <v>19</v>
      </c>
      <c r="P326" s="2091"/>
      <c r="Q326" s="2092"/>
    </row>
    <row r="327" spans="2:42" s="580" customFormat="1" ht="45" x14ac:dyDescent="0.25">
      <c r="B327" s="579" t="s">
        <v>3210</v>
      </c>
      <c r="C327" s="1055" t="s">
        <v>3150</v>
      </c>
      <c r="D327" s="1563" t="s">
        <v>3211</v>
      </c>
      <c r="E327" s="1030">
        <v>19311242</v>
      </c>
      <c r="F327" s="1562" t="s">
        <v>3181</v>
      </c>
      <c r="G327" s="581" t="s">
        <v>3212</v>
      </c>
      <c r="H327" s="1031">
        <v>32841</v>
      </c>
      <c r="J327" s="1038" t="s">
        <v>3213</v>
      </c>
      <c r="K327" s="1038" t="s">
        <v>3214</v>
      </c>
      <c r="L327" s="1038" t="s">
        <v>3215</v>
      </c>
      <c r="M327" s="1562" t="s">
        <v>19</v>
      </c>
      <c r="N327" s="580" t="s">
        <v>19</v>
      </c>
      <c r="O327" s="1562" t="s">
        <v>19</v>
      </c>
      <c r="P327" s="2105"/>
      <c r="Q327" s="2105"/>
      <c r="R327" s="479"/>
      <c r="S327" s="479"/>
      <c r="T327" s="479"/>
      <c r="U327" s="479"/>
      <c r="V327" s="479"/>
      <c r="W327" s="479"/>
      <c r="X327" s="479"/>
      <c r="Y327" s="479"/>
      <c r="Z327" s="479"/>
      <c r="AA327" s="479"/>
      <c r="AB327" s="479"/>
      <c r="AC327" s="479"/>
      <c r="AD327" s="479"/>
      <c r="AE327" s="479"/>
      <c r="AF327" s="479"/>
      <c r="AG327" s="479"/>
      <c r="AH327" s="479"/>
      <c r="AI327" s="479"/>
      <c r="AJ327" s="479"/>
      <c r="AK327" s="479"/>
      <c r="AL327" s="479"/>
      <c r="AM327" s="479"/>
      <c r="AN327" s="479"/>
      <c r="AO327" s="479"/>
      <c r="AP327" s="1057"/>
    </row>
    <row r="328" spans="2:42" x14ac:dyDescent="0.25">
      <c r="O328" s="1523"/>
    </row>
    <row r="329" spans="2:42" ht="15.75" thickBot="1" x14ac:dyDescent="0.3">
      <c r="B329" s="1" t="s">
        <v>3216</v>
      </c>
    </row>
    <row r="330" spans="2:42" ht="30" x14ac:dyDescent="0.25">
      <c r="B330" s="55" t="s">
        <v>18</v>
      </c>
      <c r="C330" s="55" t="s">
        <v>166</v>
      </c>
      <c r="D330" s="1570" t="s">
        <v>167</v>
      </c>
      <c r="E330" s="857" t="s">
        <v>28</v>
      </c>
      <c r="F330" s="1600" t="s">
        <v>168</v>
      </c>
    </row>
    <row r="331" spans="2:42" ht="120" x14ac:dyDescent="0.2">
      <c r="B331" s="2072" t="s">
        <v>169</v>
      </c>
      <c r="C331" s="201" t="s">
        <v>170</v>
      </c>
      <c r="D331" s="1553">
        <v>25</v>
      </c>
      <c r="E331" s="1058">
        <v>25</v>
      </c>
      <c r="F331" s="2344">
        <f>+E331+E332+E333</f>
        <v>60</v>
      </c>
    </row>
    <row r="332" spans="2:42" ht="96" x14ac:dyDescent="0.2">
      <c r="B332" s="2072"/>
      <c r="C332" s="201" t="s">
        <v>171</v>
      </c>
      <c r="D332" s="369">
        <v>25</v>
      </c>
      <c r="E332" s="1058">
        <v>25</v>
      </c>
      <c r="F332" s="2345"/>
    </row>
    <row r="333" spans="2:42" ht="60" x14ac:dyDescent="0.2">
      <c r="B333" s="2072"/>
      <c r="C333" s="201" t="s">
        <v>172</v>
      </c>
      <c r="D333" s="1553">
        <v>10</v>
      </c>
      <c r="E333" s="1058">
        <v>10</v>
      </c>
      <c r="F333" s="2346"/>
    </row>
    <row r="335" spans="2:42" ht="15.75" thickBot="1" x14ac:dyDescent="0.3">
      <c r="B335" s="1" t="s">
        <v>3217</v>
      </c>
    </row>
    <row r="336" spans="2:42" ht="30" x14ac:dyDescent="0.25">
      <c r="B336" s="55" t="s">
        <v>18</v>
      </c>
      <c r="C336" s="55" t="s">
        <v>166</v>
      </c>
      <c r="D336" s="1570" t="s">
        <v>167</v>
      </c>
      <c r="E336" s="857" t="s">
        <v>28</v>
      </c>
      <c r="F336" s="1600" t="s">
        <v>168</v>
      </c>
    </row>
    <row r="337" spans="2:7" ht="120" x14ac:dyDescent="0.2">
      <c r="B337" s="2072" t="s">
        <v>169</v>
      </c>
      <c r="C337" s="201" t="s">
        <v>170</v>
      </c>
      <c r="D337" s="1553">
        <v>25</v>
      </c>
      <c r="E337" s="1058">
        <v>0</v>
      </c>
      <c r="F337" s="2344">
        <f>+E337+E338+E339</f>
        <v>25</v>
      </c>
    </row>
    <row r="338" spans="2:7" ht="96" x14ac:dyDescent="0.2">
      <c r="B338" s="2072"/>
      <c r="C338" s="201" t="s">
        <v>171</v>
      </c>
      <c r="D338" s="369">
        <v>25</v>
      </c>
      <c r="E338" s="1058">
        <v>25</v>
      </c>
      <c r="F338" s="2345"/>
    </row>
    <row r="339" spans="2:7" ht="60" x14ac:dyDescent="0.2">
      <c r="B339" s="2072"/>
      <c r="C339" s="201" t="s">
        <v>172</v>
      </c>
      <c r="D339" s="1059">
        <v>10</v>
      </c>
      <c r="E339" s="1058">
        <v>0</v>
      </c>
      <c r="F339" s="2346"/>
    </row>
    <row r="341" spans="2:7" ht="15.75" thickBot="1" x14ac:dyDescent="0.3">
      <c r="B341" s="1" t="s">
        <v>3218</v>
      </c>
    </row>
    <row r="342" spans="2:7" ht="30" x14ac:dyDescent="0.25">
      <c r="B342" s="55" t="s">
        <v>18</v>
      </c>
      <c r="C342" s="55" t="s">
        <v>166</v>
      </c>
      <c r="D342" s="1570" t="s">
        <v>167</v>
      </c>
      <c r="E342" s="857" t="s">
        <v>28</v>
      </c>
      <c r="F342" s="1600" t="s">
        <v>168</v>
      </c>
      <c r="G342" s="200"/>
    </row>
    <row r="343" spans="2:7" ht="120" x14ac:dyDescent="0.2">
      <c r="B343" s="2072" t="s">
        <v>169</v>
      </c>
      <c r="C343" s="201" t="s">
        <v>170</v>
      </c>
      <c r="D343" s="1058">
        <v>25</v>
      </c>
      <c r="E343" s="1058">
        <v>25</v>
      </c>
      <c r="F343" s="2344">
        <f>+E343+E344+E345</f>
        <v>60</v>
      </c>
      <c r="G343" s="202"/>
    </row>
    <row r="344" spans="2:7" ht="96" x14ac:dyDescent="0.2">
      <c r="B344" s="2072"/>
      <c r="C344" s="201" t="s">
        <v>171</v>
      </c>
      <c r="D344" s="1060">
        <v>25</v>
      </c>
      <c r="E344" s="1058">
        <v>25</v>
      </c>
      <c r="F344" s="2345"/>
      <c r="G344" s="202"/>
    </row>
    <row r="345" spans="2:7" ht="60" x14ac:dyDescent="0.2">
      <c r="B345" s="2072"/>
      <c r="C345" s="201" t="s">
        <v>172</v>
      </c>
      <c r="D345" s="1058">
        <v>10</v>
      </c>
      <c r="E345" s="1058">
        <v>10</v>
      </c>
      <c r="F345" s="2346"/>
      <c r="G345" s="202"/>
    </row>
    <row r="346" spans="2:7" ht="15.75" thickBot="1" x14ac:dyDescent="0.3">
      <c r="B346" s="1" t="s">
        <v>3219</v>
      </c>
      <c r="G346" s="202"/>
    </row>
    <row r="347" spans="2:7" ht="30" x14ac:dyDescent="0.25">
      <c r="B347" s="55" t="s">
        <v>18</v>
      </c>
      <c r="C347" s="55" t="s">
        <v>166</v>
      </c>
      <c r="D347" s="1570" t="s">
        <v>167</v>
      </c>
      <c r="E347" s="857" t="s">
        <v>28</v>
      </c>
      <c r="F347" s="1600" t="s">
        <v>168</v>
      </c>
      <c r="G347" s="202"/>
    </row>
    <row r="348" spans="2:7" ht="120" x14ac:dyDescent="0.2">
      <c r="B348" s="2072" t="s">
        <v>169</v>
      </c>
      <c r="C348" s="201" t="s">
        <v>170</v>
      </c>
      <c r="D348" s="859">
        <v>25</v>
      </c>
      <c r="E348" s="1058">
        <v>0</v>
      </c>
      <c r="F348" s="2344">
        <f>+E348+E349+E350</f>
        <v>35</v>
      </c>
      <c r="G348" s="202"/>
    </row>
    <row r="349" spans="2:7" ht="96" x14ac:dyDescent="0.2">
      <c r="B349" s="2072"/>
      <c r="C349" s="201" t="s">
        <v>171</v>
      </c>
      <c r="D349" s="1061">
        <v>25</v>
      </c>
      <c r="E349" s="1058">
        <v>25</v>
      </c>
      <c r="F349" s="2345"/>
      <c r="G349" s="202"/>
    </row>
    <row r="350" spans="2:7" ht="60" x14ac:dyDescent="0.2">
      <c r="B350" s="2072"/>
      <c r="C350" s="201" t="s">
        <v>172</v>
      </c>
      <c r="D350" s="859">
        <v>10</v>
      </c>
      <c r="E350" s="1058">
        <v>10</v>
      </c>
      <c r="F350" s="2346"/>
      <c r="G350" s="202"/>
    </row>
    <row r="351" spans="2:7" ht="15.75" thickBot="1" x14ac:dyDescent="0.3">
      <c r="B351" s="1" t="s">
        <v>3220</v>
      </c>
      <c r="G351" s="202"/>
    </row>
    <row r="352" spans="2:7" ht="30" x14ac:dyDescent="0.25">
      <c r="B352" s="55" t="s">
        <v>18</v>
      </c>
      <c r="C352" s="55" t="s">
        <v>166</v>
      </c>
      <c r="D352" s="1570" t="s">
        <v>167</v>
      </c>
      <c r="E352" s="857" t="s">
        <v>28</v>
      </c>
      <c r="F352" s="1600" t="s">
        <v>168</v>
      </c>
      <c r="G352" s="202"/>
    </row>
    <row r="353" spans="2:7" ht="120" x14ac:dyDescent="0.2">
      <c r="B353" s="2072" t="s">
        <v>169</v>
      </c>
      <c r="C353" s="201" t="s">
        <v>170</v>
      </c>
      <c r="D353" s="859">
        <v>25</v>
      </c>
      <c r="E353" s="1058">
        <v>25</v>
      </c>
      <c r="F353" s="2344">
        <f>+E353+E354+E355</f>
        <v>60</v>
      </c>
      <c r="G353" s="202"/>
    </row>
    <row r="354" spans="2:7" ht="96" x14ac:dyDescent="0.2">
      <c r="B354" s="2072"/>
      <c r="C354" s="201" t="s">
        <v>171</v>
      </c>
      <c r="D354" s="1061">
        <v>25</v>
      </c>
      <c r="E354" s="1058">
        <v>25</v>
      </c>
      <c r="F354" s="2345"/>
      <c r="G354" s="202"/>
    </row>
    <row r="355" spans="2:7" ht="60" x14ac:dyDescent="0.2">
      <c r="B355" s="2072"/>
      <c r="C355" s="201" t="s">
        <v>172</v>
      </c>
      <c r="D355" s="859">
        <v>10</v>
      </c>
      <c r="E355" s="1058">
        <v>10</v>
      </c>
      <c r="F355" s="2346"/>
      <c r="G355" s="202"/>
    </row>
    <row r="356" spans="2:7" ht="15.75" thickBot="1" x14ac:dyDescent="0.3">
      <c r="B356" s="1" t="s">
        <v>3221</v>
      </c>
    </row>
    <row r="357" spans="2:7" ht="30" x14ac:dyDescent="0.25">
      <c r="B357" s="55" t="s">
        <v>18</v>
      </c>
      <c r="C357" s="55" t="s">
        <v>166</v>
      </c>
      <c r="D357" s="1570" t="s">
        <v>167</v>
      </c>
      <c r="E357" s="857" t="s">
        <v>28</v>
      </c>
      <c r="F357" s="1600" t="s">
        <v>168</v>
      </c>
      <c r="G357" s="200"/>
    </row>
    <row r="358" spans="2:7" ht="120" x14ac:dyDescent="0.2">
      <c r="B358" s="2072" t="s">
        <v>169</v>
      </c>
      <c r="C358" s="201" t="s">
        <v>170</v>
      </c>
      <c r="D358" s="859">
        <v>25</v>
      </c>
      <c r="E358" s="1058">
        <v>25</v>
      </c>
      <c r="F358" s="2344">
        <f>+E358+E359+E360</f>
        <v>60</v>
      </c>
      <c r="G358" s="202"/>
    </row>
    <row r="359" spans="2:7" ht="96" x14ac:dyDescent="0.2">
      <c r="B359" s="2072"/>
      <c r="C359" s="201" t="s">
        <v>171</v>
      </c>
      <c r="D359" s="1061">
        <v>25</v>
      </c>
      <c r="E359" s="1058">
        <v>25</v>
      </c>
      <c r="F359" s="2345"/>
      <c r="G359" s="202"/>
    </row>
    <row r="360" spans="2:7" ht="60" x14ac:dyDescent="0.2">
      <c r="B360" s="2072"/>
      <c r="C360" s="201" t="s">
        <v>172</v>
      </c>
      <c r="D360" s="859">
        <v>10</v>
      </c>
      <c r="E360" s="1058">
        <v>10</v>
      </c>
      <c r="F360" s="2346"/>
      <c r="G360" s="202"/>
    </row>
    <row r="361" spans="2:7" x14ac:dyDescent="0.25">
      <c r="B361" s="1" t="s">
        <v>3222</v>
      </c>
    </row>
    <row r="362" spans="2:7" x14ac:dyDescent="0.25">
      <c r="B362" s="49" t="s">
        <v>18</v>
      </c>
      <c r="C362" s="49" t="s">
        <v>27</v>
      </c>
      <c r="D362" s="856" t="s">
        <v>28</v>
      </c>
      <c r="E362" s="857" t="s">
        <v>29</v>
      </c>
    </row>
    <row r="363" spans="2:7" ht="42.75" x14ac:dyDescent="0.25">
      <c r="B363" s="56" t="s">
        <v>174</v>
      </c>
      <c r="C363" s="858">
        <v>40</v>
      </c>
      <c r="D363" s="859">
        <v>40</v>
      </c>
      <c r="E363" s="2335">
        <f>+D363+D364</f>
        <v>100</v>
      </c>
    </row>
    <row r="364" spans="2:7" ht="71.25" x14ac:dyDescent="0.25">
      <c r="B364" s="56" t="s">
        <v>175</v>
      </c>
      <c r="C364" s="858">
        <v>60</v>
      </c>
      <c r="D364" s="859">
        <v>60</v>
      </c>
      <c r="E364" s="2336"/>
    </row>
    <row r="365" spans="2:7" x14ac:dyDescent="0.2">
      <c r="B365" s="1062"/>
      <c r="C365" s="204"/>
      <c r="D365" s="860"/>
      <c r="E365" s="861"/>
      <c r="F365" s="1063"/>
      <c r="G365" s="202"/>
    </row>
    <row r="366" spans="2:7" x14ac:dyDescent="0.25">
      <c r="B366" s="1" t="s">
        <v>3223</v>
      </c>
    </row>
    <row r="367" spans="2:7" x14ac:dyDescent="0.25">
      <c r="B367" s="49" t="s">
        <v>18</v>
      </c>
      <c r="C367" s="49" t="s">
        <v>27</v>
      </c>
      <c r="D367" s="856" t="s">
        <v>28</v>
      </c>
      <c r="E367" s="857" t="s">
        <v>29</v>
      </c>
    </row>
    <row r="368" spans="2:7" ht="42.75" x14ac:dyDescent="0.25">
      <c r="B368" s="56" t="s">
        <v>174</v>
      </c>
      <c r="C368" s="858">
        <v>40</v>
      </c>
      <c r="D368" s="859">
        <v>20</v>
      </c>
      <c r="E368" s="2335">
        <f>+D368+D369</f>
        <v>45</v>
      </c>
    </row>
    <row r="369" spans="2:5" ht="71.25" x14ac:dyDescent="0.25">
      <c r="B369" s="56" t="s">
        <v>175</v>
      </c>
      <c r="C369" s="858">
        <v>60</v>
      </c>
      <c r="D369" s="859">
        <v>25</v>
      </c>
      <c r="E369" s="2336"/>
    </row>
    <row r="371" spans="2:5" x14ac:dyDescent="0.25">
      <c r="B371" s="1" t="s">
        <v>3224</v>
      </c>
    </row>
    <row r="372" spans="2:5" x14ac:dyDescent="0.25">
      <c r="B372" s="49" t="s">
        <v>18</v>
      </c>
      <c r="C372" s="49" t="s">
        <v>27</v>
      </c>
      <c r="D372" s="856" t="s">
        <v>28</v>
      </c>
      <c r="E372" s="857" t="s">
        <v>29</v>
      </c>
    </row>
    <row r="373" spans="2:5" ht="42.75" x14ac:dyDescent="0.25">
      <c r="B373" s="56" t="s">
        <v>174</v>
      </c>
      <c r="C373" s="858">
        <v>40</v>
      </c>
      <c r="D373" s="859">
        <v>20</v>
      </c>
      <c r="E373" s="2335">
        <f>+D373+D374</f>
        <v>80</v>
      </c>
    </row>
    <row r="374" spans="2:5" ht="71.25" x14ac:dyDescent="0.25">
      <c r="B374" s="56" t="s">
        <v>175</v>
      </c>
      <c r="C374" s="858">
        <v>60</v>
      </c>
      <c r="D374" s="859">
        <v>60</v>
      </c>
      <c r="E374" s="2336"/>
    </row>
    <row r="376" spans="2:5" x14ac:dyDescent="0.25">
      <c r="B376" s="1" t="s">
        <v>3225</v>
      </c>
    </row>
    <row r="377" spans="2:5" x14ac:dyDescent="0.25">
      <c r="B377" s="49" t="s">
        <v>18</v>
      </c>
      <c r="C377" s="49" t="s">
        <v>27</v>
      </c>
      <c r="D377" s="856" t="s">
        <v>28</v>
      </c>
      <c r="E377" s="857" t="s">
        <v>29</v>
      </c>
    </row>
    <row r="378" spans="2:5" ht="42.75" x14ac:dyDescent="0.25">
      <c r="B378" s="56" t="s">
        <v>174</v>
      </c>
      <c r="C378" s="858">
        <v>40</v>
      </c>
      <c r="D378" s="859">
        <v>40</v>
      </c>
      <c r="E378" s="2335">
        <f>+D378+D379</f>
        <v>75</v>
      </c>
    </row>
    <row r="379" spans="2:5" ht="71.25" x14ac:dyDescent="0.25">
      <c r="B379" s="56" t="s">
        <v>175</v>
      </c>
      <c r="C379" s="858">
        <v>60</v>
      </c>
      <c r="D379" s="859">
        <v>35</v>
      </c>
      <c r="E379" s="2336"/>
    </row>
    <row r="381" spans="2:5" x14ac:dyDescent="0.25">
      <c r="B381" s="1" t="s">
        <v>3226</v>
      </c>
    </row>
    <row r="382" spans="2:5" x14ac:dyDescent="0.25">
      <c r="B382" s="49" t="s">
        <v>18</v>
      </c>
      <c r="C382" s="49" t="s">
        <v>27</v>
      </c>
      <c r="D382" s="856" t="s">
        <v>28</v>
      </c>
      <c r="E382" s="857" t="s">
        <v>29</v>
      </c>
    </row>
    <row r="383" spans="2:5" ht="42.75" x14ac:dyDescent="0.25">
      <c r="B383" s="56" t="s">
        <v>174</v>
      </c>
      <c r="C383" s="858">
        <v>40</v>
      </c>
      <c r="D383" s="859">
        <v>20</v>
      </c>
      <c r="E383" s="2335">
        <f>+D383+D384</f>
        <v>80</v>
      </c>
    </row>
    <row r="384" spans="2:5" ht="71.25" x14ac:dyDescent="0.25">
      <c r="B384" s="56" t="s">
        <v>175</v>
      </c>
      <c r="C384" s="858">
        <v>60</v>
      </c>
      <c r="D384" s="859">
        <v>60</v>
      </c>
      <c r="E384" s="2336"/>
    </row>
    <row r="386" spans="2:5" x14ac:dyDescent="0.25">
      <c r="B386" s="1" t="s">
        <v>3227</v>
      </c>
    </row>
    <row r="387" spans="2:5" x14ac:dyDescent="0.25">
      <c r="B387" s="49" t="s">
        <v>18</v>
      </c>
      <c r="C387" s="49" t="s">
        <v>27</v>
      </c>
      <c r="D387" s="856" t="s">
        <v>28</v>
      </c>
      <c r="E387" s="857" t="s">
        <v>29</v>
      </c>
    </row>
    <row r="388" spans="2:5" ht="42.75" x14ac:dyDescent="0.25">
      <c r="B388" s="56" t="s">
        <v>174</v>
      </c>
      <c r="C388" s="858">
        <v>40</v>
      </c>
      <c r="D388" s="859">
        <v>20</v>
      </c>
      <c r="E388" s="2335">
        <f>+D388+D389</f>
        <v>80</v>
      </c>
    </row>
    <row r="389" spans="2:5" ht="71.25" x14ac:dyDescent="0.25">
      <c r="B389" s="56" t="s">
        <v>175</v>
      </c>
      <c r="C389" s="858">
        <v>60</v>
      </c>
      <c r="D389" s="859">
        <v>60</v>
      </c>
      <c r="E389" s="2336"/>
    </row>
  </sheetData>
  <mergeCells count="147">
    <mergeCell ref="P239:Q239"/>
    <mergeCell ref="P240:Q240"/>
    <mergeCell ref="P244:Q244"/>
    <mergeCell ref="E274:E276"/>
    <mergeCell ref="E281:E283"/>
    <mergeCell ref="P314:Q314"/>
    <mergeCell ref="E300:E302"/>
    <mergeCell ref="B304:N304"/>
    <mergeCell ref="C306:C307"/>
    <mergeCell ref="D306:D307"/>
    <mergeCell ref="E306:E307"/>
    <mergeCell ref="F306:F307"/>
    <mergeCell ref="G306:G307"/>
    <mergeCell ref="H306:H307"/>
    <mergeCell ref="E287:E289"/>
    <mergeCell ref="B248:P248"/>
    <mergeCell ref="B251:N251"/>
    <mergeCell ref="E269:E271"/>
    <mergeCell ref="I306:I307"/>
    <mergeCell ref="J306:L306"/>
    <mergeCell ref="M306:M307"/>
    <mergeCell ref="N306:N307"/>
    <mergeCell ref="O306:O307"/>
    <mergeCell ref="P306:Q307"/>
    <mergeCell ref="P233:Q233"/>
    <mergeCell ref="P234:Q234"/>
    <mergeCell ref="P235:Q235"/>
    <mergeCell ref="P236:Q236"/>
    <mergeCell ref="P237:Q237"/>
    <mergeCell ref="P238:Q238"/>
    <mergeCell ref="P227:Q227"/>
    <mergeCell ref="P228:Q228"/>
    <mergeCell ref="P229:Q229"/>
    <mergeCell ref="P230:Q230"/>
    <mergeCell ref="P231:Q231"/>
    <mergeCell ref="P232:Q232"/>
    <mergeCell ref="P224:Q224"/>
    <mergeCell ref="P225:Q225"/>
    <mergeCell ref="P226:Q226"/>
    <mergeCell ref="P215:Q215"/>
    <mergeCell ref="P216:Q216"/>
    <mergeCell ref="P217:Q217"/>
    <mergeCell ref="P218:Q218"/>
    <mergeCell ref="P219:Q219"/>
    <mergeCell ref="P220:Q220"/>
    <mergeCell ref="O141:P141"/>
    <mergeCell ref="O137:P137"/>
    <mergeCell ref="O138:P138"/>
    <mergeCell ref="O139:P139"/>
    <mergeCell ref="O140:P140"/>
    <mergeCell ref="B192:N192"/>
    <mergeCell ref="B195:B196"/>
    <mergeCell ref="C195:C196"/>
    <mergeCell ref="D195:D196"/>
    <mergeCell ref="E195:E196"/>
    <mergeCell ref="F195:F196"/>
    <mergeCell ref="G195:G196"/>
    <mergeCell ref="H195:H196"/>
    <mergeCell ref="I195:I196"/>
    <mergeCell ref="J195:L195"/>
    <mergeCell ref="M195:M196"/>
    <mergeCell ref="N195:N196"/>
    <mergeCell ref="O195:O196"/>
    <mergeCell ref="P195:Q196"/>
    <mergeCell ref="B2:P2"/>
    <mergeCell ref="B4:P4"/>
    <mergeCell ref="C6:N6"/>
    <mergeCell ref="C7:N7"/>
    <mergeCell ref="C8:N8"/>
    <mergeCell ref="C9:N9"/>
    <mergeCell ref="E48:F70"/>
    <mergeCell ref="C10:E10"/>
    <mergeCell ref="B14:C21"/>
    <mergeCell ref="B22:C22"/>
    <mergeCell ref="E29:F29"/>
    <mergeCell ref="E30:F33"/>
    <mergeCell ref="E42:F42"/>
    <mergeCell ref="M112:N112"/>
    <mergeCell ref="B126:B127"/>
    <mergeCell ref="C126:C127"/>
    <mergeCell ref="D126:E126"/>
    <mergeCell ref="F127:F129"/>
    <mergeCell ref="C130:N130"/>
    <mergeCell ref="B132:N132"/>
    <mergeCell ref="O135:P135"/>
    <mergeCell ref="O136:P136"/>
    <mergeCell ref="P197:Q197"/>
    <mergeCell ref="P198:Q198"/>
    <mergeCell ref="P199:Q199"/>
    <mergeCell ref="P200:Q200"/>
    <mergeCell ref="P201:Q201"/>
    <mergeCell ref="P202:Q202"/>
    <mergeCell ref="B241:N241"/>
    <mergeCell ref="D244:E244"/>
    <mergeCell ref="D245:E245"/>
    <mergeCell ref="P209:Q209"/>
    <mergeCell ref="P210:Q210"/>
    <mergeCell ref="P211:Q211"/>
    <mergeCell ref="P212:Q212"/>
    <mergeCell ref="P213:Q213"/>
    <mergeCell ref="P214:Q214"/>
    <mergeCell ref="P203:Q203"/>
    <mergeCell ref="P204:Q204"/>
    <mergeCell ref="P205:Q205"/>
    <mergeCell ref="P206:Q206"/>
    <mergeCell ref="P207:Q207"/>
    <mergeCell ref="P208:Q208"/>
    <mergeCell ref="P221:Q221"/>
    <mergeCell ref="P222:Q222"/>
    <mergeCell ref="P223:Q223"/>
    <mergeCell ref="P308:Q308"/>
    <mergeCell ref="P309:Q309"/>
    <mergeCell ref="P313:Q313"/>
    <mergeCell ref="B331:B333"/>
    <mergeCell ref="F331:F333"/>
    <mergeCell ref="B348:B350"/>
    <mergeCell ref="F348:F350"/>
    <mergeCell ref="B353:B355"/>
    <mergeCell ref="F353:F355"/>
    <mergeCell ref="P315:Q315"/>
    <mergeCell ref="P320:Q320"/>
    <mergeCell ref="P322:Q322"/>
    <mergeCell ref="P326:Q326"/>
    <mergeCell ref="P316:Q316"/>
    <mergeCell ref="P323:Q323"/>
    <mergeCell ref="P324:Q324"/>
    <mergeCell ref="P325:Q325"/>
    <mergeCell ref="P327:Q327"/>
    <mergeCell ref="B358:B360"/>
    <mergeCell ref="F358:F360"/>
    <mergeCell ref="E363:E364"/>
    <mergeCell ref="B337:B339"/>
    <mergeCell ref="F337:F339"/>
    <mergeCell ref="B343:B345"/>
    <mergeCell ref="F343:F345"/>
    <mergeCell ref="E78:E79"/>
    <mergeCell ref="E109:E110"/>
    <mergeCell ref="E368:E369"/>
    <mergeCell ref="E373:E374"/>
    <mergeCell ref="E378:E379"/>
    <mergeCell ref="E383:E384"/>
    <mergeCell ref="E388:E389"/>
    <mergeCell ref="E103:E104"/>
    <mergeCell ref="E97:E98"/>
    <mergeCell ref="E91:E92"/>
    <mergeCell ref="E84:E85"/>
    <mergeCell ref="E293:E295"/>
  </mergeCells>
  <dataValidations count="2">
    <dataValidation type="list" allowBlank="1" showInputMessage="1" showErrorMessage="1" sqref="WVE983285 WVE24:WVE111 WLI24:WLI111 WBM24:WBM111 VRQ24:VRQ111 VHU24:VHU111 UXY24:UXY111 UOC24:UOC111 UEG24:UEG111 TUK24:TUK111 TKO24:TKO111 TAS24:TAS111 SQW24:SQW111 SHA24:SHA111 RXE24:RXE111 RNI24:RNI111 RDM24:RDM111 QTQ24:QTQ111 QJU24:QJU111 PZY24:PZY111 PQC24:PQC111 PGG24:PGG111 OWK24:OWK111 OMO24:OMO111 OCS24:OCS111 NSW24:NSW111 NJA24:NJA111 MZE24:MZE111 MPI24:MPI111 MFM24:MFM111 LVQ24:LVQ111 LLU24:LLU111 LBY24:LBY111 KSC24:KSC111 KIG24:KIG111 JYK24:JYK111 JOO24:JOO111 JES24:JES111 IUW24:IUW111 ILA24:ILA111 IBE24:IBE111 HRI24:HRI111 HHM24:HHM111 GXQ24:GXQ111 GNU24:GNU111 GDY24:GDY111 FUC24:FUC111 FKG24:FKG111 FAK24:FAK111 EQO24:EQO111 EGS24:EGS111 DWW24:DWW111 DNA24:DNA111 DDE24:DDE111 CTI24:CTI111 CJM24:CJM111 BZQ24:BZQ111 BPU24:BPU111 BFY24:BFY111 AWC24:AWC111 AMG24:AMG111 ACK24:ACK111 SO24:SO111 IS24:IS111 A24:A111 A65781 IS65781 SO65781 ACK65781 AMG65781 AWC65781 BFY65781 BPU65781 BZQ65781 CJM65781 CTI65781 DDE65781 DNA65781 DWW65781 EGS65781 EQO65781 FAK65781 FKG65781 FUC65781 GDY65781 GNU65781 GXQ65781 HHM65781 HRI65781 IBE65781 ILA65781 IUW65781 JES65781 JOO65781 JYK65781 KIG65781 KSC65781 LBY65781 LLU65781 LVQ65781 MFM65781 MPI65781 MZE65781 NJA65781 NSW65781 OCS65781 OMO65781 OWK65781 PGG65781 PQC65781 PZY65781 QJU65781 QTQ65781 RDM65781 RNI65781 RXE65781 SHA65781 SQW65781 TAS65781 TKO65781 TUK65781 UEG65781 UOC65781 UXY65781 VHU65781 VRQ65781 WBM65781 WLI65781 WVE65781 A131317 IS131317 SO131317 ACK131317 AMG131317 AWC131317 BFY131317 BPU131317 BZQ131317 CJM131317 CTI131317 DDE131317 DNA131317 DWW131317 EGS131317 EQO131317 FAK131317 FKG131317 FUC131317 GDY131317 GNU131317 GXQ131317 HHM131317 HRI131317 IBE131317 ILA131317 IUW131317 JES131317 JOO131317 JYK131317 KIG131317 KSC131317 LBY131317 LLU131317 LVQ131317 MFM131317 MPI131317 MZE131317 NJA131317 NSW131317 OCS131317 OMO131317 OWK131317 PGG131317 PQC131317 PZY131317 QJU131317 QTQ131317 RDM131317 RNI131317 RXE131317 SHA131317 SQW131317 TAS131317 TKO131317 TUK131317 UEG131317 UOC131317 UXY131317 VHU131317 VRQ131317 WBM131317 WLI131317 WVE131317 A196853 IS196853 SO196853 ACK196853 AMG196853 AWC196853 BFY196853 BPU196853 BZQ196853 CJM196853 CTI196853 DDE196853 DNA196853 DWW196853 EGS196853 EQO196853 FAK196853 FKG196853 FUC196853 GDY196853 GNU196853 GXQ196853 HHM196853 HRI196853 IBE196853 ILA196853 IUW196853 JES196853 JOO196853 JYK196853 KIG196853 KSC196853 LBY196853 LLU196853 LVQ196853 MFM196853 MPI196853 MZE196853 NJA196853 NSW196853 OCS196853 OMO196853 OWK196853 PGG196853 PQC196853 PZY196853 QJU196853 QTQ196853 RDM196853 RNI196853 RXE196853 SHA196853 SQW196853 TAS196853 TKO196853 TUK196853 UEG196853 UOC196853 UXY196853 VHU196853 VRQ196853 WBM196853 WLI196853 WVE196853 A262389 IS262389 SO262389 ACK262389 AMG262389 AWC262389 BFY262389 BPU262389 BZQ262389 CJM262389 CTI262389 DDE262389 DNA262389 DWW262389 EGS262389 EQO262389 FAK262389 FKG262389 FUC262389 GDY262389 GNU262389 GXQ262389 HHM262389 HRI262389 IBE262389 ILA262389 IUW262389 JES262389 JOO262389 JYK262389 KIG262389 KSC262389 LBY262389 LLU262389 LVQ262389 MFM262389 MPI262389 MZE262389 NJA262389 NSW262389 OCS262389 OMO262389 OWK262389 PGG262389 PQC262389 PZY262389 QJU262389 QTQ262389 RDM262389 RNI262389 RXE262389 SHA262389 SQW262389 TAS262389 TKO262389 TUK262389 UEG262389 UOC262389 UXY262389 VHU262389 VRQ262389 WBM262389 WLI262389 WVE262389 A327925 IS327925 SO327925 ACK327925 AMG327925 AWC327925 BFY327925 BPU327925 BZQ327925 CJM327925 CTI327925 DDE327925 DNA327925 DWW327925 EGS327925 EQO327925 FAK327925 FKG327925 FUC327925 GDY327925 GNU327925 GXQ327925 HHM327925 HRI327925 IBE327925 ILA327925 IUW327925 JES327925 JOO327925 JYK327925 KIG327925 KSC327925 LBY327925 LLU327925 LVQ327925 MFM327925 MPI327925 MZE327925 NJA327925 NSW327925 OCS327925 OMO327925 OWK327925 PGG327925 PQC327925 PZY327925 QJU327925 QTQ327925 RDM327925 RNI327925 RXE327925 SHA327925 SQW327925 TAS327925 TKO327925 TUK327925 UEG327925 UOC327925 UXY327925 VHU327925 VRQ327925 WBM327925 WLI327925 WVE327925 A393461 IS393461 SO393461 ACK393461 AMG393461 AWC393461 BFY393461 BPU393461 BZQ393461 CJM393461 CTI393461 DDE393461 DNA393461 DWW393461 EGS393461 EQO393461 FAK393461 FKG393461 FUC393461 GDY393461 GNU393461 GXQ393461 HHM393461 HRI393461 IBE393461 ILA393461 IUW393461 JES393461 JOO393461 JYK393461 KIG393461 KSC393461 LBY393461 LLU393461 LVQ393461 MFM393461 MPI393461 MZE393461 NJA393461 NSW393461 OCS393461 OMO393461 OWK393461 PGG393461 PQC393461 PZY393461 QJU393461 QTQ393461 RDM393461 RNI393461 RXE393461 SHA393461 SQW393461 TAS393461 TKO393461 TUK393461 UEG393461 UOC393461 UXY393461 VHU393461 VRQ393461 WBM393461 WLI393461 WVE393461 A458997 IS458997 SO458997 ACK458997 AMG458997 AWC458997 BFY458997 BPU458997 BZQ458997 CJM458997 CTI458997 DDE458997 DNA458997 DWW458997 EGS458997 EQO458997 FAK458997 FKG458997 FUC458997 GDY458997 GNU458997 GXQ458997 HHM458997 HRI458997 IBE458997 ILA458997 IUW458997 JES458997 JOO458997 JYK458997 KIG458997 KSC458997 LBY458997 LLU458997 LVQ458997 MFM458997 MPI458997 MZE458997 NJA458997 NSW458997 OCS458997 OMO458997 OWK458997 PGG458997 PQC458997 PZY458997 QJU458997 QTQ458997 RDM458997 RNI458997 RXE458997 SHA458997 SQW458997 TAS458997 TKO458997 TUK458997 UEG458997 UOC458997 UXY458997 VHU458997 VRQ458997 WBM458997 WLI458997 WVE458997 A524533 IS524533 SO524533 ACK524533 AMG524533 AWC524533 BFY524533 BPU524533 BZQ524533 CJM524533 CTI524533 DDE524533 DNA524533 DWW524533 EGS524533 EQO524533 FAK524533 FKG524533 FUC524533 GDY524533 GNU524533 GXQ524533 HHM524533 HRI524533 IBE524533 ILA524533 IUW524533 JES524533 JOO524533 JYK524533 KIG524533 KSC524533 LBY524533 LLU524533 LVQ524533 MFM524533 MPI524533 MZE524533 NJA524533 NSW524533 OCS524533 OMO524533 OWK524533 PGG524533 PQC524533 PZY524533 QJU524533 QTQ524533 RDM524533 RNI524533 RXE524533 SHA524533 SQW524533 TAS524533 TKO524533 TUK524533 UEG524533 UOC524533 UXY524533 VHU524533 VRQ524533 WBM524533 WLI524533 WVE524533 A590069 IS590069 SO590069 ACK590069 AMG590069 AWC590069 BFY590069 BPU590069 BZQ590069 CJM590069 CTI590069 DDE590069 DNA590069 DWW590069 EGS590069 EQO590069 FAK590069 FKG590069 FUC590069 GDY590069 GNU590069 GXQ590069 HHM590069 HRI590069 IBE590069 ILA590069 IUW590069 JES590069 JOO590069 JYK590069 KIG590069 KSC590069 LBY590069 LLU590069 LVQ590069 MFM590069 MPI590069 MZE590069 NJA590069 NSW590069 OCS590069 OMO590069 OWK590069 PGG590069 PQC590069 PZY590069 QJU590069 QTQ590069 RDM590069 RNI590069 RXE590069 SHA590069 SQW590069 TAS590069 TKO590069 TUK590069 UEG590069 UOC590069 UXY590069 VHU590069 VRQ590069 WBM590069 WLI590069 WVE590069 A655605 IS655605 SO655605 ACK655605 AMG655605 AWC655605 BFY655605 BPU655605 BZQ655605 CJM655605 CTI655605 DDE655605 DNA655605 DWW655605 EGS655605 EQO655605 FAK655605 FKG655605 FUC655605 GDY655605 GNU655605 GXQ655605 HHM655605 HRI655605 IBE655605 ILA655605 IUW655605 JES655605 JOO655605 JYK655605 KIG655605 KSC655605 LBY655605 LLU655605 LVQ655605 MFM655605 MPI655605 MZE655605 NJA655605 NSW655605 OCS655605 OMO655605 OWK655605 PGG655605 PQC655605 PZY655605 QJU655605 QTQ655605 RDM655605 RNI655605 RXE655605 SHA655605 SQW655605 TAS655605 TKO655605 TUK655605 UEG655605 UOC655605 UXY655605 VHU655605 VRQ655605 WBM655605 WLI655605 WVE655605 A721141 IS721141 SO721141 ACK721141 AMG721141 AWC721141 BFY721141 BPU721141 BZQ721141 CJM721141 CTI721141 DDE721141 DNA721141 DWW721141 EGS721141 EQO721141 FAK721141 FKG721141 FUC721141 GDY721141 GNU721141 GXQ721141 HHM721141 HRI721141 IBE721141 ILA721141 IUW721141 JES721141 JOO721141 JYK721141 KIG721141 KSC721141 LBY721141 LLU721141 LVQ721141 MFM721141 MPI721141 MZE721141 NJA721141 NSW721141 OCS721141 OMO721141 OWK721141 PGG721141 PQC721141 PZY721141 QJU721141 QTQ721141 RDM721141 RNI721141 RXE721141 SHA721141 SQW721141 TAS721141 TKO721141 TUK721141 UEG721141 UOC721141 UXY721141 VHU721141 VRQ721141 WBM721141 WLI721141 WVE721141 A786677 IS786677 SO786677 ACK786677 AMG786677 AWC786677 BFY786677 BPU786677 BZQ786677 CJM786677 CTI786677 DDE786677 DNA786677 DWW786677 EGS786677 EQO786677 FAK786677 FKG786677 FUC786677 GDY786677 GNU786677 GXQ786677 HHM786677 HRI786677 IBE786677 ILA786677 IUW786677 JES786677 JOO786677 JYK786677 KIG786677 KSC786677 LBY786677 LLU786677 LVQ786677 MFM786677 MPI786677 MZE786677 NJA786677 NSW786677 OCS786677 OMO786677 OWK786677 PGG786677 PQC786677 PZY786677 QJU786677 QTQ786677 RDM786677 RNI786677 RXE786677 SHA786677 SQW786677 TAS786677 TKO786677 TUK786677 UEG786677 UOC786677 UXY786677 VHU786677 VRQ786677 WBM786677 WLI786677 WVE786677 A852213 IS852213 SO852213 ACK852213 AMG852213 AWC852213 BFY852213 BPU852213 BZQ852213 CJM852213 CTI852213 DDE852213 DNA852213 DWW852213 EGS852213 EQO852213 FAK852213 FKG852213 FUC852213 GDY852213 GNU852213 GXQ852213 HHM852213 HRI852213 IBE852213 ILA852213 IUW852213 JES852213 JOO852213 JYK852213 KIG852213 KSC852213 LBY852213 LLU852213 LVQ852213 MFM852213 MPI852213 MZE852213 NJA852213 NSW852213 OCS852213 OMO852213 OWK852213 PGG852213 PQC852213 PZY852213 QJU852213 QTQ852213 RDM852213 RNI852213 RXE852213 SHA852213 SQW852213 TAS852213 TKO852213 TUK852213 UEG852213 UOC852213 UXY852213 VHU852213 VRQ852213 WBM852213 WLI852213 WVE852213 A917749 IS917749 SO917749 ACK917749 AMG917749 AWC917749 BFY917749 BPU917749 BZQ917749 CJM917749 CTI917749 DDE917749 DNA917749 DWW917749 EGS917749 EQO917749 FAK917749 FKG917749 FUC917749 GDY917749 GNU917749 GXQ917749 HHM917749 HRI917749 IBE917749 ILA917749 IUW917749 JES917749 JOO917749 JYK917749 KIG917749 KSC917749 LBY917749 LLU917749 LVQ917749 MFM917749 MPI917749 MZE917749 NJA917749 NSW917749 OCS917749 OMO917749 OWK917749 PGG917749 PQC917749 PZY917749 QJU917749 QTQ917749 RDM917749 RNI917749 RXE917749 SHA917749 SQW917749 TAS917749 TKO917749 TUK917749 UEG917749 UOC917749 UXY917749 VHU917749 VRQ917749 WBM917749 WLI917749 WVE917749 A983285 IS983285 SO983285 ACK983285 AMG983285 AWC983285 BFY983285 BPU983285 BZQ983285 CJM983285 CTI983285 DDE983285 DNA983285 DWW983285 EGS983285 EQO983285 FAK983285 FKG983285 FUC983285 GDY983285 GNU983285 GXQ983285 HHM983285 HRI983285 IBE983285 ILA983285 IUW983285 JES983285 JOO983285 JYK983285 KIG983285 KSC983285 LBY983285 LLU983285 LVQ983285 MFM983285 MPI983285 MZE983285 NJA983285 NSW983285 OCS983285 OMO983285 OWK983285 PGG983285 PQC983285 PZY983285 QJU983285 QTQ983285 RDM983285 RNI983285 RXE983285 SHA983285 SQW983285 TAS983285 TKO983285 TUK983285 UEG983285 UOC983285 UXY983285 VHU983285 VRQ983285 WBM983285 WLI983285">
      <formula1>"1,2,3,4,5"</formula1>
    </dataValidation>
    <dataValidation type="decimal" allowBlank="1" showInputMessage="1" showErrorMessage="1" sqref="WVH983285 WVH24:WVH111 WLL24:WLL111 WBP24:WBP111 VRT24:VRT111 VHX24:VHX111 UYB24:UYB111 UOF24:UOF111 UEJ24:UEJ111 TUN24:TUN111 TKR24:TKR111 TAV24:TAV111 SQZ24:SQZ111 SHD24:SHD111 RXH24:RXH111 RNL24:RNL111 RDP24:RDP111 QTT24:QTT111 QJX24:QJX111 QAB24:QAB111 PQF24:PQF111 PGJ24:PGJ111 OWN24:OWN111 OMR24:OMR111 OCV24:OCV111 NSZ24:NSZ111 NJD24:NJD111 MZH24:MZH111 MPL24:MPL111 MFP24:MFP111 LVT24:LVT111 LLX24:LLX111 LCB24:LCB111 KSF24:KSF111 KIJ24:KIJ111 JYN24:JYN111 JOR24:JOR111 JEV24:JEV111 IUZ24:IUZ111 ILD24:ILD111 IBH24:IBH111 HRL24:HRL111 HHP24:HHP111 GXT24:GXT111 GNX24:GNX111 GEB24:GEB111 FUF24:FUF111 FKJ24:FKJ111 FAN24:FAN111 EQR24:EQR111 EGV24:EGV111 DWZ24:DWZ111 DND24:DND111 DDH24:DDH111 CTL24:CTL111 CJP24:CJP111 BZT24:BZT111 BPX24:BPX111 BGB24:BGB111 AWF24:AWF111 AMJ24:AMJ111 ACN24:ACN111 SR24:SR111 IV24:IV111 WLL983285 C65781 IV65781 SR65781 ACN65781 AMJ65781 AWF65781 BGB65781 BPX65781 BZT65781 CJP65781 CTL65781 DDH65781 DND65781 DWZ65781 EGV65781 EQR65781 FAN65781 FKJ65781 FUF65781 GEB65781 GNX65781 GXT65781 HHP65781 HRL65781 IBH65781 ILD65781 IUZ65781 JEV65781 JOR65781 JYN65781 KIJ65781 KSF65781 LCB65781 LLX65781 LVT65781 MFP65781 MPL65781 MZH65781 NJD65781 NSZ65781 OCV65781 OMR65781 OWN65781 PGJ65781 PQF65781 QAB65781 QJX65781 QTT65781 RDP65781 RNL65781 RXH65781 SHD65781 SQZ65781 TAV65781 TKR65781 TUN65781 UEJ65781 UOF65781 UYB65781 VHX65781 VRT65781 WBP65781 WLL65781 WVH65781 C131317 IV131317 SR131317 ACN131317 AMJ131317 AWF131317 BGB131317 BPX131317 BZT131317 CJP131317 CTL131317 DDH131317 DND131317 DWZ131317 EGV131317 EQR131317 FAN131317 FKJ131317 FUF131317 GEB131317 GNX131317 GXT131317 HHP131317 HRL131317 IBH131317 ILD131317 IUZ131317 JEV131317 JOR131317 JYN131317 KIJ131317 KSF131317 LCB131317 LLX131317 LVT131317 MFP131317 MPL131317 MZH131317 NJD131317 NSZ131317 OCV131317 OMR131317 OWN131317 PGJ131317 PQF131317 QAB131317 QJX131317 QTT131317 RDP131317 RNL131317 RXH131317 SHD131317 SQZ131317 TAV131317 TKR131317 TUN131317 UEJ131317 UOF131317 UYB131317 VHX131317 VRT131317 WBP131317 WLL131317 WVH131317 C196853 IV196853 SR196853 ACN196853 AMJ196853 AWF196853 BGB196853 BPX196853 BZT196853 CJP196853 CTL196853 DDH196853 DND196853 DWZ196853 EGV196853 EQR196853 FAN196853 FKJ196853 FUF196853 GEB196853 GNX196853 GXT196853 HHP196853 HRL196853 IBH196853 ILD196853 IUZ196853 JEV196853 JOR196853 JYN196853 KIJ196853 KSF196853 LCB196853 LLX196853 LVT196853 MFP196853 MPL196853 MZH196853 NJD196853 NSZ196853 OCV196853 OMR196853 OWN196853 PGJ196853 PQF196853 QAB196853 QJX196853 QTT196853 RDP196853 RNL196853 RXH196853 SHD196853 SQZ196853 TAV196853 TKR196853 TUN196853 UEJ196853 UOF196853 UYB196853 VHX196853 VRT196853 WBP196853 WLL196853 WVH196853 C262389 IV262389 SR262389 ACN262389 AMJ262389 AWF262389 BGB262389 BPX262389 BZT262389 CJP262389 CTL262389 DDH262389 DND262389 DWZ262389 EGV262389 EQR262389 FAN262389 FKJ262389 FUF262389 GEB262389 GNX262389 GXT262389 HHP262389 HRL262389 IBH262389 ILD262389 IUZ262389 JEV262389 JOR262389 JYN262389 KIJ262389 KSF262389 LCB262389 LLX262389 LVT262389 MFP262389 MPL262389 MZH262389 NJD262389 NSZ262389 OCV262389 OMR262389 OWN262389 PGJ262389 PQF262389 QAB262389 QJX262389 QTT262389 RDP262389 RNL262389 RXH262389 SHD262389 SQZ262389 TAV262389 TKR262389 TUN262389 UEJ262389 UOF262389 UYB262389 VHX262389 VRT262389 WBP262389 WLL262389 WVH262389 C327925 IV327925 SR327925 ACN327925 AMJ327925 AWF327925 BGB327925 BPX327925 BZT327925 CJP327925 CTL327925 DDH327925 DND327925 DWZ327925 EGV327925 EQR327925 FAN327925 FKJ327925 FUF327925 GEB327925 GNX327925 GXT327925 HHP327925 HRL327925 IBH327925 ILD327925 IUZ327925 JEV327925 JOR327925 JYN327925 KIJ327925 KSF327925 LCB327925 LLX327925 LVT327925 MFP327925 MPL327925 MZH327925 NJD327925 NSZ327925 OCV327925 OMR327925 OWN327925 PGJ327925 PQF327925 QAB327925 QJX327925 QTT327925 RDP327925 RNL327925 RXH327925 SHD327925 SQZ327925 TAV327925 TKR327925 TUN327925 UEJ327925 UOF327925 UYB327925 VHX327925 VRT327925 WBP327925 WLL327925 WVH327925 C393461 IV393461 SR393461 ACN393461 AMJ393461 AWF393461 BGB393461 BPX393461 BZT393461 CJP393461 CTL393461 DDH393461 DND393461 DWZ393461 EGV393461 EQR393461 FAN393461 FKJ393461 FUF393461 GEB393461 GNX393461 GXT393461 HHP393461 HRL393461 IBH393461 ILD393461 IUZ393461 JEV393461 JOR393461 JYN393461 KIJ393461 KSF393461 LCB393461 LLX393461 LVT393461 MFP393461 MPL393461 MZH393461 NJD393461 NSZ393461 OCV393461 OMR393461 OWN393461 PGJ393461 PQF393461 QAB393461 QJX393461 QTT393461 RDP393461 RNL393461 RXH393461 SHD393461 SQZ393461 TAV393461 TKR393461 TUN393461 UEJ393461 UOF393461 UYB393461 VHX393461 VRT393461 WBP393461 WLL393461 WVH393461 C458997 IV458997 SR458997 ACN458997 AMJ458997 AWF458997 BGB458997 BPX458997 BZT458997 CJP458997 CTL458997 DDH458997 DND458997 DWZ458997 EGV458997 EQR458997 FAN458997 FKJ458997 FUF458997 GEB458997 GNX458997 GXT458997 HHP458997 HRL458997 IBH458997 ILD458997 IUZ458997 JEV458997 JOR458997 JYN458997 KIJ458997 KSF458997 LCB458997 LLX458997 LVT458997 MFP458997 MPL458997 MZH458997 NJD458997 NSZ458997 OCV458997 OMR458997 OWN458997 PGJ458997 PQF458997 QAB458997 QJX458997 QTT458997 RDP458997 RNL458997 RXH458997 SHD458997 SQZ458997 TAV458997 TKR458997 TUN458997 UEJ458997 UOF458997 UYB458997 VHX458997 VRT458997 WBP458997 WLL458997 WVH458997 C524533 IV524533 SR524533 ACN524533 AMJ524533 AWF524533 BGB524533 BPX524533 BZT524533 CJP524533 CTL524533 DDH524533 DND524533 DWZ524533 EGV524533 EQR524533 FAN524533 FKJ524533 FUF524533 GEB524533 GNX524533 GXT524533 HHP524533 HRL524533 IBH524533 ILD524533 IUZ524533 JEV524533 JOR524533 JYN524533 KIJ524533 KSF524533 LCB524533 LLX524533 LVT524533 MFP524533 MPL524533 MZH524533 NJD524533 NSZ524533 OCV524533 OMR524533 OWN524533 PGJ524533 PQF524533 QAB524533 QJX524533 QTT524533 RDP524533 RNL524533 RXH524533 SHD524533 SQZ524533 TAV524533 TKR524533 TUN524533 UEJ524533 UOF524533 UYB524533 VHX524533 VRT524533 WBP524533 WLL524533 WVH524533 C590069 IV590069 SR590069 ACN590069 AMJ590069 AWF590069 BGB590069 BPX590069 BZT590069 CJP590069 CTL590069 DDH590069 DND590069 DWZ590069 EGV590069 EQR590069 FAN590069 FKJ590069 FUF590069 GEB590069 GNX590069 GXT590069 HHP590069 HRL590069 IBH590069 ILD590069 IUZ590069 JEV590069 JOR590069 JYN590069 KIJ590069 KSF590069 LCB590069 LLX590069 LVT590069 MFP590069 MPL590069 MZH590069 NJD590069 NSZ590069 OCV590069 OMR590069 OWN590069 PGJ590069 PQF590069 QAB590069 QJX590069 QTT590069 RDP590069 RNL590069 RXH590069 SHD590069 SQZ590069 TAV590069 TKR590069 TUN590069 UEJ590069 UOF590069 UYB590069 VHX590069 VRT590069 WBP590069 WLL590069 WVH590069 C655605 IV655605 SR655605 ACN655605 AMJ655605 AWF655605 BGB655605 BPX655605 BZT655605 CJP655605 CTL655605 DDH655605 DND655605 DWZ655605 EGV655605 EQR655605 FAN655605 FKJ655605 FUF655605 GEB655605 GNX655605 GXT655605 HHP655605 HRL655605 IBH655605 ILD655605 IUZ655605 JEV655605 JOR655605 JYN655605 KIJ655605 KSF655605 LCB655605 LLX655605 LVT655605 MFP655605 MPL655605 MZH655605 NJD655605 NSZ655605 OCV655605 OMR655605 OWN655605 PGJ655605 PQF655605 QAB655605 QJX655605 QTT655605 RDP655605 RNL655605 RXH655605 SHD655605 SQZ655605 TAV655605 TKR655605 TUN655605 UEJ655605 UOF655605 UYB655605 VHX655605 VRT655605 WBP655605 WLL655605 WVH655605 C721141 IV721141 SR721141 ACN721141 AMJ721141 AWF721141 BGB721141 BPX721141 BZT721141 CJP721141 CTL721141 DDH721141 DND721141 DWZ721141 EGV721141 EQR721141 FAN721141 FKJ721141 FUF721141 GEB721141 GNX721141 GXT721141 HHP721141 HRL721141 IBH721141 ILD721141 IUZ721141 JEV721141 JOR721141 JYN721141 KIJ721141 KSF721141 LCB721141 LLX721141 LVT721141 MFP721141 MPL721141 MZH721141 NJD721141 NSZ721141 OCV721141 OMR721141 OWN721141 PGJ721141 PQF721141 QAB721141 QJX721141 QTT721141 RDP721141 RNL721141 RXH721141 SHD721141 SQZ721141 TAV721141 TKR721141 TUN721141 UEJ721141 UOF721141 UYB721141 VHX721141 VRT721141 WBP721141 WLL721141 WVH721141 C786677 IV786677 SR786677 ACN786677 AMJ786677 AWF786677 BGB786677 BPX786677 BZT786677 CJP786677 CTL786677 DDH786677 DND786677 DWZ786677 EGV786677 EQR786677 FAN786677 FKJ786677 FUF786677 GEB786677 GNX786677 GXT786677 HHP786677 HRL786677 IBH786677 ILD786677 IUZ786677 JEV786677 JOR786677 JYN786677 KIJ786677 KSF786677 LCB786677 LLX786677 LVT786677 MFP786677 MPL786677 MZH786677 NJD786677 NSZ786677 OCV786677 OMR786677 OWN786677 PGJ786677 PQF786677 QAB786677 QJX786677 QTT786677 RDP786677 RNL786677 RXH786677 SHD786677 SQZ786677 TAV786677 TKR786677 TUN786677 UEJ786677 UOF786677 UYB786677 VHX786677 VRT786677 WBP786677 WLL786677 WVH786677 C852213 IV852213 SR852213 ACN852213 AMJ852213 AWF852213 BGB852213 BPX852213 BZT852213 CJP852213 CTL852213 DDH852213 DND852213 DWZ852213 EGV852213 EQR852213 FAN852213 FKJ852213 FUF852213 GEB852213 GNX852213 GXT852213 HHP852213 HRL852213 IBH852213 ILD852213 IUZ852213 JEV852213 JOR852213 JYN852213 KIJ852213 KSF852213 LCB852213 LLX852213 LVT852213 MFP852213 MPL852213 MZH852213 NJD852213 NSZ852213 OCV852213 OMR852213 OWN852213 PGJ852213 PQF852213 QAB852213 QJX852213 QTT852213 RDP852213 RNL852213 RXH852213 SHD852213 SQZ852213 TAV852213 TKR852213 TUN852213 UEJ852213 UOF852213 UYB852213 VHX852213 VRT852213 WBP852213 WLL852213 WVH852213 C917749 IV917749 SR917749 ACN917749 AMJ917749 AWF917749 BGB917749 BPX917749 BZT917749 CJP917749 CTL917749 DDH917749 DND917749 DWZ917749 EGV917749 EQR917749 FAN917749 FKJ917749 FUF917749 GEB917749 GNX917749 GXT917749 HHP917749 HRL917749 IBH917749 ILD917749 IUZ917749 JEV917749 JOR917749 JYN917749 KIJ917749 KSF917749 LCB917749 LLX917749 LVT917749 MFP917749 MPL917749 MZH917749 NJD917749 NSZ917749 OCV917749 OMR917749 OWN917749 PGJ917749 PQF917749 QAB917749 QJX917749 QTT917749 RDP917749 RNL917749 RXH917749 SHD917749 SQZ917749 TAV917749 TKR917749 TUN917749 UEJ917749 UOF917749 UYB917749 VHX917749 VRT917749 WBP917749 WLL917749 WVH917749 C983285 IV983285 SR983285 ACN983285 AMJ983285 AWF983285 BGB983285 BPX983285 BZT983285 CJP983285 CTL983285 DDH983285 DND983285 DWZ983285 EGV983285 EQR983285 FAN983285 FKJ983285 FUF983285 GEB983285 GNX983285 GXT983285 HHP983285 HRL983285 IBH983285 ILD983285 IUZ983285 JEV983285 JOR983285 JYN983285 KIJ983285 KSF983285 LCB983285 LLX983285 LVT983285 MFP983285 MPL983285 MZH983285 NJD983285 NSZ983285 OCV983285 OMR983285 OWN983285 PGJ983285 PQF983285 QAB983285 QJX983285 QTT983285 RDP983285 RNL983285 RXH983285 SHD983285 SQZ983285 TAV983285 TKR983285 TUN983285 UEJ983285 UOF983285 UYB983285 VHX983285 VRT983285 WBP983285">
      <formula1>0</formula1>
      <formula2>1</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4"/>
  </sheetPr>
  <dimension ref="A2:AA145"/>
  <sheetViews>
    <sheetView topLeftCell="B13" zoomScale="85" workbookViewId="0">
      <selection activeCell="E37" sqref="E37:E38"/>
    </sheetView>
  </sheetViews>
  <sheetFormatPr baseColWidth="10" defaultRowHeight="15" x14ac:dyDescent="0.25"/>
  <cols>
    <col min="1" max="1" width="3.1406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799" customWidth="1"/>
    <col min="12" max="12" width="22.140625" style="1" customWidth="1"/>
    <col min="13" max="13" width="18.7109375" style="1" customWidth="1"/>
    <col min="14" max="14" width="15.5703125" style="1" customWidth="1"/>
    <col min="15" max="15" width="26.140625" style="1" customWidth="1"/>
    <col min="16" max="16" width="19.5703125" style="1"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3228</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753">
        <v>46</v>
      </c>
      <c r="D10" s="1064" t="s">
        <v>1207</v>
      </c>
      <c r="E10" s="1065"/>
      <c r="F10" s="6"/>
      <c r="G10" s="6"/>
      <c r="H10" s="6"/>
      <c r="I10" s="6"/>
      <c r="J10" s="6"/>
      <c r="K10" s="7"/>
      <c r="L10" s="6"/>
      <c r="M10" s="6"/>
      <c r="N10" s="8"/>
    </row>
    <row r="11" spans="2:16" ht="16.5" thickBot="1" x14ac:dyDescent="0.3">
      <c r="B11" s="9" t="s">
        <v>8</v>
      </c>
      <c r="C11" s="10" t="s">
        <v>3229</v>
      </c>
      <c r="D11" s="11"/>
      <c r="E11" s="11"/>
      <c r="F11" s="11"/>
      <c r="G11" s="11"/>
      <c r="H11" s="11"/>
      <c r="I11" s="11"/>
      <c r="J11" s="11"/>
      <c r="K11" s="12"/>
      <c r="L11" s="11"/>
      <c r="M11" s="11"/>
      <c r="N11" s="13"/>
    </row>
    <row r="12" spans="2:16" ht="15.75" x14ac:dyDescent="0.25">
      <c r="B12" s="14"/>
      <c r="C12" s="15"/>
      <c r="D12" s="16"/>
      <c r="E12" s="16"/>
      <c r="F12" s="16"/>
      <c r="G12" s="16"/>
      <c r="H12" s="16"/>
      <c r="I12" s="799"/>
      <c r="J12" s="799"/>
      <c r="L12" s="799"/>
      <c r="M12" s="799"/>
      <c r="N12" s="16"/>
    </row>
    <row r="13" spans="2:16" x14ac:dyDescent="0.25">
      <c r="I13" s="799"/>
      <c r="J13" s="799"/>
      <c r="L13" s="799"/>
      <c r="M13" s="799"/>
      <c r="N13" s="17"/>
    </row>
    <row r="14" spans="2:16" x14ac:dyDescent="0.25">
      <c r="B14" s="1893" t="s">
        <v>10</v>
      </c>
      <c r="C14" s="1893"/>
      <c r="D14" s="754" t="s">
        <v>11</v>
      </c>
      <c r="E14" s="754" t="s">
        <v>12</v>
      </c>
      <c r="F14" s="754" t="s">
        <v>13</v>
      </c>
      <c r="G14" s="19"/>
      <c r="I14" s="20"/>
      <c r="J14" s="20"/>
      <c r="K14" s="801"/>
      <c r="L14" s="20"/>
      <c r="M14" s="20"/>
      <c r="N14" s="17"/>
    </row>
    <row r="15" spans="2:16" x14ac:dyDescent="0.25">
      <c r="B15" s="1893"/>
      <c r="C15" s="1893"/>
      <c r="D15" s="754">
        <v>46</v>
      </c>
      <c r="E15" s="22">
        <v>1401236551</v>
      </c>
      <c r="F15" s="23">
        <v>671</v>
      </c>
      <c r="G15" s="24"/>
      <c r="I15" s="25"/>
      <c r="J15" s="25"/>
      <c r="K15" s="26"/>
      <c r="L15" s="25"/>
      <c r="M15" s="25"/>
      <c r="N15" s="17"/>
    </row>
    <row r="16" spans="2:16" x14ac:dyDescent="0.25">
      <c r="B16" s="1893"/>
      <c r="C16" s="1893"/>
      <c r="D16" s="754"/>
      <c r="E16" s="22"/>
      <c r="F16" s="23"/>
      <c r="G16" s="24"/>
      <c r="I16" s="25"/>
      <c r="J16" s="25"/>
      <c r="K16" s="26"/>
      <c r="L16" s="25"/>
      <c r="M16" s="25"/>
      <c r="N16" s="17"/>
    </row>
    <row r="17" spans="1:14" x14ac:dyDescent="0.25">
      <c r="B17" s="1893"/>
      <c r="C17" s="1893"/>
      <c r="D17" s="754"/>
      <c r="E17" s="22"/>
      <c r="F17" s="23"/>
      <c r="G17" s="24"/>
      <c r="I17" s="25"/>
      <c r="J17" s="25"/>
      <c r="K17" s="26"/>
      <c r="L17" s="25"/>
      <c r="M17" s="25"/>
      <c r="N17" s="17"/>
    </row>
    <row r="18" spans="1:14" x14ac:dyDescent="0.25">
      <c r="B18" s="1893"/>
      <c r="C18" s="1893"/>
      <c r="D18" s="754"/>
      <c r="E18" s="27"/>
      <c r="F18" s="23"/>
      <c r="G18" s="24"/>
      <c r="H18" s="28"/>
      <c r="I18" s="25"/>
      <c r="J18" s="25"/>
      <c r="K18" s="26"/>
      <c r="L18" s="25"/>
      <c r="M18" s="25"/>
      <c r="N18" s="29"/>
    </row>
    <row r="19" spans="1:14" x14ac:dyDescent="0.25">
      <c r="B19" s="1893"/>
      <c r="C19" s="1893"/>
      <c r="D19" s="754"/>
      <c r="E19" s="30"/>
      <c r="F19" s="31"/>
      <c r="G19" s="24"/>
      <c r="H19" s="28"/>
      <c r="I19" s="799"/>
      <c r="J19" s="799"/>
      <c r="L19" s="799"/>
      <c r="M19" s="799"/>
      <c r="N19" s="29"/>
    </row>
    <row r="20" spans="1:14" ht="15.75" thickBot="1" x14ac:dyDescent="0.3">
      <c r="B20" s="1894" t="s">
        <v>14</v>
      </c>
      <c r="C20" s="1895"/>
      <c r="D20" s="754"/>
      <c r="E20" s="31"/>
      <c r="F20" s="23"/>
      <c r="G20" s="24"/>
      <c r="H20" s="28"/>
      <c r="I20" s="799"/>
      <c r="J20" s="799"/>
      <c r="L20" s="799"/>
      <c r="M20" s="799"/>
      <c r="N20" s="29"/>
    </row>
    <row r="21" spans="1:14" ht="45.75" thickBot="1" x14ac:dyDescent="0.3">
      <c r="A21" s="32"/>
      <c r="B21" s="33" t="s">
        <v>15</v>
      </c>
      <c r="C21" s="34" t="s">
        <v>16</v>
      </c>
      <c r="E21" s="20"/>
      <c r="F21" s="20"/>
      <c r="G21" s="20"/>
      <c r="H21" s="20"/>
      <c r="I21" s="35"/>
      <c r="J21" s="35"/>
      <c r="K21" s="724"/>
      <c r="L21" s="35"/>
      <c r="M21" s="35"/>
    </row>
    <row r="22" spans="1:14" ht="15.75" thickBot="1" x14ac:dyDescent="0.3">
      <c r="A22" s="37">
        <v>1</v>
      </c>
      <c r="C22" s="38" t="s">
        <v>3230</v>
      </c>
      <c r="D22" s="39"/>
      <c r="E22" s="40">
        <f>E15+E16+E17+E18</f>
        <v>1401236551</v>
      </c>
      <c r="F22" s="41"/>
      <c r="G22" s="41"/>
      <c r="H22" s="41"/>
      <c r="I22" s="42"/>
      <c r="J22" s="42"/>
      <c r="K22" s="43"/>
      <c r="L22" s="42"/>
      <c r="M22" s="42"/>
    </row>
    <row r="23" spans="1:14" x14ac:dyDescent="0.25">
      <c r="A23" s="44"/>
      <c r="C23" s="45"/>
      <c r="D23" s="25"/>
      <c r="E23" s="46"/>
      <c r="F23" s="41"/>
      <c r="G23" s="41"/>
      <c r="H23" s="41"/>
      <c r="I23" s="42"/>
      <c r="J23" s="42"/>
      <c r="K23" s="43"/>
      <c r="L23" s="42"/>
      <c r="M23" s="42"/>
    </row>
    <row r="24" spans="1:14" x14ac:dyDescent="0.25">
      <c r="A24" s="44"/>
      <c r="C24" s="45"/>
      <c r="D24" s="25"/>
      <c r="E24" s="46"/>
      <c r="F24" s="41"/>
      <c r="G24" s="41"/>
      <c r="H24" s="41"/>
      <c r="I24" s="42"/>
      <c r="J24" s="42"/>
      <c r="K24" s="43"/>
      <c r="L24" s="42"/>
      <c r="M24" s="42"/>
    </row>
    <row r="25" spans="1:14" x14ac:dyDescent="0.25">
      <c r="A25" s="44"/>
      <c r="B25" s="47" t="s">
        <v>1232</v>
      </c>
      <c r="C25" s="48"/>
      <c r="D25"/>
      <c r="E25"/>
      <c r="F25"/>
      <c r="G25"/>
      <c r="H25"/>
      <c r="I25" s="799"/>
      <c r="J25" s="799"/>
      <c r="L25" s="799"/>
      <c r="M25" s="799"/>
      <c r="N25" s="17"/>
    </row>
    <row r="26" spans="1:14" x14ac:dyDescent="0.25">
      <c r="A26" s="44"/>
      <c r="B26"/>
      <c r="C26" s="48"/>
      <c r="D26"/>
      <c r="E26"/>
      <c r="F26"/>
      <c r="G26"/>
      <c r="H26"/>
      <c r="I26" s="799"/>
      <c r="J26" s="799"/>
      <c r="L26" s="799"/>
      <c r="M26" s="799"/>
      <c r="N26" s="17"/>
    </row>
    <row r="27" spans="1:14" x14ac:dyDescent="0.25">
      <c r="A27" s="44"/>
      <c r="B27" s="49" t="s">
        <v>18</v>
      </c>
      <c r="C27" s="50" t="s">
        <v>19</v>
      </c>
      <c r="D27" s="49" t="s">
        <v>20</v>
      </c>
      <c r="E27"/>
      <c r="F27"/>
      <c r="G27"/>
      <c r="H27"/>
      <c r="I27" s="799"/>
      <c r="J27" s="799"/>
      <c r="L27" s="799"/>
      <c r="M27" s="799"/>
      <c r="N27" s="17"/>
    </row>
    <row r="28" spans="1:14" x14ac:dyDescent="0.25">
      <c r="A28" s="44"/>
      <c r="B28" s="51" t="s">
        <v>21</v>
      </c>
      <c r="C28" s="52" t="s">
        <v>22</v>
      </c>
      <c r="D28" s="768"/>
      <c r="E28"/>
      <c r="F28"/>
      <c r="G28"/>
      <c r="H28"/>
      <c r="I28" s="799"/>
      <c r="J28" s="799"/>
      <c r="L28" s="799"/>
      <c r="M28" s="799"/>
      <c r="N28" s="17"/>
    </row>
    <row r="29" spans="1:14" x14ac:dyDescent="0.25">
      <c r="A29" s="44"/>
      <c r="B29" s="51" t="s">
        <v>23</v>
      </c>
      <c r="C29" s="52" t="s">
        <v>22</v>
      </c>
      <c r="D29" s="768"/>
      <c r="E29"/>
      <c r="F29"/>
      <c r="G29"/>
      <c r="H29"/>
      <c r="I29" s="799"/>
      <c r="J29" s="799"/>
      <c r="L29" s="799"/>
      <c r="M29" s="799"/>
      <c r="N29" s="17"/>
    </row>
    <row r="30" spans="1:14" x14ac:dyDescent="0.25">
      <c r="A30" s="44"/>
      <c r="B30" s="51" t="s">
        <v>24</v>
      </c>
      <c r="C30" s="52" t="s">
        <v>22</v>
      </c>
      <c r="D30" s="768"/>
      <c r="E30"/>
      <c r="F30"/>
      <c r="G30"/>
      <c r="H30"/>
      <c r="I30" s="799"/>
      <c r="J30" s="799"/>
      <c r="L30" s="799"/>
      <c r="M30" s="799"/>
      <c r="N30" s="17"/>
    </row>
    <row r="31" spans="1:14" x14ac:dyDescent="0.25">
      <c r="A31" s="44"/>
      <c r="B31" s="51" t="s">
        <v>25</v>
      </c>
      <c r="C31" s="52" t="s">
        <v>22</v>
      </c>
      <c r="D31" s="768"/>
      <c r="E31"/>
      <c r="F31"/>
      <c r="G31"/>
      <c r="H31"/>
      <c r="I31" s="799"/>
      <c r="J31" s="799"/>
      <c r="L31" s="799"/>
      <c r="M31" s="799"/>
      <c r="N31" s="17"/>
    </row>
    <row r="32" spans="1:14" x14ac:dyDescent="0.25">
      <c r="A32" s="44"/>
      <c r="B32" s="35"/>
      <c r="C32" s="54"/>
      <c r="D32" s="724"/>
      <c r="E32"/>
      <c r="F32"/>
      <c r="G32"/>
      <c r="H32"/>
      <c r="I32" s="799"/>
      <c r="J32" s="799"/>
      <c r="L32" s="799"/>
      <c r="M32" s="799"/>
      <c r="N32" s="17"/>
    </row>
    <row r="33" spans="1:26" x14ac:dyDescent="0.25">
      <c r="A33" s="44"/>
      <c r="B33" s="47" t="s">
        <v>3231</v>
      </c>
      <c r="C33" s="48"/>
      <c r="D33"/>
      <c r="E33"/>
      <c r="F33"/>
      <c r="G33"/>
      <c r="H33"/>
      <c r="I33" s="799"/>
      <c r="J33" s="799"/>
      <c r="L33" s="799"/>
      <c r="M33" s="799"/>
      <c r="N33" s="17"/>
    </row>
    <row r="34" spans="1:26" x14ac:dyDescent="0.25">
      <c r="A34" s="44"/>
      <c r="B34" s="420" t="s">
        <v>173</v>
      </c>
      <c r="C34" s="48"/>
      <c r="D34"/>
      <c r="E34"/>
      <c r="F34"/>
      <c r="G34"/>
      <c r="H34"/>
      <c r="I34" s="799"/>
      <c r="J34" s="799"/>
      <c r="L34" s="799"/>
      <c r="M34" s="799"/>
      <c r="N34" s="17"/>
    </row>
    <row r="35" spans="1:26" x14ac:dyDescent="0.25">
      <c r="A35" s="44"/>
      <c r="B35"/>
      <c r="C35" s="48"/>
      <c r="D35"/>
      <c r="E35"/>
      <c r="F35"/>
      <c r="G35"/>
      <c r="H35"/>
      <c r="I35" s="799"/>
      <c r="J35" s="799"/>
      <c r="L35" s="799"/>
      <c r="M35" s="799"/>
      <c r="N35" s="17"/>
    </row>
    <row r="36" spans="1:26" x14ac:dyDescent="0.25">
      <c r="A36" s="44"/>
      <c r="B36" s="49" t="s">
        <v>18</v>
      </c>
      <c r="C36" s="50" t="s">
        <v>27</v>
      </c>
      <c r="D36" s="55" t="s">
        <v>28</v>
      </c>
      <c r="E36" s="55" t="s">
        <v>29</v>
      </c>
      <c r="F36"/>
      <c r="G36"/>
      <c r="H36"/>
      <c r="I36" s="799"/>
      <c r="J36" s="799"/>
      <c r="L36" s="799"/>
      <c r="M36" s="799"/>
      <c r="N36" s="17"/>
    </row>
    <row r="37" spans="1:26" ht="28.5" x14ac:dyDescent="0.25">
      <c r="A37" s="44"/>
      <c r="B37" s="56" t="s">
        <v>30</v>
      </c>
      <c r="C37" s="57" t="s">
        <v>3232</v>
      </c>
      <c r="D37" s="768">
        <v>20</v>
      </c>
      <c r="E37" s="1885">
        <v>80</v>
      </c>
      <c r="F37"/>
      <c r="G37"/>
      <c r="H37"/>
      <c r="I37" s="799"/>
      <c r="J37" s="799"/>
      <c r="L37" s="799"/>
      <c r="M37" s="799"/>
      <c r="N37" s="17"/>
    </row>
    <row r="38" spans="1:26" ht="42.75" x14ac:dyDescent="0.25">
      <c r="A38" s="44"/>
      <c r="B38" s="56" t="s">
        <v>31</v>
      </c>
      <c r="C38" s="57" t="s">
        <v>3233</v>
      </c>
      <c r="D38" s="768">
        <v>60</v>
      </c>
      <c r="E38" s="1886"/>
      <c r="F38"/>
      <c r="G38"/>
      <c r="H38"/>
      <c r="I38" s="799"/>
      <c r="J38" s="799"/>
      <c r="L38" s="799"/>
      <c r="M38" s="799"/>
      <c r="N38" s="17"/>
    </row>
    <row r="39" spans="1:26" x14ac:dyDescent="0.25">
      <c r="A39" s="44"/>
      <c r="C39" s="45"/>
      <c r="D39" s="25"/>
      <c r="E39" s="46"/>
      <c r="F39" s="41"/>
      <c r="G39" s="41"/>
      <c r="H39" s="41"/>
      <c r="I39" s="42"/>
      <c r="J39" s="42"/>
      <c r="K39" s="43"/>
      <c r="L39" s="42"/>
      <c r="M39" s="42"/>
    </row>
    <row r="40" spans="1:26" ht="15.75" thickBot="1" x14ac:dyDescent="0.3">
      <c r="M40" s="1887" t="s">
        <v>32</v>
      </c>
      <c r="N40" s="1887"/>
    </row>
    <row r="41" spans="1:26" ht="18.75" x14ac:dyDescent="0.25">
      <c r="B41" s="2298" t="s">
        <v>3234</v>
      </c>
      <c r="C41" s="2298"/>
      <c r="D41" s="2298"/>
      <c r="E41" s="2298"/>
      <c r="F41" s="2298"/>
      <c r="G41" s="2298"/>
      <c r="H41" s="2298"/>
      <c r="I41" s="2298"/>
      <c r="J41" s="2298"/>
      <c r="K41" s="2298"/>
      <c r="L41" s="2298"/>
      <c r="M41" s="2298"/>
      <c r="N41" s="2298"/>
      <c r="O41" s="2298"/>
      <c r="P41" s="2298"/>
      <c r="Q41" s="2298"/>
    </row>
    <row r="42" spans="1:26" x14ac:dyDescent="0.25">
      <c r="M42" s="58"/>
      <c r="N42" s="58"/>
    </row>
    <row r="43" spans="1:26" s="799" customFormat="1" ht="60" x14ac:dyDescent="0.25">
      <c r="B43" s="798" t="s">
        <v>34</v>
      </c>
      <c r="C43" s="60" t="s">
        <v>35</v>
      </c>
      <c r="D43" s="798" t="s">
        <v>36</v>
      </c>
      <c r="E43" s="798" t="s">
        <v>37</v>
      </c>
      <c r="F43" s="798" t="s">
        <v>38</v>
      </c>
      <c r="G43" s="798" t="s">
        <v>39</v>
      </c>
      <c r="H43" s="798" t="s">
        <v>40</v>
      </c>
      <c r="I43" s="798" t="s">
        <v>41</v>
      </c>
      <c r="J43" s="798" t="s">
        <v>42</v>
      </c>
      <c r="K43" s="798" t="s">
        <v>43</v>
      </c>
      <c r="L43" s="798" t="s">
        <v>44</v>
      </c>
      <c r="M43" s="61" t="s">
        <v>45</v>
      </c>
      <c r="N43" s="798" t="s">
        <v>46</v>
      </c>
      <c r="O43" s="798" t="s">
        <v>47</v>
      </c>
      <c r="P43" s="798" t="s">
        <v>48</v>
      </c>
      <c r="Q43" s="798" t="s">
        <v>49</v>
      </c>
    </row>
    <row r="44" spans="1:26" s="76" customFormat="1" x14ac:dyDescent="0.25">
      <c r="A44" s="62"/>
      <c r="B44" s="63" t="s">
        <v>3228</v>
      </c>
      <c r="C44" s="63" t="s">
        <v>3228</v>
      </c>
      <c r="D44" s="812" t="s">
        <v>50</v>
      </c>
      <c r="E44" s="65" t="s">
        <v>3235</v>
      </c>
      <c r="F44" s="814" t="s">
        <v>19</v>
      </c>
      <c r="G44" s="815">
        <v>1</v>
      </c>
      <c r="H44" s="809">
        <v>40182</v>
      </c>
      <c r="I44" s="345">
        <v>40543</v>
      </c>
      <c r="J44" s="810" t="s">
        <v>20</v>
      </c>
      <c r="K44" s="70">
        <v>11.9</v>
      </c>
      <c r="L44" s="70">
        <v>0</v>
      </c>
      <c r="M44" s="811">
        <v>957</v>
      </c>
      <c r="N44" s="811">
        <v>957</v>
      </c>
      <c r="O44" s="72">
        <v>501628770</v>
      </c>
      <c r="P44" s="72">
        <v>58</v>
      </c>
      <c r="Q44" s="74"/>
      <c r="R44" s="75"/>
      <c r="S44" s="75"/>
      <c r="T44" s="75"/>
      <c r="U44" s="75"/>
      <c r="V44" s="75"/>
      <c r="W44" s="75"/>
      <c r="X44" s="75"/>
      <c r="Y44" s="75"/>
      <c r="Z44" s="75"/>
    </row>
    <row r="45" spans="1:26" s="76" customFormat="1" x14ac:dyDescent="0.25">
      <c r="A45" s="62"/>
      <c r="B45" s="63" t="s">
        <v>3228</v>
      </c>
      <c r="C45" s="63" t="s">
        <v>3228</v>
      </c>
      <c r="D45" s="812" t="s">
        <v>50</v>
      </c>
      <c r="E45" s="78" t="s">
        <v>3236</v>
      </c>
      <c r="F45" s="79" t="s">
        <v>19</v>
      </c>
      <c r="G45" s="78">
        <v>1</v>
      </c>
      <c r="H45" s="80">
        <v>40563</v>
      </c>
      <c r="I45" s="81">
        <v>40908</v>
      </c>
      <c r="J45" s="82" t="s">
        <v>20</v>
      </c>
      <c r="K45" s="83">
        <v>11.3</v>
      </c>
      <c r="L45" s="83">
        <v>0</v>
      </c>
      <c r="M45" s="84">
        <v>840</v>
      </c>
      <c r="N45" s="84">
        <v>840</v>
      </c>
      <c r="O45" s="85">
        <v>450550512</v>
      </c>
      <c r="P45" s="85">
        <v>59</v>
      </c>
      <c r="Q45" s="74"/>
      <c r="R45" s="75"/>
      <c r="S45" s="75"/>
      <c r="T45" s="75"/>
      <c r="U45" s="75"/>
      <c r="V45" s="75"/>
      <c r="W45" s="75"/>
      <c r="X45" s="75"/>
      <c r="Y45" s="75"/>
      <c r="Z45" s="75"/>
    </row>
    <row r="46" spans="1:26" s="76" customFormat="1" x14ac:dyDescent="0.25">
      <c r="A46" s="62"/>
      <c r="B46" s="63" t="s">
        <v>3228</v>
      </c>
      <c r="C46" s="63" t="s">
        <v>3228</v>
      </c>
      <c r="D46" s="77" t="s">
        <v>50</v>
      </c>
      <c r="E46" s="80" t="s">
        <v>3237</v>
      </c>
      <c r="F46" s="79" t="s">
        <v>19</v>
      </c>
      <c r="G46" s="78">
        <v>1</v>
      </c>
      <c r="H46" s="80">
        <v>40931</v>
      </c>
      <c r="I46" s="81">
        <v>41273</v>
      </c>
      <c r="J46" s="82" t="s">
        <v>20</v>
      </c>
      <c r="K46" s="83">
        <v>11.2</v>
      </c>
      <c r="L46" s="83">
        <v>0</v>
      </c>
      <c r="M46" s="84">
        <v>484</v>
      </c>
      <c r="N46" s="84">
        <v>484</v>
      </c>
      <c r="O46" s="85">
        <v>357416900</v>
      </c>
      <c r="P46" s="85">
        <v>60</v>
      </c>
      <c r="Q46" s="74"/>
      <c r="R46" s="75"/>
      <c r="S46" s="75"/>
      <c r="T46" s="75"/>
      <c r="U46" s="75"/>
      <c r="V46" s="75"/>
      <c r="W46" s="75"/>
      <c r="X46" s="75"/>
      <c r="Y46" s="75"/>
      <c r="Z46" s="75"/>
    </row>
    <row r="47" spans="1:26" s="76" customFormat="1" x14ac:dyDescent="0.25">
      <c r="A47" s="62"/>
      <c r="B47" s="63"/>
      <c r="C47" s="63"/>
      <c r="D47" s="77"/>
      <c r="E47" s="78"/>
      <c r="F47" s="79"/>
      <c r="G47" s="78"/>
      <c r="H47" s="80"/>
      <c r="I47" s="81"/>
      <c r="J47" s="82"/>
      <c r="K47" s="83"/>
      <c r="L47" s="83"/>
      <c r="M47" s="84"/>
      <c r="N47" s="84"/>
      <c r="O47" s="85"/>
      <c r="P47" s="85"/>
      <c r="Q47" s="88"/>
    </row>
    <row r="48" spans="1:26" s="76" customFormat="1" x14ac:dyDescent="0.25">
      <c r="A48" s="62"/>
      <c r="B48" s="63"/>
      <c r="C48" s="63"/>
      <c r="D48" s="77"/>
      <c r="E48" s="78"/>
      <c r="F48" s="79"/>
      <c r="G48" s="78"/>
      <c r="H48" s="80"/>
      <c r="I48" s="81"/>
      <c r="J48" s="82"/>
      <c r="K48" s="83"/>
      <c r="L48" s="83"/>
      <c r="M48" s="84"/>
      <c r="N48" s="84"/>
      <c r="O48" s="85"/>
      <c r="P48" s="85"/>
      <c r="Q48" s="88"/>
    </row>
    <row r="49" spans="1:18" s="76" customFormat="1" x14ac:dyDescent="0.25">
      <c r="A49" s="62"/>
      <c r="B49" s="63"/>
      <c r="C49" s="63"/>
      <c r="D49" s="77"/>
      <c r="E49" s="78"/>
      <c r="F49" s="79"/>
      <c r="G49" s="78"/>
      <c r="H49" s="80"/>
      <c r="I49" s="81"/>
      <c r="J49" s="82"/>
      <c r="K49" s="83"/>
      <c r="L49" s="83"/>
      <c r="M49" s="84"/>
      <c r="N49" s="84"/>
      <c r="O49" s="85"/>
      <c r="P49" s="85"/>
      <c r="Q49" s="88"/>
    </row>
    <row r="50" spans="1:18" s="76" customFormat="1" x14ac:dyDescent="0.25">
      <c r="A50" s="62"/>
      <c r="B50" s="63"/>
      <c r="C50" s="63"/>
      <c r="D50" s="77"/>
      <c r="E50" s="78"/>
      <c r="F50" s="79"/>
      <c r="G50" s="78"/>
      <c r="H50" s="80"/>
      <c r="I50" s="81"/>
      <c r="J50" s="82"/>
      <c r="K50" s="83"/>
      <c r="L50" s="89"/>
      <c r="M50" s="84"/>
      <c r="N50" s="84"/>
      <c r="O50" s="85"/>
      <c r="P50" s="85"/>
      <c r="Q50" s="88"/>
    </row>
    <row r="51" spans="1:18" s="99" customFormat="1" x14ac:dyDescent="0.25">
      <c r="A51" s="90"/>
      <c r="B51" s="91"/>
      <c r="C51" s="91"/>
      <c r="D51" s="92"/>
      <c r="E51" s="93"/>
      <c r="F51" s="94"/>
      <c r="G51" s="93"/>
      <c r="H51" s="94"/>
      <c r="I51" s="1066"/>
      <c r="J51" s="95"/>
      <c r="K51" s="89">
        <f>SUM(K44:K50)</f>
        <v>34.400000000000006</v>
      </c>
      <c r="L51" s="89">
        <f>SUM(L45:L50)</f>
        <v>0</v>
      </c>
      <c r="M51" s="96"/>
      <c r="N51" s="96"/>
      <c r="O51" s="97"/>
      <c r="P51" s="97"/>
      <c r="Q51" s="98"/>
    </row>
    <row r="52" spans="1:18" s="100" customFormat="1" x14ac:dyDescent="0.25">
      <c r="C52" s="101"/>
      <c r="E52" s="102"/>
      <c r="K52" s="103"/>
    </row>
    <row r="53" spans="1:18" s="100" customFormat="1" x14ac:dyDescent="0.25">
      <c r="B53" s="1888" t="s">
        <v>60</v>
      </c>
      <c r="C53" s="2126" t="s">
        <v>61</v>
      </c>
      <c r="D53" s="1890" t="s">
        <v>62</v>
      </c>
      <c r="E53" s="1890"/>
      <c r="K53" s="103"/>
    </row>
    <row r="54" spans="1:18" s="100" customFormat="1" x14ac:dyDescent="0.25">
      <c r="B54" s="1889"/>
      <c r="C54" s="2127"/>
      <c r="D54" s="752" t="s">
        <v>63</v>
      </c>
      <c r="E54" s="105" t="s">
        <v>64</v>
      </c>
      <c r="K54" s="103"/>
    </row>
    <row r="55" spans="1:18" s="100" customFormat="1" ht="18.75" x14ac:dyDescent="0.25">
      <c r="B55" s="106" t="s">
        <v>65</v>
      </c>
      <c r="C55" s="107">
        <f>+K51</f>
        <v>34.400000000000006</v>
      </c>
      <c r="D55" s="833" t="s">
        <v>22</v>
      </c>
      <c r="E55" s="109"/>
      <c r="F55" s="110"/>
      <c r="G55" s="110"/>
      <c r="H55" s="110"/>
      <c r="I55" s="110"/>
      <c r="J55" s="110"/>
      <c r="K55" s="111"/>
      <c r="L55" s="110"/>
      <c r="M55" s="110"/>
    </row>
    <row r="56" spans="1:18" s="100" customFormat="1" x14ac:dyDescent="0.25">
      <c r="B56" s="106" t="s">
        <v>66</v>
      </c>
      <c r="C56" s="107" t="s">
        <v>3238</v>
      </c>
      <c r="D56" s="833" t="s">
        <v>22</v>
      </c>
      <c r="E56" s="833"/>
      <c r="K56" s="103"/>
    </row>
    <row r="57" spans="1:18" s="100" customFormat="1" x14ac:dyDescent="0.25">
      <c r="B57" s="112"/>
      <c r="C57" s="1901"/>
      <c r="D57" s="1901"/>
      <c r="E57" s="1901"/>
      <c r="F57" s="1901"/>
      <c r="G57" s="1901"/>
      <c r="H57" s="1901"/>
      <c r="I57" s="1901"/>
      <c r="J57" s="1901"/>
      <c r="K57" s="1901"/>
      <c r="L57" s="1901"/>
      <c r="M57" s="1901"/>
      <c r="N57" s="1901"/>
    </row>
    <row r="58" spans="1:18" ht="15.75" thickBot="1" x14ac:dyDescent="0.3"/>
    <row r="59" spans="1:18" ht="27" thickBot="1" x14ac:dyDescent="0.3">
      <c r="B59" s="1902" t="s">
        <v>67</v>
      </c>
      <c r="C59" s="1902"/>
      <c r="D59" s="1902"/>
      <c r="E59" s="1902"/>
      <c r="F59" s="1902"/>
      <c r="G59" s="1902"/>
      <c r="H59" s="1902"/>
      <c r="I59" s="1902"/>
      <c r="J59" s="1902"/>
      <c r="K59" s="1902"/>
      <c r="L59" s="1902"/>
      <c r="M59" s="1902"/>
      <c r="N59" s="1902"/>
    </row>
    <row r="62" spans="1:18" ht="120" x14ac:dyDescent="0.25">
      <c r="B62" s="798" t="s">
        <v>68</v>
      </c>
      <c r="C62" s="113" t="s">
        <v>69</v>
      </c>
      <c r="D62" s="114" t="s">
        <v>70</v>
      </c>
      <c r="E62" s="114" t="s">
        <v>71</v>
      </c>
      <c r="F62" s="114" t="s">
        <v>72</v>
      </c>
      <c r="G62" s="114" t="s">
        <v>73</v>
      </c>
      <c r="H62" s="114" t="s">
        <v>74</v>
      </c>
      <c r="I62" s="114" t="s">
        <v>75</v>
      </c>
      <c r="J62" s="114" t="s">
        <v>76</v>
      </c>
      <c r="K62" s="114" t="s">
        <v>77</v>
      </c>
      <c r="L62" s="114" t="s">
        <v>78</v>
      </c>
      <c r="M62" s="115" t="s">
        <v>79</v>
      </c>
      <c r="N62" s="115" t="s">
        <v>80</v>
      </c>
      <c r="O62" s="1898" t="s">
        <v>81</v>
      </c>
      <c r="P62" s="1900"/>
      <c r="Q62" s="114" t="s">
        <v>82</v>
      </c>
    </row>
    <row r="63" spans="1:18" x14ac:dyDescent="0.25">
      <c r="B63" s="1358"/>
      <c r="C63" s="113"/>
      <c r="D63" s="114"/>
      <c r="E63" s="114"/>
      <c r="F63" s="114"/>
      <c r="G63" s="114"/>
      <c r="H63" s="114"/>
      <c r="I63" s="114"/>
      <c r="J63" s="114"/>
      <c r="K63" s="114"/>
      <c r="L63" s="114"/>
      <c r="M63" s="115"/>
      <c r="N63" s="115"/>
      <c r="O63" s="1339"/>
      <c r="P63" s="1340"/>
      <c r="Q63" s="114"/>
    </row>
    <row r="64" spans="1:18" s="116" customFormat="1" ht="150" x14ac:dyDescent="0.25">
      <c r="B64" s="1204" t="s">
        <v>4537</v>
      </c>
      <c r="C64" s="1204" t="s">
        <v>4537</v>
      </c>
      <c r="D64" s="701" t="s">
        <v>3852</v>
      </c>
      <c r="E64" s="62">
        <v>50</v>
      </c>
      <c r="F64" s="119" t="s">
        <v>86</v>
      </c>
      <c r="G64" s="119" t="s">
        <v>19</v>
      </c>
      <c r="H64" s="119" t="s">
        <v>19</v>
      </c>
      <c r="I64" s="119" t="s">
        <v>19</v>
      </c>
      <c r="J64" s="119" t="s">
        <v>19</v>
      </c>
      <c r="K64" s="119" t="s">
        <v>19</v>
      </c>
      <c r="L64" s="119" t="s">
        <v>19</v>
      </c>
      <c r="M64" s="120" t="s">
        <v>19</v>
      </c>
      <c r="N64" s="120" t="s">
        <v>19</v>
      </c>
      <c r="O64" s="2088"/>
      <c r="P64" s="2089"/>
      <c r="Q64" s="119"/>
      <c r="R64" s="121"/>
    </row>
    <row r="65" spans="2:18" s="116" customFormat="1" ht="60" x14ac:dyDescent="0.25">
      <c r="B65" s="1204" t="s">
        <v>4537</v>
      </c>
      <c r="C65" s="1204" t="s">
        <v>4537</v>
      </c>
      <c r="D65" s="701" t="s">
        <v>4526</v>
      </c>
      <c r="E65" s="62">
        <v>50</v>
      </c>
      <c r="F65" s="119" t="s">
        <v>86</v>
      </c>
      <c r="G65" s="119" t="s">
        <v>19</v>
      </c>
      <c r="H65" s="119" t="s">
        <v>19</v>
      </c>
      <c r="I65" s="119" t="s">
        <v>19</v>
      </c>
      <c r="J65" s="119" t="s">
        <v>19</v>
      </c>
      <c r="K65" s="119" t="s">
        <v>19</v>
      </c>
      <c r="L65" s="119" t="s">
        <v>19</v>
      </c>
      <c r="M65" s="120" t="s">
        <v>19</v>
      </c>
      <c r="N65" s="120" t="s">
        <v>19</v>
      </c>
      <c r="O65" s="2088"/>
      <c r="P65" s="2089"/>
      <c r="Q65" s="119"/>
      <c r="R65" s="121"/>
    </row>
    <row r="66" spans="2:18" s="116" customFormat="1" ht="75" x14ac:dyDescent="0.25">
      <c r="B66" s="1204" t="s">
        <v>4537</v>
      </c>
      <c r="C66" s="1204" t="s">
        <v>4537</v>
      </c>
      <c r="D66" s="701" t="s">
        <v>4527</v>
      </c>
      <c r="E66" s="62">
        <v>50</v>
      </c>
      <c r="F66" s="119" t="s">
        <v>86</v>
      </c>
      <c r="G66" s="119" t="s">
        <v>19</v>
      </c>
      <c r="H66" s="119" t="s">
        <v>19</v>
      </c>
      <c r="I66" s="119" t="s">
        <v>19</v>
      </c>
      <c r="J66" s="119" t="s">
        <v>19</v>
      </c>
      <c r="K66" s="119" t="s">
        <v>19</v>
      </c>
      <c r="L66" s="119" t="s">
        <v>19</v>
      </c>
      <c r="M66" s="120" t="s">
        <v>19</v>
      </c>
      <c r="N66" s="120" t="s">
        <v>19</v>
      </c>
      <c r="O66" s="2088"/>
      <c r="P66" s="2089"/>
      <c r="Q66" s="119"/>
      <c r="R66" s="121"/>
    </row>
    <row r="67" spans="2:18" s="116" customFormat="1" ht="90" x14ac:dyDescent="0.25">
      <c r="B67" s="1204" t="s">
        <v>4537</v>
      </c>
      <c r="C67" s="1204" t="s">
        <v>4537</v>
      </c>
      <c r="D67" s="1405" t="s">
        <v>4528</v>
      </c>
      <c r="E67" s="62">
        <v>50</v>
      </c>
      <c r="F67" s="119" t="s">
        <v>86</v>
      </c>
      <c r="G67" s="119" t="s">
        <v>19</v>
      </c>
      <c r="H67" s="119" t="s">
        <v>19</v>
      </c>
      <c r="I67" s="119" t="s">
        <v>19</v>
      </c>
      <c r="J67" s="119" t="s">
        <v>19</v>
      </c>
      <c r="K67" s="119" t="s">
        <v>19</v>
      </c>
      <c r="L67" s="119" t="s">
        <v>19</v>
      </c>
      <c r="M67" s="120" t="s">
        <v>19</v>
      </c>
      <c r="N67" s="120" t="s">
        <v>19</v>
      </c>
      <c r="O67" s="2088"/>
      <c r="P67" s="2089"/>
      <c r="Q67" s="119"/>
      <c r="R67" s="121"/>
    </row>
    <row r="68" spans="2:18" s="116" customFormat="1" ht="105" x14ac:dyDescent="0.25">
      <c r="B68" s="1204" t="s">
        <v>4537</v>
      </c>
      <c r="C68" s="1204" t="s">
        <v>4537</v>
      </c>
      <c r="D68" s="1405" t="s">
        <v>4529</v>
      </c>
      <c r="E68" s="62">
        <v>50</v>
      </c>
      <c r="F68" s="119" t="s">
        <v>86</v>
      </c>
      <c r="G68" s="119" t="s">
        <v>19</v>
      </c>
      <c r="H68" s="119" t="s">
        <v>19</v>
      </c>
      <c r="I68" s="119" t="s">
        <v>19</v>
      </c>
      <c r="J68" s="119" t="s">
        <v>19</v>
      </c>
      <c r="K68" s="119" t="s">
        <v>19</v>
      </c>
      <c r="L68" s="119" t="s">
        <v>19</v>
      </c>
      <c r="M68" s="120" t="s">
        <v>19</v>
      </c>
      <c r="N68" s="120" t="s">
        <v>19</v>
      </c>
      <c r="O68" s="2088"/>
      <c r="P68" s="2089"/>
      <c r="Q68" s="119"/>
      <c r="R68" s="121"/>
    </row>
    <row r="69" spans="2:18" s="116" customFormat="1" ht="135" x14ac:dyDescent="0.25">
      <c r="B69" s="1204" t="s">
        <v>4537</v>
      </c>
      <c r="C69" s="1204" t="s">
        <v>4537</v>
      </c>
      <c r="D69" s="1205" t="s">
        <v>4530</v>
      </c>
      <c r="E69" s="62">
        <v>50</v>
      </c>
      <c r="F69" s="119" t="s">
        <v>86</v>
      </c>
      <c r="G69" s="119" t="s">
        <v>19</v>
      </c>
      <c r="H69" s="119" t="s">
        <v>19</v>
      </c>
      <c r="I69" s="119" t="s">
        <v>19</v>
      </c>
      <c r="J69" s="119" t="s">
        <v>19</v>
      </c>
      <c r="K69" s="119" t="s">
        <v>19</v>
      </c>
      <c r="L69" s="119" t="s">
        <v>19</v>
      </c>
      <c r="M69" s="120" t="s">
        <v>19</v>
      </c>
      <c r="N69" s="120" t="s">
        <v>19</v>
      </c>
      <c r="O69" s="2088"/>
      <c r="P69" s="2089"/>
      <c r="Q69" s="119"/>
      <c r="R69" s="121"/>
    </row>
    <row r="70" spans="2:18" s="116" customFormat="1" ht="90" x14ac:dyDescent="0.25">
      <c r="B70" s="1204" t="s">
        <v>4537</v>
      </c>
      <c r="C70" s="1204" t="s">
        <v>4537</v>
      </c>
      <c r="D70" s="701" t="s">
        <v>4531</v>
      </c>
      <c r="E70" s="62">
        <v>50</v>
      </c>
      <c r="F70" s="119" t="s">
        <v>86</v>
      </c>
      <c r="G70" s="119" t="s">
        <v>19</v>
      </c>
      <c r="H70" s="119" t="s">
        <v>19</v>
      </c>
      <c r="I70" s="119" t="s">
        <v>19</v>
      </c>
      <c r="J70" s="119" t="s">
        <v>19</v>
      </c>
      <c r="K70" s="119" t="s">
        <v>19</v>
      </c>
      <c r="L70" s="119" t="s">
        <v>19</v>
      </c>
      <c r="M70" s="120" t="s">
        <v>19</v>
      </c>
      <c r="N70" s="120" t="s">
        <v>19</v>
      </c>
      <c r="O70" s="2088"/>
      <c r="P70" s="2089"/>
      <c r="Q70" s="119"/>
      <c r="R70" s="121"/>
    </row>
    <row r="71" spans="2:18" s="116" customFormat="1" ht="45" x14ac:dyDescent="0.25">
      <c r="B71" s="1204" t="s">
        <v>4537</v>
      </c>
      <c r="C71" s="1204" t="s">
        <v>4537</v>
      </c>
      <c r="D71" s="701" t="s">
        <v>4532</v>
      </c>
      <c r="E71" s="62">
        <v>50</v>
      </c>
      <c r="F71" s="119" t="s">
        <v>86</v>
      </c>
      <c r="G71" s="119" t="s">
        <v>19</v>
      </c>
      <c r="H71" s="119" t="s">
        <v>19</v>
      </c>
      <c r="I71" s="119" t="s">
        <v>19</v>
      </c>
      <c r="J71" s="119" t="s">
        <v>19</v>
      </c>
      <c r="K71" s="119" t="s">
        <v>19</v>
      </c>
      <c r="L71" s="119" t="s">
        <v>19</v>
      </c>
      <c r="M71" s="120" t="s">
        <v>19</v>
      </c>
      <c r="N71" s="120" t="s">
        <v>19</v>
      </c>
      <c r="O71" s="2088"/>
      <c r="P71" s="2089"/>
      <c r="Q71" s="119"/>
      <c r="R71" s="121"/>
    </row>
    <row r="72" spans="2:18" s="116" customFormat="1" ht="60" x14ac:dyDescent="0.25">
      <c r="B72" s="1204" t="s">
        <v>4537</v>
      </c>
      <c r="C72" s="1204" t="s">
        <v>4537</v>
      </c>
      <c r="D72" s="701" t="s">
        <v>4533</v>
      </c>
      <c r="E72" s="62">
        <v>50</v>
      </c>
      <c r="F72" s="119" t="s">
        <v>86</v>
      </c>
      <c r="G72" s="119" t="s">
        <v>19</v>
      </c>
      <c r="H72" s="119" t="s">
        <v>19</v>
      </c>
      <c r="I72" s="119" t="s">
        <v>19</v>
      </c>
      <c r="J72" s="119" t="s">
        <v>19</v>
      </c>
      <c r="K72" s="119" t="s">
        <v>19</v>
      </c>
      <c r="L72" s="119" t="s">
        <v>19</v>
      </c>
      <c r="M72" s="120" t="s">
        <v>19</v>
      </c>
      <c r="N72" s="120" t="s">
        <v>19</v>
      </c>
      <c r="O72" s="1359"/>
      <c r="P72" s="1359"/>
      <c r="Q72" s="119"/>
      <c r="R72" s="121"/>
    </row>
    <row r="73" spans="2:18" s="116" customFormat="1" ht="60" x14ac:dyDescent="0.25">
      <c r="B73" s="1204" t="s">
        <v>4537</v>
      </c>
      <c r="C73" s="1204" t="s">
        <v>4537</v>
      </c>
      <c r="D73" s="701" t="s">
        <v>4534</v>
      </c>
      <c r="E73" s="62">
        <v>21</v>
      </c>
      <c r="F73" s="119" t="s">
        <v>86</v>
      </c>
      <c r="G73" s="119" t="s">
        <v>19</v>
      </c>
      <c r="H73" s="119" t="s">
        <v>19</v>
      </c>
      <c r="I73" s="119" t="s">
        <v>19</v>
      </c>
      <c r="J73" s="119" t="s">
        <v>19</v>
      </c>
      <c r="K73" s="119" t="s">
        <v>19</v>
      </c>
      <c r="L73" s="119" t="s">
        <v>19</v>
      </c>
      <c r="M73" s="120" t="s">
        <v>19</v>
      </c>
      <c r="N73" s="120" t="s">
        <v>19</v>
      </c>
      <c r="O73" s="1359"/>
      <c r="P73" s="1359"/>
      <c r="Q73" s="119"/>
      <c r="R73" s="121"/>
    </row>
    <row r="74" spans="2:18" s="116" customFormat="1" ht="75" x14ac:dyDescent="0.25">
      <c r="B74" s="1204" t="s">
        <v>4537</v>
      </c>
      <c r="C74" s="1204" t="s">
        <v>4537</v>
      </c>
      <c r="D74" s="701" t="s">
        <v>4535</v>
      </c>
      <c r="E74" s="62">
        <v>150</v>
      </c>
      <c r="F74" s="119" t="s">
        <v>86</v>
      </c>
      <c r="G74" s="119" t="s">
        <v>19</v>
      </c>
      <c r="H74" s="119" t="s">
        <v>19</v>
      </c>
      <c r="I74" s="119" t="s">
        <v>19</v>
      </c>
      <c r="J74" s="119" t="s">
        <v>19</v>
      </c>
      <c r="K74" s="119" t="s">
        <v>19</v>
      </c>
      <c r="L74" s="119" t="s">
        <v>19</v>
      </c>
      <c r="M74" s="120" t="s">
        <v>19</v>
      </c>
      <c r="N74" s="120" t="s">
        <v>19</v>
      </c>
      <c r="O74" s="1359"/>
      <c r="P74" s="1359"/>
      <c r="Q74" s="119"/>
      <c r="R74" s="121"/>
    </row>
    <row r="75" spans="2:18" s="116" customFormat="1" x14ac:dyDescent="0.25">
      <c r="B75" s="1204" t="s">
        <v>4537</v>
      </c>
      <c r="C75" s="1204" t="s">
        <v>4537</v>
      </c>
      <c r="D75" s="701" t="s">
        <v>4536</v>
      </c>
      <c r="E75" s="62">
        <v>50</v>
      </c>
      <c r="F75" s="119" t="s">
        <v>86</v>
      </c>
      <c r="G75" s="119" t="s">
        <v>19</v>
      </c>
      <c r="H75" s="119" t="s">
        <v>19</v>
      </c>
      <c r="I75" s="119" t="s">
        <v>19</v>
      </c>
      <c r="J75" s="119" t="s">
        <v>19</v>
      </c>
      <c r="K75" s="119" t="s">
        <v>19</v>
      </c>
      <c r="L75" s="119" t="s">
        <v>19</v>
      </c>
      <c r="M75" s="120" t="s">
        <v>19</v>
      </c>
      <c r="N75" s="120" t="s">
        <v>19</v>
      </c>
      <c r="O75" s="1359"/>
      <c r="P75" s="1359"/>
      <c r="Q75" s="119"/>
      <c r="R75" s="121"/>
    </row>
    <row r="76" spans="2:18" s="116" customFormat="1" x14ac:dyDescent="0.25">
      <c r="B76" s="117"/>
      <c r="C76" s="118"/>
      <c r="D76" s="119"/>
      <c r="E76" s="119"/>
      <c r="F76" s="119"/>
      <c r="G76" s="119"/>
      <c r="H76" s="119"/>
      <c r="I76" s="119"/>
      <c r="J76" s="119"/>
      <c r="K76" s="119"/>
      <c r="L76" s="119"/>
      <c r="M76" s="119"/>
      <c r="N76" s="119"/>
      <c r="O76" s="1359"/>
      <c r="P76" s="1359"/>
      <c r="Q76" s="119"/>
      <c r="R76" s="121"/>
    </row>
    <row r="77" spans="2:18" s="116" customFormat="1" x14ac:dyDescent="0.25">
      <c r="B77" s="117"/>
      <c r="C77" s="118"/>
      <c r="D77" s="119"/>
      <c r="E77" s="119"/>
      <c r="F77" s="119"/>
      <c r="G77" s="119"/>
      <c r="H77" s="119"/>
      <c r="I77" s="119"/>
      <c r="J77" s="119"/>
      <c r="K77" s="119"/>
      <c r="L77" s="119"/>
      <c r="M77" s="119"/>
      <c r="N77" s="119"/>
      <c r="O77" s="1359"/>
      <c r="P77" s="1359"/>
      <c r="Q77" s="119"/>
      <c r="R77" s="121"/>
    </row>
    <row r="78" spans="2:18" s="116" customFormat="1" x14ac:dyDescent="0.25">
      <c r="B78" s="117"/>
      <c r="C78" s="118"/>
      <c r="D78" s="119"/>
      <c r="E78" s="119"/>
      <c r="F78" s="119"/>
      <c r="G78" s="119"/>
      <c r="H78" s="119"/>
      <c r="I78" s="119"/>
      <c r="J78" s="119"/>
      <c r="K78" s="119"/>
      <c r="L78" s="119"/>
      <c r="M78" s="119"/>
      <c r="N78" s="119"/>
      <c r="O78" s="1359"/>
      <c r="P78" s="1359"/>
      <c r="Q78" s="119"/>
      <c r="R78" s="121"/>
    </row>
    <row r="79" spans="2:18" s="116" customFormat="1" x14ac:dyDescent="0.25">
      <c r="B79" s="117"/>
      <c r="C79" s="118"/>
      <c r="D79" s="119"/>
      <c r="E79" s="119"/>
      <c r="F79" s="119"/>
      <c r="G79" s="119"/>
      <c r="H79" s="119"/>
      <c r="I79" s="119"/>
      <c r="J79" s="119"/>
      <c r="K79" s="119"/>
      <c r="L79" s="119"/>
      <c r="M79" s="119"/>
      <c r="N79" s="119"/>
      <c r="O79" s="1359"/>
      <c r="P79" s="1359"/>
      <c r="Q79" s="119"/>
      <c r="R79" s="121"/>
    </row>
    <row r="80" spans="2:18" s="116" customFormat="1" x14ac:dyDescent="0.25">
      <c r="B80" s="117"/>
      <c r="C80" s="118"/>
      <c r="D80" s="119"/>
      <c r="E80" s="119"/>
      <c r="F80" s="119"/>
      <c r="G80" s="119"/>
      <c r="H80" s="119"/>
      <c r="I80" s="119"/>
      <c r="J80" s="119"/>
      <c r="K80" s="119"/>
      <c r="L80" s="119"/>
      <c r="M80" s="119"/>
      <c r="N80" s="119"/>
      <c r="O80" s="1359"/>
      <c r="P80" s="1359"/>
      <c r="Q80" s="119"/>
      <c r="R80" s="121"/>
    </row>
    <row r="81" spans="2:24" s="116" customFormat="1" x14ac:dyDescent="0.25">
      <c r="B81" s="1399"/>
      <c r="C81" s="1403"/>
      <c r="D81" s="1404"/>
      <c r="E81" s="1404"/>
      <c r="F81" s="1404"/>
      <c r="G81" s="1404"/>
      <c r="H81" s="1404"/>
      <c r="I81" s="1404"/>
      <c r="J81" s="1404"/>
      <c r="K81" s="1404"/>
      <c r="L81" s="1404"/>
      <c r="M81" s="1404"/>
      <c r="N81" s="1404"/>
      <c r="O81" s="435"/>
      <c r="P81" s="435"/>
      <c r="Q81" s="1404"/>
      <c r="R81" s="121"/>
    </row>
    <row r="82" spans="2:24" s="116" customFormat="1" x14ac:dyDescent="0.25">
      <c r="B82" s="1399"/>
      <c r="C82" s="1403"/>
      <c r="D82" s="1404"/>
      <c r="E82" s="1404"/>
      <c r="F82" s="1404"/>
      <c r="G82" s="1404"/>
      <c r="H82" s="1404"/>
      <c r="I82" s="1404"/>
      <c r="J82" s="1404"/>
      <c r="K82" s="1404"/>
      <c r="L82" s="1404"/>
      <c r="M82" s="1404"/>
      <c r="N82" s="1404"/>
      <c r="O82" s="435"/>
      <c r="P82" s="435"/>
      <c r="Q82" s="1404"/>
      <c r="R82" s="121"/>
    </row>
    <row r="83" spans="2:24" x14ac:dyDescent="0.25">
      <c r="B83" s="1" t="s">
        <v>92</v>
      </c>
    </row>
    <row r="84" spans="2:24" x14ac:dyDescent="0.25">
      <c r="B84" s="1" t="s">
        <v>93</v>
      </c>
    </row>
    <row r="86" spans="2:24" ht="15.75" thickBot="1" x14ac:dyDescent="0.3"/>
    <row r="87" spans="2:24" ht="27" thickBot="1" x14ac:dyDescent="0.3">
      <c r="B87" s="1903" t="s">
        <v>94</v>
      </c>
      <c r="C87" s="1904"/>
      <c r="D87" s="1904"/>
      <c r="E87" s="1904"/>
      <c r="F87" s="1904"/>
      <c r="G87" s="1904"/>
      <c r="H87" s="1904"/>
      <c r="I87" s="1904"/>
      <c r="J87" s="1904"/>
      <c r="K87" s="1904"/>
      <c r="L87" s="1904"/>
      <c r="M87" s="1904"/>
      <c r="N87" s="1905"/>
    </row>
    <row r="90" spans="2:24" x14ac:dyDescent="0.25">
      <c r="B90" s="1896" t="s">
        <v>95</v>
      </c>
      <c r="C90" s="2084" t="s">
        <v>96</v>
      </c>
      <c r="D90" s="1896" t="s">
        <v>97</v>
      </c>
      <c r="E90" s="1896" t="s">
        <v>98</v>
      </c>
      <c r="F90" s="1896" t="s">
        <v>99</v>
      </c>
      <c r="G90" s="1896" t="s">
        <v>100</v>
      </c>
      <c r="H90" s="1896" t="s">
        <v>101</v>
      </c>
      <c r="I90" s="1896" t="s">
        <v>102</v>
      </c>
      <c r="J90" s="1898" t="s">
        <v>103</v>
      </c>
      <c r="K90" s="1899"/>
      <c r="L90" s="1900"/>
      <c r="M90" s="1896" t="s">
        <v>104</v>
      </c>
      <c r="N90" s="1896" t="s">
        <v>105</v>
      </c>
      <c r="O90" s="1896" t="s">
        <v>106</v>
      </c>
      <c r="P90" s="2118" t="s">
        <v>81</v>
      </c>
      <c r="Q90" s="2119"/>
    </row>
    <row r="91" spans="2:24" ht="45" hidden="1" x14ac:dyDescent="0.25">
      <c r="B91" s="1897"/>
      <c r="C91" s="2085"/>
      <c r="D91" s="1897"/>
      <c r="E91" s="1897"/>
      <c r="F91" s="1897"/>
      <c r="G91" s="1897"/>
      <c r="H91" s="1897"/>
      <c r="I91" s="1897"/>
      <c r="J91" s="128" t="s">
        <v>107</v>
      </c>
      <c r="K91" s="128" t="s">
        <v>108</v>
      </c>
      <c r="L91" s="128" t="s">
        <v>109</v>
      </c>
      <c r="M91" s="1897"/>
      <c r="N91" s="1897"/>
      <c r="O91" s="1897"/>
      <c r="P91" s="2120"/>
      <c r="Q91" s="2121"/>
    </row>
    <row r="92" spans="2:24" ht="60" hidden="1" x14ac:dyDescent="0.25">
      <c r="B92" s="786" t="s">
        <v>437</v>
      </c>
      <c r="C92" s="791" t="s">
        <v>127</v>
      </c>
      <c r="D92" s="760" t="s">
        <v>3239</v>
      </c>
      <c r="E92" s="769">
        <v>15025886</v>
      </c>
      <c r="F92" s="769" t="s">
        <v>201</v>
      </c>
      <c r="G92" s="760" t="s">
        <v>188</v>
      </c>
      <c r="H92" s="762">
        <v>36694</v>
      </c>
      <c r="I92" s="765" t="s">
        <v>86</v>
      </c>
      <c r="J92" s="770" t="s">
        <v>3240</v>
      </c>
      <c r="K92" s="769" t="s">
        <v>3241</v>
      </c>
      <c r="L92" s="769" t="s">
        <v>146</v>
      </c>
      <c r="M92" s="760" t="s">
        <v>19</v>
      </c>
      <c r="N92" s="760" t="s">
        <v>19</v>
      </c>
      <c r="O92" s="760" t="s">
        <v>19</v>
      </c>
      <c r="P92" s="2063"/>
      <c r="Q92" s="2064"/>
    </row>
    <row r="93" spans="2:24" s="137" customFormat="1" ht="30" x14ac:dyDescent="0.25">
      <c r="B93" s="827" t="s">
        <v>437</v>
      </c>
      <c r="C93" s="132" t="s">
        <v>127</v>
      </c>
      <c r="D93" s="769" t="s">
        <v>4514</v>
      </c>
      <c r="E93" s="769">
        <v>35117281</v>
      </c>
      <c r="F93" s="769" t="s">
        <v>242</v>
      </c>
      <c r="G93" s="794" t="s">
        <v>189</v>
      </c>
      <c r="H93" s="135">
        <v>37768</v>
      </c>
      <c r="I93" s="794" t="s">
        <v>86</v>
      </c>
      <c r="J93" s="1056" t="s">
        <v>3228</v>
      </c>
      <c r="K93" s="1056" t="s">
        <v>4517</v>
      </c>
      <c r="L93" s="1056" t="s">
        <v>146</v>
      </c>
      <c r="M93" s="794" t="s">
        <v>19</v>
      </c>
      <c r="N93" s="794" t="s">
        <v>20</v>
      </c>
      <c r="O93" s="794" t="s">
        <v>19</v>
      </c>
      <c r="P93" s="2250" t="s">
        <v>4518</v>
      </c>
      <c r="Q93" s="2251"/>
      <c r="W93" s="1"/>
    </row>
    <row r="94" spans="2:24" s="137" customFormat="1" ht="30" x14ac:dyDescent="0.25">
      <c r="B94" s="827" t="s">
        <v>437</v>
      </c>
      <c r="C94" s="132" t="s">
        <v>3243</v>
      </c>
      <c r="D94" s="769" t="s">
        <v>4519</v>
      </c>
      <c r="E94" s="769">
        <v>30662664</v>
      </c>
      <c r="F94" s="769" t="s">
        <v>182</v>
      </c>
      <c r="G94" s="794" t="s">
        <v>196</v>
      </c>
      <c r="H94" s="135">
        <v>37767</v>
      </c>
      <c r="I94" s="794">
        <v>104581</v>
      </c>
      <c r="J94" s="1360" t="s">
        <v>3228</v>
      </c>
      <c r="K94" s="1056" t="s">
        <v>4520</v>
      </c>
      <c r="L94" s="1056" t="s">
        <v>146</v>
      </c>
      <c r="M94" s="794" t="s">
        <v>19</v>
      </c>
      <c r="N94" s="794" t="s">
        <v>19</v>
      </c>
      <c r="O94" s="794" t="s">
        <v>19</v>
      </c>
      <c r="P94" s="2250" t="s">
        <v>4518</v>
      </c>
      <c r="Q94" s="2251"/>
      <c r="W94" s="1"/>
    </row>
    <row r="95" spans="2:24" ht="60" hidden="1" x14ac:dyDescent="0.25">
      <c r="B95" s="786" t="s">
        <v>121</v>
      </c>
      <c r="C95" s="791" t="s">
        <v>133</v>
      </c>
      <c r="D95" s="769" t="s">
        <v>3244</v>
      </c>
      <c r="E95" s="769">
        <v>30647657</v>
      </c>
      <c r="F95" s="769" t="s">
        <v>191</v>
      </c>
      <c r="G95" s="760" t="s">
        <v>192</v>
      </c>
      <c r="H95" s="135">
        <v>35853</v>
      </c>
      <c r="I95" s="794" t="s">
        <v>86</v>
      </c>
      <c r="J95" s="770" t="s">
        <v>3245</v>
      </c>
      <c r="K95" s="215" t="s">
        <v>3246</v>
      </c>
      <c r="L95" s="769" t="s">
        <v>146</v>
      </c>
      <c r="M95" s="760" t="s">
        <v>19</v>
      </c>
      <c r="N95" s="760" t="s">
        <v>19</v>
      </c>
      <c r="O95" s="760" t="s">
        <v>19</v>
      </c>
      <c r="P95" s="2250"/>
      <c r="Q95" s="2251"/>
    </row>
    <row r="96" spans="2:24" ht="45" hidden="1" x14ac:dyDescent="0.25">
      <c r="B96" s="786" t="s">
        <v>121</v>
      </c>
      <c r="C96" s="144" t="s">
        <v>133</v>
      </c>
      <c r="D96" s="769" t="s">
        <v>3247</v>
      </c>
      <c r="E96" s="769">
        <v>50896885</v>
      </c>
      <c r="F96" s="769" t="s">
        <v>191</v>
      </c>
      <c r="G96" s="770" t="s">
        <v>192</v>
      </c>
      <c r="H96" s="771">
        <v>35853</v>
      </c>
      <c r="I96" s="769" t="s">
        <v>86</v>
      </c>
      <c r="J96" s="770" t="s">
        <v>3248</v>
      </c>
      <c r="K96" s="769" t="s">
        <v>3249</v>
      </c>
      <c r="L96" s="769" t="s">
        <v>146</v>
      </c>
      <c r="M96" s="770" t="s">
        <v>19</v>
      </c>
      <c r="N96" s="770" t="s">
        <v>19</v>
      </c>
      <c r="O96" s="770" t="s">
        <v>19</v>
      </c>
      <c r="P96" s="2154"/>
      <c r="Q96" s="2155"/>
      <c r="T96" s="35"/>
      <c r="U96" s="2383"/>
      <c r="V96" s="2383"/>
      <c r="W96" s="35"/>
      <c r="X96" s="35"/>
    </row>
    <row r="97" spans="2:27" ht="30" hidden="1" x14ac:dyDescent="0.25">
      <c r="B97" s="786" t="s">
        <v>121</v>
      </c>
      <c r="C97" s="792" t="s">
        <v>133</v>
      </c>
      <c r="D97" s="765" t="s">
        <v>3250</v>
      </c>
      <c r="E97" s="765">
        <v>30659680</v>
      </c>
      <c r="F97" s="765" t="s">
        <v>191</v>
      </c>
      <c r="G97" s="760" t="s">
        <v>192</v>
      </c>
      <c r="H97" s="763">
        <v>37070</v>
      </c>
      <c r="I97" s="767" t="s">
        <v>86</v>
      </c>
      <c r="J97" s="763" t="s">
        <v>3228</v>
      </c>
      <c r="K97" s="762" t="s">
        <v>3251</v>
      </c>
      <c r="L97" s="765" t="s">
        <v>146</v>
      </c>
      <c r="M97" s="760" t="s">
        <v>19</v>
      </c>
      <c r="N97" s="760" t="s">
        <v>19</v>
      </c>
      <c r="O97" s="760" t="s">
        <v>19</v>
      </c>
      <c r="P97" s="2063"/>
      <c r="Q97" s="2064"/>
      <c r="T97" s="35"/>
      <c r="U97" s="35"/>
      <c r="V97" s="35"/>
      <c r="W97" s="35"/>
      <c r="X97" s="35"/>
    </row>
    <row r="98" spans="2:27" s="51" customFormat="1" ht="60" x14ac:dyDescent="0.25">
      <c r="B98" s="804" t="s">
        <v>121</v>
      </c>
      <c r="C98" s="144" t="s">
        <v>133</v>
      </c>
      <c r="D98" s="769" t="s">
        <v>4521</v>
      </c>
      <c r="E98" s="769">
        <v>64742315</v>
      </c>
      <c r="F98" s="769" t="s">
        <v>182</v>
      </c>
      <c r="G98" s="770" t="s">
        <v>253</v>
      </c>
      <c r="H98" s="771">
        <v>40158</v>
      </c>
      <c r="I98" s="769">
        <v>115654</v>
      </c>
      <c r="J98" s="771" t="s">
        <v>4522</v>
      </c>
      <c r="K98" s="771" t="s">
        <v>4523</v>
      </c>
      <c r="L98" s="769" t="s">
        <v>146</v>
      </c>
      <c r="M98" s="770" t="s">
        <v>19</v>
      </c>
      <c r="N98" s="770" t="s">
        <v>19</v>
      </c>
      <c r="O98" s="770" t="s">
        <v>19</v>
      </c>
      <c r="P98" s="2250" t="s">
        <v>4518</v>
      </c>
      <c r="Q98" s="2251"/>
      <c r="R98" s="35"/>
      <c r="S98" s="35"/>
      <c r="T98" s="35"/>
      <c r="U98" s="35"/>
      <c r="V98" s="35"/>
      <c r="W98" s="35"/>
      <c r="X98" s="35"/>
      <c r="Y98" s="35"/>
      <c r="Z98" s="35"/>
      <c r="AA98" s="480"/>
    </row>
    <row r="99" spans="2:27" ht="30" x14ac:dyDescent="0.25">
      <c r="B99" s="804" t="s">
        <v>121</v>
      </c>
      <c r="C99" s="144" t="s">
        <v>3243</v>
      </c>
      <c r="D99" s="769" t="s">
        <v>4524</v>
      </c>
      <c r="E99" s="769">
        <v>64699188</v>
      </c>
      <c r="F99" s="769" t="s">
        <v>124</v>
      </c>
      <c r="G99" s="1349" t="s">
        <v>1726</v>
      </c>
      <c r="H99" s="764">
        <v>41683</v>
      </c>
      <c r="I99" s="766">
        <v>142666</v>
      </c>
      <c r="J99" s="771" t="s">
        <v>3240</v>
      </c>
      <c r="K99" s="766" t="s">
        <v>4525</v>
      </c>
      <c r="L99" s="766" t="s">
        <v>146</v>
      </c>
      <c r="M99" s="770" t="s">
        <v>19</v>
      </c>
      <c r="N99" s="770" t="s">
        <v>19</v>
      </c>
      <c r="O99" s="770" t="s">
        <v>19</v>
      </c>
      <c r="P99" s="2250" t="s">
        <v>4518</v>
      </c>
      <c r="Q99" s="2251"/>
    </row>
    <row r="101" spans="2:27" ht="15.75" thickBot="1" x14ac:dyDescent="0.3"/>
    <row r="102" spans="2:27" ht="27" thickBot="1" x14ac:dyDescent="0.3">
      <c r="B102" s="1903" t="s">
        <v>149</v>
      </c>
      <c r="C102" s="1904"/>
      <c r="D102" s="1904"/>
      <c r="E102" s="1904"/>
      <c r="F102" s="1904"/>
      <c r="G102" s="1904"/>
      <c r="H102" s="1904"/>
      <c r="I102" s="1904"/>
      <c r="J102" s="1904"/>
      <c r="K102" s="1904"/>
      <c r="L102" s="1904"/>
      <c r="M102" s="1904"/>
      <c r="N102" s="1905"/>
    </row>
    <row r="105" spans="2:27" ht="30" x14ac:dyDescent="0.25">
      <c r="B105" s="114" t="s">
        <v>18</v>
      </c>
      <c r="C105" s="113" t="s">
        <v>150</v>
      </c>
      <c r="D105" s="1898" t="s">
        <v>81</v>
      </c>
      <c r="E105" s="1900"/>
    </row>
    <row r="106" spans="2:27" x14ac:dyDescent="0.25">
      <c r="B106" s="804" t="s">
        <v>151</v>
      </c>
      <c r="C106" s="52" t="s">
        <v>19</v>
      </c>
      <c r="D106" s="1969"/>
      <c r="E106" s="1970"/>
    </row>
    <row r="109" spans="2:27" ht="26.25" x14ac:dyDescent="0.25">
      <c r="B109" s="2090" t="s">
        <v>152</v>
      </c>
      <c r="C109" s="2090"/>
      <c r="D109" s="2090"/>
      <c r="E109" s="2090"/>
      <c r="F109" s="2090"/>
      <c r="G109" s="2090"/>
      <c r="H109" s="2090"/>
      <c r="I109" s="2090"/>
      <c r="J109" s="2090"/>
      <c r="K109" s="2090"/>
      <c r="L109" s="2090"/>
      <c r="M109" s="2090"/>
      <c r="N109" s="2090"/>
      <c r="O109" s="2090"/>
      <c r="P109" s="2090"/>
    </row>
    <row r="111" spans="2:27" ht="15.75" thickBot="1" x14ac:dyDescent="0.3"/>
    <row r="112" spans="2:27" ht="27" thickBot="1" x14ac:dyDescent="0.3">
      <c r="B112" s="1903" t="s">
        <v>153</v>
      </c>
      <c r="C112" s="1904"/>
      <c r="D112" s="1904"/>
      <c r="E112" s="1904"/>
      <c r="F112" s="1904"/>
      <c r="G112" s="1904"/>
      <c r="H112" s="1904"/>
      <c r="I112" s="1904"/>
      <c r="J112" s="1904"/>
      <c r="K112" s="1904"/>
      <c r="L112" s="1904"/>
      <c r="M112" s="1904"/>
      <c r="N112" s="1905"/>
    </row>
    <row r="114" spans="1:26" ht="15.75" thickBot="1" x14ac:dyDescent="0.3">
      <c r="M114" s="58"/>
      <c r="N114" s="58"/>
    </row>
    <row r="115" spans="1:26" s="799" customFormat="1" ht="60" x14ac:dyDescent="0.25">
      <c r="B115" s="155" t="s">
        <v>34</v>
      </c>
      <c r="C115" s="156" t="s">
        <v>35</v>
      </c>
      <c r="D115" s="155" t="s">
        <v>36</v>
      </c>
      <c r="E115" s="155" t="s">
        <v>37</v>
      </c>
      <c r="F115" s="155" t="s">
        <v>38</v>
      </c>
      <c r="G115" s="155" t="s">
        <v>39</v>
      </c>
      <c r="H115" s="155" t="s">
        <v>40</v>
      </c>
      <c r="I115" s="155" t="s">
        <v>41</v>
      </c>
      <c r="J115" s="155" t="s">
        <v>42</v>
      </c>
      <c r="K115" s="155" t="s">
        <v>43</v>
      </c>
      <c r="L115" s="155" t="s">
        <v>44</v>
      </c>
      <c r="M115" s="157" t="s">
        <v>45</v>
      </c>
      <c r="N115" s="155" t="s">
        <v>46</v>
      </c>
      <c r="O115" s="155" t="s">
        <v>47</v>
      </c>
      <c r="P115" s="755" t="s">
        <v>48</v>
      </c>
      <c r="Q115" s="755" t="s">
        <v>49</v>
      </c>
    </row>
    <row r="116" spans="1:26" s="76" customFormat="1" ht="30" x14ac:dyDescent="0.25">
      <c r="A116" s="62"/>
      <c r="B116" s="162" t="s">
        <v>3228</v>
      </c>
      <c r="C116" s="77" t="s">
        <v>3228</v>
      </c>
      <c r="D116" s="77" t="s">
        <v>50</v>
      </c>
      <c r="E116" s="78" t="s">
        <v>3237</v>
      </c>
      <c r="F116" s="80" t="s">
        <v>19</v>
      </c>
      <c r="G116" s="159">
        <v>1</v>
      </c>
      <c r="H116" s="81">
        <v>40931</v>
      </c>
      <c r="I116" s="81">
        <v>41273</v>
      </c>
      <c r="J116" s="82" t="s">
        <v>20</v>
      </c>
      <c r="K116" s="160">
        <v>0</v>
      </c>
      <c r="L116" s="160">
        <v>11.2</v>
      </c>
      <c r="M116" s="161">
        <v>484</v>
      </c>
      <c r="N116" s="160">
        <v>484</v>
      </c>
      <c r="O116" s="85">
        <v>357416900</v>
      </c>
      <c r="P116" s="85">
        <v>164</v>
      </c>
      <c r="Q116" s="74" t="s">
        <v>3252</v>
      </c>
      <c r="R116" s="75"/>
      <c r="S116" s="75"/>
      <c r="T116" s="75"/>
      <c r="U116" s="75"/>
      <c r="V116" s="75"/>
      <c r="W116" s="75"/>
      <c r="X116" s="75"/>
      <c r="Y116" s="75"/>
      <c r="Z116" s="75"/>
    </row>
    <row r="117" spans="1:26" s="76" customFormat="1" x14ac:dyDescent="0.25">
      <c r="A117" s="62"/>
      <c r="B117" s="162" t="s">
        <v>3228</v>
      </c>
      <c r="C117" s="77" t="s">
        <v>3228</v>
      </c>
      <c r="D117" s="77" t="s">
        <v>50</v>
      </c>
      <c r="E117" s="78" t="s">
        <v>3253</v>
      </c>
      <c r="F117" s="79" t="s">
        <v>19</v>
      </c>
      <c r="G117" s="159">
        <v>1</v>
      </c>
      <c r="H117" s="81">
        <v>41303</v>
      </c>
      <c r="I117" s="81">
        <v>41639</v>
      </c>
      <c r="J117" s="82" t="s">
        <v>20</v>
      </c>
      <c r="K117" s="160">
        <v>11</v>
      </c>
      <c r="L117" s="160">
        <v>0</v>
      </c>
      <c r="M117" s="161">
        <v>1560</v>
      </c>
      <c r="N117" s="160">
        <v>1560</v>
      </c>
      <c r="O117" s="85">
        <v>1358817724</v>
      </c>
      <c r="P117" s="85">
        <v>165</v>
      </c>
      <c r="Q117" s="74"/>
      <c r="R117" s="75"/>
      <c r="S117" s="75"/>
      <c r="T117" s="75"/>
      <c r="U117" s="75"/>
      <c r="V117" s="75"/>
      <c r="W117" s="75"/>
      <c r="X117" s="75"/>
      <c r="Y117" s="75"/>
      <c r="Z117" s="75"/>
    </row>
    <row r="118" spans="1:26" s="76" customFormat="1" x14ac:dyDescent="0.25">
      <c r="A118" s="62"/>
      <c r="B118" s="77"/>
      <c r="C118" s="77"/>
      <c r="D118" s="77"/>
      <c r="E118" s="78"/>
      <c r="F118" s="79"/>
      <c r="G118" s="159"/>
      <c r="H118" s="81"/>
      <c r="I118" s="81"/>
      <c r="J118" s="82"/>
      <c r="K118" s="160">
        <f>SUM(K116:K117)</f>
        <v>11</v>
      </c>
      <c r="L118" s="160">
        <f>SUM(L116:L117)</f>
        <v>11.2</v>
      </c>
      <c r="M118" s="161"/>
      <c r="N118" s="160"/>
      <c r="O118" s="85"/>
      <c r="P118" s="85"/>
      <c r="Q118" s="74"/>
      <c r="R118" s="75"/>
      <c r="S118" s="75"/>
      <c r="T118" s="75"/>
      <c r="U118" s="75"/>
      <c r="V118" s="75"/>
      <c r="W118" s="75"/>
      <c r="X118" s="75"/>
      <c r="Y118" s="75"/>
      <c r="Z118" s="75"/>
    </row>
    <row r="119" spans="1:26" x14ac:dyDescent="0.25">
      <c r="B119" s="100"/>
      <c r="C119" s="101"/>
      <c r="D119" s="100"/>
      <c r="E119" s="102"/>
      <c r="F119" s="100"/>
      <c r="G119" s="100"/>
      <c r="H119" s="100"/>
      <c r="I119" s="100"/>
      <c r="J119" s="100"/>
      <c r="K119" s="103"/>
      <c r="L119" s="100"/>
      <c r="M119" s="100"/>
      <c r="N119" s="100"/>
      <c r="O119" s="100"/>
      <c r="P119" s="100"/>
    </row>
    <row r="120" spans="1:26" ht="18.75" x14ac:dyDescent="0.25">
      <c r="B120" s="106" t="s">
        <v>154</v>
      </c>
      <c r="C120" s="171" t="s">
        <v>3254</v>
      </c>
      <c r="H120" s="110"/>
      <c r="I120" s="110"/>
      <c r="J120" s="110"/>
      <c r="K120" s="111"/>
      <c r="L120" s="110"/>
      <c r="M120" s="110"/>
      <c r="N120" s="100"/>
      <c r="O120" s="100"/>
      <c r="P120" s="100"/>
    </row>
    <row r="121" spans="1:26" ht="15.75" thickBot="1" x14ac:dyDescent="0.3"/>
    <row r="122" spans="1:26" ht="30.75" thickBot="1" x14ac:dyDescent="0.3">
      <c r="B122" s="233" t="s">
        <v>166</v>
      </c>
      <c r="C122" s="199" t="s">
        <v>167</v>
      </c>
      <c r="D122" s="233" t="s">
        <v>28</v>
      </c>
      <c r="E122" s="199" t="s">
        <v>205</v>
      </c>
      <c r="I122" s="799"/>
      <c r="K122" s="1"/>
    </row>
    <row r="123" spans="1:26" x14ac:dyDescent="0.25">
      <c r="B123" s="235" t="s">
        <v>206</v>
      </c>
      <c r="C123" s="237">
        <v>20</v>
      </c>
      <c r="D123" s="237">
        <v>20</v>
      </c>
      <c r="E123" s="1946">
        <v>20</v>
      </c>
      <c r="I123" s="799"/>
      <c r="K123" s="1"/>
    </row>
    <row r="124" spans="1:26" x14ac:dyDescent="0.25">
      <c r="B124" s="235" t="s">
        <v>207</v>
      </c>
      <c r="C124" s="833">
        <v>30</v>
      </c>
      <c r="D124" s="768">
        <v>0</v>
      </c>
      <c r="E124" s="1927"/>
      <c r="I124" s="799"/>
      <c r="K124" s="1"/>
      <c r="M124" s="372"/>
    </row>
    <row r="125" spans="1:26" ht="15.75" thickBot="1" x14ac:dyDescent="0.3">
      <c r="B125" s="235" t="s">
        <v>208</v>
      </c>
      <c r="C125" s="239">
        <v>40</v>
      </c>
      <c r="D125" s="239">
        <v>0</v>
      </c>
      <c r="E125" s="1947"/>
      <c r="I125" s="799"/>
      <c r="K125" s="1"/>
    </row>
    <row r="127" spans="1:26" s="137" customFormat="1" ht="15.75" thickBot="1" x14ac:dyDescent="0.3">
      <c r="B127" s="172"/>
      <c r="C127" s="173"/>
      <c r="D127" s="174"/>
      <c r="E127" s="174"/>
      <c r="K127" s="175"/>
    </row>
    <row r="128" spans="1:26" ht="27" thickBot="1" x14ac:dyDescent="0.3">
      <c r="B128" s="1903" t="s">
        <v>155</v>
      </c>
      <c r="C128" s="1904"/>
      <c r="D128" s="1904"/>
      <c r="E128" s="1904"/>
      <c r="F128" s="1904"/>
      <c r="G128" s="1904"/>
      <c r="H128" s="1904"/>
      <c r="I128" s="1904"/>
      <c r="J128" s="1904"/>
      <c r="K128" s="1904"/>
      <c r="L128" s="1904"/>
      <c r="M128" s="1904"/>
      <c r="N128" s="1905"/>
    </row>
    <row r="130" spans="2:17" ht="75" x14ac:dyDescent="0.25">
      <c r="B130" s="1896" t="s">
        <v>95</v>
      </c>
      <c r="C130" s="2084" t="s">
        <v>96</v>
      </c>
      <c r="D130" s="1896" t="s">
        <v>97</v>
      </c>
      <c r="E130" s="1896" t="s">
        <v>98</v>
      </c>
      <c r="F130" s="1896" t="s">
        <v>99</v>
      </c>
      <c r="G130" s="1896" t="s">
        <v>100</v>
      </c>
      <c r="H130" s="1896" t="s">
        <v>101</v>
      </c>
      <c r="I130" s="1896" t="s">
        <v>102</v>
      </c>
      <c r="J130" s="1898" t="s">
        <v>103</v>
      </c>
      <c r="K130" s="1899"/>
      <c r="L130" s="1900"/>
      <c r="M130" s="798" t="s">
        <v>104</v>
      </c>
      <c r="N130" s="798" t="s">
        <v>105</v>
      </c>
      <c r="O130" s="798" t="s">
        <v>106</v>
      </c>
      <c r="P130" s="1898" t="s">
        <v>81</v>
      </c>
      <c r="Q130" s="1900"/>
    </row>
    <row r="131" spans="2:17" ht="45" x14ac:dyDescent="0.25">
      <c r="B131" s="1897"/>
      <c r="C131" s="2085"/>
      <c r="D131" s="1897"/>
      <c r="E131" s="1897"/>
      <c r="F131" s="1897"/>
      <c r="G131" s="1897"/>
      <c r="H131" s="1897"/>
      <c r="I131" s="1897"/>
      <c r="J131" s="176" t="s">
        <v>107</v>
      </c>
      <c r="K131" s="177" t="s">
        <v>108</v>
      </c>
      <c r="L131" s="176" t="s">
        <v>109</v>
      </c>
      <c r="M131" s="798"/>
      <c r="N131" s="798"/>
      <c r="O131" s="798"/>
      <c r="P131" s="757"/>
      <c r="Q131" s="758"/>
    </row>
    <row r="132" spans="2:17" s="180" customFormat="1" ht="30" x14ac:dyDescent="0.25">
      <c r="B132" s="1351" t="s">
        <v>1558</v>
      </c>
      <c r="C132" s="1355" t="s">
        <v>3255</v>
      </c>
      <c r="D132" s="1347" t="s">
        <v>4515</v>
      </c>
      <c r="E132" s="1347">
        <v>35117281</v>
      </c>
      <c r="F132" s="1347" t="s">
        <v>242</v>
      </c>
      <c r="G132" s="1343" t="s">
        <v>189</v>
      </c>
      <c r="H132" s="1345">
        <v>38499</v>
      </c>
      <c r="I132" s="1347" t="s">
        <v>86</v>
      </c>
      <c r="J132" s="770" t="s">
        <v>3256</v>
      </c>
      <c r="K132" s="769" t="s">
        <v>4516</v>
      </c>
      <c r="L132" s="769" t="s">
        <v>146</v>
      </c>
      <c r="M132" s="1343" t="s">
        <v>19</v>
      </c>
      <c r="N132" s="1343" t="s">
        <v>19</v>
      </c>
      <c r="O132" s="1343" t="s">
        <v>19</v>
      </c>
      <c r="P132" s="2182"/>
      <c r="Q132" s="2183"/>
    </row>
    <row r="133" spans="2:17" s="180" customFormat="1" ht="30" x14ac:dyDescent="0.25">
      <c r="B133" s="1352"/>
      <c r="C133" s="1356"/>
      <c r="D133" s="1348"/>
      <c r="E133" s="1348"/>
      <c r="F133" s="1348"/>
      <c r="G133" s="1344"/>
      <c r="H133" s="1346"/>
      <c r="I133" s="1348"/>
      <c r="J133" s="770" t="s">
        <v>3257</v>
      </c>
      <c r="K133" s="215" t="s">
        <v>3258</v>
      </c>
      <c r="L133" s="769" t="s">
        <v>146</v>
      </c>
      <c r="M133" s="1344"/>
      <c r="N133" s="1344"/>
      <c r="O133" s="1344"/>
      <c r="P133" s="2186"/>
      <c r="Q133" s="2187"/>
    </row>
    <row r="134" spans="2:17" s="180" customFormat="1" ht="30" x14ac:dyDescent="0.25">
      <c r="B134" s="2008" t="s">
        <v>1645</v>
      </c>
      <c r="C134" s="2077" t="s">
        <v>3255</v>
      </c>
      <c r="D134" s="1942" t="s">
        <v>3259</v>
      </c>
      <c r="E134" s="1942">
        <v>50882062</v>
      </c>
      <c r="F134" s="1942" t="s">
        <v>3260</v>
      </c>
      <c r="G134" s="1924" t="s">
        <v>3261</v>
      </c>
      <c r="H134" s="1930">
        <v>36371</v>
      </c>
      <c r="I134" s="1942" t="s">
        <v>86</v>
      </c>
      <c r="J134" s="770" t="s">
        <v>3262</v>
      </c>
      <c r="K134" s="769" t="s">
        <v>3263</v>
      </c>
      <c r="L134" s="769" t="s">
        <v>146</v>
      </c>
      <c r="M134" s="770" t="s">
        <v>19</v>
      </c>
      <c r="N134" s="770" t="s">
        <v>19</v>
      </c>
      <c r="O134" s="770" t="s">
        <v>19</v>
      </c>
      <c r="P134" s="2182"/>
      <c r="Q134" s="2183"/>
    </row>
    <row r="135" spans="2:17" s="180" customFormat="1" ht="45" x14ac:dyDescent="0.25">
      <c r="B135" s="2010"/>
      <c r="C135" s="2078"/>
      <c r="D135" s="1943"/>
      <c r="E135" s="1943"/>
      <c r="F135" s="1943"/>
      <c r="G135" s="1926"/>
      <c r="H135" s="1932"/>
      <c r="I135" s="1943"/>
      <c r="J135" s="770" t="s">
        <v>3264</v>
      </c>
      <c r="K135" s="769" t="s">
        <v>3265</v>
      </c>
      <c r="L135" s="769" t="s">
        <v>146</v>
      </c>
      <c r="M135" s="770" t="s">
        <v>19</v>
      </c>
      <c r="N135" s="770" t="s">
        <v>19</v>
      </c>
      <c r="O135" s="770" t="s">
        <v>19</v>
      </c>
      <c r="P135" s="2186"/>
      <c r="Q135" s="2187"/>
    </row>
    <row r="136" spans="2:17" ht="30" x14ac:dyDescent="0.25">
      <c r="B136" s="181" t="s">
        <v>893</v>
      </c>
      <c r="C136" s="182" t="s">
        <v>3255</v>
      </c>
      <c r="D136" s="769" t="s">
        <v>3266</v>
      </c>
      <c r="E136" s="769">
        <v>1067865703</v>
      </c>
      <c r="F136" s="769" t="s">
        <v>213</v>
      </c>
      <c r="G136" s="186" t="s">
        <v>125</v>
      </c>
      <c r="H136" s="805">
        <v>39870</v>
      </c>
      <c r="I136" s="806" t="s">
        <v>86</v>
      </c>
      <c r="J136" s="807"/>
      <c r="K136" s="808"/>
      <c r="L136" s="808"/>
      <c r="M136" s="768" t="s">
        <v>19</v>
      </c>
      <c r="N136" s="768" t="s">
        <v>19</v>
      </c>
      <c r="O136" s="768" t="s">
        <v>19</v>
      </c>
      <c r="P136" s="1945"/>
      <c r="Q136" s="1945"/>
    </row>
    <row r="137" spans="2:17" x14ac:dyDescent="0.25">
      <c r="B137" s="192"/>
      <c r="C137" s="193"/>
      <c r="D137" s="194"/>
      <c r="E137" s="194"/>
      <c r="F137" s="194"/>
      <c r="G137" s="194"/>
      <c r="H137" s="194"/>
      <c r="I137" s="195"/>
      <c r="J137" s="196"/>
      <c r="K137" s="197"/>
      <c r="L137" s="198"/>
      <c r="M137" s="35"/>
      <c r="N137" s="35"/>
      <c r="O137" s="35"/>
      <c r="P137" s="724"/>
      <c r="Q137" s="724"/>
    </row>
    <row r="138" spans="2:17" x14ac:dyDescent="0.25">
      <c r="B138" s="47" t="s">
        <v>165</v>
      </c>
      <c r="C138" s="1"/>
      <c r="K138" s="1"/>
    </row>
    <row r="139" spans="2:17" ht="15.75" thickBot="1" x14ac:dyDescent="0.3">
      <c r="C139" s="1"/>
      <c r="K139" s="1"/>
    </row>
    <row r="140" spans="2:17" ht="30" x14ac:dyDescent="0.25">
      <c r="B140" s="55" t="s">
        <v>18</v>
      </c>
      <c r="C140" s="55" t="s">
        <v>166</v>
      </c>
      <c r="D140" s="798" t="s">
        <v>167</v>
      </c>
      <c r="E140" s="55" t="s">
        <v>28</v>
      </c>
      <c r="F140" s="199" t="s">
        <v>168</v>
      </c>
      <c r="G140" s="200"/>
      <c r="K140" s="1"/>
    </row>
    <row r="141" spans="2:17" ht="108" x14ac:dyDescent="0.2">
      <c r="B141" s="2076" t="s">
        <v>169</v>
      </c>
      <c r="C141" s="201" t="s">
        <v>170</v>
      </c>
      <c r="D141" s="768">
        <v>25</v>
      </c>
      <c r="E141" s="768">
        <v>25</v>
      </c>
      <c r="F141" s="2073">
        <f>+E141+E142+E143</f>
        <v>60</v>
      </c>
      <c r="G141" s="202"/>
      <c r="K141" s="1"/>
    </row>
    <row r="142" spans="2:17" ht="96" x14ac:dyDescent="0.2">
      <c r="B142" s="2076"/>
      <c r="C142" s="201" t="s">
        <v>171</v>
      </c>
      <c r="D142" s="770">
        <v>25</v>
      </c>
      <c r="E142" s="768">
        <v>25</v>
      </c>
      <c r="F142" s="2074"/>
      <c r="G142" s="202"/>
      <c r="K142" s="1"/>
    </row>
    <row r="143" spans="2:17" ht="60" x14ac:dyDescent="0.2">
      <c r="B143" s="2076"/>
      <c r="C143" s="201" t="s">
        <v>172</v>
      </c>
      <c r="D143" s="768">
        <v>10</v>
      </c>
      <c r="E143" s="768">
        <v>10</v>
      </c>
      <c r="F143" s="2075"/>
      <c r="G143" s="202"/>
      <c r="K143" s="1"/>
    </row>
    <row r="144" spans="2:17" x14ac:dyDescent="0.2">
      <c r="B144" s="203"/>
      <c r="C144" s="204"/>
      <c r="D144" s="724"/>
      <c r="E144" s="724"/>
      <c r="F144" s="202"/>
      <c r="G144" s="202"/>
      <c r="K144" s="1"/>
    </row>
    <row r="145" spans="2:11" x14ac:dyDescent="0.2">
      <c r="B145" s="203"/>
      <c r="C145" s="204"/>
      <c r="D145" s="724"/>
      <c r="E145" s="724"/>
      <c r="F145" s="202"/>
      <c r="G145" s="202"/>
      <c r="K145" s="1"/>
    </row>
  </sheetData>
  <autoFilter ref="B90:Q99">
    <filterColumn colId="8" showButton="0"/>
    <filterColumn colId="9" showButton="0"/>
    <filterColumn colId="14" showButton="0">
      <customFilters>
        <customFilter operator="notEqual" val=" "/>
      </customFilters>
    </filterColumn>
  </autoFilter>
  <mergeCells count="78">
    <mergeCell ref="B41:Q41"/>
    <mergeCell ref="C9:N9"/>
    <mergeCell ref="B14:C19"/>
    <mergeCell ref="B20:C20"/>
    <mergeCell ref="E37:E38"/>
    <mergeCell ref="M40:N40"/>
    <mergeCell ref="B2:P2"/>
    <mergeCell ref="B4:P4"/>
    <mergeCell ref="C6:N6"/>
    <mergeCell ref="C7:N7"/>
    <mergeCell ref="C8:N8"/>
    <mergeCell ref="C90:C91"/>
    <mergeCell ref="D90:D91"/>
    <mergeCell ref="E90:E91"/>
    <mergeCell ref="F90:F91"/>
    <mergeCell ref="B53:B54"/>
    <mergeCell ref="C53:C54"/>
    <mergeCell ref="D53:E53"/>
    <mergeCell ref="C57:N57"/>
    <mergeCell ref="B59:N59"/>
    <mergeCell ref="O62:P62"/>
    <mergeCell ref="O64:P64"/>
    <mergeCell ref="B87:N87"/>
    <mergeCell ref="O65:P65"/>
    <mergeCell ref="O66:P66"/>
    <mergeCell ref="O67:P67"/>
    <mergeCell ref="O68:P68"/>
    <mergeCell ref="O69:P69"/>
    <mergeCell ref="O70:P70"/>
    <mergeCell ref="O71:P71"/>
    <mergeCell ref="B130:B131"/>
    <mergeCell ref="C130:C131"/>
    <mergeCell ref="D130:D131"/>
    <mergeCell ref="P95:Q95"/>
    <mergeCell ref="G90:G91"/>
    <mergeCell ref="H90:H91"/>
    <mergeCell ref="I90:I91"/>
    <mergeCell ref="J90:L90"/>
    <mergeCell ref="M90:M91"/>
    <mergeCell ref="N90:N91"/>
    <mergeCell ref="O90:O91"/>
    <mergeCell ref="P90:Q91"/>
    <mergeCell ref="P92:Q92"/>
    <mergeCell ref="P93:Q93"/>
    <mergeCell ref="P94:Q94"/>
    <mergeCell ref="B90:B91"/>
    <mergeCell ref="B128:N128"/>
    <mergeCell ref="P96:Q96"/>
    <mergeCell ref="U96:V96"/>
    <mergeCell ref="P97:Q97"/>
    <mergeCell ref="P98:Q98"/>
    <mergeCell ref="P99:Q99"/>
    <mergeCell ref="B102:N102"/>
    <mergeCell ref="D105:E105"/>
    <mergeCell ref="D106:E106"/>
    <mergeCell ref="B109:P109"/>
    <mergeCell ref="B112:N112"/>
    <mergeCell ref="E123:E125"/>
    <mergeCell ref="E130:E131"/>
    <mergeCell ref="F130:F131"/>
    <mergeCell ref="P132:Q133"/>
    <mergeCell ref="H130:H131"/>
    <mergeCell ref="I130:I131"/>
    <mergeCell ref="J130:L130"/>
    <mergeCell ref="P130:Q130"/>
    <mergeCell ref="G130:G131"/>
    <mergeCell ref="H134:H135"/>
    <mergeCell ref="I134:I135"/>
    <mergeCell ref="P134:Q135"/>
    <mergeCell ref="P136:Q136"/>
    <mergeCell ref="B141:B143"/>
    <mergeCell ref="F141:F143"/>
    <mergeCell ref="B134:B135"/>
    <mergeCell ref="C134:C135"/>
    <mergeCell ref="D134:D135"/>
    <mergeCell ref="E134:E135"/>
    <mergeCell ref="F134:F135"/>
    <mergeCell ref="G134:G135"/>
  </mergeCells>
  <dataValidations count="2">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WVH22:WVH39 WLL22:WLL39 WBP22:WBP39 VRT22:VRT39 VHX22:VHX39 UYB22:UYB39 UOF22:UOF39 UEJ22:UEJ39 TUN22:TUN39 TKR22:TKR39 TAV22:TAV39 SQZ22:SQZ39 SHD22:SHD39 RXH22:RXH39 RNL22:RNL39 RDP22:RDP39 QTT22:QTT39 QJX22:QJX39 QAB22:QAB39 PQF22:PQF39 PGJ22:PGJ39 OWN22:OWN39 OMR22:OMR39 OCV22:OCV39 NSZ22:NSZ39 NJD22:NJD39 MZH22:MZH39 MPL22:MPL39 MFP22:MFP39 LVT22:LVT39 LLX22:LLX39 LCB22:LCB39 KSF22:KSF39 KIJ22:KIJ39 JYN22:JYN39 JOR22:JOR39 JEV22:JEV39 IUZ22:IUZ39 ILD22:ILD39 IBH22:IBH39 HRL22:HRL39 HHP22:HHP39 GXT22:GXT39 GNX22:GNX39 GEB22:GEB39 FUF22:FUF39 FKJ22:FKJ39 FAN22:FAN39 EQR22:EQR39 EGV22:EGV39 DWZ22:DWZ39 DND22:DND39 DDH22:DDH39 CTL22:CTL39 CJP22:CJP39 BZT22:BZT39 BPX22:BPX39 BGB22:BGB39 AWF22:AWF39 AMJ22:AMJ39 ACN22:ACN39 SR22:SR39 IV22:IV39">
      <formula1>0</formula1>
      <formula2>1</formula2>
    </dataValidation>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WVE22:WVE39 WLI22:WLI39 WBM22:WBM39 VRQ22:VRQ39 VHU22:VHU39 UXY22:UXY39 UOC22:UOC39 UEG22:UEG39 TUK22:TUK39 TKO22:TKO39 TAS22:TAS39 SQW22:SQW39 SHA22:SHA39 RXE22:RXE39 RNI22:RNI39 RDM22:RDM39 QTQ22:QTQ39 QJU22:QJU39 PZY22:PZY39 PQC22:PQC39 PGG22:PGG39 OWK22:OWK39 OMO22:OMO39 OCS22:OCS39 NSW22:NSW39 NJA22:NJA39 MZE22:MZE39 MPI22:MPI39 MFM22:MFM39 LVQ22:LVQ39 LLU22:LLU39 LBY22:LBY39 KSC22:KSC39 KIG22:KIG39 JYK22:JYK39 JOO22:JOO39 JES22:JES39 IUW22:IUW39 ILA22:ILA39 IBE22:IBE39 HRI22:HRI39 HHM22:HHM39 GXQ22:GXQ39 GNU22:GNU39 GDY22:GDY39 FUC22:FUC39 FKG22:FKG39 FAK22:FAK39 EQO22:EQO39 EGS22:EGS39 DWW22:DWW39 DNA22:DNA39 DDE22:DDE39 CTI22:CTI39 CJM22:CJM39 BZQ22:BZQ39 BPU22:BPU39 BFY22:BFY39 AWC22:AWC39 AMG22:AMG39 ACK22:ACK39 SO22:SO39 IS22:IS39 A22:A39">
      <formula1>"1,2,3,4,5"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20"/>
  <sheetViews>
    <sheetView zoomScale="90" zoomScaleNormal="90" workbookViewId="0">
      <selection activeCell="B38" sqref="B38:Q38"/>
    </sheetView>
  </sheetViews>
  <sheetFormatPr baseColWidth="10" defaultRowHeight="15" x14ac:dyDescent="0.25"/>
  <cols>
    <col min="1" max="1" width="3.1406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799" customWidth="1"/>
    <col min="12" max="12" width="22.140625" style="1" customWidth="1"/>
    <col min="13" max="13" width="18.7109375" style="1" customWidth="1"/>
    <col min="14" max="14" width="15.5703125" style="1" customWidth="1"/>
    <col min="15" max="15" width="26.140625" style="1" customWidth="1"/>
    <col min="16" max="16" width="19.5703125" style="1"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3267</v>
      </c>
      <c r="D6" s="1883"/>
      <c r="E6" s="1883"/>
      <c r="F6" s="1883"/>
      <c r="G6" s="1883"/>
      <c r="H6" s="1883"/>
      <c r="I6" s="1883"/>
      <c r="J6" s="1883"/>
      <c r="K6" s="1883"/>
      <c r="L6" s="1883"/>
      <c r="M6" s="1883"/>
      <c r="N6" s="1884"/>
    </row>
    <row r="7" spans="2:16" ht="16.5" thickBot="1" x14ac:dyDescent="0.3">
      <c r="B7" s="5" t="s">
        <v>4</v>
      </c>
      <c r="C7" s="1883" t="s">
        <v>3228</v>
      </c>
      <c r="D7" s="1883"/>
      <c r="E7" s="1883"/>
      <c r="F7" s="1883"/>
      <c r="G7" s="1883"/>
      <c r="H7" s="1883"/>
      <c r="I7" s="1883"/>
      <c r="J7" s="1883"/>
      <c r="K7" s="1883"/>
      <c r="L7" s="1883"/>
      <c r="M7" s="1883"/>
      <c r="N7" s="1884"/>
    </row>
    <row r="8" spans="2:16" ht="16.5" thickBot="1" x14ac:dyDescent="0.3">
      <c r="B8" s="5" t="s">
        <v>5</v>
      </c>
      <c r="C8" s="1883" t="s">
        <v>3268</v>
      </c>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753">
        <v>40</v>
      </c>
      <c r="D10" s="1064" t="s">
        <v>1200</v>
      </c>
      <c r="E10" s="1065"/>
      <c r="F10" s="6"/>
      <c r="G10" s="6"/>
      <c r="H10" s="6"/>
      <c r="I10" s="6"/>
      <c r="J10" s="6"/>
      <c r="K10" s="7"/>
      <c r="L10" s="6"/>
      <c r="M10" s="6"/>
      <c r="N10" s="8"/>
    </row>
    <row r="11" spans="2:16" ht="16.5" thickBot="1" x14ac:dyDescent="0.3">
      <c r="B11" s="9" t="s">
        <v>8</v>
      </c>
      <c r="C11" s="10" t="s">
        <v>3269</v>
      </c>
      <c r="D11" s="11"/>
      <c r="E11" s="11"/>
      <c r="F11" s="11"/>
      <c r="G11" s="11"/>
      <c r="H11" s="11"/>
      <c r="I11" s="11"/>
      <c r="J11" s="11"/>
      <c r="K11" s="12"/>
      <c r="L11" s="11"/>
      <c r="M11" s="11"/>
      <c r="N11" s="13"/>
    </row>
    <row r="12" spans="2:16" ht="15.75" x14ac:dyDescent="0.25">
      <c r="B12" s="14"/>
      <c r="C12" s="15"/>
      <c r="D12" s="16"/>
      <c r="E12" s="16"/>
      <c r="F12" s="16"/>
      <c r="G12" s="16"/>
      <c r="H12" s="16"/>
      <c r="I12" s="799"/>
      <c r="J12" s="799"/>
      <c r="L12" s="799"/>
      <c r="M12" s="799"/>
      <c r="N12" s="16"/>
    </row>
    <row r="13" spans="2:16" x14ac:dyDescent="0.25">
      <c r="I13" s="799"/>
      <c r="J13" s="799"/>
      <c r="L13" s="799"/>
      <c r="M13" s="799"/>
      <c r="N13" s="17"/>
    </row>
    <row r="14" spans="2:16" x14ac:dyDescent="0.25">
      <c r="B14" s="2384" t="s">
        <v>10</v>
      </c>
      <c r="C14" s="2384"/>
      <c r="D14" s="754" t="s">
        <v>11</v>
      </c>
      <c r="E14" s="754" t="s">
        <v>12</v>
      </c>
      <c r="F14" s="754" t="s">
        <v>13</v>
      </c>
      <c r="G14" s="1067"/>
      <c r="I14" s="20"/>
      <c r="J14" s="20"/>
      <c r="K14" s="801"/>
      <c r="L14" s="20"/>
      <c r="M14" s="20"/>
      <c r="N14" s="17"/>
    </row>
    <row r="15" spans="2:16" x14ac:dyDescent="0.25">
      <c r="B15" s="2384"/>
      <c r="C15" s="2384"/>
      <c r="D15" s="754">
        <v>40</v>
      </c>
      <c r="E15" s="22">
        <v>1289875340</v>
      </c>
      <c r="F15" s="23">
        <v>442</v>
      </c>
      <c r="G15" s="1068"/>
      <c r="I15" s="25"/>
      <c r="J15" s="25"/>
      <c r="K15" s="26"/>
      <c r="L15" s="25"/>
      <c r="M15" s="25"/>
      <c r="N15" s="17"/>
    </row>
    <row r="16" spans="2:16" x14ac:dyDescent="0.25">
      <c r="B16" s="2384"/>
      <c r="C16" s="2384"/>
      <c r="D16" s="754"/>
      <c r="E16" s="22"/>
      <c r="F16" s="23"/>
      <c r="G16" s="1068"/>
      <c r="I16" s="25"/>
      <c r="J16" s="25"/>
      <c r="K16" s="26"/>
      <c r="L16" s="25"/>
      <c r="M16" s="25"/>
      <c r="N16" s="17"/>
    </row>
    <row r="17" spans="1:14" ht="15.75" thickBot="1" x14ac:dyDescent="0.3">
      <c r="B17" s="1894" t="s">
        <v>14</v>
      </c>
      <c r="C17" s="1895"/>
      <c r="D17" s="754"/>
      <c r="E17" s="31"/>
      <c r="F17" s="23"/>
      <c r="G17" s="1068"/>
      <c r="H17" s="28"/>
      <c r="I17" s="799"/>
      <c r="J17" s="799"/>
      <c r="L17" s="799"/>
      <c r="M17" s="799"/>
      <c r="N17" s="29"/>
    </row>
    <row r="18" spans="1:14" ht="45.75" thickBot="1" x14ac:dyDescent="0.3">
      <c r="A18" s="32"/>
      <c r="B18" s="33" t="s">
        <v>15</v>
      </c>
      <c r="C18" s="34" t="s">
        <v>16</v>
      </c>
      <c r="E18" s="20"/>
      <c r="F18" s="20"/>
      <c r="G18" s="20"/>
      <c r="H18" s="20"/>
      <c r="I18" s="35"/>
      <c r="J18" s="35"/>
      <c r="K18" s="724"/>
      <c r="L18" s="35"/>
      <c r="M18" s="35"/>
    </row>
    <row r="19" spans="1:14" ht="15.75" thickBot="1" x14ac:dyDescent="0.3">
      <c r="A19" s="37">
        <v>1</v>
      </c>
      <c r="C19" s="38" t="s">
        <v>3270</v>
      </c>
      <c r="D19" s="39"/>
      <c r="E19" s="40">
        <f>E15</f>
        <v>1289875340</v>
      </c>
      <c r="F19" s="41"/>
      <c r="G19" s="41"/>
      <c r="H19" s="41"/>
      <c r="I19" s="42"/>
      <c r="J19" s="42"/>
      <c r="K19" s="43"/>
      <c r="L19" s="42"/>
      <c r="M19" s="42"/>
    </row>
    <row r="20" spans="1:14" x14ac:dyDescent="0.25">
      <c r="A20" s="44"/>
      <c r="C20" s="45"/>
      <c r="D20" s="25"/>
      <c r="E20" s="46"/>
      <c r="F20" s="41"/>
      <c r="G20" s="41"/>
      <c r="H20" s="41"/>
      <c r="I20" s="42"/>
      <c r="J20" s="42"/>
      <c r="K20" s="43"/>
      <c r="L20" s="42"/>
      <c r="M20" s="42"/>
    </row>
    <row r="21" spans="1:14" x14ac:dyDescent="0.25">
      <c r="A21" s="44"/>
      <c r="C21" s="45"/>
      <c r="D21" s="25"/>
      <c r="E21" s="46"/>
      <c r="F21" s="41"/>
      <c r="G21" s="41"/>
      <c r="H21" s="41"/>
      <c r="I21" s="42"/>
      <c r="J21" s="42"/>
      <c r="K21" s="43"/>
      <c r="L21" s="42"/>
      <c r="M21" s="42"/>
    </row>
    <row r="22" spans="1:14" x14ac:dyDescent="0.25">
      <c r="A22" s="44"/>
      <c r="B22" s="47" t="s">
        <v>3271</v>
      </c>
      <c r="C22" s="48"/>
      <c r="D22"/>
      <c r="E22"/>
      <c r="F22"/>
      <c r="G22"/>
      <c r="H22"/>
      <c r="I22" s="799"/>
      <c r="J22" s="799"/>
      <c r="L22" s="799"/>
      <c r="M22" s="799"/>
      <c r="N22" s="17"/>
    </row>
    <row r="23" spans="1:14" x14ac:dyDescent="0.25">
      <c r="A23" s="44"/>
      <c r="B23"/>
      <c r="C23" s="48"/>
      <c r="D23"/>
      <c r="E23"/>
      <c r="F23"/>
      <c r="G23"/>
      <c r="H23"/>
      <c r="I23" s="799"/>
      <c r="J23" s="799"/>
      <c r="L23" s="799"/>
      <c r="M23" s="799"/>
      <c r="N23" s="17"/>
    </row>
    <row r="24" spans="1:14" x14ac:dyDescent="0.25">
      <c r="A24" s="44"/>
      <c r="B24" s="49" t="s">
        <v>18</v>
      </c>
      <c r="C24" s="50" t="s">
        <v>19</v>
      </c>
      <c r="D24" s="49" t="s">
        <v>20</v>
      </c>
      <c r="E24"/>
      <c r="F24"/>
      <c r="G24"/>
      <c r="H24"/>
      <c r="I24" s="799"/>
      <c r="J24" s="799"/>
      <c r="L24" s="799"/>
      <c r="M24" s="799"/>
      <c r="N24" s="17"/>
    </row>
    <row r="25" spans="1:14" x14ac:dyDescent="0.25">
      <c r="A25" s="44"/>
      <c r="B25" s="51" t="s">
        <v>21</v>
      </c>
      <c r="C25" s="52" t="s">
        <v>22</v>
      </c>
      <c r="D25" s="768"/>
      <c r="E25"/>
      <c r="F25"/>
      <c r="G25"/>
      <c r="H25"/>
      <c r="I25" s="799"/>
      <c r="J25" s="799"/>
      <c r="L25" s="799"/>
      <c r="M25" s="799"/>
      <c r="N25" s="17"/>
    </row>
    <row r="26" spans="1:14" x14ac:dyDescent="0.25">
      <c r="A26" s="44"/>
      <c r="B26" s="51" t="s">
        <v>23</v>
      </c>
      <c r="C26" s="52" t="s">
        <v>22</v>
      </c>
      <c r="D26" s="768"/>
      <c r="E26"/>
      <c r="F26"/>
      <c r="G26"/>
      <c r="H26"/>
      <c r="I26" s="799"/>
      <c r="J26" s="799"/>
      <c r="L26" s="799"/>
      <c r="M26" s="799"/>
      <c r="N26" s="17"/>
    </row>
    <row r="27" spans="1:14" x14ac:dyDescent="0.25">
      <c r="A27" s="44"/>
      <c r="B27" s="51" t="s">
        <v>24</v>
      </c>
      <c r="C27" s="52" t="s">
        <v>22</v>
      </c>
      <c r="D27" s="768"/>
      <c r="E27"/>
      <c r="F27"/>
      <c r="G27"/>
      <c r="H27"/>
      <c r="I27" s="799"/>
      <c r="J27" s="799"/>
      <c r="L27" s="799"/>
      <c r="M27" s="799"/>
      <c r="N27" s="17"/>
    </row>
    <row r="28" spans="1:14" x14ac:dyDescent="0.25">
      <c r="A28" s="44"/>
      <c r="B28" s="51" t="s">
        <v>25</v>
      </c>
      <c r="C28" s="52" t="s">
        <v>22</v>
      </c>
      <c r="D28" s="768"/>
      <c r="E28"/>
      <c r="F28"/>
      <c r="G28"/>
      <c r="H28"/>
      <c r="I28" s="799"/>
      <c r="J28" s="799"/>
      <c r="L28" s="799"/>
      <c r="M28" s="799"/>
      <c r="N28" s="17"/>
    </row>
    <row r="29" spans="1:14" x14ac:dyDescent="0.25">
      <c r="A29" s="44"/>
      <c r="B29" s="35"/>
      <c r="C29" s="54"/>
      <c r="D29" s="724"/>
      <c r="E29"/>
      <c r="F29"/>
      <c r="G29"/>
      <c r="H29"/>
      <c r="I29" s="799"/>
      <c r="J29" s="799"/>
      <c r="L29" s="799"/>
      <c r="M29" s="799"/>
      <c r="N29" s="17"/>
    </row>
    <row r="30" spans="1:14" x14ac:dyDescent="0.25">
      <c r="A30" s="44"/>
      <c r="B30" s="47" t="s">
        <v>3272</v>
      </c>
      <c r="C30" s="48"/>
      <c r="D30"/>
      <c r="E30"/>
      <c r="F30"/>
      <c r="G30"/>
      <c r="H30"/>
      <c r="I30" s="799"/>
      <c r="J30" s="799"/>
      <c r="L30" s="799"/>
      <c r="M30" s="799"/>
      <c r="N30" s="17"/>
    </row>
    <row r="31" spans="1:14" x14ac:dyDescent="0.25">
      <c r="A31" s="44"/>
      <c r="B31" s="420" t="s">
        <v>173</v>
      </c>
      <c r="C31" s="48"/>
      <c r="D31"/>
      <c r="E31"/>
      <c r="F31"/>
      <c r="G31"/>
      <c r="H31"/>
      <c r="I31" s="799"/>
      <c r="J31" s="799"/>
      <c r="L31" s="799"/>
      <c r="M31" s="799"/>
      <c r="N31" s="17"/>
    </row>
    <row r="32" spans="1:14" x14ac:dyDescent="0.25">
      <c r="A32" s="44"/>
      <c r="B32"/>
      <c r="C32" s="48"/>
      <c r="D32"/>
      <c r="E32"/>
      <c r="F32"/>
      <c r="G32"/>
      <c r="H32"/>
      <c r="I32" s="799"/>
      <c r="J32" s="799"/>
      <c r="L32" s="799"/>
      <c r="M32" s="799"/>
      <c r="N32" s="17"/>
    </row>
    <row r="33" spans="1:26" x14ac:dyDescent="0.25">
      <c r="A33" s="44"/>
      <c r="B33" s="49" t="s">
        <v>18</v>
      </c>
      <c r="C33" s="50" t="s">
        <v>27</v>
      </c>
      <c r="D33" s="55" t="s">
        <v>28</v>
      </c>
      <c r="E33" s="55" t="s">
        <v>29</v>
      </c>
      <c r="F33"/>
      <c r="G33"/>
      <c r="H33"/>
      <c r="I33" s="799"/>
      <c r="J33" s="799"/>
      <c r="L33" s="799"/>
      <c r="M33" s="799"/>
      <c r="N33" s="17"/>
    </row>
    <row r="34" spans="1:26" ht="28.5" x14ac:dyDescent="0.25">
      <c r="A34" s="44"/>
      <c r="B34" s="56" t="s">
        <v>30</v>
      </c>
      <c r="C34" s="57" t="s">
        <v>3232</v>
      </c>
      <c r="D34" s="768">
        <v>40</v>
      </c>
      <c r="E34" s="1885">
        <v>100</v>
      </c>
      <c r="F34"/>
      <c r="G34"/>
      <c r="H34"/>
      <c r="I34" s="799"/>
      <c r="J34" s="799"/>
      <c r="L34" s="799"/>
      <c r="M34" s="799"/>
      <c r="N34" s="17"/>
    </row>
    <row r="35" spans="1:26" ht="42.75" x14ac:dyDescent="0.25">
      <c r="A35" s="44"/>
      <c r="B35" s="56" t="s">
        <v>31</v>
      </c>
      <c r="C35" s="57" t="s">
        <v>3233</v>
      </c>
      <c r="D35" s="768">
        <v>60</v>
      </c>
      <c r="E35" s="1886"/>
      <c r="F35"/>
      <c r="G35"/>
      <c r="H35"/>
      <c r="I35" s="799"/>
      <c r="J35" s="799"/>
      <c r="L35" s="799"/>
      <c r="M35" s="799"/>
      <c r="N35" s="17"/>
    </row>
    <row r="36" spans="1:26" x14ac:dyDescent="0.25">
      <c r="A36" s="44"/>
      <c r="C36" s="45"/>
      <c r="D36" s="25"/>
      <c r="E36" s="46"/>
      <c r="F36" s="41"/>
      <c r="G36" s="41"/>
      <c r="H36" s="41"/>
      <c r="I36" s="42"/>
      <c r="J36" s="42"/>
      <c r="K36" s="43"/>
      <c r="L36" s="42"/>
      <c r="M36" s="42"/>
    </row>
    <row r="37" spans="1:26" ht="15.75" thickBot="1" x14ac:dyDescent="0.3">
      <c r="M37" s="1887" t="s">
        <v>32</v>
      </c>
      <c r="N37" s="1887"/>
    </row>
    <row r="38" spans="1:26" ht="18.75" x14ac:dyDescent="0.25">
      <c r="B38" s="2298" t="s">
        <v>3234</v>
      </c>
      <c r="C38" s="2298"/>
      <c r="D38" s="2298"/>
      <c r="E38" s="2298"/>
      <c r="F38" s="2298"/>
      <c r="G38" s="2298"/>
      <c r="H38" s="2298"/>
      <c r="I38" s="2298"/>
      <c r="J38" s="2298"/>
      <c r="K38" s="2298"/>
      <c r="L38" s="2298"/>
      <c r="M38" s="2298"/>
      <c r="N38" s="2298"/>
      <c r="O38" s="2298"/>
      <c r="P38" s="2298"/>
      <c r="Q38" s="2298"/>
    </row>
    <row r="39" spans="1:26" x14ac:dyDescent="0.25">
      <c r="M39" s="58"/>
      <c r="N39" s="58"/>
    </row>
    <row r="40" spans="1:26" s="799" customFormat="1" ht="60" x14ac:dyDescent="0.25">
      <c r="B40" s="798" t="s">
        <v>34</v>
      </c>
      <c r="C40" s="60" t="s">
        <v>35</v>
      </c>
      <c r="D40" s="798" t="s">
        <v>36</v>
      </c>
      <c r="E40" s="798" t="s">
        <v>37</v>
      </c>
      <c r="F40" s="798" t="s">
        <v>38</v>
      </c>
      <c r="G40" s="798" t="s">
        <v>39</v>
      </c>
      <c r="H40" s="798" t="s">
        <v>40</v>
      </c>
      <c r="I40" s="798" t="s">
        <v>41</v>
      </c>
      <c r="J40" s="798" t="s">
        <v>42</v>
      </c>
      <c r="K40" s="798" t="s">
        <v>43</v>
      </c>
      <c r="L40" s="798" t="s">
        <v>44</v>
      </c>
      <c r="M40" s="61" t="s">
        <v>45</v>
      </c>
      <c r="N40" s="798" t="s">
        <v>46</v>
      </c>
      <c r="O40" s="798" t="s">
        <v>47</v>
      </c>
      <c r="P40" s="798" t="s">
        <v>48</v>
      </c>
      <c r="Q40" s="798" t="s">
        <v>49</v>
      </c>
    </row>
    <row r="41" spans="1:26" s="76" customFormat="1" ht="60" x14ac:dyDescent="0.25">
      <c r="A41" s="62"/>
      <c r="B41" s="63" t="s">
        <v>3273</v>
      </c>
      <c r="C41" s="63" t="s">
        <v>3273</v>
      </c>
      <c r="D41" s="812" t="s">
        <v>3274</v>
      </c>
      <c r="E41" s="65" t="s">
        <v>3275</v>
      </c>
      <c r="F41" s="814" t="s">
        <v>19</v>
      </c>
      <c r="G41" s="815">
        <v>0.4</v>
      </c>
      <c r="H41" s="809">
        <v>40211</v>
      </c>
      <c r="I41" s="345">
        <v>40543</v>
      </c>
      <c r="J41" s="810" t="s">
        <v>20</v>
      </c>
      <c r="K41" s="70">
        <v>10.9</v>
      </c>
      <c r="L41" s="70">
        <v>0</v>
      </c>
      <c r="M41" s="811">
        <v>568</v>
      </c>
      <c r="N41" s="811">
        <v>568</v>
      </c>
      <c r="O41" s="72">
        <v>257563648</v>
      </c>
      <c r="P41" s="816">
        <v>102</v>
      </c>
      <c r="Q41" s="74"/>
      <c r="R41" s="75"/>
      <c r="S41" s="75"/>
      <c r="T41" s="75"/>
      <c r="U41" s="75"/>
      <c r="V41" s="75"/>
      <c r="W41" s="75"/>
      <c r="X41" s="75"/>
      <c r="Y41" s="75"/>
      <c r="Z41" s="75"/>
    </row>
    <row r="42" spans="1:26" s="76" customFormat="1" ht="60" x14ac:dyDescent="0.25">
      <c r="A42" s="62"/>
      <c r="B42" s="63" t="s">
        <v>3273</v>
      </c>
      <c r="C42" s="63" t="s">
        <v>3273</v>
      </c>
      <c r="D42" s="812" t="s">
        <v>3274</v>
      </c>
      <c r="E42" s="78" t="s">
        <v>3276</v>
      </c>
      <c r="F42" s="79" t="s">
        <v>19</v>
      </c>
      <c r="G42" s="78">
        <v>0.4</v>
      </c>
      <c r="H42" s="80">
        <v>40576</v>
      </c>
      <c r="I42" s="81">
        <v>40908</v>
      </c>
      <c r="J42" s="82" t="s">
        <v>20</v>
      </c>
      <c r="K42" s="83">
        <v>10.9</v>
      </c>
      <c r="L42" s="83">
        <v>0</v>
      </c>
      <c r="M42" s="84">
        <v>242</v>
      </c>
      <c r="N42" s="84">
        <v>242</v>
      </c>
      <c r="O42" s="85">
        <v>135542410</v>
      </c>
      <c r="P42" s="87">
        <v>104</v>
      </c>
      <c r="Q42" s="74"/>
      <c r="R42" s="75"/>
      <c r="S42" s="75"/>
      <c r="T42" s="75"/>
      <c r="U42" s="75"/>
      <c r="V42" s="75"/>
      <c r="W42" s="75"/>
      <c r="X42" s="75"/>
      <c r="Y42" s="75"/>
      <c r="Z42" s="75"/>
    </row>
    <row r="43" spans="1:26" s="76" customFormat="1" ht="60" x14ac:dyDescent="0.25">
      <c r="A43" s="62"/>
      <c r="B43" s="63" t="s">
        <v>3273</v>
      </c>
      <c r="C43" s="63" t="s">
        <v>3273</v>
      </c>
      <c r="D43" s="812" t="s">
        <v>3274</v>
      </c>
      <c r="E43" s="80" t="s">
        <v>3277</v>
      </c>
      <c r="F43" s="79" t="s">
        <v>19</v>
      </c>
      <c r="G43" s="78">
        <v>0.4</v>
      </c>
      <c r="H43" s="80">
        <v>40943</v>
      </c>
      <c r="I43" s="81">
        <v>41274</v>
      </c>
      <c r="J43" s="82" t="s">
        <v>20</v>
      </c>
      <c r="K43" s="83">
        <v>10.9</v>
      </c>
      <c r="L43" s="83">
        <v>0</v>
      </c>
      <c r="M43" s="84">
        <v>182</v>
      </c>
      <c r="N43" s="84">
        <v>182</v>
      </c>
      <c r="O43" s="85">
        <v>128292822</v>
      </c>
      <c r="P43" s="87">
        <v>106</v>
      </c>
      <c r="Q43" s="74"/>
      <c r="R43" s="75"/>
      <c r="S43" s="75"/>
      <c r="T43" s="75"/>
      <c r="U43" s="75"/>
      <c r="V43" s="75"/>
      <c r="W43" s="75"/>
      <c r="X43" s="75"/>
      <c r="Y43" s="75"/>
      <c r="Z43" s="75"/>
    </row>
    <row r="44" spans="1:26" s="76" customFormat="1" ht="45" x14ac:dyDescent="0.25">
      <c r="A44" s="62"/>
      <c r="B44" s="63" t="s">
        <v>4556</v>
      </c>
      <c r="C44" s="63" t="s">
        <v>3305</v>
      </c>
      <c r="D44" s="77" t="s">
        <v>4557</v>
      </c>
      <c r="E44" s="78" t="s">
        <v>4558</v>
      </c>
      <c r="F44" s="79" t="s">
        <v>19</v>
      </c>
      <c r="G44" s="78">
        <v>0.6</v>
      </c>
      <c r="H44" s="80">
        <v>41550</v>
      </c>
      <c r="I44" s="81">
        <v>41851</v>
      </c>
      <c r="J44" s="82" t="s">
        <v>20</v>
      </c>
      <c r="K44" s="83">
        <v>9.8000000000000007</v>
      </c>
      <c r="L44" s="89">
        <v>0</v>
      </c>
      <c r="M44" s="84">
        <v>499</v>
      </c>
      <c r="N44" s="84">
        <v>299</v>
      </c>
      <c r="O44" s="85">
        <v>1048976255</v>
      </c>
      <c r="P44" s="85">
        <v>4</v>
      </c>
      <c r="Q44" s="88" t="s">
        <v>4559</v>
      </c>
    </row>
    <row r="45" spans="1:26" s="99" customFormat="1" x14ac:dyDescent="0.25">
      <c r="A45" s="90"/>
      <c r="B45" s="91"/>
      <c r="C45" s="91"/>
      <c r="D45" s="92"/>
      <c r="E45" s="93"/>
      <c r="F45" s="94"/>
      <c r="G45" s="93"/>
      <c r="H45" s="94"/>
      <c r="I45" s="1066"/>
      <c r="J45" s="95"/>
      <c r="K45" s="89">
        <f>SUM(K41:K44)</f>
        <v>42.5</v>
      </c>
      <c r="L45" s="89">
        <f>SUM(L42:L44)</f>
        <v>0</v>
      </c>
      <c r="M45" s="96"/>
      <c r="N45" s="96"/>
      <c r="O45" s="97"/>
      <c r="P45" s="97"/>
      <c r="Q45" s="98"/>
    </row>
    <row r="46" spans="1:26" s="100" customFormat="1" x14ac:dyDescent="0.25">
      <c r="C46" s="101"/>
      <c r="E46" s="102"/>
      <c r="K46" s="103"/>
    </row>
    <row r="47" spans="1:26" s="100" customFormat="1" x14ac:dyDescent="0.25">
      <c r="B47" s="1888" t="s">
        <v>60</v>
      </c>
      <c r="C47" s="2126" t="s">
        <v>61</v>
      </c>
      <c r="D47" s="1890" t="s">
        <v>62</v>
      </c>
      <c r="E47" s="1890"/>
      <c r="K47" s="103"/>
    </row>
    <row r="48" spans="1:26" s="100" customFormat="1" x14ac:dyDescent="0.25">
      <c r="B48" s="1889"/>
      <c r="C48" s="2127"/>
      <c r="D48" s="752" t="s">
        <v>63</v>
      </c>
      <c r="E48" s="105" t="s">
        <v>64</v>
      </c>
      <c r="K48" s="103"/>
    </row>
    <row r="49" spans="2:18" s="100" customFormat="1" ht="18.75" x14ac:dyDescent="0.25">
      <c r="B49" s="106" t="s">
        <v>65</v>
      </c>
      <c r="C49" s="107">
        <f>+K45</f>
        <v>42.5</v>
      </c>
      <c r="D49" s="833" t="s">
        <v>22</v>
      </c>
      <c r="E49" s="109"/>
      <c r="F49" s="110"/>
      <c r="G49" s="110"/>
      <c r="H49" s="110"/>
      <c r="I49" s="110"/>
      <c r="J49" s="110"/>
      <c r="K49" s="111"/>
      <c r="L49" s="110"/>
      <c r="M49" s="110"/>
    </row>
    <row r="50" spans="2:18" s="100" customFormat="1" x14ac:dyDescent="0.25">
      <c r="B50" s="106" t="s">
        <v>66</v>
      </c>
      <c r="C50" s="107" t="s">
        <v>3278</v>
      </c>
      <c r="D50" s="833" t="s">
        <v>22</v>
      </c>
      <c r="E50" s="833"/>
      <c r="K50" s="103"/>
    </row>
    <row r="51" spans="2:18" s="100" customFormat="1" x14ac:dyDescent="0.25">
      <c r="B51" s="112"/>
      <c r="C51" s="1901"/>
      <c r="D51" s="1901"/>
      <c r="E51" s="1901"/>
      <c r="F51" s="1901"/>
      <c r="G51" s="1901"/>
      <c r="H51" s="1901"/>
      <c r="I51" s="1901"/>
      <c r="J51" s="1901"/>
      <c r="K51" s="1901"/>
      <c r="L51" s="1901"/>
      <c r="M51" s="1901"/>
      <c r="N51" s="1901"/>
    </row>
    <row r="52" spans="2:18" ht="15.75" thickBot="1" x14ac:dyDescent="0.3"/>
    <row r="53" spans="2:18" ht="27" thickBot="1" x14ac:dyDescent="0.3">
      <c r="B53" s="1902" t="s">
        <v>67</v>
      </c>
      <c r="C53" s="1902"/>
      <c r="D53" s="1902"/>
      <c r="E53" s="1902"/>
      <c r="F53" s="1902"/>
      <c r="G53" s="1902"/>
      <c r="H53" s="1902"/>
      <c r="I53" s="1902"/>
      <c r="J53" s="1902"/>
      <c r="K53" s="1902"/>
      <c r="L53" s="1902"/>
      <c r="M53" s="1902"/>
      <c r="N53" s="1902"/>
    </row>
    <row r="56" spans="2:18" ht="120" x14ac:dyDescent="0.25">
      <c r="B56" s="798" t="s">
        <v>68</v>
      </c>
      <c r="C56" s="60" t="s">
        <v>69</v>
      </c>
      <c r="D56" s="798" t="s">
        <v>70</v>
      </c>
      <c r="E56" s="798" t="s">
        <v>71</v>
      </c>
      <c r="F56" s="798" t="s">
        <v>72</v>
      </c>
      <c r="G56" s="798" t="s">
        <v>73</v>
      </c>
      <c r="H56" s="798" t="s">
        <v>74</v>
      </c>
      <c r="I56" s="798" t="s">
        <v>75</v>
      </c>
      <c r="J56" s="798" t="s">
        <v>76</v>
      </c>
      <c r="K56" s="798" t="s">
        <v>77</v>
      </c>
      <c r="L56" s="798" t="s">
        <v>78</v>
      </c>
      <c r="M56" s="757" t="s">
        <v>79</v>
      </c>
      <c r="N56" s="757" t="s">
        <v>80</v>
      </c>
      <c r="O56" s="1898" t="s">
        <v>81</v>
      </c>
      <c r="P56" s="1900"/>
      <c r="Q56" s="798" t="s">
        <v>82</v>
      </c>
    </row>
    <row r="57" spans="2:18" s="116" customFormat="1" ht="30" x14ac:dyDescent="0.25">
      <c r="B57" s="354" t="s">
        <v>1274</v>
      </c>
      <c r="C57" s="118" t="s">
        <v>84</v>
      </c>
      <c r="D57" s="119" t="s">
        <v>3279</v>
      </c>
      <c r="E57" s="119">
        <v>195</v>
      </c>
      <c r="F57" s="119" t="s">
        <v>86</v>
      </c>
      <c r="G57" s="119" t="s">
        <v>19</v>
      </c>
      <c r="H57" s="119" t="s">
        <v>86</v>
      </c>
      <c r="I57" s="119" t="s">
        <v>86</v>
      </c>
      <c r="J57" s="119" t="s">
        <v>19</v>
      </c>
      <c r="K57" s="119" t="s">
        <v>19</v>
      </c>
      <c r="L57" s="119" t="s">
        <v>19</v>
      </c>
      <c r="M57" s="119" t="s">
        <v>19</v>
      </c>
      <c r="N57" s="119" t="s">
        <v>19</v>
      </c>
      <c r="O57" s="2088"/>
      <c r="P57" s="2089"/>
      <c r="Q57" s="119" t="s">
        <v>19</v>
      </c>
    </row>
    <row r="58" spans="2:18" s="116" customFormat="1" ht="30" x14ac:dyDescent="0.25">
      <c r="B58" s="354" t="s">
        <v>1274</v>
      </c>
      <c r="C58" s="118" t="s">
        <v>84</v>
      </c>
      <c r="D58" s="119" t="s">
        <v>3280</v>
      </c>
      <c r="E58" s="119">
        <v>52</v>
      </c>
      <c r="F58" s="119" t="s">
        <v>86</v>
      </c>
      <c r="G58" s="119" t="s">
        <v>19</v>
      </c>
      <c r="H58" s="119" t="s">
        <v>86</v>
      </c>
      <c r="I58" s="119" t="s">
        <v>86</v>
      </c>
      <c r="J58" s="119" t="s">
        <v>19</v>
      </c>
      <c r="K58" s="119" t="s">
        <v>19</v>
      </c>
      <c r="L58" s="119" t="s">
        <v>19</v>
      </c>
      <c r="M58" s="119" t="s">
        <v>19</v>
      </c>
      <c r="N58" s="119" t="s">
        <v>19</v>
      </c>
      <c r="O58" s="2088"/>
      <c r="P58" s="2089"/>
      <c r="Q58" s="119" t="s">
        <v>19</v>
      </c>
      <c r="R58" s="121"/>
    </row>
    <row r="59" spans="2:18" s="116" customFormat="1" ht="30" x14ac:dyDescent="0.25">
      <c r="B59" s="354" t="s">
        <v>1274</v>
      </c>
      <c r="C59" s="118" t="s">
        <v>84</v>
      </c>
      <c r="D59" s="119" t="s">
        <v>3281</v>
      </c>
      <c r="E59" s="119">
        <v>52</v>
      </c>
      <c r="F59" s="119" t="s">
        <v>86</v>
      </c>
      <c r="G59" s="119" t="s">
        <v>19</v>
      </c>
      <c r="H59" s="119" t="s">
        <v>86</v>
      </c>
      <c r="I59" s="119" t="s">
        <v>86</v>
      </c>
      <c r="J59" s="119" t="s">
        <v>19</v>
      </c>
      <c r="K59" s="119" t="s">
        <v>19</v>
      </c>
      <c r="L59" s="119" t="s">
        <v>19</v>
      </c>
      <c r="M59" s="119" t="s">
        <v>19</v>
      </c>
      <c r="N59" s="119" t="s">
        <v>19</v>
      </c>
      <c r="O59" s="2088"/>
      <c r="P59" s="2089"/>
      <c r="Q59" s="119" t="s">
        <v>19</v>
      </c>
      <c r="R59" s="121"/>
    </row>
    <row r="60" spans="2:18" s="116" customFormat="1" ht="30" x14ac:dyDescent="0.25">
      <c r="B60" s="354" t="s">
        <v>1274</v>
      </c>
      <c r="C60" s="118" t="s">
        <v>84</v>
      </c>
      <c r="D60" s="119" t="s">
        <v>3282</v>
      </c>
      <c r="E60" s="119">
        <v>143</v>
      </c>
      <c r="F60" s="119" t="s">
        <v>86</v>
      </c>
      <c r="G60" s="119" t="s">
        <v>19</v>
      </c>
      <c r="H60" s="119" t="s">
        <v>86</v>
      </c>
      <c r="I60" s="119" t="s">
        <v>86</v>
      </c>
      <c r="J60" s="119" t="s">
        <v>19</v>
      </c>
      <c r="K60" s="119" t="s">
        <v>19</v>
      </c>
      <c r="L60" s="119" t="s">
        <v>19</v>
      </c>
      <c r="M60" s="119" t="s">
        <v>19</v>
      </c>
      <c r="N60" s="119" t="s">
        <v>19</v>
      </c>
      <c r="O60" s="2088"/>
      <c r="P60" s="2089"/>
      <c r="Q60" s="119" t="s">
        <v>19</v>
      </c>
      <c r="R60" s="121"/>
    </row>
    <row r="61" spans="2:18" x14ac:dyDescent="0.25">
      <c r="B61" s="1" t="s">
        <v>92</v>
      </c>
    </row>
    <row r="62" spans="2:18" x14ac:dyDescent="0.25">
      <c r="B62" s="1" t="s">
        <v>93</v>
      </c>
    </row>
    <row r="64" spans="2:18" ht="15.75" thickBot="1" x14ac:dyDescent="0.3"/>
    <row r="65" spans="2:24" ht="27" thickBot="1" x14ac:dyDescent="0.3">
      <c r="B65" s="1903" t="s">
        <v>94</v>
      </c>
      <c r="C65" s="1904"/>
      <c r="D65" s="1904"/>
      <c r="E65" s="1904"/>
      <c r="F65" s="1904"/>
      <c r="G65" s="1904"/>
      <c r="H65" s="1904"/>
      <c r="I65" s="1904"/>
      <c r="J65" s="1904"/>
      <c r="K65" s="1904"/>
      <c r="L65" s="1904"/>
      <c r="M65" s="1904"/>
      <c r="N65" s="1905"/>
    </row>
    <row r="68" spans="2:24" x14ac:dyDescent="0.25">
      <c r="B68" s="1896" t="s">
        <v>95</v>
      </c>
      <c r="C68" s="2084" t="s">
        <v>96</v>
      </c>
      <c r="D68" s="1896" t="s">
        <v>97</v>
      </c>
      <c r="E68" s="1896" t="s">
        <v>98</v>
      </c>
      <c r="F68" s="1896" t="s">
        <v>99</v>
      </c>
      <c r="G68" s="1896" t="s">
        <v>100</v>
      </c>
      <c r="H68" s="1896" t="s">
        <v>101</v>
      </c>
      <c r="I68" s="1896" t="s">
        <v>102</v>
      </c>
      <c r="J68" s="1898" t="s">
        <v>103</v>
      </c>
      <c r="K68" s="1899"/>
      <c r="L68" s="1900"/>
      <c r="M68" s="1896" t="s">
        <v>104</v>
      </c>
      <c r="N68" s="1896" t="s">
        <v>105</v>
      </c>
      <c r="O68" s="1896" t="s">
        <v>106</v>
      </c>
      <c r="P68" s="2118" t="s">
        <v>81</v>
      </c>
      <c r="Q68" s="2119"/>
    </row>
    <row r="69" spans="2:24" ht="45" x14ac:dyDescent="0.25">
      <c r="B69" s="1897"/>
      <c r="C69" s="2085"/>
      <c r="D69" s="1897"/>
      <c r="E69" s="1897"/>
      <c r="F69" s="1897"/>
      <c r="G69" s="1897"/>
      <c r="H69" s="1897"/>
      <c r="I69" s="1897"/>
      <c r="J69" s="128" t="s">
        <v>107</v>
      </c>
      <c r="K69" s="128" t="s">
        <v>108</v>
      </c>
      <c r="L69" s="128" t="s">
        <v>109</v>
      </c>
      <c r="M69" s="1897"/>
      <c r="N69" s="1897"/>
      <c r="O69" s="1897"/>
      <c r="P69" s="2120"/>
      <c r="Q69" s="2121"/>
    </row>
    <row r="70" spans="2:24" ht="45" x14ac:dyDescent="0.25">
      <c r="B70" s="786" t="s">
        <v>437</v>
      </c>
      <c r="C70" s="791" t="s">
        <v>111</v>
      </c>
      <c r="D70" s="769" t="s">
        <v>3283</v>
      </c>
      <c r="E70" s="769">
        <v>52401851</v>
      </c>
      <c r="F70" s="769" t="s">
        <v>778</v>
      </c>
      <c r="G70" s="760" t="s">
        <v>253</v>
      </c>
      <c r="H70" s="762">
        <v>37414</v>
      </c>
      <c r="I70" s="765" t="s">
        <v>86</v>
      </c>
      <c r="J70" s="770" t="s">
        <v>3284</v>
      </c>
      <c r="K70" s="769" t="s">
        <v>3285</v>
      </c>
      <c r="L70" s="769" t="s">
        <v>146</v>
      </c>
      <c r="M70" s="760" t="s">
        <v>19</v>
      </c>
      <c r="N70" s="760" t="s">
        <v>19</v>
      </c>
      <c r="O70" s="760" t="s">
        <v>19</v>
      </c>
      <c r="P70" s="2063"/>
      <c r="Q70" s="2064"/>
    </row>
    <row r="71" spans="2:24" s="137" customFormat="1" ht="60" x14ac:dyDescent="0.25">
      <c r="B71" s="827" t="s">
        <v>437</v>
      </c>
      <c r="C71" s="132" t="s">
        <v>111</v>
      </c>
      <c r="D71" s="769" t="s">
        <v>3286</v>
      </c>
      <c r="E71" s="769">
        <v>1063155328</v>
      </c>
      <c r="F71" s="769" t="s">
        <v>2747</v>
      </c>
      <c r="G71" s="794" t="s">
        <v>130</v>
      </c>
      <c r="H71" s="135">
        <v>41368</v>
      </c>
      <c r="I71" s="794" t="s">
        <v>86</v>
      </c>
      <c r="J71" s="1056" t="s">
        <v>3287</v>
      </c>
      <c r="K71" s="1056" t="s">
        <v>3288</v>
      </c>
      <c r="L71" s="1056" t="s">
        <v>146</v>
      </c>
      <c r="M71" s="760" t="s">
        <v>19</v>
      </c>
      <c r="N71" s="760" t="s">
        <v>19</v>
      </c>
      <c r="O71" s="760" t="s">
        <v>19</v>
      </c>
      <c r="P71" s="2250"/>
      <c r="Q71" s="2251"/>
      <c r="W71" s="1"/>
    </row>
    <row r="72" spans="2:24" s="137" customFormat="1" ht="30" x14ac:dyDescent="0.25">
      <c r="B72" s="827" t="s">
        <v>437</v>
      </c>
      <c r="C72" s="132" t="s">
        <v>3289</v>
      </c>
      <c r="D72" s="769" t="s">
        <v>3290</v>
      </c>
      <c r="E72" s="769">
        <v>78076504</v>
      </c>
      <c r="F72" s="769" t="s">
        <v>3291</v>
      </c>
      <c r="G72" s="794" t="s">
        <v>125</v>
      </c>
      <c r="H72" s="135">
        <v>40164</v>
      </c>
      <c r="I72" s="794">
        <v>116082</v>
      </c>
      <c r="J72" s="1056" t="s">
        <v>3228</v>
      </c>
      <c r="K72" s="1056" t="s">
        <v>3292</v>
      </c>
      <c r="L72" s="1056" t="s">
        <v>146</v>
      </c>
      <c r="M72" s="760" t="s">
        <v>19</v>
      </c>
      <c r="N72" s="760" t="s">
        <v>19</v>
      </c>
      <c r="O72" s="760" t="s">
        <v>19</v>
      </c>
      <c r="P72" s="819"/>
      <c r="Q72" s="820"/>
      <c r="W72" s="1"/>
    </row>
    <row r="73" spans="2:24" ht="45" x14ac:dyDescent="0.25">
      <c r="B73" s="786" t="s">
        <v>121</v>
      </c>
      <c r="C73" s="791" t="s">
        <v>111</v>
      </c>
      <c r="D73" s="769" t="s">
        <v>3293</v>
      </c>
      <c r="E73" s="769">
        <v>30666921</v>
      </c>
      <c r="F73" s="769" t="s">
        <v>124</v>
      </c>
      <c r="G73" s="794" t="s">
        <v>125</v>
      </c>
      <c r="H73" s="135">
        <v>39016</v>
      </c>
      <c r="I73" s="794">
        <v>104181</v>
      </c>
      <c r="J73" s="770" t="s">
        <v>255</v>
      </c>
      <c r="K73" s="215" t="s">
        <v>3294</v>
      </c>
      <c r="L73" s="769" t="s">
        <v>146</v>
      </c>
      <c r="M73" s="760" t="s">
        <v>19</v>
      </c>
      <c r="N73" s="760" t="s">
        <v>19</v>
      </c>
      <c r="O73" s="760" t="s">
        <v>19</v>
      </c>
      <c r="P73" s="2250"/>
      <c r="Q73" s="2251"/>
    </row>
    <row r="74" spans="2:24" ht="45" x14ac:dyDescent="0.25">
      <c r="B74" s="795" t="s">
        <v>121</v>
      </c>
      <c r="C74" s="144" t="s">
        <v>111</v>
      </c>
      <c r="D74" s="769" t="s">
        <v>3295</v>
      </c>
      <c r="E74" s="769">
        <v>30662025</v>
      </c>
      <c r="F74" s="769" t="s">
        <v>191</v>
      </c>
      <c r="G74" s="770" t="s">
        <v>192</v>
      </c>
      <c r="H74" s="771">
        <v>37070</v>
      </c>
      <c r="I74" s="769" t="s">
        <v>3296</v>
      </c>
      <c r="J74" s="770" t="s">
        <v>255</v>
      </c>
      <c r="K74" s="769" t="s">
        <v>3297</v>
      </c>
      <c r="L74" s="769" t="s">
        <v>146</v>
      </c>
      <c r="M74" s="770" t="s">
        <v>19</v>
      </c>
      <c r="N74" s="770" t="s">
        <v>19</v>
      </c>
      <c r="O74" s="770" t="s">
        <v>19</v>
      </c>
      <c r="P74" s="2154"/>
      <c r="Q74" s="2155"/>
    </row>
    <row r="75" spans="2:24" ht="60" x14ac:dyDescent="0.25">
      <c r="B75" s="795" t="s">
        <v>121</v>
      </c>
      <c r="C75" s="144" t="s">
        <v>3289</v>
      </c>
      <c r="D75" s="1056" t="s">
        <v>3298</v>
      </c>
      <c r="E75" s="1056">
        <v>50937561</v>
      </c>
      <c r="F75" s="1056" t="s">
        <v>124</v>
      </c>
      <c r="G75" s="770" t="s">
        <v>196</v>
      </c>
      <c r="H75" s="771">
        <v>39871</v>
      </c>
      <c r="I75" s="769">
        <v>116199</v>
      </c>
      <c r="J75" s="770" t="s">
        <v>3299</v>
      </c>
      <c r="K75" s="769" t="s">
        <v>3300</v>
      </c>
      <c r="L75" s="769" t="s">
        <v>146</v>
      </c>
      <c r="M75" s="770" t="s">
        <v>19</v>
      </c>
      <c r="N75" s="770" t="s">
        <v>19</v>
      </c>
      <c r="O75" s="770" t="s">
        <v>19</v>
      </c>
      <c r="P75" s="2154"/>
      <c r="Q75" s="2155"/>
      <c r="T75" s="35"/>
      <c r="U75" s="2383"/>
      <c r="V75" s="2383"/>
      <c r="W75" s="35"/>
      <c r="X75" s="35"/>
    </row>
    <row r="76" spans="2:24" ht="15.75" thickBot="1" x14ac:dyDescent="0.3"/>
    <row r="77" spans="2:24" ht="27" thickBot="1" x14ac:dyDescent="0.3">
      <c r="B77" s="1903" t="s">
        <v>149</v>
      </c>
      <c r="C77" s="1904"/>
      <c r="D77" s="1904"/>
      <c r="E77" s="1904"/>
      <c r="F77" s="1904"/>
      <c r="G77" s="1904"/>
      <c r="H77" s="1904"/>
      <c r="I77" s="1904"/>
      <c r="J77" s="1904"/>
      <c r="K77" s="1904"/>
      <c r="L77" s="1904"/>
      <c r="M77" s="1904"/>
      <c r="N77" s="1905"/>
    </row>
    <row r="80" spans="2:24" ht="30" x14ac:dyDescent="0.25">
      <c r="B80" s="114" t="s">
        <v>18</v>
      </c>
      <c r="C80" s="113" t="s">
        <v>150</v>
      </c>
      <c r="D80" s="1898" t="s">
        <v>81</v>
      </c>
      <c r="E80" s="1900"/>
    </row>
    <row r="81" spans="1:26" x14ac:dyDescent="0.25">
      <c r="B81" s="804" t="s">
        <v>151</v>
      </c>
      <c r="C81" s="52" t="s">
        <v>19</v>
      </c>
      <c r="D81" s="1969"/>
      <c r="E81" s="1970"/>
    </row>
    <row r="84" spans="1:26" ht="26.25" x14ac:dyDescent="0.25">
      <c r="B84" s="2090" t="s">
        <v>152</v>
      </c>
      <c r="C84" s="2090"/>
      <c r="D84" s="2090"/>
      <c r="E84" s="2090"/>
      <c r="F84" s="2090"/>
      <c r="G84" s="2090"/>
      <c r="H84" s="2090"/>
      <c r="I84" s="2090"/>
      <c r="J84" s="2090"/>
      <c r="K84" s="2090"/>
      <c r="L84" s="2090"/>
      <c r="M84" s="2090"/>
      <c r="N84" s="2090"/>
      <c r="O84" s="2090"/>
      <c r="P84" s="2090"/>
    </row>
    <row r="86" spans="1:26" ht="15.75" thickBot="1" x14ac:dyDescent="0.3"/>
    <row r="87" spans="1:26" ht="27" thickBot="1" x14ac:dyDescent="0.3">
      <c r="B87" s="1903" t="s">
        <v>153</v>
      </c>
      <c r="C87" s="1904"/>
      <c r="D87" s="1904"/>
      <c r="E87" s="1904"/>
      <c r="F87" s="1904"/>
      <c r="G87" s="1904"/>
      <c r="H87" s="1904"/>
      <c r="I87" s="1904"/>
      <c r="J87" s="1904"/>
      <c r="K87" s="1904"/>
      <c r="L87" s="1904"/>
      <c r="M87" s="1904"/>
      <c r="N87" s="1905"/>
    </row>
    <row r="89" spans="1:26" ht="15.75" thickBot="1" x14ac:dyDescent="0.3">
      <c r="M89" s="58"/>
      <c r="N89" s="58"/>
    </row>
    <row r="90" spans="1:26" s="799" customFormat="1" ht="60" x14ac:dyDescent="0.25">
      <c r="B90" s="155" t="s">
        <v>34</v>
      </c>
      <c r="C90" s="156" t="s">
        <v>35</v>
      </c>
      <c r="D90" s="155" t="s">
        <v>36</v>
      </c>
      <c r="E90" s="155" t="s">
        <v>37</v>
      </c>
      <c r="F90" s="155" t="s">
        <v>38</v>
      </c>
      <c r="G90" s="155" t="s">
        <v>39</v>
      </c>
      <c r="H90" s="155" t="s">
        <v>40</v>
      </c>
      <c r="I90" s="155" t="s">
        <v>41</v>
      </c>
      <c r="J90" s="155" t="s">
        <v>42</v>
      </c>
      <c r="K90" s="155" t="s">
        <v>43</v>
      </c>
      <c r="L90" s="155" t="s">
        <v>44</v>
      </c>
      <c r="M90" s="157" t="s">
        <v>45</v>
      </c>
      <c r="N90" s="155" t="s">
        <v>46</v>
      </c>
      <c r="O90" s="155" t="s">
        <v>47</v>
      </c>
      <c r="P90" s="755" t="s">
        <v>48</v>
      </c>
      <c r="Q90" s="755" t="s">
        <v>49</v>
      </c>
    </row>
    <row r="91" spans="1:26" s="76" customFormat="1" ht="60" x14ac:dyDescent="0.25">
      <c r="A91" s="62"/>
      <c r="B91" s="162" t="s">
        <v>3301</v>
      </c>
      <c r="C91" s="162" t="s">
        <v>3301</v>
      </c>
      <c r="D91" s="77" t="s">
        <v>3302</v>
      </c>
      <c r="E91" s="78" t="s">
        <v>3303</v>
      </c>
      <c r="F91" s="80" t="s">
        <v>19</v>
      </c>
      <c r="G91" s="159">
        <v>0.4</v>
      </c>
      <c r="H91" s="81">
        <v>40943</v>
      </c>
      <c r="I91" s="81">
        <v>41274</v>
      </c>
      <c r="J91" s="82" t="s">
        <v>20</v>
      </c>
      <c r="K91" s="160">
        <v>10.9</v>
      </c>
      <c r="L91" s="160">
        <v>0</v>
      </c>
      <c r="M91" s="161">
        <v>182</v>
      </c>
      <c r="N91" s="160">
        <v>72.8</v>
      </c>
      <c r="O91" s="85">
        <v>113792822</v>
      </c>
      <c r="P91" s="85" t="s">
        <v>3304</v>
      </c>
      <c r="Q91" s="74"/>
      <c r="R91" s="75"/>
      <c r="S91" s="75"/>
      <c r="T91" s="75"/>
      <c r="U91" s="75"/>
      <c r="V91" s="75"/>
      <c r="W91" s="75"/>
      <c r="X91" s="75"/>
      <c r="Y91" s="75"/>
      <c r="Z91" s="75"/>
    </row>
    <row r="92" spans="1:26" s="76" customFormat="1" ht="30" x14ac:dyDescent="0.25">
      <c r="A92" s="62"/>
      <c r="B92" s="162" t="s">
        <v>3305</v>
      </c>
      <c r="C92" s="77" t="s">
        <v>3305</v>
      </c>
      <c r="D92" s="77" t="s">
        <v>3306</v>
      </c>
      <c r="E92" s="78" t="s">
        <v>3307</v>
      </c>
      <c r="F92" s="79" t="s">
        <v>19</v>
      </c>
      <c r="G92" s="159">
        <v>0.6</v>
      </c>
      <c r="H92" s="81">
        <v>39815</v>
      </c>
      <c r="I92" s="81">
        <v>40178</v>
      </c>
      <c r="J92" s="82" t="s">
        <v>20</v>
      </c>
      <c r="K92" s="160">
        <v>3</v>
      </c>
      <c r="L92" s="160">
        <v>8.9</v>
      </c>
      <c r="M92" s="161">
        <v>533</v>
      </c>
      <c r="N92" s="160">
        <v>320</v>
      </c>
      <c r="O92" s="85">
        <v>296439389</v>
      </c>
      <c r="P92" s="85">
        <v>195</v>
      </c>
      <c r="Q92" s="74" t="s">
        <v>3308</v>
      </c>
      <c r="R92" s="75"/>
      <c r="S92" s="75"/>
      <c r="T92" s="75"/>
      <c r="U92" s="75"/>
      <c r="V92" s="75"/>
      <c r="W92" s="75"/>
      <c r="X92" s="75"/>
      <c r="Y92" s="75"/>
      <c r="Z92" s="75"/>
    </row>
    <row r="93" spans="1:26" s="76" customFormat="1" ht="60" x14ac:dyDescent="0.25">
      <c r="A93" s="62"/>
      <c r="B93" s="162" t="s">
        <v>3305</v>
      </c>
      <c r="C93" s="77" t="s">
        <v>3305</v>
      </c>
      <c r="D93" s="77" t="s">
        <v>3306</v>
      </c>
      <c r="E93" s="78" t="s">
        <v>3253</v>
      </c>
      <c r="F93" s="79" t="s">
        <v>19</v>
      </c>
      <c r="G93" s="159">
        <v>0.6</v>
      </c>
      <c r="H93" s="81">
        <v>41304</v>
      </c>
      <c r="I93" s="81">
        <v>37986</v>
      </c>
      <c r="J93" s="82" t="s">
        <v>20</v>
      </c>
      <c r="K93" s="160">
        <v>0</v>
      </c>
      <c r="L93" s="160">
        <v>11</v>
      </c>
      <c r="M93" s="161">
        <v>1560</v>
      </c>
      <c r="N93" s="160">
        <v>936</v>
      </c>
      <c r="O93" s="85">
        <v>1384445431</v>
      </c>
      <c r="P93" s="85" t="s">
        <v>3309</v>
      </c>
      <c r="Q93" s="74" t="s">
        <v>4636</v>
      </c>
      <c r="R93" s="75"/>
      <c r="S93" s="75"/>
      <c r="T93" s="75"/>
      <c r="U93" s="75"/>
      <c r="V93" s="75"/>
      <c r="W93" s="75"/>
      <c r="X93" s="75"/>
      <c r="Y93" s="75"/>
      <c r="Z93" s="75"/>
    </row>
    <row r="94" spans="1:26" s="76" customFormat="1" x14ac:dyDescent="0.25">
      <c r="A94" s="62"/>
      <c r="B94" s="162" t="s">
        <v>3305</v>
      </c>
      <c r="C94" s="77" t="s">
        <v>3305</v>
      </c>
      <c r="D94" s="77" t="s">
        <v>3306</v>
      </c>
      <c r="E94" s="78" t="s">
        <v>3310</v>
      </c>
      <c r="F94" s="79" t="s">
        <v>19</v>
      </c>
      <c r="G94" s="159">
        <v>0.6</v>
      </c>
      <c r="H94" s="81">
        <v>41671</v>
      </c>
      <c r="I94" s="81">
        <v>41973</v>
      </c>
      <c r="J94" s="82" t="s">
        <v>20</v>
      </c>
      <c r="K94" s="160">
        <v>7</v>
      </c>
      <c r="L94" s="160">
        <v>0</v>
      </c>
      <c r="M94" s="161">
        <v>2073</v>
      </c>
      <c r="N94" s="160">
        <v>1244</v>
      </c>
      <c r="O94" s="85">
        <v>2559568369</v>
      </c>
      <c r="P94" s="85" t="s">
        <v>3311</v>
      </c>
      <c r="Q94" s="74"/>
      <c r="R94" s="75"/>
      <c r="S94" s="75"/>
      <c r="T94" s="75"/>
      <c r="U94" s="75"/>
      <c r="V94" s="75"/>
      <c r="W94" s="75"/>
      <c r="X94" s="75"/>
      <c r="Y94" s="75"/>
      <c r="Z94" s="75"/>
    </row>
    <row r="95" spans="1:26" s="76" customFormat="1" x14ac:dyDescent="0.25">
      <c r="A95" s="830"/>
      <c r="B95" s="162" t="s">
        <v>29</v>
      </c>
      <c r="C95" s="77"/>
      <c r="D95" s="77"/>
      <c r="E95" s="78"/>
      <c r="F95" s="79"/>
      <c r="G95" s="159"/>
      <c r="H95" s="81"/>
      <c r="I95" s="81"/>
      <c r="J95" s="82"/>
      <c r="K95" s="160">
        <f>SUM(K91:K94)</f>
        <v>20.9</v>
      </c>
      <c r="L95" s="160">
        <f>SUM(L91:L94)</f>
        <v>19.899999999999999</v>
      </c>
      <c r="M95" s="161">
        <f>SUM(M91:M94)</f>
        <v>4348</v>
      </c>
      <c r="N95" s="160">
        <f>SUM(N91:N94)</f>
        <v>2572.8000000000002</v>
      </c>
      <c r="O95" s="85"/>
      <c r="P95" s="85"/>
      <c r="Q95" s="74"/>
      <c r="R95" s="75"/>
      <c r="S95" s="75"/>
      <c r="T95" s="75"/>
      <c r="U95" s="75"/>
      <c r="V95" s="75"/>
      <c r="W95" s="75"/>
      <c r="X95" s="75"/>
      <c r="Y95" s="75"/>
      <c r="Z95" s="75"/>
    </row>
    <row r="96" spans="1:26" x14ac:dyDescent="0.25">
      <c r="B96" s="100"/>
      <c r="C96" s="101"/>
      <c r="D96" s="100"/>
      <c r="E96" s="102"/>
      <c r="F96" s="100"/>
      <c r="G96" s="100"/>
      <c r="H96" s="100"/>
      <c r="I96" s="100"/>
      <c r="J96" s="100"/>
      <c r="K96" s="103"/>
      <c r="L96" s="100"/>
      <c r="M96" s="100"/>
      <c r="N96" s="100"/>
      <c r="O96" s="100"/>
      <c r="P96" s="100"/>
    </row>
    <row r="97" spans="2:17" ht="18.75" x14ac:dyDescent="0.25">
      <c r="B97" s="106" t="s">
        <v>154</v>
      </c>
      <c r="C97" s="171" t="s">
        <v>3312</v>
      </c>
      <c r="H97" s="110"/>
      <c r="I97" s="110"/>
      <c r="J97" s="110"/>
      <c r="K97" s="111"/>
      <c r="L97" s="110"/>
      <c r="M97" s="110"/>
      <c r="N97" s="100"/>
      <c r="O97" s="100"/>
      <c r="P97" s="100"/>
    </row>
    <row r="98" spans="2:17" ht="15.75" thickBot="1" x14ac:dyDescent="0.3"/>
    <row r="99" spans="2:17" ht="30.75" thickBot="1" x14ac:dyDescent="0.3">
      <c r="B99" s="233" t="s">
        <v>166</v>
      </c>
      <c r="C99" s="199" t="s">
        <v>167</v>
      </c>
      <c r="D99" s="233" t="s">
        <v>28</v>
      </c>
      <c r="E99" s="199" t="s">
        <v>205</v>
      </c>
      <c r="I99" s="799"/>
      <c r="K99" s="1"/>
    </row>
    <row r="100" spans="2:17" x14ac:dyDescent="0.25">
      <c r="B100" s="235" t="s">
        <v>206</v>
      </c>
      <c r="C100" s="237">
        <v>20</v>
      </c>
      <c r="D100" s="237">
        <v>0</v>
      </c>
      <c r="E100" s="1946">
        <v>40</v>
      </c>
      <c r="I100" s="799"/>
      <c r="K100" s="1"/>
    </row>
    <row r="101" spans="2:17" x14ac:dyDescent="0.25">
      <c r="B101" s="235" t="s">
        <v>207</v>
      </c>
      <c r="C101" s="833">
        <v>30</v>
      </c>
      <c r="D101" s="768">
        <v>0</v>
      </c>
      <c r="E101" s="1927"/>
      <c r="I101" s="799"/>
      <c r="K101" s="1"/>
      <c r="M101" s="372"/>
    </row>
    <row r="102" spans="2:17" ht="15.75" thickBot="1" x14ac:dyDescent="0.3">
      <c r="B102" s="235" t="s">
        <v>208</v>
      </c>
      <c r="C102" s="239">
        <v>40</v>
      </c>
      <c r="D102" s="239">
        <v>40</v>
      </c>
      <c r="E102" s="1947"/>
      <c r="I102" s="799"/>
      <c r="K102" s="1"/>
    </row>
    <row r="104" spans="2:17" s="137" customFormat="1" ht="15.75" thickBot="1" x14ac:dyDescent="0.3">
      <c r="B104" s="172"/>
      <c r="C104" s="173"/>
      <c r="D104" s="174"/>
      <c r="E104" s="174"/>
      <c r="K104" s="175"/>
    </row>
    <row r="105" spans="2:17" ht="27" thickBot="1" x14ac:dyDescent="0.3">
      <c r="B105" s="1903" t="s">
        <v>155</v>
      </c>
      <c r="C105" s="1904"/>
      <c r="D105" s="1904"/>
      <c r="E105" s="1904"/>
      <c r="F105" s="1904"/>
      <c r="G105" s="1904"/>
      <c r="H105" s="1904"/>
      <c r="I105" s="1904"/>
      <c r="J105" s="1904"/>
      <c r="K105" s="1904"/>
      <c r="L105" s="1904"/>
      <c r="M105" s="1904"/>
      <c r="N105" s="1905"/>
    </row>
    <row r="107" spans="2:17" ht="75" x14ac:dyDescent="0.25">
      <c r="B107" s="1896" t="s">
        <v>95</v>
      </c>
      <c r="C107" s="2084" t="s">
        <v>96</v>
      </c>
      <c r="D107" s="1896" t="s">
        <v>97</v>
      </c>
      <c r="E107" s="1896" t="s">
        <v>98</v>
      </c>
      <c r="F107" s="1896" t="s">
        <v>99</v>
      </c>
      <c r="G107" s="1896" t="s">
        <v>100</v>
      </c>
      <c r="H107" s="1896" t="s">
        <v>101</v>
      </c>
      <c r="I107" s="1896" t="s">
        <v>102</v>
      </c>
      <c r="J107" s="1898" t="s">
        <v>103</v>
      </c>
      <c r="K107" s="1899"/>
      <c r="L107" s="1900"/>
      <c r="M107" s="798" t="s">
        <v>104</v>
      </c>
      <c r="N107" s="798" t="s">
        <v>105</v>
      </c>
      <c r="O107" s="798" t="s">
        <v>106</v>
      </c>
      <c r="P107" s="1898" t="s">
        <v>81</v>
      </c>
      <c r="Q107" s="1900"/>
    </row>
    <row r="108" spans="2:17" ht="45" x14ac:dyDescent="0.25">
      <c r="B108" s="1897"/>
      <c r="C108" s="2085"/>
      <c r="D108" s="1897"/>
      <c r="E108" s="1897"/>
      <c r="F108" s="1897"/>
      <c r="G108" s="1897"/>
      <c r="H108" s="1897"/>
      <c r="I108" s="1897"/>
      <c r="J108" s="176" t="s">
        <v>107</v>
      </c>
      <c r="K108" s="177" t="s">
        <v>108</v>
      </c>
      <c r="L108" s="176" t="s">
        <v>109</v>
      </c>
      <c r="M108" s="798"/>
      <c r="N108" s="798"/>
      <c r="O108" s="798"/>
      <c r="P108" s="757"/>
      <c r="Q108" s="758"/>
    </row>
    <row r="109" spans="2:17" s="180" customFormat="1" ht="30" x14ac:dyDescent="0.25">
      <c r="B109" s="786" t="s">
        <v>1558</v>
      </c>
      <c r="C109" s="791" t="s">
        <v>3313</v>
      </c>
      <c r="D109" s="808" t="s">
        <v>3314</v>
      </c>
      <c r="E109" s="808">
        <v>30649178</v>
      </c>
      <c r="F109" s="808" t="s">
        <v>1642</v>
      </c>
      <c r="G109" s="760" t="s">
        <v>135</v>
      </c>
      <c r="H109" s="762">
        <v>35405</v>
      </c>
      <c r="I109" s="765" t="s">
        <v>86</v>
      </c>
      <c r="J109" s="770" t="s">
        <v>3315</v>
      </c>
      <c r="K109" s="769" t="s">
        <v>3316</v>
      </c>
      <c r="L109" s="769" t="s">
        <v>146</v>
      </c>
      <c r="M109" s="760" t="s">
        <v>19</v>
      </c>
      <c r="N109" s="760" t="s">
        <v>19</v>
      </c>
      <c r="O109" s="760" t="s">
        <v>19</v>
      </c>
      <c r="P109" s="2182"/>
      <c r="Q109" s="2183"/>
    </row>
    <row r="110" spans="2:17" s="180" customFormat="1" ht="45" x14ac:dyDescent="0.25">
      <c r="B110" s="786" t="s">
        <v>1645</v>
      </c>
      <c r="C110" s="791" t="s">
        <v>3313</v>
      </c>
      <c r="D110" s="808" t="s">
        <v>3317</v>
      </c>
      <c r="E110" s="190">
        <v>15033728</v>
      </c>
      <c r="F110" s="808" t="s">
        <v>225</v>
      </c>
      <c r="G110" s="760" t="s">
        <v>135</v>
      </c>
      <c r="H110" s="762">
        <v>35958</v>
      </c>
      <c r="I110" s="765" t="s">
        <v>86</v>
      </c>
      <c r="J110" s="770" t="s">
        <v>3318</v>
      </c>
      <c r="K110" s="769" t="s">
        <v>3319</v>
      </c>
      <c r="L110" s="769" t="s">
        <v>146</v>
      </c>
      <c r="M110" s="770" t="s">
        <v>19</v>
      </c>
      <c r="N110" s="770" t="s">
        <v>19</v>
      </c>
      <c r="O110" s="770" t="s">
        <v>19</v>
      </c>
      <c r="P110" s="2182"/>
      <c r="Q110" s="2183"/>
    </row>
    <row r="111" spans="2:17" ht="30" x14ac:dyDescent="0.25">
      <c r="B111" s="181" t="s">
        <v>893</v>
      </c>
      <c r="C111" s="182" t="s">
        <v>3313</v>
      </c>
      <c r="D111" s="808" t="s">
        <v>3320</v>
      </c>
      <c r="E111" s="190">
        <v>84080239</v>
      </c>
      <c r="F111" s="808" t="s">
        <v>213</v>
      </c>
      <c r="G111" s="186" t="s">
        <v>3321</v>
      </c>
      <c r="H111" s="805">
        <v>41026</v>
      </c>
      <c r="I111" s="806" t="s">
        <v>86</v>
      </c>
      <c r="J111" s="807"/>
      <c r="K111" s="808"/>
      <c r="L111" s="808"/>
      <c r="M111" s="768" t="s">
        <v>19</v>
      </c>
      <c r="N111" s="768" t="s">
        <v>19</v>
      </c>
      <c r="O111" s="768" t="s">
        <v>19</v>
      </c>
      <c r="P111" s="1945"/>
      <c r="Q111" s="1945"/>
    </row>
    <row r="112" spans="2:17" x14ac:dyDescent="0.25">
      <c r="B112" s="192"/>
      <c r="C112" s="193"/>
      <c r="D112" s="194"/>
      <c r="E112" s="194"/>
      <c r="F112" s="194"/>
      <c r="G112" s="194"/>
      <c r="H112" s="194"/>
      <c r="I112" s="195"/>
      <c r="J112" s="196"/>
      <c r="K112" s="197"/>
      <c r="L112" s="198"/>
      <c r="M112" s="35"/>
      <c r="N112" s="35"/>
      <c r="O112" s="35"/>
      <c r="P112" s="724"/>
      <c r="Q112" s="724"/>
    </row>
    <row r="113" spans="2:11" x14ac:dyDescent="0.25">
      <c r="B113" s="47" t="s">
        <v>165</v>
      </c>
      <c r="C113" s="1"/>
      <c r="K113" s="1"/>
    </row>
    <row r="114" spans="2:11" ht="15.75" thickBot="1" x14ac:dyDescent="0.3">
      <c r="C114" s="1"/>
      <c r="K114" s="1"/>
    </row>
    <row r="115" spans="2:11" ht="30" x14ac:dyDescent="0.25">
      <c r="B115" s="55" t="s">
        <v>18</v>
      </c>
      <c r="C115" s="55" t="s">
        <v>166</v>
      </c>
      <c r="D115" s="798" t="s">
        <v>167</v>
      </c>
      <c r="E115" s="55" t="s">
        <v>28</v>
      </c>
      <c r="F115" s="199" t="s">
        <v>168</v>
      </c>
      <c r="G115" s="200"/>
      <c r="K115" s="1"/>
    </row>
    <row r="116" spans="2:11" ht="108" x14ac:dyDescent="0.2">
      <c r="B116" s="2076" t="s">
        <v>169</v>
      </c>
      <c r="C116" s="201" t="s">
        <v>170</v>
      </c>
      <c r="D116" s="768">
        <v>25</v>
      </c>
      <c r="E116" s="768">
        <v>25</v>
      </c>
      <c r="F116" s="2073">
        <f>+E116+E117+E118</f>
        <v>60</v>
      </c>
      <c r="G116" s="202"/>
      <c r="K116" s="1"/>
    </row>
    <row r="117" spans="2:11" ht="96" x14ac:dyDescent="0.2">
      <c r="B117" s="2076"/>
      <c r="C117" s="201" t="s">
        <v>171</v>
      </c>
      <c r="D117" s="770">
        <v>25</v>
      </c>
      <c r="E117" s="768">
        <v>25</v>
      </c>
      <c r="F117" s="2074"/>
      <c r="G117" s="202"/>
      <c r="K117" s="1"/>
    </row>
    <row r="118" spans="2:11" ht="60" x14ac:dyDescent="0.2">
      <c r="B118" s="2076"/>
      <c r="C118" s="201" t="s">
        <v>172</v>
      </c>
      <c r="D118" s="768">
        <v>10</v>
      </c>
      <c r="E118" s="768">
        <v>10</v>
      </c>
      <c r="F118" s="2075"/>
      <c r="G118" s="202"/>
      <c r="K118" s="1"/>
    </row>
    <row r="119" spans="2:11" x14ac:dyDescent="0.2">
      <c r="B119" s="203"/>
      <c r="C119" s="204"/>
      <c r="D119" s="724"/>
      <c r="E119" s="724"/>
      <c r="F119" s="202"/>
      <c r="G119" s="202"/>
      <c r="K119" s="1"/>
    </row>
    <row r="120" spans="2:11" x14ac:dyDescent="0.2">
      <c r="B120" s="203"/>
      <c r="C120" s="204"/>
      <c r="D120" s="724"/>
      <c r="E120" s="724"/>
      <c r="F120" s="202"/>
      <c r="G120" s="202"/>
      <c r="K120" s="1"/>
    </row>
  </sheetData>
  <mergeCells count="63">
    <mergeCell ref="C9:N9"/>
    <mergeCell ref="B2:P2"/>
    <mergeCell ref="B4:P4"/>
    <mergeCell ref="C6:N6"/>
    <mergeCell ref="C7:N7"/>
    <mergeCell ref="C8:N8"/>
    <mergeCell ref="O59:P59"/>
    <mergeCell ref="B14:C16"/>
    <mergeCell ref="B17:C17"/>
    <mergeCell ref="E34:E35"/>
    <mergeCell ref="M37:N37"/>
    <mergeCell ref="B38:Q38"/>
    <mergeCell ref="B47:B48"/>
    <mergeCell ref="C47:C48"/>
    <mergeCell ref="D47:E47"/>
    <mergeCell ref="C51:N51"/>
    <mergeCell ref="B53:N53"/>
    <mergeCell ref="O56:P56"/>
    <mergeCell ref="O57:P57"/>
    <mergeCell ref="O58:P58"/>
    <mergeCell ref="O60:P60"/>
    <mergeCell ref="B65:N65"/>
    <mergeCell ref="B68:B69"/>
    <mergeCell ref="C68:C69"/>
    <mergeCell ref="D68:D69"/>
    <mergeCell ref="E68:E69"/>
    <mergeCell ref="F68:F69"/>
    <mergeCell ref="G68:G69"/>
    <mergeCell ref="H68:H69"/>
    <mergeCell ref="I68:I69"/>
    <mergeCell ref="U75:V75"/>
    <mergeCell ref="B77:N77"/>
    <mergeCell ref="J68:L68"/>
    <mergeCell ref="M68:M69"/>
    <mergeCell ref="N68:N69"/>
    <mergeCell ref="O68:O69"/>
    <mergeCell ref="P68:Q69"/>
    <mergeCell ref="P70:Q70"/>
    <mergeCell ref="B105:N105"/>
    <mergeCell ref="P71:Q71"/>
    <mergeCell ref="P73:Q73"/>
    <mergeCell ref="P74:Q74"/>
    <mergeCell ref="P75:Q75"/>
    <mergeCell ref="D80:E80"/>
    <mergeCell ref="D81:E81"/>
    <mergeCell ref="B84:P84"/>
    <mergeCell ref="B87:N87"/>
    <mergeCell ref="E100:E102"/>
    <mergeCell ref="P111:Q111"/>
    <mergeCell ref="B116:B118"/>
    <mergeCell ref="F116:F118"/>
    <mergeCell ref="H107:H108"/>
    <mergeCell ref="I107:I108"/>
    <mergeCell ref="J107:L107"/>
    <mergeCell ref="P107:Q107"/>
    <mergeCell ref="P109:Q109"/>
    <mergeCell ref="P110:Q110"/>
    <mergeCell ref="B107:B108"/>
    <mergeCell ref="C107:C108"/>
    <mergeCell ref="D107:D108"/>
    <mergeCell ref="E107:E108"/>
    <mergeCell ref="F107:F108"/>
    <mergeCell ref="G107:G108"/>
  </mergeCells>
  <dataValidations count="2">
    <dataValidation type="list" allowBlank="1" showInputMessage="1" showErrorMessage="1" sqref="WVE983037 A65533 IS65533 SO65533 ACK65533 AMG65533 AWC65533 BFY65533 BPU65533 BZQ65533 CJM65533 CTI65533 DDE65533 DNA65533 DWW65533 EGS65533 EQO65533 FAK65533 FKG65533 FUC65533 GDY65533 GNU65533 GXQ65533 HHM65533 HRI65533 IBE65533 ILA65533 IUW65533 JES65533 JOO65533 JYK65533 KIG65533 KSC65533 LBY65533 LLU65533 LVQ65533 MFM65533 MPI65533 MZE65533 NJA65533 NSW65533 OCS65533 OMO65533 OWK65533 PGG65533 PQC65533 PZY65533 QJU65533 QTQ65533 RDM65533 RNI65533 RXE65533 SHA65533 SQW65533 TAS65533 TKO65533 TUK65533 UEG65533 UOC65533 UXY65533 VHU65533 VRQ65533 WBM65533 WLI65533 WVE65533 A131069 IS131069 SO131069 ACK131069 AMG131069 AWC131069 BFY131069 BPU131069 BZQ131069 CJM131069 CTI131069 DDE131069 DNA131069 DWW131069 EGS131069 EQO131069 FAK131069 FKG131069 FUC131069 GDY131069 GNU131069 GXQ131069 HHM131069 HRI131069 IBE131069 ILA131069 IUW131069 JES131069 JOO131069 JYK131069 KIG131069 KSC131069 LBY131069 LLU131069 LVQ131069 MFM131069 MPI131069 MZE131069 NJA131069 NSW131069 OCS131069 OMO131069 OWK131069 PGG131069 PQC131069 PZY131069 QJU131069 QTQ131069 RDM131069 RNI131069 RXE131069 SHA131069 SQW131069 TAS131069 TKO131069 TUK131069 UEG131069 UOC131069 UXY131069 VHU131069 VRQ131069 WBM131069 WLI131069 WVE131069 A196605 IS196605 SO196605 ACK196605 AMG196605 AWC196605 BFY196605 BPU196605 BZQ196605 CJM196605 CTI196605 DDE196605 DNA196605 DWW196605 EGS196605 EQO196605 FAK196605 FKG196605 FUC196605 GDY196605 GNU196605 GXQ196605 HHM196605 HRI196605 IBE196605 ILA196605 IUW196605 JES196605 JOO196605 JYK196605 KIG196605 KSC196605 LBY196605 LLU196605 LVQ196605 MFM196605 MPI196605 MZE196605 NJA196605 NSW196605 OCS196605 OMO196605 OWK196605 PGG196605 PQC196605 PZY196605 QJU196605 QTQ196605 RDM196605 RNI196605 RXE196605 SHA196605 SQW196605 TAS196605 TKO196605 TUK196605 UEG196605 UOC196605 UXY196605 VHU196605 VRQ196605 WBM196605 WLI196605 WVE196605 A262141 IS262141 SO262141 ACK262141 AMG262141 AWC262141 BFY262141 BPU262141 BZQ262141 CJM262141 CTI262141 DDE262141 DNA262141 DWW262141 EGS262141 EQO262141 FAK262141 FKG262141 FUC262141 GDY262141 GNU262141 GXQ262141 HHM262141 HRI262141 IBE262141 ILA262141 IUW262141 JES262141 JOO262141 JYK262141 KIG262141 KSC262141 LBY262141 LLU262141 LVQ262141 MFM262141 MPI262141 MZE262141 NJA262141 NSW262141 OCS262141 OMO262141 OWK262141 PGG262141 PQC262141 PZY262141 QJU262141 QTQ262141 RDM262141 RNI262141 RXE262141 SHA262141 SQW262141 TAS262141 TKO262141 TUK262141 UEG262141 UOC262141 UXY262141 VHU262141 VRQ262141 WBM262141 WLI262141 WVE262141 A327677 IS327677 SO327677 ACK327677 AMG327677 AWC327677 BFY327677 BPU327677 BZQ327677 CJM327677 CTI327677 DDE327677 DNA327677 DWW327677 EGS327677 EQO327677 FAK327677 FKG327677 FUC327677 GDY327677 GNU327677 GXQ327677 HHM327677 HRI327677 IBE327677 ILA327677 IUW327677 JES327677 JOO327677 JYK327677 KIG327677 KSC327677 LBY327677 LLU327677 LVQ327677 MFM327677 MPI327677 MZE327677 NJA327677 NSW327677 OCS327677 OMO327677 OWK327677 PGG327677 PQC327677 PZY327677 QJU327677 QTQ327677 RDM327677 RNI327677 RXE327677 SHA327677 SQW327677 TAS327677 TKO327677 TUK327677 UEG327677 UOC327677 UXY327677 VHU327677 VRQ327677 WBM327677 WLI327677 WVE327677 A393213 IS393213 SO393213 ACK393213 AMG393213 AWC393213 BFY393213 BPU393213 BZQ393213 CJM393213 CTI393213 DDE393213 DNA393213 DWW393213 EGS393213 EQO393213 FAK393213 FKG393213 FUC393213 GDY393213 GNU393213 GXQ393213 HHM393213 HRI393213 IBE393213 ILA393213 IUW393213 JES393213 JOO393213 JYK393213 KIG393213 KSC393213 LBY393213 LLU393213 LVQ393213 MFM393213 MPI393213 MZE393213 NJA393213 NSW393213 OCS393213 OMO393213 OWK393213 PGG393213 PQC393213 PZY393213 QJU393213 QTQ393213 RDM393213 RNI393213 RXE393213 SHA393213 SQW393213 TAS393213 TKO393213 TUK393213 UEG393213 UOC393213 UXY393213 VHU393213 VRQ393213 WBM393213 WLI393213 WVE393213 A458749 IS458749 SO458749 ACK458749 AMG458749 AWC458749 BFY458749 BPU458749 BZQ458749 CJM458749 CTI458749 DDE458749 DNA458749 DWW458749 EGS458749 EQO458749 FAK458749 FKG458749 FUC458749 GDY458749 GNU458749 GXQ458749 HHM458749 HRI458749 IBE458749 ILA458749 IUW458749 JES458749 JOO458749 JYK458749 KIG458749 KSC458749 LBY458749 LLU458749 LVQ458749 MFM458749 MPI458749 MZE458749 NJA458749 NSW458749 OCS458749 OMO458749 OWK458749 PGG458749 PQC458749 PZY458749 QJU458749 QTQ458749 RDM458749 RNI458749 RXE458749 SHA458749 SQW458749 TAS458749 TKO458749 TUK458749 UEG458749 UOC458749 UXY458749 VHU458749 VRQ458749 WBM458749 WLI458749 WVE458749 A524285 IS524285 SO524285 ACK524285 AMG524285 AWC524285 BFY524285 BPU524285 BZQ524285 CJM524285 CTI524285 DDE524285 DNA524285 DWW524285 EGS524285 EQO524285 FAK524285 FKG524285 FUC524285 GDY524285 GNU524285 GXQ524285 HHM524285 HRI524285 IBE524285 ILA524285 IUW524285 JES524285 JOO524285 JYK524285 KIG524285 KSC524285 LBY524285 LLU524285 LVQ524285 MFM524285 MPI524285 MZE524285 NJA524285 NSW524285 OCS524285 OMO524285 OWK524285 PGG524285 PQC524285 PZY524285 QJU524285 QTQ524285 RDM524285 RNI524285 RXE524285 SHA524285 SQW524285 TAS524285 TKO524285 TUK524285 UEG524285 UOC524285 UXY524285 VHU524285 VRQ524285 WBM524285 WLI524285 WVE524285 A589821 IS589821 SO589821 ACK589821 AMG589821 AWC589821 BFY589821 BPU589821 BZQ589821 CJM589821 CTI589821 DDE589821 DNA589821 DWW589821 EGS589821 EQO589821 FAK589821 FKG589821 FUC589821 GDY589821 GNU589821 GXQ589821 HHM589821 HRI589821 IBE589821 ILA589821 IUW589821 JES589821 JOO589821 JYK589821 KIG589821 KSC589821 LBY589821 LLU589821 LVQ589821 MFM589821 MPI589821 MZE589821 NJA589821 NSW589821 OCS589821 OMO589821 OWK589821 PGG589821 PQC589821 PZY589821 QJU589821 QTQ589821 RDM589821 RNI589821 RXE589821 SHA589821 SQW589821 TAS589821 TKO589821 TUK589821 UEG589821 UOC589821 UXY589821 VHU589821 VRQ589821 WBM589821 WLI589821 WVE589821 A655357 IS655357 SO655357 ACK655357 AMG655357 AWC655357 BFY655357 BPU655357 BZQ655357 CJM655357 CTI655357 DDE655357 DNA655357 DWW655357 EGS655357 EQO655357 FAK655357 FKG655357 FUC655357 GDY655357 GNU655357 GXQ655357 HHM655357 HRI655357 IBE655357 ILA655357 IUW655357 JES655357 JOO655357 JYK655357 KIG655357 KSC655357 LBY655357 LLU655357 LVQ655357 MFM655357 MPI655357 MZE655357 NJA655357 NSW655357 OCS655357 OMO655357 OWK655357 PGG655357 PQC655357 PZY655357 QJU655357 QTQ655357 RDM655357 RNI655357 RXE655357 SHA655357 SQW655357 TAS655357 TKO655357 TUK655357 UEG655357 UOC655357 UXY655357 VHU655357 VRQ655357 WBM655357 WLI655357 WVE655357 A720893 IS720893 SO720893 ACK720893 AMG720893 AWC720893 BFY720893 BPU720893 BZQ720893 CJM720893 CTI720893 DDE720893 DNA720893 DWW720893 EGS720893 EQO720893 FAK720893 FKG720893 FUC720893 GDY720893 GNU720893 GXQ720893 HHM720893 HRI720893 IBE720893 ILA720893 IUW720893 JES720893 JOO720893 JYK720893 KIG720893 KSC720893 LBY720893 LLU720893 LVQ720893 MFM720893 MPI720893 MZE720893 NJA720893 NSW720893 OCS720893 OMO720893 OWK720893 PGG720893 PQC720893 PZY720893 QJU720893 QTQ720893 RDM720893 RNI720893 RXE720893 SHA720893 SQW720893 TAS720893 TKO720893 TUK720893 UEG720893 UOC720893 UXY720893 VHU720893 VRQ720893 WBM720893 WLI720893 WVE720893 A786429 IS786429 SO786429 ACK786429 AMG786429 AWC786429 BFY786429 BPU786429 BZQ786429 CJM786429 CTI786429 DDE786429 DNA786429 DWW786429 EGS786429 EQO786429 FAK786429 FKG786429 FUC786429 GDY786429 GNU786429 GXQ786429 HHM786429 HRI786429 IBE786429 ILA786429 IUW786429 JES786429 JOO786429 JYK786429 KIG786429 KSC786429 LBY786429 LLU786429 LVQ786429 MFM786429 MPI786429 MZE786429 NJA786429 NSW786429 OCS786429 OMO786429 OWK786429 PGG786429 PQC786429 PZY786429 QJU786429 QTQ786429 RDM786429 RNI786429 RXE786429 SHA786429 SQW786429 TAS786429 TKO786429 TUK786429 UEG786429 UOC786429 UXY786429 VHU786429 VRQ786429 WBM786429 WLI786429 WVE786429 A851965 IS851965 SO851965 ACK851965 AMG851965 AWC851965 BFY851965 BPU851965 BZQ851965 CJM851965 CTI851965 DDE851965 DNA851965 DWW851965 EGS851965 EQO851965 FAK851965 FKG851965 FUC851965 GDY851965 GNU851965 GXQ851965 HHM851965 HRI851965 IBE851965 ILA851965 IUW851965 JES851965 JOO851965 JYK851965 KIG851965 KSC851965 LBY851965 LLU851965 LVQ851965 MFM851965 MPI851965 MZE851965 NJA851965 NSW851965 OCS851965 OMO851965 OWK851965 PGG851965 PQC851965 PZY851965 QJU851965 QTQ851965 RDM851965 RNI851965 RXE851965 SHA851965 SQW851965 TAS851965 TKO851965 TUK851965 UEG851965 UOC851965 UXY851965 VHU851965 VRQ851965 WBM851965 WLI851965 WVE851965 A917501 IS917501 SO917501 ACK917501 AMG917501 AWC917501 BFY917501 BPU917501 BZQ917501 CJM917501 CTI917501 DDE917501 DNA917501 DWW917501 EGS917501 EQO917501 FAK917501 FKG917501 FUC917501 GDY917501 GNU917501 GXQ917501 HHM917501 HRI917501 IBE917501 ILA917501 IUW917501 JES917501 JOO917501 JYK917501 KIG917501 KSC917501 LBY917501 LLU917501 LVQ917501 MFM917501 MPI917501 MZE917501 NJA917501 NSW917501 OCS917501 OMO917501 OWK917501 PGG917501 PQC917501 PZY917501 QJU917501 QTQ917501 RDM917501 RNI917501 RXE917501 SHA917501 SQW917501 TAS917501 TKO917501 TUK917501 UEG917501 UOC917501 UXY917501 VHU917501 VRQ917501 WBM917501 WLI917501 WVE917501 A983037 IS983037 SO983037 ACK983037 AMG983037 AWC983037 BFY983037 BPU983037 BZQ983037 CJM983037 CTI983037 DDE983037 DNA983037 DWW983037 EGS983037 EQO983037 FAK983037 FKG983037 FUC983037 GDY983037 GNU983037 GXQ983037 HHM983037 HRI983037 IBE983037 ILA983037 IUW983037 JES983037 JOO983037 JYK983037 KIG983037 KSC983037 LBY983037 LLU983037 LVQ983037 MFM983037 MPI983037 MZE983037 NJA983037 NSW983037 OCS983037 OMO983037 OWK983037 PGG983037 PQC983037 PZY983037 QJU983037 QTQ983037 RDM983037 RNI983037 RXE983037 SHA983037 SQW983037 TAS983037 TKO983037 TUK983037 UEG983037 UOC983037 UXY983037 VHU983037 VRQ983037 WBM983037 WLI983037 WVE19:WVE36 WLI19:WLI36 WBM19:WBM36 VRQ19:VRQ36 VHU19:VHU36 UXY19:UXY36 UOC19:UOC36 UEG19:UEG36 TUK19:TUK36 TKO19:TKO36 TAS19:TAS36 SQW19:SQW36 SHA19:SHA36 RXE19:RXE36 RNI19:RNI36 RDM19:RDM36 QTQ19:QTQ36 QJU19:QJU36 PZY19:PZY36 PQC19:PQC36 PGG19:PGG36 OWK19:OWK36 OMO19:OMO36 OCS19:OCS36 NSW19:NSW36 NJA19:NJA36 MZE19:MZE36 MPI19:MPI36 MFM19:MFM36 LVQ19:LVQ36 LLU19:LLU36 LBY19:LBY36 KSC19:KSC36 KIG19:KIG36 JYK19:JYK36 JOO19:JOO36 JES19:JES36 IUW19:IUW36 ILA19:ILA36 IBE19:IBE36 HRI19:HRI36 HHM19:HHM36 GXQ19:GXQ36 GNU19:GNU36 GDY19:GDY36 FUC19:FUC36 FKG19:FKG36 FAK19:FAK36 EQO19:EQO36 EGS19:EGS36 DWW19:DWW36 DNA19:DNA36 DDE19:DDE36 CTI19:CTI36 CJM19:CJM36 BZQ19:BZQ36 BPU19:BPU36 BFY19:BFY36 AWC19:AWC36 AMG19:AMG36 ACK19:ACK36 SO19:SO36 IS19:IS36 A19:A36">
      <formula1>"1,2,3,4,5"</formula1>
    </dataValidation>
    <dataValidation type="decimal" allowBlank="1" showInputMessage="1" showErrorMessage="1" sqref="WVH983037 WLL983037 C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C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C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C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C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C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C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C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C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C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C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C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C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C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C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VH19:WVH36 WLL19:WLL36 WBP19:WBP36 VRT19:VRT36 VHX19:VHX36 UYB19:UYB36 UOF19:UOF36 UEJ19:UEJ36 TUN19:TUN36 TKR19:TKR36 TAV19:TAV36 SQZ19:SQZ36 SHD19:SHD36 RXH19:RXH36 RNL19:RNL36 RDP19:RDP36 QTT19:QTT36 QJX19:QJX36 QAB19:QAB36 PQF19:PQF36 PGJ19:PGJ36 OWN19:OWN36 OMR19:OMR36 OCV19:OCV36 NSZ19:NSZ36 NJD19:NJD36 MZH19:MZH36 MPL19:MPL36 MFP19:MFP36 LVT19:LVT36 LLX19:LLX36 LCB19:LCB36 KSF19:KSF36 KIJ19:KIJ36 JYN19:JYN36 JOR19:JOR36 JEV19:JEV36 IUZ19:IUZ36 ILD19:ILD36 IBH19:IBH36 HRL19:HRL36 HHP19:HHP36 GXT19:GXT36 GNX19:GNX36 GEB19:GEB36 FUF19:FUF36 FKJ19:FKJ36 FAN19:FAN36 EQR19:EQR36 EGV19:EGV36 DWZ19:DWZ36 DND19:DND36 DDH19:DDH36 CTL19:CTL36 CJP19:CJP36 BZT19:BZT36 BPX19:BPX36 BGB19:BGB36 AWF19:AWF36 AMJ19:AMJ36 ACN19:ACN36 SR19:SR36 IV19:IV36">
      <formula1>0</formula1>
      <formula2>1</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263"/>
  <sheetViews>
    <sheetView workbookViewId="0">
      <selection activeCell="C30" sqref="C30"/>
    </sheetView>
  </sheetViews>
  <sheetFormatPr baseColWidth="10" defaultRowHeight="15" x14ac:dyDescent="0.25"/>
  <cols>
    <col min="1" max="1" width="7.28515625" style="1" customWidth="1"/>
    <col min="2" max="2" width="64" style="1" customWidth="1"/>
    <col min="3" max="3" width="38.140625" style="1" customWidth="1"/>
    <col min="4" max="4" width="38" style="1523" customWidth="1"/>
    <col min="5" max="5" width="25" style="1" customWidth="1"/>
    <col min="6" max="7" width="29.7109375" style="1" customWidth="1"/>
    <col min="8" max="8" width="27" style="1" customWidth="1"/>
    <col min="9" max="9" width="24" style="1" customWidth="1"/>
    <col min="10" max="10" width="32.140625" style="1" customWidth="1"/>
    <col min="11" max="11" width="23.5703125" style="1" customWidth="1"/>
    <col min="12" max="12" width="37.85546875" style="1" customWidth="1"/>
    <col min="13" max="13" width="18.7109375" style="1" customWidth="1"/>
    <col min="14" max="14" width="22.140625" style="1" customWidth="1"/>
    <col min="15" max="15" width="26.140625" style="1" customWidth="1"/>
    <col min="16" max="16" width="19.5703125" style="1523" bestFit="1" customWidth="1"/>
    <col min="17" max="17" width="78.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2396" t="s">
        <v>1</v>
      </c>
      <c r="C4" s="2397"/>
      <c r="D4" s="2397"/>
      <c r="E4" s="2397"/>
      <c r="F4" s="2397"/>
      <c r="G4" s="2397"/>
      <c r="H4" s="2397"/>
      <c r="I4" s="2397"/>
      <c r="J4" s="2397"/>
      <c r="K4" s="2397"/>
      <c r="L4" s="2397"/>
      <c r="M4" s="2397"/>
      <c r="N4" s="2397"/>
      <c r="O4" s="2397"/>
      <c r="P4" s="2397"/>
    </row>
    <row r="5" spans="2:16" ht="15.75" thickBot="1" x14ac:dyDescent="0.3"/>
    <row r="6" spans="2:16" ht="21.75" thickBot="1" x14ac:dyDescent="0.3">
      <c r="B6" s="4" t="s">
        <v>2</v>
      </c>
      <c r="C6" s="1883" t="s">
        <v>3322</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2161" t="s">
        <v>5457</v>
      </c>
      <c r="D10" s="1891"/>
      <c r="E10" s="1892"/>
      <c r="F10" s="6"/>
      <c r="G10" s="6"/>
      <c r="H10" s="6"/>
      <c r="I10" s="6"/>
      <c r="J10" s="6"/>
      <c r="K10" s="6"/>
      <c r="L10" s="6"/>
      <c r="M10" s="6"/>
      <c r="N10" s="8"/>
    </row>
    <row r="11" spans="2:16" ht="16.5" thickBot="1" x14ac:dyDescent="0.3">
      <c r="B11" s="9" t="s">
        <v>8</v>
      </c>
      <c r="C11" s="243" t="s">
        <v>3323</v>
      </c>
      <c r="D11" s="12"/>
      <c r="E11" s="11"/>
      <c r="F11" s="11"/>
      <c r="G11" s="11"/>
      <c r="H11" s="11"/>
      <c r="I11" s="11"/>
      <c r="J11" s="11"/>
      <c r="K11" s="11"/>
      <c r="L11" s="11"/>
      <c r="M11" s="11"/>
      <c r="N11" s="13"/>
    </row>
    <row r="12" spans="2:16" ht="15.75" x14ac:dyDescent="0.25">
      <c r="B12" s="14"/>
      <c r="C12" s="244"/>
      <c r="D12" s="409"/>
      <c r="E12" s="16"/>
      <c r="F12" s="16"/>
      <c r="G12" s="16"/>
      <c r="H12" s="16"/>
      <c r="I12" s="1523"/>
      <c r="J12" s="1523"/>
      <c r="K12" s="1523"/>
      <c r="L12" s="1523"/>
      <c r="M12" s="1523"/>
      <c r="N12" s="16"/>
    </row>
    <row r="13" spans="2:16" x14ac:dyDescent="0.25">
      <c r="I13" s="1523"/>
      <c r="J13" s="1523"/>
      <c r="K13" s="1523"/>
      <c r="L13" s="1523"/>
      <c r="M13" s="1523"/>
      <c r="N13" s="17"/>
    </row>
    <row r="14" spans="2:16" x14ac:dyDescent="0.25">
      <c r="B14" s="1893" t="s">
        <v>10</v>
      </c>
      <c r="C14" s="1893"/>
      <c r="D14" s="1471" t="s">
        <v>11</v>
      </c>
      <c r="E14" s="1471" t="s">
        <v>12</v>
      </c>
      <c r="F14" s="1471" t="s">
        <v>13</v>
      </c>
      <c r="G14" s="19"/>
      <c r="I14" s="20"/>
      <c r="J14" s="20"/>
      <c r="K14" s="20"/>
      <c r="L14" s="20"/>
      <c r="M14" s="20"/>
      <c r="N14" s="17"/>
    </row>
    <row r="15" spans="2:16" x14ac:dyDescent="0.25">
      <c r="B15" s="1893"/>
      <c r="C15" s="1893"/>
      <c r="D15" s="1471" t="s">
        <v>3324</v>
      </c>
      <c r="E15" s="568">
        <v>2579027035</v>
      </c>
      <c r="F15" s="246">
        <v>1235</v>
      </c>
      <c r="G15" s="569"/>
      <c r="I15" s="570"/>
      <c r="J15" s="570"/>
      <c r="K15" s="570"/>
      <c r="L15" s="570"/>
      <c r="M15" s="570"/>
      <c r="N15" s="17"/>
    </row>
    <row r="16" spans="2:16" x14ac:dyDescent="0.25">
      <c r="B16" s="1893"/>
      <c r="C16" s="1893"/>
      <c r="D16" s="1471" t="s">
        <v>3325</v>
      </c>
      <c r="E16" s="568">
        <v>3184628525</v>
      </c>
      <c r="F16" s="246">
        <v>1525</v>
      </c>
      <c r="G16" s="569"/>
      <c r="I16" s="570"/>
      <c r="J16" s="570"/>
      <c r="K16" s="570"/>
      <c r="L16" s="570"/>
      <c r="M16" s="570"/>
      <c r="N16" s="17"/>
    </row>
    <row r="17" spans="1:14" x14ac:dyDescent="0.25">
      <c r="B17" s="1893"/>
      <c r="C17" s="1893"/>
      <c r="D17" s="1471"/>
      <c r="E17" s="568"/>
      <c r="F17" s="568"/>
      <c r="G17" s="569"/>
      <c r="I17" s="570"/>
      <c r="J17" s="570"/>
      <c r="K17" s="570"/>
      <c r="L17" s="570"/>
      <c r="M17" s="570"/>
      <c r="N17" s="17"/>
    </row>
    <row r="18" spans="1:14" x14ac:dyDescent="0.25">
      <c r="B18" s="1893"/>
      <c r="C18" s="1893"/>
      <c r="D18" s="1471"/>
      <c r="E18" s="30"/>
      <c r="F18" s="568"/>
      <c r="G18" s="569"/>
      <c r="H18" s="571"/>
      <c r="I18" s="570"/>
      <c r="J18" s="570"/>
      <c r="K18" s="570"/>
      <c r="L18" s="570"/>
      <c r="M18" s="570"/>
      <c r="N18" s="29"/>
    </row>
    <row r="19" spans="1:14" x14ac:dyDescent="0.25">
      <c r="B19" s="1893"/>
      <c r="C19" s="1893"/>
      <c r="D19" s="1471"/>
      <c r="E19" s="30"/>
      <c r="F19" s="568"/>
      <c r="G19" s="569"/>
      <c r="H19" s="571"/>
      <c r="I19" s="1556"/>
      <c r="J19" s="1556"/>
      <c r="K19" s="1556"/>
      <c r="L19" s="1556"/>
      <c r="M19" s="1556"/>
      <c r="N19" s="29"/>
    </row>
    <row r="20" spans="1:14" x14ac:dyDescent="0.25">
      <c r="B20" s="1893"/>
      <c r="C20" s="1893"/>
      <c r="D20" s="1471"/>
      <c r="E20" s="30"/>
      <c r="F20" s="568"/>
      <c r="G20" s="569"/>
      <c r="H20" s="571"/>
      <c r="I20" s="1523"/>
      <c r="J20" s="1523"/>
      <c r="K20" s="1523"/>
      <c r="L20" s="1523"/>
      <c r="M20" s="1523"/>
      <c r="N20" s="29"/>
    </row>
    <row r="21" spans="1:14" x14ac:dyDescent="0.25">
      <c r="B21" s="1893"/>
      <c r="C21" s="1893"/>
      <c r="D21" s="1471"/>
      <c r="E21" s="30"/>
      <c r="F21" s="568"/>
      <c r="G21" s="569"/>
      <c r="H21" s="571"/>
      <c r="I21" s="1523"/>
      <c r="J21" s="1523"/>
      <c r="K21" s="1523"/>
      <c r="L21" s="1523"/>
      <c r="M21" s="1523"/>
      <c r="N21" s="29"/>
    </row>
    <row r="22" spans="1:14" ht="15.75" thickBot="1" x14ac:dyDescent="0.3">
      <c r="B22" s="1894" t="s">
        <v>14</v>
      </c>
      <c r="C22" s="1895"/>
      <c r="D22" s="1471"/>
      <c r="E22" s="1069">
        <f>SUM(E15:E21)</f>
        <v>5763655560</v>
      </c>
      <c r="F22" s="246">
        <f>SUM(F15:F21)</f>
        <v>2760</v>
      </c>
      <c r="G22" s="569"/>
      <c r="H22" s="571"/>
      <c r="I22" s="1523"/>
      <c r="J22" s="1523"/>
      <c r="K22" s="1523"/>
      <c r="L22" s="1523"/>
      <c r="M22" s="1523"/>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48">
        <f>F22*80/100</f>
        <v>2208</v>
      </c>
      <c r="D24" s="1645"/>
      <c r="E24" s="249">
        <v>2208</v>
      </c>
      <c r="F24" s="41"/>
      <c r="G24" s="41"/>
      <c r="H24" s="41"/>
      <c r="I24" s="572"/>
      <c r="J24" s="572"/>
      <c r="K24" s="572"/>
      <c r="L24" s="572"/>
      <c r="M24" s="572"/>
    </row>
    <row r="25" spans="1:14" x14ac:dyDescent="0.25">
      <c r="A25" s="44"/>
      <c r="C25" s="250"/>
      <c r="D25" s="571"/>
      <c r="E25" s="573"/>
      <c r="F25" s="41"/>
      <c r="G25" s="41"/>
      <c r="H25" s="41"/>
      <c r="I25" s="572"/>
      <c r="J25" s="572"/>
      <c r="K25" s="572"/>
      <c r="L25" s="572"/>
      <c r="M25" s="572"/>
    </row>
    <row r="26" spans="1:14" x14ac:dyDescent="0.25">
      <c r="A26" s="44"/>
      <c r="C26" s="250"/>
      <c r="D26" s="571"/>
      <c r="E26" s="573"/>
      <c r="F26" s="41"/>
      <c r="G26" s="41"/>
      <c r="H26" s="41"/>
      <c r="I26" s="572"/>
      <c r="J26" s="572"/>
      <c r="K26" s="572"/>
      <c r="L26" s="572"/>
      <c r="M26" s="572"/>
    </row>
    <row r="27" spans="1:14" x14ac:dyDescent="0.25">
      <c r="A27" s="44"/>
      <c r="B27" s="47" t="s">
        <v>3326</v>
      </c>
      <c r="C27"/>
      <c r="D27" s="206"/>
      <c r="E27"/>
      <c r="F27"/>
      <c r="G27"/>
      <c r="H27"/>
      <c r="I27" s="1523"/>
      <c r="J27" s="1523"/>
      <c r="K27" s="1523"/>
      <c r="L27" s="1523"/>
      <c r="M27" s="1523"/>
      <c r="N27" s="17"/>
    </row>
    <row r="28" spans="1:14" x14ac:dyDescent="0.25">
      <c r="A28" s="44"/>
      <c r="B28"/>
      <c r="C28"/>
      <c r="D28" s="206"/>
      <c r="E28" s="251"/>
      <c r="F28" s="251"/>
      <c r="G28"/>
      <c r="H28"/>
      <c r="I28" s="1523"/>
      <c r="J28" s="1523"/>
      <c r="K28" s="1523"/>
      <c r="L28" s="1523"/>
      <c r="M28" s="1523"/>
      <c r="N28" s="17"/>
    </row>
    <row r="29" spans="1:14" x14ac:dyDescent="0.25">
      <c r="A29" s="44"/>
      <c r="B29" s="49" t="s">
        <v>18</v>
      </c>
      <c r="C29" s="49" t="s">
        <v>19</v>
      </c>
      <c r="D29" s="49" t="s">
        <v>20</v>
      </c>
      <c r="E29" s="2162"/>
      <c r="F29" s="2162"/>
      <c r="G29"/>
      <c r="H29"/>
      <c r="I29" s="1523"/>
      <c r="J29" s="1523"/>
      <c r="K29" s="1523"/>
      <c r="L29" s="1523"/>
      <c r="M29" s="1523"/>
      <c r="N29" s="17"/>
    </row>
    <row r="30" spans="1:14" x14ac:dyDescent="0.25">
      <c r="A30" s="44"/>
      <c r="B30" s="51" t="s">
        <v>21</v>
      </c>
      <c r="C30" s="1488" t="s">
        <v>22</v>
      </c>
      <c r="D30" s="1488" t="s">
        <v>237</v>
      </c>
      <c r="E30" s="2158"/>
      <c r="F30" s="2158"/>
      <c r="G30"/>
      <c r="H30"/>
      <c r="I30" s="1523"/>
      <c r="J30" s="1523"/>
      <c r="K30" s="1523"/>
      <c r="L30" s="1523"/>
      <c r="M30" s="1523"/>
      <c r="N30" s="17"/>
    </row>
    <row r="31" spans="1:14" x14ac:dyDescent="0.25">
      <c r="A31" s="44"/>
      <c r="B31" s="51" t="s">
        <v>23</v>
      </c>
      <c r="C31" s="1488" t="s">
        <v>22</v>
      </c>
      <c r="D31" s="1488"/>
      <c r="E31" s="2158"/>
      <c r="F31" s="2158"/>
      <c r="G31"/>
      <c r="H31"/>
      <c r="I31" s="1523"/>
      <c r="J31" s="1523"/>
      <c r="K31" s="1523"/>
      <c r="L31" s="1523"/>
      <c r="M31" s="1523"/>
      <c r="N31" s="17"/>
    </row>
    <row r="32" spans="1:14" x14ac:dyDescent="0.25">
      <c r="A32" s="44"/>
      <c r="B32" s="51" t="s">
        <v>24</v>
      </c>
      <c r="C32" s="1488" t="s">
        <v>22</v>
      </c>
      <c r="D32" s="1488"/>
      <c r="E32" s="2158"/>
      <c r="F32" s="2158"/>
      <c r="G32"/>
      <c r="H32"/>
      <c r="I32" s="1523"/>
      <c r="J32" s="1523"/>
      <c r="K32" s="1523"/>
      <c r="L32" s="1523"/>
      <c r="M32" s="1523"/>
      <c r="N32" s="17"/>
    </row>
    <row r="33" spans="1:14" x14ac:dyDescent="0.25">
      <c r="A33" s="44"/>
      <c r="B33" s="51" t="s">
        <v>25</v>
      </c>
      <c r="C33" s="1488"/>
      <c r="D33" s="1488" t="s">
        <v>22</v>
      </c>
      <c r="E33" s="2158"/>
      <c r="F33" s="2158"/>
      <c r="G33"/>
      <c r="H33"/>
      <c r="I33" s="1523"/>
      <c r="J33" s="1523"/>
      <c r="K33" s="1523"/>
      <c r="L33" s="1523"/>
      <c r="M33" s="1523"/>
      <c r="N33" s="17"/>
    </row>
    <row r="34" spans="1:14" x14ac:dyDescent="0.25">
      <c r="A34" s="44"/>
      <c r="B34" s="35"/>
      <c r="C34" s="1574"/>
      <c r="D34" s="1574"/>
      <c r="E34" s="1525"/>
      <c r="F34" s="1525"/>
      <c r="G34"/>
      <c r="H34"/>
      <c r="I34" s="1523"/>
      <c r="J34" s="1523"/>
      <c r="K34" s="1523"/>
      <c r="L34" s="1523"/>
      <c r="M34" s="1523"/>
      <c r="N34" s="17"/>
    </row>
    <row r="35" spans="1:14" x14ac:dyDescent="0.25">
      <c r="A35" s="44"/>
      <c r="B35" s="47" t="s">
        <v>1228</v>
      </c>
      <c r="C35"/>
      <c r="D35" s="206"/>
      <c r="E35" s="195"/>
      <c r="F35" s="195"/>
      <c r="G35"/>
      <c r="H35"/>
      <c r="I35" s="1523"/>
      <c r="J35" s="1523"/>
      <c r="K35" s="1523"/>
      <c r="L35" s="1523"/>
      <c r="M35" s="1523"/>
      <c r="N35" s="17"/>
    </row>
    <row r="36" spans="1:14" x14ac:dyDescent="0.25">
      <c r="A36" s="44"/>
      <c r="B36"/>
      <c r="C36"/>
      <c r="D36" s="206"/>
      <c r="E36" s="195"/>
      <c r="F36" s="195"/>
      <c r="G36"/>
      <c r="H36"/>
      <c r="I36" s="1523"/>
      <c r="J36" s="1523"/>
      <c r="K36" s="1523"/>
      <c r="L36" s="1523"/>
      <c r="M36" s="1523"/>
      <c r="N36" s="17"/>
    </row>
    <row r="37" spans="1:14" x14ac:dyDescent="0.25">
      <c r="A37" s="44"/>
      <c r="B37" s="49" t="s">
        <v>18</v>
      </c>
      <c r="C37" s="49" t="s">
        <v>19</v>
      </c>
      <c r="D37" s="49" t="s">
        <v>20</v>
      </c>
      <c r="E37" s="2162"/>
      <c r="F37" s="2162"/>
      <c r="G37"/>
      <c r="H37"/>
      <c r="I37" s="1523"/>
      <c r="J37" s="1523"/>
      <c r="K37" s="1523"/>
      <c r="L37" s="1523"/>
      <c r="M37" s="1523"/>
      <c r="N37" s="17"/>
    </row>
    <row r="38" spans="1:14" x14ac:dyDescent="0.25">
      <c r="A38" s="44"/>
      <c r="B38" s="51" t="s">
        <v>21</v>
      </c>
      <c r="C38" s="1488" t="s">
        <v>237</v>
      </c>
      <c r="D38" s="1488" t="s">
        <v>22</v>
      </c>
      <c r="E38" s="2158"/>
      <c r="F38" s="2158"/>
      <c r="G38"/>
      <c r="H38"/>
      <c r="I38" s="1523"/>
      <c r="J38" s="1523"/>
      <c r="K38" s="1523"/>
      <c r="L38" s="1523"/>
      <c r="M38" s="1523"/>
      <c r="N38" s="17"/>
    </row>
    <row r="39" spans="1:14" x14ac:dyDescent="0.25">
      <c r="A39" s="44"/>
      <c r="B39" s="51" t="s">
        <v>23</v>
      </c>
      <c r="C39" s="1488" t="s">
        <v>22</v>
      </c>
      <c r="D39" s="1488"/>
      <c r="E39" s="2158"/>
      <c r="F39" s="2158"/>
      <c r="G39"/>
      <c r="H39"/>
      <c r="I39" s="1523"/>
      <c r="J39" s="1523"/>
      <c r="K39" s="1523"/>
      <c r="L39" s="1523"/>
      <c r="M39" s="1523"/>
      <c r="N39" s="17"/>
    </row>
    <row r="40" spans="1:14" x14ac:dyDescent="0.25">
      <c r="A40" s="44"/>
      <c r="B40" s="51" t="s">
        <v>24</v>
      </c>
      <c r="C40" s="1488" t="s">
        <v>22</v>
      </c>
      <c r="D40" s="1488"/>
      <c r="E40" s="2158"/>
      <c r="F40" s="2158"/>
      <c r="G40"/>
      <c r="H40"/>
      <c r="I40" s="1523"/>
      <c r="J40" s="1523"/>
      <c r="K40" s="1523"/>
      <c r="L40" s="1523"/>
      <c r="M40" s="1523"/>
      <c r="N40" s="17"/>
    </row>
    <row r="41" spans="1:14" x14ac:dyDescent="0.25">
      <c r="A41" s="44"/>
      <c r="B41" s="51" t="s">
        <v>25</v>
      </c>
      <c r="C41" s="1488" t="s">
        <v>22</v>
      </c>
      <c r="D41" s="1488"/>
      <c r="E41" s="2158"/>
      <c r="F41" s="2158"/>
      <c r="G41"/>
      <c r="H41"/>
      <c r="I41" s="1523"/>
      <c r="J41" s="1523"/>
      <c r="K41" s="1523"/>
      <c r="L41" s="1523"/>
      <c r="M41" s="1523"/>
      <c r="N41" s="17"/>
    </row>
    <row r="42" spans="1:14" x14ac:dyDescent="0.25">
      <c r="A42" s="44"/>
      <c r="B42" s="35"/>
      <c r="C42" s="1574"/>
      <c r="D42" s="1574"/>
      <c r="E42" s="44"/>
      <c r="F42" s="44"/>
      <c r="G42"/>
      <c r="H42"/>
      <c r="I42" s="1523"/>
      <c r="J42" s="1523"/>
      <c r="K42" s="1523"/>
      <c r="L42" s="1523"/>
      <c r="M42" s="1523"/>
      <c r="N42" s="17"/>
    </row>
    <row r="43" spans="1:14" x14ac:dyDescent="0.25">
      <c r="A43" s="44"/>
      <c r="B43"/>
      <c r="C43"/>
      <c r="D43" s="206"/>
      <c r="E43"/>
      <c r="F43"/>
      <c r="G43"/>
      <c r="H43"/>
      <c r="I43" s="1523"/>
      <c r="J43" s="1523"/>
      <c r="K43" s="1523"/>
      <c r="L43" s="1523"/>
      <c r="M43" s="1523"/>
      <c r="N43" s="17"/>
    </row>
    <row r="44" spans="1:14" x14ac:dyDescent="0.25">
      <c r="A44" s="44"/>
      <c r="B44" s="47" t="s">
        <v>3327</v>
      </c>
      <c r="C44"/>
      <c r="D44" s="206"/>
      <c r="E44"/>
      <c r="F44"/>
      <c r="G44"/>
      <c r="H44"/>
      <c r="I44" s="1523"/>
      <c r="J44" s="1523"/>
      <c r="K44" s="1523"/>
      <c r="L44" s="1523"/>
      <c r="M44" s="1523"/>
      <c r="N44" s="17"/>
    </row>
    <row r="45" spans="1:14" x14ac:dyDescent="0.25">
      <c r="A45" s="44"/>
      <c r="B45"/>
      <c r="C45"/>
      <c r="D45" s="206"/>
      <c r="E45"/>
      <c r="F45"/>
      <c r="G45"/>
      <c r="H45"/>
      <c r="I45" s="1523"/>
      <c r="J45" s="1523"/>
      <c r="K45" s="1523"/>
      <c r="L45" s="1523"/>
      <c r="M45" s="1523"/>
      <c r="N45" s="17"/>
    </row>
    <row r="46" spans="1:14" x14ac:dyDescent="0.25">
      <c r="A46" s="44"/>
      <c r="B46" s="49" t="s">
        <v>18</v>
      </c>
      <c r="C46" s="49" t="s">
        <v>27</v>
      </c>
      <c r="D46" s="55" t="s">
        <v>28</v>
      </c>
      <c r="E46" s="55" t="s">
        <v>29</v>
      </c>
      <c r="F46"/>
      <c r="G46"/>
      <c r="H46"/>
      <c r="I46" s="1523"/>
      <c r="J46" s="1523"/>
      <c r="K46" s="1523"/>
      <c r="L46" s="1523"/>
      <c r="M46" s="1523"/>
      <c r="N46" s="17"/>
    </row>
    <row r="47" spans="1:14" ht="28.5" x14ac:dyDescent="0.25">
      <c r="A47" s="44"/>
      <c r="B47" s="56" t="s">
        <v>30</v>
      </c>
      <c r="C47" s="858">
        <v>40</v>
      </c>
      <c r="D47" s="1058">
        <v>20</v>
      </c>
      <c r="E47" s="2335">
        <f>D47+D48</f>
        <v>70</v>
      </c>
      <c r="F47"/>
      <c r="G47"/>
      <c r="H47"/>
      <c r="I47" s="1523"/>
      <c r="J47" s="1523"/>
      <c r="K47" s="1523"/>
      <c r="L47" s="1523"/>
      <c r="M47" s="1523"/>
      <c r="N47" s="17"/>
    </row>
    <row r="48" spans="1:14" ht="57" x14ac:dyDescent="0.25">
      <c r="A48" s="44"/>
      <c r="B48" s="56" t="s">
        <v>31</v>
      </c>
      <c r="C48" s="858">
        <v>60</v>
      </c>
      <c r="D48" s="1058">
        <v>50</v>
      </c>
      <c r="E48" s="2336"/>
      <c r="F48"/>
      <c r="G48"/>
      <c r="H48"/>
      <c r="I48" s="1523"/>
      <c r="J48" s="1523"/>
      <c r="K48" s="1523"/>
      <c r="L48" s="1523"/>
      <c r="M48" s="1523"/>
      <c r="N48" s="17"/>
    </row>
    <row r="49" spans="1:26" x14ac:dyDescent="0.25">
      <c r="A49" s="44"/>
      <c r="B49" s="207"/>
      <c r="C49" s="253"/>
      <c r="D49" s="1574"/>
      <c r="E49" s="1574"/>
      <c r="F49"/>
      <c r="G49"/>
      <c r="H49"/>
      <c r="I49" s="1523"/>
      <c r="J49" s="1523"/>
      <c r="K49" s="1523"/>
      <c r="L49" s="1523"/>
      <c r="M49" s="1523"/>
      <c r="N49" s="17"/>
    </row>
    <row r="50" spans="1:26" x14ac:dyDescent="0.25">
      <c r="A50" s="44"/>
      <c r="B50" s="47" t="s">
        <v>1238</v>
      </c>
      <c r="C50"/>
      <c r="D50" s="206"/>
      <c r="E50"/>
      <c r="F50"/>
      <c r="G50"/>
      <c r="H50"/>
      <c r="I50" s="1523"/>
      <c r="J50" s="1523"/>
      <c r="K50" s="1523"/>
      <c r="L50" s="1523"/>
      <c r="M50" s="1523"/>
      <c r="N50" s="17"/>
    </row>
    <row r="51" spans="1:26" x14ac:dyDescent="0.25">
      <c r="A51" s="44"/>
      <c r="B51"/>
      <c r="C51"/>
      <c r="D51" s="206"/>
      <c r="E51"/>
      <c r="F51"/>
      <c r="G51"/>
      <c r="H51"/>
      <c r="I51" s="1523"/>
      <c r="J51" s="1523"/>
      <c r="K51" s="1523"/>
      <c r="L51" s="1523"/>
      <c r="M51" s="1523"/>
      <c r="N51" s="17"/>
    </row>
    <row r="52" spans="1:26" x14ac:dyDescent="0.25">
      <c r="A52" s="44"/>
      <c r="B52" s="49" t="s">
        <v>18</v>
      </c>
      <c r="C52" s="1070" t="s">
        <v>27</v>
      </c>
      <c r="D52" s="1071" t="s">
        <v>28</v>
      </c>
      <c r="E52" s="1071" t="s">
        <v>29</v>
      </c>
      <c r="F52"/>
      <c r="G52"/>
      <c r="H52"/>
      <c r="I52" s="1523"/>
      <c r="J52" s="1523"/>
      <c r="K52" s="1523"/>
      <c r="L52" s="1523"/>
      <c r="M52" s="1523"/>
      <c r="N52" s="17"/>
    </row>
    <row r="53" spans="1:26" ht="28.5" x14ac:dyDescent="0.25">
      <c r="A53" s="44"/>
      <c r="B53" s="56" t="s">
        <v>30</v>
      </c>
      <c r="C53" s="858">
        <v>40</v>
      </c>
      <c r="D53" s="1058">
        <v>0</v>
      </c>
      <c r="E53" s="2335">
        <f>D53+D54</f>
        <v>50</v>
      </c>
      <c r="F53" s="41"/>
      <c r="G53" s="41"/>
      <c r="H53" s="41"/>
      <c r="I53" s="572"/>
      <c r="J53" s="572"/>
      <c r="K53" s="572"/>
      <c r="L53" s="572"/>
      <c r="M53" s="572"/>
    </row>
    <row r="54" spans="1:26" ht="57" x14ac:dyDescent="0.25">
      <c r="A54" s="44"/>
      <c r="B54" s="56" t="s">
        <v>31</v>
      </c>
      <c r="C54" s="858">
        <v>60</v>
      </c>
      <c r="D54" s="1058">
        <v>50</v>
      </c>
      <c r="E54" s="2336"/>
      <c r="F54" s="41"/>
      <c r="G54" s="41"/>
      <c r="H54" s="41"/>
      <c r="I54" s="572"/>
      <c r="J54" s="572"/>
      <c r="K54" s="572"/>
      <c r="L54" s="572"/>
      <c r="M54" s="572"/>
    </row>
    <row r="55" spans="1:26" x14ac:dyDescent="0.25">
      <c r="A55" s="44"/>
      <c r="C55" s="250"/>
      <c r="D55" s="571"/>
      <c r="E55" s="573"/>
      <c r="F55" s="41"/>
      <c r="G55" s="41"/>
      <c r="H55" s="41"/>
      <c r="I55" s="572"/>
      <c r="J55" s="572"/>
      <c r="K55" s="572"/>
      <c r="L55" s="572"/>
      <c r="M55" s="572"/>
    </row>
    <row r="56" spans="1:26" ht="15.75" thickBot="1" x14ac:dyDescent="0.3">
      <c r="M56" s="1887" t="s">
        <v>32</v>
      </c>
      <c r="N56" s="1887"/>
    </row>
    <row r="57" spans="1:26" ht="26.25" x14ac:dyDescent="0.25">
      <c r="B57" s="2395" t="s">
        <v>5458</v>
      </c>
      <c r="C57" s="2395"/>
      <c r="D57" s="2395"/>
      <c r="E57" s="2395"/>
      <c r="F57" s="2395"/>
      <c r="G57" s="2395"/>
      <c r="H57" s="2395"/>
      <c r="I57" s="2395"/>
      <c r="J57" s="2395"/>
      <c r="K57" s="2395"/>
      <c r="L57" s="2395"/>
      <c r="M57" s="2395"/>
      <c r="N57" s="2395"/>
      <c r="O57" s="2395"/>
      <c r="P57" s="2395"/>
      <c r="Q57" s="2395"/>
    </row>
    <row r="58" spans="1:26" ht="15.75" thickBot="1" x14ac:dyDescent="0.3">
      <c r="M58" s="58"/>
      <c r="N58" s="58"/>
    </row>
    <row r="59" spans="1:26" s="1523" customFormat="1" ht="60" x14ac:dyDescent="0.25">
      <c r="B59" s="155" t="s">
        <v>34</v>
      </c>
      <c r="C59" s="155" t="s">
        <v>35</v>
      </c>
      <c r="D59" s="155" t="s">
        <v>36</v>
      </c>
      <c r="E59" s="155" t="s">
        <v>37</v>
      </c>
      <c r="F59" s="155" t="s">
        <v>38</v>
      </c>
      <c r="G59" s="155" t="s">
        <v>39</v>
      </c>
      <c r="H59" s="155" t="s">
        <v>40</v>
      </c>
      <c r="I59" s="155" t="s">
        <v>41</v>
      </c>
      <c r="J59" s="155" t="s">
        <v>42</v>
      </c>
      <c r="K59" s="155" t="s">
        <v>43</v>
      </c>
      <c r="L59" s="155" t="s">
        <v>44</v>
      </c>
      <c r="M59" s="157" t="s">
        <v>45</v>
      </c>
      <c r="N59" s="155" t="s">
        <v>46</v>
      </c>
      <c r="O59" s="155" t="s">
        <v>47</v>
      </c>
      <c r="P59" s="1472" t="s">
        <v>48</v>
      </c>
      <c r="Q59" s="1472" t="s">
        <v>49</v>
      </c>
    </row>
    <row r="60" spans="1:26" s="1775" customFormat="1" ht="42.75" x14ac:dyDescent="0.25">
      <c r="A60" s="1763"/>
      <c r="B60" s="1764" t="s">
        <v>5459</v>
      </c>
      <c r="C60" s="1765" t="s">
        <v>3322</v>
      </c>
      <c r="D60" s="1766" t="s">
        <v>3328</v>
      </c>
      <c r="E60" s="1767" t="s">
        <v>3329</v>
      </c>
      <c r="F60" s="1766" t="s">
        <v>19</v>
      </c>
      <c r="G60" s="1768">
        <v>1</v>
      </c>
      <c r="H60" s="1769">
        <v>40217</v>
      </c>
      <c r="I60" s="1769">
        <v>40527</v>
      </c>
      <c r="J60" s="1770" t="s">
        <v>20</v>
      </c>
      <c r="K60" s="1771">
        <v>10.23</v>
      </c>
      <c r="L60" s="1771">
        <v>0</v>
      </c>
      <c r="M60" s="1767">
        <v>370</v>
      </c>
      <c r="N60" s="1768">
        <v>1</v>
      </c>
      <c r="O60" s="1772">
        <v>305303477</v>
      </c>
      <c r="P60" s="1773">
        <v>41</v>
      </c>
      <c r="Q60" s="1765"/>
      <c r="R60" s="1774"/>
      <c r="S60" s="1774"/>
      <c r="T60" s="1774"/>
      <c r="U60" s="1774"/>
      <c r="V60" s="1774"/>
      <c r="W60" s="1774"/>
      <c r="X60" s="1774"/>
      <c r="Y60" s="1774"/>
      <c r="Z60" s="1774"/>
    </row>
    <row r="61" spans="1:26" s="76" customFormat="1" ht="57" x14ac:dyDescent="0.25">
      <c r="A61" s="62"/>
      <c r="B61" s="255" t="s">
        <v>5460</v>
      </c>
      <c r="C61" s="256" t="s">
        <v>3322</v>
      </c>
      <c r="D61" s="257" t="s">
        <v>3328</v>
      </c>
      <c r="E61" s="258">
        <v>2130518</v>
      </c>
      <c r="F61" s="257" t="s">
        <v>19</v>
      </c>
      <c r="G61" s="266">
        <v>1</v>
      </c>
      <c r="H61" s="260">
        <v>41367</v>
      </c>
      <c r="I61" s="260">
        <v>41453</v>
      </c>
      <c r="J61" s="261"/>
      <c r="K61" s="1246"/>
      <c r="L61" s="1246"/>
      <c r="M61" s="258"/>
      <c r="N61" s="259"/>
      <c r="O61" s="867"/>
      <c r="P61" s="272">
        <v>44</v>
      </c>
      <c r="Q61" s="1247" t="s">
        <v>5461</v>
      </c>
      <c r="R61" s="75"/>
      <c r="S61" s="75"/>
      <c r="T61" s="75"/>
      <c r="U61" s="75"/>
      <c r="V61" s="75"/>
      <c r="W61" s="75"/>
      <c r="X61" s="75"/>
      <c r="Y61" s="75"/>
      <c r="Z61" s="75"/>
    </row>
    <row r="62" spans="1:26" s="76" customFormat="1" ht="57" x14ac:dyDescent="0.2">
      <c r="A62" s="62"/>
      <c r="B62" s="255" t="s">
        <v>5462</v>
      </c>
      <c r="C62" s="256" t="s">
        <v>3322</v>
      </c>
      <c r="D62" s="265" t="s">
        <v>3330</v>
      </c>
      <c r="E62" s="258">
        <v>2111619</v>
      </c>
      <c r="F62" s="257" t="s">
        <v>19</v>
      </c>
      <c r="G62" s="266">
        <v>1</v>
      </c>
      <c r="H62" s="260">
        <v>40844</v>
      </c>
      <c r="I62" s="260">
        <v>40969</v>
      </c>
      <c r="J62" s="261" t="s">
        <v>20</v>
      </c>
      <c r="K62" s="1246">
        <v>4.09</v>
      </c>
      <c r="L62" s="1246">
        <v>0</v>
      </c>
      <c r="M62" s="258">
        <v>977</v>
      </c>
      <c r="N62" s="259">
        <v>1</v>
      </c>
      <c r="O62" s="867">
        <v>393166060</v>
      </c>
      <c r="P62" s="1776" t="s">
        <v>3331</v>
      </c>
      <c r="Q62" s="256"/>
      <c r="R62" s="75"/>
      <c r="S62" s="75"/>
      <c r="T62" s="75"/>
      <c r="U62" s="75"/>
      <c r="V62" s="75"/>
      <c r="W62" s="75"/>
      <c r="X62" s="75"/>
      <c r="Y62" s="75"/>
      <c r="Z62" s="75"/>
    </row>
    <row r="63" spans="1:26" s="76" customFormat="1" ht="28.5" x14ac:dyDescent="0.2">
      <c r="A63" s="62"/>
      <c r="B63" s="255" t="s">
        <v>5462</v>
      </c>
      <c r="C63" s="256" t="s">
        <v>3322</v>
      </c>
      <c r="D63" s="265" t="s">
        <v>3332</v>
      </c>
      <c r="E63" s="258">
        <v>2121266</v>
      </c>
      <c r="F63" s="257" t="s">
        <v>19</v>
      </c>
      <c r="G63" s="266">
        <v>1</v>
      </c>
      <c r="H63" s="260">
        <v>41033</v>
      </c>
      <c r="I63" s="260">
        <v>41180</v>
      </c>
      <c r="J63" s="261" t="s">
        <v>20</v>
      </c>
      <c r="K63" s="1246">
        <v>4.79</v>
      </c>
      <c r="L63" s="1246">
        <v>0</v>
      </c>
      <c r="M63" s="258">
        <v>1915</v>
      </c>
      <c r="N63" s="258">
        <v>100</v>
      </c>
      <c r="O63" s="867">
        <v>1024671944</v>
      </c>
      <c r="P63" s="1776" t="s">
        <v>3333</v>
      </c>
      <c r="Q63" s="256"/>
      <c r="R63" s="75"/>
      <c r="S63" s="75"/>
      <c r="T63" s="75"/>
      <c r="U63" s="75"/>
      <c r="V63" s="75"/>
      <c r="W63" s="75"/>
      <c r="X63" s="75"/>
      <c r="Y63" s="75"/>
      <c r="Z63" s="75"/>
    </row>
    <row r="64" spans="1:26" s="875" customFormat="1" ht="28.5" x14ac:dyDescent="0.2">
      <c r="A64" s="1220"/>
      <c r="B64" s="1777" t="s">
        <v>5459</v>
      </c>
      <c r="C64" s="1247" t="s">
        <v>3322</v>
      </c>
      <c r="D64" s="1778" t="s">
        <v>3332</v>
      </c>
      <c r="E64" s="1651">
        <v>2130517</v>
      </c>
      <c r="F64" s="1779" t="s">
        <v>19</v>
      </c>
      <c r="G64" s="1780">
        <v>100</v>
      </c>
      <c r="H64" s="876">
        <v>41367</v>
      </c>
      <c r="I64" s="876">
        <v>41453</v>
      </c>
      <c r="J64" s="1781" t="s">
        <v>20</v>
      </c>
      <c r="K64" s="1654">
        <v>2.83</v>
      </c>
      <c r="L64" s="1654">
        <v>0</v>
      </c>
      <c r="M64" s="1651">
        <v>1218</v>
      </c>
      <c r="N64" s="1651">
        <v>100</v>
      </c>
      <c r="O64" s="1782">
        <v>372404393</v>
      </c>
      <c r="P64" s="1783" t="s">
        <v>3334</v>
      </c>
      <c r="Q64" s="1247"/>
      <c r="R64" s="874"/>
      <c r="S64" s="874"/>
      <c r="T64" s="874"/>
      <c r="U64" s="874"/>
      <c r="V64" s="874"/>
      <c r="W64" s="874"/>
      <c r="X64" s="874"/>
      <c r="Y64" s="874"/>
      <c r="Z64" s="874"/>
    </row>
    <row r="65" spans="1:26" s="76" customFormat="1" ht="15.75" x14ac:dyDescent="0.25">
      <c r="A65" s="62"/>
      <c r="B65" s="162" t="s">
        <v>29</v>
      </c>
      <c r="C65" s="223"/>
      <c r="D65" s="221"/>
      <c r="E65" s="258"/>
      <c r="F65" s="223"/>
      <c r="G65" s="223"/>
      <c r="H65" s="223"/>
      <c r="I65" s="225"/>
      <c r="J65" s="225"/>
      <c r="K65" s="227">
        <f>SUM(K60:K64)</f>
        <v>21.939999999999998</v>
      </c>
      <c r="L65" s="227">
        <f>SUM(L60:L64)</f>
        <v>0</v>
      </c>
      <c r="M65" s="226">
        <f>SUM(M60:M64)</f>
        <v>4480</v>
      </c>
      <c r="N65" s="229">
        <f>SUM(N60:N64)</f>
        <v>202</v>
      </c>
      <c r="O65" s="1073">
        <f>SUM(O60:O64)</f>
        <v>2095545874</v>
      </c>
      <c r="P65" s="1674"/>
      <c r="Q65" s="88"/>
    </row>
    <row r="66" spans="1:26" s="76" customFormat="1" ht="15.75" x14ac:dyDescent="0.25">
      <c r="A66" s="1555"/>
      <c r="B66" s="1074"/>
      <c r="C66" s="1075"/>
      <c r="D66" s="1076"/>
      <c r="E66" s="1077"/>
      <c r="F66" s="1075"/>
      <c r="G66" s="1075"/>
      <c r="H66" s="1075"/>
      <c r="I66" s="1078"/>
      <c r="J66" s="1078"/>
      <c r="K66" s="1784"/>
      <c r="L66" s="1079"/>
      <c r="M66" s="1080"/>
      <c r="N66" s="1079"/>
      <c r="O66" s="1785"/>
      <c r="P66" s="1786"/>
      <c r="Q66" s="576"/>
    </row>
    <row r="67" spans="1:26" s="100" customFormat="1" x14ac:dyDescent="0.25">
      <c r="B67" s="1888" t="s">
        <v>60</v>
      </c>
      <c r="C67" s="1888" t="s">
        <v>61</v>
      </c>
      <c r="D67" s="1890" t="s">
        <v>62</v>
      </c>
      <c r="E67" s="1890"/>
      <c r="F67" s="109" t="s">
        <v>49</v>
      </c>
      <c r="I67" s="1325"/>
      <c r="P67" s="103"/>
    </row>
    <row r="68" spans="1:26" s="100" customFormat="1" x14ac:dyDescent="0.25">
      <c r="B68" s="1889"/>
      <c r="C68" s="1889"/>
      <c r="D68" s="1470" t="s">
        <v>63</v>
      </c>
      <c r="E68" s="105" t="s">
        <v>64</v>
      </c>
      <c r="F68" s="1942"/>
      <c r="P68" s="103"/>
    </row>
    <row r="69" spans="1:26" s="100" customFormat="1" ht="18.75" x14ac:dyDescent="0.25">
      <c r="B69" s="106" t="s">
        <v>65</v>
      </c>
      <c r="C69" s="107" t="s">
        <v>5463</v>
      </c>
      <c r="D69" s="1597"/>
      <c r="E69" s="1597" t="s">
        <v>22</v>
      </c>
      <c r="F69" s="1944"/>
      <c r="G69" s="110"/>
      <c r="H69" s="110"/>
      <c r="I69" s="110"/>
      <c r="J69" s="1787"/>
      <c r="K69" s="110"/>
      <c r="L69" s="110"/>
      <c r="M69" s="110"/>
      <c r="P69" s="103"/>
    </row>
    <row r="70" spans="1:26" s="100" customFormat="1" x14ac:dyDescent="0.25">
      <c r="B70" s="106" t="s">
        <v>66</v>
      </c>
      <c r="C70" s="386">
        <v>1915</v>
      </c>
      <c r="D70" s="1597" t="s">
        <v>22</v>
      </c>
      <c r="E70" s="1597"/>
      <c r="F70" s="1943"/>
      <c r="J70" s="1788"/>
      <c r="P70" s="103"/>
    </row>
    <row r="71" spans="1:26" s="76" customFormat="1" ht="15.75" x14ac:dyDescent="0.25">
      <c r="A71" s="1555"/>
      <c r="B71" s="1074"/>
      <c r="C71" s="1075"/>
      <c r="D71" s="1076"/>
      <c r="E71" s="1077"/>
      <c r="F71" s="1075"/>
      <c r="G71" s="1075"/>
      <c r="H71" s="1075"/>
      <c r="I71" s="1078"/>
      <c r="J71" s="1078"/>
      <c r="K71" s="1784"/>
      <c r="L71" s="1079"/>
      <c r="M71" s="1080"/>
      <c r="N71" s="1079"/>
      <c r="O71" s="1785"/>
      <c r="P71" s="1786"/>
      <c r="Q71" s="576"/>
    </row>
    <row r="72" spans="1:26" s="76" customFormat="1" ht="15.75" x14ac:dyDescent="0.25">
      <c r="A72" s="1555"/>
      <c r="B72" s="1074"/>
      <c r="C72" s="1075"/>
      <c r="D72" s="1076"/>
      <c r="E72" s="1077"/>
      <c r="F72" s="1075"/>
      <c r="G72" s="1075"/>
      <c r="H72" s="1075"/>
      <c r="I72" s="1078"/>
      <c r="J72" s="1078"/>
      <c r="K72" s="1079"/>
      <c r="L72" s="1079"/>
      <c r="M72" s="1080"/>
      <c r="N72" s="1079"/>
      <c r="O72" s="1785"/>
      <c r="P72" s="1786"/>
      <c r="Q72" s="576"/>
    </row>
    <row r="73" spans="1:26" s="76" customFormat="1" ht="15.75" x14ac:dyDescent="0.25">
      <c r="A73" s="1555"/>
      <c r="B73" s="1074"/>
      <c r="C73" s="1075"/>
      <c r="D73" s="1076"/>
      <c r="E73" s="1077"/>
      <c r="F73" s="1075"/>
      <c r="G73" s="1075"/>
      <c r="H73" s="1075"/>
      <c r="I73" s="1078"/>
      <c r="J73" s="1078"/>
      <c r="K73" s="1079"/>
      <c r="L73" s="1079"/>
      <c r="M73" s="1080"/>
      <c r="N73" s="1079"/>
      <c r="O73" s="1785"/>
      <c r="P73" s="1786"/>
      <c r="Q73" s="576"/>
    </row>
    <row r="74" spans="1:26" ht="26.25" x14ac:dyDescent="0.25">
      <c r="B74" s="2395" t="s">
        <v>5464</v>
      </c>
      <c r="C74" s="2395"/>
      <c r="D74" s="2395"/>
      <c r="E74" s="2395"/>
      <c r="F74" s="2395"/>
      <c r="G74" s="2395"/>
      <c r="H74" s="2395"/>
      <c r="I74" s="2395"/>
      <c r="J74" s="2395"/>
      <c r="K74" s="2395"/>
      <c r="L74" s="2395"/>
      <c r="M74" s="2395"/>
      <c r="N74" s="2395"/>
      <c r="O74" s="2395"/>
      <c r="P74" s="2395"/>
      <c r="Q74" s="2395"/>
    </row>
    <row r="75" spans="1:26" ht="15.75" thickBot="1" x14ac:dyDescent="0.3">
      <c r="M75" s="58"/>
      <c r="N75" s="58"/>
    </row>
    <row r="76" spans="1:26" s="1523" customFormat="1" ht="60" x14ac:dyDescent="0.25">
      <c r="B76" s="155" t="s">
        <v>34</v>
      </c>
      <c r="C76" s="155" t="s">
        <v>35</v>
      </c>
      <c r="D76" s="155" t="s">
        <v>36</v>
      </c>
      <c r="E76" s="155" t="s">
        <v>37</v>
      </c>
      <c r="F76" s="155" t="s">
        <v>38</v>
      </c>
      <c r="G76" s="155" t="s">
        <v>39</v>
      </c>
      <c r="H76" s="155" t="s">
        <v>40</v>
      </c>
      <c r="I76" s="155" t="s">
        <v>41</v>
      </c>
      <c r="J76" s="155" t="s">
        <v>42</v>
      </c>
      <c r="K76" s="155" t="s">
        <v>43</v>
      </c>
      <c r="L76" s="155" t="s">
        <v>44</v>
      </c>
      <c r="M76" s="157" t="s">
        <v>45</v>
      </c>
      <c r="N76" s="155" t="s">
        <v>46</v>
      </c>
      <c r="O76" s="155" t="s">
        <v>47</v>
      </c>
      <c r="P76" s="1472" t="s">
        <v>48</v>
      </c>
      <c r="Q76" s="1472" t="s">
        <v>49</v>
      </c>
    </row>
    <row r="77" spans="1:26" s="264" customFormat="1" ht="42.75" x14ac:dyDescent="0.25">
      <c r="A77" s="254"/>
      <c r="B77" s="255" t="s">
        <v>5465</v>
      </c>
      <c r="C77" s="256" t="s">
        <v>3322</v>
      </c>
      <c r="D77" s="257" t="s">
        <v>3328</v>
      </c>
      <c r="E77" s="258" t="s">
        <v>5466</v>
      </c>
      <c r="F77" s="257" t="s">
        <v>19</v>
      </c>
      <c r="G77" s="259">
        <v>1</v>
      </c>
      <c r="H77" s="260">
        <v>40308</v>
      </c>
      <c r="I77" s="260">
        <v>40598</v>
      </c>
      <c r="J77" s="261" t="s">
        <v>20</v>
      </c>
      <c r="K77" s="1246">
        <v>9.51</v>
      </c>
      <c r="L77" s="1246">
        <v>0</v>
      </c>
      <c r="M77" s="258">
        <v>1915</v>
      </c>
      <c r="N77" s="1789">
        <v>1</v>
      </c>
      <c r="O77" s="867">
        <v>1886937906</v>
      </c>
      <c r="P77" s="272">
        <v>120</v>
      </c>
      <c r="Q77" s="256"/>
      <c r="R77" s="263"/>
      <c r="S77" s="263"/>
      <c r="T77" s="263"/>
      <c r="U77" s="263"/>
      <c r="V77" s="263"/>
      <c r="W77" s="263"/>
      <c r="X77" s="263"/>
      <c r="Y77" s="263"/>
      <c r="Z77" s="263"/>
    </row>
    <row r="78" spans="1:26" s="76" customFormat="1" ht="42.75" x14ac:dyDescent="0.25">
      <c r="A78" s="62"/>
      <c r="B78" s="255" t="s">
        <v>5465</v>
      </c>
      <c r="C78" s="256" t="s">
        <v>3322</v>
      </c>
      <c r="D78" s="257" t="s">
        <v>3328</v>
      </c>
      <c r="E78" s="258" t="s">
        <v>5467</v>
      </c>
      <c r="F78" s="257" t="s">
        <v>19</v>
      </c>
      <c r="G78" s="266">
        <v>1</v>
      </c>
      <c r="H78" s="260">
        <v>40801</v>
      </c>
      <c r="I78" s="260">
        <v>40891</v>
      </c>
      <c r="J78" s="261" t="s">
        <v>20</v>
      </c>
      <c r="K78" s="1246">
        <v>2.96</v>
      </c>
      <c r="L78" s="1246">
        <v>0</v>
      </c>
      <c r="M78" s="258">
        <v>1218</v>
      </c>
      <c r="N78" s="1789">
        <v>1</v>
      </c>
      <c r="O78" s="867">
        <v>306482076</v>
      </c>
      <c r="P78" s="272" t="s">
        <v>5468</v>
      </c>
      <c r="Q78" s="1247"/>
      <c r="R78" s="75"/>
      <c r="S78" s="75"/>
      <c r="T78" s="75"/>
      <c r="U78" s="75"/>
      <c r="V78" s="75"/>
      <c r="W78" s="75"/>
      <c r="X78" s="75"/>
      <c r="Y78" s="75"/>
      <c r="Z78" s="75"/>
    </row>
    <row r="79" spans="1:26" s="76" customFormat="1" ht="57" x14ac:dyDescent="0.2">
      <c r="A79" s="62"/>
      <c r="B79" s="255" t="s">
        <v>5465</v>
      </c>
      <c r="C79" s="256" t="s">
        <v>3322</v>
      </c>
      <c r="D79" s="265" t="s">
        <v>3330</v>
      </c>
      <c r="E79" s="258">
        <v>2112291</v>
      </c>
      <c r="F79" s="257" t="s">
        <v>19</v>
      </c>
      <c r="G79" s="266">
        <v>1</v>
      </c>
      <c r="H79" s="260">
        <v>40891</v>
      </c>
      <c r="I79" s="260">
        <v>41013</v>
      </c>
      <c r="J79" s="261" t="s">
        <v>20</v>
      </c>
      <c r="K79" s="1246">
        <v>3.99</v>
      </c>
      <c r="L79" s="1246">
        <v>0</v>
      </c>
      <c r="M79" s="258">
        <v>370</v>
      </c>
      <c r="N79" s="1789">
        <v>1</v>
      </c>
      <c r="O79" s="867">
        <v>148896051</v>
      </c>
      <c r="P79" s="1776">
        <v>126</v>
      </c>
      <c r="Q79" s="256"/>
      <c r="R79" s="75"/>
      <c r="S79" s="75"/>
      <c r="T79" s="75"/>
      <c r="U79" s="75"/>
      <c r="V79" s="75"/>
      <c r="W79" s="75"/>
      <c r="X79" s="75"/>
      <c r="Y79" s="75"/>
      <c r="Z79" s="75"/>
    </row>
    <row r="80" spans="1:26" s="76" customFormat="1" ht="28.5" x14ac:dyDescent="0.2">
      <c r="A80" s="62"/>
      <c r="B80" s="255" t="s">
        <v>5465</v>
      </c>
      <c r="C80" s="256" t="s">
        <v>3322</v>
      </c>
      <c r="D80" s="265" t="s">
        <v>3332</v>
      </c>
      <c r="E80" s="258">
        <v>2121267</v>
      </c>
      <c r="F80" s="257" t="s">
        <v>19</v>
      </c>
      <c r="G80" s="266">
        <v>1</v>
      </c>
      <c r="H80" s="260">
        <v>41029</v>
      </c>
      <c r="I80" s="260">
        <v>41180</v>
      </c>
      <c r="J80" s="261" t="s">
        <v>20</v>
      </c>
      <c r="K80" s="1246">
        <v>4.93</v>
      </c>
      <c r="L80" s="1246">
        <v>0</v>
      </c>
      <c r="M80" s="258">
        <v>905</v>
      </c>
      <c r="N80" s="266">
        <v>1</v>
      </c>
      <c r="O80" s="867">
        <v>484244444</v>
      </c>
      <c r="P80" s="1776" t="s">
        <v>5469</v>
      </c>
      <c r="Q80" s="256"/>
      <c r="R80" s="75"/>
      <c r="S80" s="75"/>
      <c r="T80" s="75"/>
      <c r="U80" s="75"/>
      <c r="V80" s="75"/>
      <c r="W80" s="75"/>
      <c r="X80" s="75"/>
      <c r="Y80" s="75"/>
      <c r="Z80" s="75"/>
    </row>
    <row r="81" spans="1:26" s="76" customFormat="1" ht="28.5" x14ac:dyDescent="0.2">
      <c r="A81" s="62"/>
      <c r="B81" s="255" t="s">
        <v>5465</v>
      </c>
      <c r="C81" s="256" t="s">
        <v>3322</v>
      </c>
      <c r="D81" s="265" t="s">
        <v>3332</v>
      </c>
      <c r="E81" s="258">
        <v>2130518</v>
      </c>
      <c r="F81" s="257" t="s">
        <v>19</v>
      </c>
      <c r="G81" s="266">
        <v>1</v>
      </c>
      <c r="H81" s="260">
        <v>41367</v>
      </c>
      <c r="I81" s="260">
        <v>41453</v>
      </c>
      <c r="J81" s="261" t="s">
        <v>20</v>
      </c>
      <c r="K81" s="1246">
        <v>2.83</v>
      </c>
      <c r="L81" s="1246">
        <v>0</v>
      </c>
      <c r="M81" s="258">
        <v>905</v>
      </c>
      <c r="N81" s="266">
        <v>1</v>
      </c>
      <c r="O81" s="867">
        <v>276704414</v>
      </c>
      <c r="P81" s="1776" t="s">
        <v>5470</v>
      </c>
      <c r="Q81" s="256"/>
      <c r="R81" s="75"/>
      <c r="S81" s="75"/>
      <c r="T81" s="75"/>
      <c r="U81" s="75"/>
      <c r="V81" s="75"/>
      <c r="W81" s="75"/>
      <c r="X81" s="75"/>
      <c r="Y81" s="75"/>
      <c r="Z81" s="75"/>
    </row>
    <row r="82" spans="1:26" s="76" customFormat="1" ht="15.75" x14ac:dyDescent="0.25">
      <c r="A82" s="62"/>
      <c r="B82" s="162" t="s">
        <v>29</v>
      </c>
      <c r="C82" s="223"/>
      <c r="D82" s="221"/>
      <c r="E82" s="258"/>
      <c r="F82" s="223"/>
      <c r="G82" s="223"/>
      <c r="H82" s="223"/>
      <c r="I82" s="225"/>
      <c r="J82" s="225"/>
      <c r="K82" s="227">
        <f>SUM(K77:K81)</f>
        <v>24.22</v>
      </c>
      <c r="L82" s="227">
        <f>SUM(L77:L81)</f>
        <v>0</v>
      </c>
      <c r="M82" s="226">
        <f>SUM(M77:M81)</f>
        <v>5313</v>
      </c>
      <c r="N82" s="229">
        <f>SUM(N77:N81)</f>
        <v>5</v>
      </c>
      <c r="O82" s="1073">
        <f>SUM(O77:O81)</f>
        <v>3103264891</v>
      </c>
      <c r="P82" s="1674"/>
      <c r="Q82" s="88"/>
    </row>
    <row r="83" spans="1:26" s="76" customFormat="1" ht="15.75" x14ac:dyDescent="0.25">
      <c r="A83" s="1555"/>
      <c r="B83" s="1074"/>
      <c r="C83" s="1075"/>
      <c r="D83" s="1076"/>
      <c r="E83" s="1077"/>
      <c r="F83" s="1075"/>
      <c r="G83" s="1075"/>
      <c r="H83" s="1075"/>
      <c r="I83" s="1078"/>
      <c r="J83" s="1078"/>
      <c r="K83" s="1079"/>
      <c r="L83" s="1079"/>
      <c r="M83" s="1080"/>
      <c r="N83" s="1079"/>
      <c r="O83" s="1785"/>
      <c r="P83" s="1786"/>
      <c r="Q83" s="576"/>
    </row>
    <row r="84" spans="1:26" s="76" customFormat="1" ht="15.75" x14ac:dyDescent="0.25">
      <c r="A84" s="1555"/>
      <c r="B84" s="1074"/>
      <c r="C84" s="1075"/>
      <c r="D84" s="1076"/>
      <c r="E84" s="1077"/>
      <c r="F84" s="1075"/>
      <c r="G84" s="1075"/>
      <c r="H84" s="1075"/>
      <c r="I84" s="1075"/>
      <c r="J84" s="1078"/>
      <c r="K84" s="1079"/>
      <c r="L84" s="1079"/>
      <c r="M84" s="1080"/>
      <c r="N84" s="1079"/>
      <c r="O84" s="692"/>
      <c r="P84" s="1786"/>
      <c r="Q84" s="576"/>
    </row>
    <row r="85" spans="1:26" s="100" customFormat="1" x14ac:dyDescent="0.25">
      <c r="D85" s="103"/>
      <c r="E85" s="574"/>
      <c r="P85" s="103"/>
    </row>
    <row r="86" spans="1:26" s="100" customFormat="1" x14ac:dyDescent="0.25">
      <c r="B86" s="1888" t="s">
        <v>60</v>
      </c>
      <c r="C86" s="1888" t="s">
        <v>61</v>
      </c>
      <c r="D86" s="1890" t="s">
        <v>62</v>
      </c>
      <c r="E86" s="1890"/>
      <c r="F86" s="109" t="s">
        <v>49</v>
      </c>
      <c r="H86" s="1325"/>
      <c r="P86" s="103"/>
    </row>
    <row r="87" spans="1:26" s="100" customFormat="1" x14ac:dyDescent="0.25">
      <c r="B87" s="1889"/>
      <c r="C87" s="1889"/>
      <c r="D87" s="1470" t="s">
        <v>63</v>
      </c>
      <c r="E87" s="105" t="s">
        <v>64</v>
      </c>
      <c r="F87" s="1942"/>
      <c r="P87" s="103"/>
    </row>
    <row r="88" spans="1:26" s="100" customFormat="1" ht="18.75" x14ac:dyDescent="0.25">
      <c r="B88" s="106" t="s">
        <v>65</v>
      </c>
      <c r="C88" s="107" t="s">
        <v>5471</v>
      </c>
      <c r="D88" s="1597" t="s">
        <v>811</v>
      </c>
      <c r="E88" s="109"/>
      <c r="F88" s="1944"/>
      <c r="G88" s="110"/>
      <c r="H88" s="1790"/>
      <c r="I88" s="110"/>
      <c r="J88" s="110"/>
      <c r="K88" s="110"/>
      <c r="L88" s="110"/>
      <c r="M88" s="110"/>
      <c r="P88" s="103"/>
    </row>
    <row r="89" spans="1:26" s="100" customFormat="1" x14ac:dyDescent="0.25">
      <c r="B89" s="106" t="s">
        <v>66</v>
      </c>
      <c r="C89" s="386">
        <v>1915</v>
      </c>
      <c r="D89" s="1597" t="s">
        <v>811</v>
      </c>
      <c r="E89" s="109"/>
      <c r="F89" s="1943"/>
      <c r="P89" s="103"/>
    </row>
    <row r="90" spans="1:26" s="100" customFormat="1" x14ac:dyDescent="0.25">
      <c r="B90" s="112"/>
      <c r="C90" s="1901"/>
      <c r="D90" s="1901"/>
      <c r="E90" s="1901"/>
      <c r="F90" s="1901"/>
      <c r="G90" s="1901"/>
      <c r="H90" s="1901"/>
      <c r="I90" s="1901"/>
      <c r="J90" s="1901"/>
      <c r="K90" s="1901"/>
      <c r="L90" s="1901"/>
      <c r="M90" s="1901"/>
      <c r="N90" s="1901"/>
      <c r="P90" s="103"/>
    </row>
    <row r="91" spans="1:26" ht="15.75" thickBot="1" x14ac:dyDescent="0.3"/>
    <row r="92" spans="1:26" ht="27" thickBot="1" x14ac:dyDescent="0.3">
      <c r="B92" s="1903" t="s">
        <v>5472</v>
      </c>
      <c r="C92" s="1904"/>
      <c r="D92" s="1904"/>
      <c r="E92" s="1904"/>
      <c r="F92" s="1904"/>
      <c r="G92" s="1904"/>
      <c r="H92" s="1904"/>
      <c r="I92" s="1904"/>
      <c r="J92" s="1904"/>
      <c r="K92" s="1904"/>
      <c r="L92" s="1904"/>
      <c r="M92" s="1904"/>
      <c r="N92" s="1905"/>
    </row>
    <row r="95" spans="1:26" ht="90" x14ac:dyDescent="0.25">
      <c r="B95" s="1522" t="s">
        <v>68</v>
      </c>
      <c r="C95" s="114" t="s">
        <v>69</v>
      </c>
      <c r="D95" s="114" t="s">
        <v>70</v>
      </c>
      <c r="E95" s="114" t="s">
        <v>71</v>
      </c>
      <c r="F95" s="114" t="s">
        <v>72</v>
      </c>
      <c r="G95" s="114" t="s">
        <v>73</v>
      </c>
      <c r="H95" s="114" t="s">
        <v>74</v>
      </c>
      <c r="I95" s="114" t="s">
        <v>75</v>
      </c>
      <c r="J95" s="114" t="s">
        <v>76</v>
      </c>
      <c r="K95" s="114" t="s">
        <v>77</v>
      </c>
      <c r="L95" s="114" t="s">
        <v>78</v>
      </c>
      <c r="M95" s="115" t="s">
        <v>79</v>
      </c>
      <c r="N95" s="115" t="s">
        <v>80</v>
      </c>
      <c r="O95" s="1898" t="s">
        <v>81</v>
      </c>
      <c r="P95" s="1900"/>
      <c r="Q95" s="114" t="s">
        <v>82</v>
      </c>
    </row>
    <row r="96" spans="1:26" ht="120" x14ac:dyDescent="0.25">
      <c r="B96" s="1081" t="s">
        <v>5473</v>
      </c>
      <c r="C96" s="276" t="s">
        <v>288</v>
      </c>
      <c r="D96" s="1791" t="s">
        <v>3817</v>
      </c>
      <c r="E96" s="1227">
        <v>50</v>
      </c>
      <c r="F96" s="1531" t="s">
        <v>86</v>
      </c>
      <c r="G96" s="1531" t="s">
        <v>86</v>
      </c>
      <c r="H96" s="1531" t="s">
        <v>86</v>
      </c>
      <c r="I96" s="1531" t="s">
        <v>19</v>
      </c>
      <c r="J96" s="1531" t="s">
        <v>19</v>
      </c>
      <c r="K96" s="1488" t="s">
        <v>19</v>
      </c>
      <c r="L96" s="1488" t="s">
        <v>19</v>
      </c>
      <c r="M96" s="1488" t="s">
        <v>19</v>
      </c>
      <c r="N96" s="1488" t="s">
        <v>19</v>
      </c>
      <c r="O96" s="2393"/>
      <c r="P96" s="2394"/>
      <c r="Q96" s="1488" t="s">
        <v>19</v>
      </c>
    </row>
    <row r="97" spans="2:17" ht="105" x14ac:dyDescent="0.25">
      <c r="B97" s="1081" t="s">
        <v>5473</v>
      </c>
      <c r="C97" s="276" t="s">
        <v>288</v>
      </c>
      <c r="D97" s="1791" t="s">
        <v>3818</v>
      </c>
      <c r="E97" s="1227">
        <v>50</v>
      </c>
      <c r="F97" s="1531" t="s">
        <v>86</v>
      </c>
      <c r="G97" s="1531" t="s">
        <v>86</v>
      </c>
      <c r="H97" s="1531" t="s">
        <v>86</v>
      </c>
      <c r="I97" s="1531" t="s">
        <v>19</v>
      </c>
      <c r="J97" s="1531" t="s">
        <v>19</v>
      </c>
      <c r="K97" s="1488" t="s">
        <v>19</v>
      </c>
      <c r="L97" s="1488" t="s">
        <v>19</v>
      </c>
      <c r="M97" s="1488" t="s">
        <v>19</v>
      </c>
      <c r="N97" s="1488" t="s">
        <v>19</v>
      </c>
      <c r="O97" s="2393"/>
      <c r="P97" s="2394"/>
      <c r="Q97" s="1488" t="s">
        <v>19</v>
      </c>
    </row>
    <row r="98" spans="2:17" ht="105" x14ac:dyDescent="0.25">
      <c r="B98" s="1081" t="s">
        <v>5473</v>
      </c>
      <c r="C98" s="276" t="s">
        <v>288</v>
      </c>
      <c r="D98" s="1791" t="s">
        <v>3819</v>
      </c>
      <c r="E98" s="1227">
        <v>50</v>
      </c>
      <c r="F98" s="1531" t="s">
        <v>86</v>
      </c>
      <c r="G98" s="1531" t="s">
        <v>86</v>
      </c>
      <c r="H98" s="1531" t="s">
        <v>86</v>
      </c>
      <c r="I98" s="1531" t="s">
        <v>19</v>
      </c>
      <c r="J98" s="1531" t="s">
        <v>19</v>
      </c>
      <c r="K98" s="1488" t="s">
        <v>19</v>
      </c>
      <c r="L98" s="1488" t="s">
        <v>19</v>
      </c>
      <c r="M98" s="1488" t="s">
        <v>19</v>
      </c>
      <c r="N98" s="1488" t="s">
        <v>19</v>
      </c>
      <c r="O98" s="1969"/>
      <c r="P98" s="1970"/>
      <c r="Q98" s="1488" t="s">
        <v>19</v>
      </c>
    </row>
    <row r="99" spans="2:17" ht="30" x14ac:dyDescent="0.25">
      <c r="B99" s="1081" t="s">
        <v>5473</v>
      </c>
      <c r="C99" s="276" t="s">
        <v>288</v>
      </c>
      <c r="D99" s="1791" t="s">
        <v>3820</v>
      </c>
      <c r="E99" s="1227">
        <v>50</v>
      </c>
      <c r="F99" s="1531" t="s">
        <v>86</v>
      </c>
      <c r="G99" s="1531" t="s">
        <v>86</v>
      </c>
      <c r="H99" s="1531" t="s">
        <v>86</v>
      </c>
      <c r="I99" s="1531" t="s">
        <v>19</v>
      </c>
      <c r="J99" s="1531" t="s">
        <v>19</v>
      </c>
      <c r="K99" s="1488" t="s">
        <v>19</v>
      </c>
      <c r="L99" s="1488" t="s">
        <v>19</v>
      </c>
      <c r="M99" s="1488" t="s">
        <v>19</v>
      </c>
      <c r="N99" s="1488" t="s">
        <v>19</v>
      </c>
      <c r="O99" s="1969"/>
      <c r="P99" s="1970"/>
      <c r="Q99" s="1488" t="s">
        <v>19</v>
      </c>
    </row>
    <row r="100" spans="2:17" ht="60" x14ac:dyDescent="0.25">
      <c r="B100" s="1081" t="s">
        <v>5473</v>
      </c>
      <c r="C100" s="276" t="s">
        <v>288</v>
      </c>
      <c r="D100" s="1791" t="s">
        <v>3821</v>
      </c>
      <c r="E100" s="1227">
        <v>50</v>
      </c>
      <c r="F100" s="1531" t="s">
        <v>86</v>
      </c>
      <c r="G100" s="1531" t="s">
        <v>86</v>
      </c>
      <c r="H100" s="1531" t="s">
        <v>86</v>
      </c>
      <c r="I100" s="1531" t="s">
        <v>19</v>
      </c>
      <c r="J100" s="1531" t="s">
        <v>19</v>
      </c>
      <c r="K100" s="1488" t="s">
        <v>19</v>
      </c>
      <c r="L100" s="1488" t="s">
        <v>19</v>
      </c>
      <c r="M100" s="1488" t="s">
        <v>19</v>
      </c>
      <c r="N100" s="1488" t="s">
        <v>19</v>
      </c>
      <c r="O100" s="1969"/>
      <c r="P100" s="1970"/>
      <c r="Q100" s="1488" t="s">
        <v>19</v>
      </c>
    </row>
    <row r="101" spans="2:17" ht="75" x14ac:dyDescent="0.25">
      <c r="B101" s="1081" t="s">
        <v>5473</v>
      </c>
      <c r="C101" s="276" t="s">
        <v>288</v>
      </c>
      <c r="D101" s="1791" t="s">
        <v>3822</v>
      </c>
      <c r="E101" s="1227">
        <v>50</v>
      </c>
      <c r="F101" s="1531" t="s">
        <v>86</v>
      </c>
      <c r="G101" s="1531" t="s">
        <v>86</v>
      </c>
      <c r="H101" s="1531" t="s">
        <v>86</v>
      </c>
      <c r="I101" s="1531" t="s">
        <v>19</v>
      </c>
      <c r="J101" s="1531" t="s">
        <v>19</v>
      </c>
      <c r="K101" s="1488" t="s">
        <v>19</v>
      </c>
      <c r="L101" s="1488" t="s">
        <v>19</v>
      </c>
      <c r="M101" s="1488" t="s">
        <v>19</v>
      </c>
      <c r="N101" s="1488" t="s">
        <v>19</v>
      </c>
      <c r="O101" s="1969"/>
      <c r="P101" s="1970"/>
      <c r="Q101" s="1488" t="s">
        <v>19</v>
      </c>
    </row>
    <row r="102" spans="2:17" ht="60" x14ac:dyDescent="0.25">
      <c r="B102" s="1081" t="s">
        <v>5473</v>
      </c>
      <c r="C102" s="276" t="s">
        <v>288</v>
      </c>
      <c r="D102" s="1791" t="s">
        <v>3823</v>
      </c>
      <c r="E102" s="1227">
        <v>50</v>
      </c>
      <c r="F102" s="1531" t="s">
        <v>86</v>
      </c>
      <c r="G102" s="1531" t="s">
        <v>86</v>
      </c>
      <c r="H102" s="1531" t="s">
        <v>86</v>
      </c>
      <c r="I102" s="1531" t="s">
        <v>19</v>
      </c>
      <c r="J102" s="1531" t="s">
        <v>19</v>
      </c>
      <c r="K102" s="1488" t="s">
        <v>19</v>
      </c>
      <c r="L102" s="1488" t="s">
        <v>19</v>
      </c>
      <c r="M102" s="1488" t="s">
        <v>19</v>
      </c>
      <c r="N102" s="1488" t="s">
        <v>19</v>
      </c>
      <c r="O102" s="1969"/>
      <c r="P102" s="1970"/>
      <c r="Q102" s="1488" t="s">
        <v>19</v>
      </c>
    </row>
    <row r="103" spans="2:17" ht="45" x14ac:dyDescent="0.25">
      <c r="B103" s="1081" t="s">
        <v>5473</v>
      </c>
      <c r="C103" s="276" t="s">
        <v>288</v>
      </c>
      <c r="D103" s="1791" t="s">
        <v>3824</v>
      </c>
      <c r="E103" s="1227">
        <v>50</v>
      </c>
      <c r="F103" s="1531" t="s">
        <v>86</v>
      </c>
      <c r="G103" s="1531" t="s">
        <v>86</v>
      </c>
      <c r="H103" s="1531" t="s">
        <v>86</v>
      </c>
      <c r="I103" s="1531" t="s">
        <v>19</v>
      </c>
      <c r="J103" s="1531" t="s">
        <v>19</v>
      </c>
      <c r="K103" s="1488" t="s">
        <v>19</v>
      </c>
      <c r="L103" s="1488" t="s">
        <v>19</v>
      </c>
      <c r="M103" s="1488" t="s">
        <v>19</v>
      </c>
      <c r="N103" s="1488" t="s">
        <v>19</v>
      </c>
      <c r="O103" s="1969"/>
      <c r="P103" s="1970"/>
      <c r="Q103" s="1488" t="s">
        <v>19</v>
      </c>
    </row>
    <row r="104" spans="2:17" ht="75" x14ac:dyDescent="0.25">
      <c r="B104" s="1081" t="s">
        <v>5473</v>
      </c>
      <c r="C104" s="276" t="s">
        <v>288</v>
      </c>
      <c r="D104" s="1791" t="s">
        <v>3825</v>
      </c>
      <c r="E104" s="1227">
        <v>50</v>
      </c>
      <c r="F104" s="1531" t="s">
        <v>86</v>
      </c>
      <c r="G104" s="1531" t="s">
        <v>86</v>
      </c>
      <c r="H104" s="1531" t="s">
        <v>86</v>
      </c>
      <c r="I104" s="1531" t="s">
        <v>19</v>
      </c>
      <c r="J104" s="1531" t="s">
        <v>19</v>
      </c>
      <c r="K104" s="1488" t="s">
        <v>19</v>
      </c>
      <c r="L104" s="1488" t="s">
        <v>19</v>
      </c>
      <c r="M104" s="1488" t="s">
        <v>19</v>
      </c>
      <c r="N104" s="1488" t="s">
        <v>19</v>
      </c>
      <c r="O104" s="1969"/>
      <c r="P104" s="1970"/>
      <c r="Q104" s="1488" t="s">
        <v>19</v>
      </c>
    </row>
    <row r="105" spans="2:17" ht="75" x14ac:dyDescent="0.25">
      <c r="B105" s="1081" t="s">
        <v>5473</v>
      </c>
      <c r="C105" s="276" t="s">
        <v>288</v>
      </c>
      <c r="D105" s="1791" t="s">
        <v>3826</v>
      </c>
      <c r="E105" s="1227">
        <v>50</v>
      </c>
      <c r="F105" s="1531" t="s">
        <v>86</v>
      </c>
      <c r="G105" s="1531" t="s">
        <v>86</v>
      </c>
      <c r="H105" s="1531" t="s">
        <v>86</v>
      </c>
      <c r="I105" s="1531" t="s">
        <v>19</v>
      </c>
      <c r="J105" s="1531" t="s">
        <v>19</v>
      </c>
      <c r="K105" s="1488" t="s">
        <v>19</v>
      </c>
      <c r="L105" s="1488" t="s">
        <v>19</v>
      </c>
      <c r="M105" s="1488" t="s">
        <v>19</v>
      </c>
      <c r="N105" s="1488" t="s">
        <v>19</v>
      </c>
      <c r="O105" s="1969"/>
      <c r="P105" s="1970"/>
      <c r="Q105" s="1488" t="s">
        <v>19</v>
      </c>
    </row>
    <row r="106" spans="2:17" ht="30" x14ac:dyDescent="0.25">
      <c r="B106" s="1081" t="s">
        <v>5473</v>
      </c>
      <c r="C106" s="276" t="s">
        <v>288</v>
      </c>
      <c r="D106" s="1791" t="s">
        <v>3827</v>
      </c>
      <c r="E106" s="1227">
        <v>50</v>
      </c>
      <c r="F106" s="1531" t="s">
        <v>86</v>
      </c>
      <c r="G106" s="1531" t="s">
        <v>86</v>
      </c>
      <c r="H106" s="1531" t="s">
        <v>86</v>
      </c>
      <c r="I106" s="1531" t="s">
        <v>19</v>
      </c>
      <c r="J106" s="1531" t="s">
        <v>19</v>
      </c>
      <c r="K106" s="1488" t="s">
        <v>19</v>
      </c>
      <c r="L106" s="1488" t="s">
        <v>19</v>
      </c>
      <c r="M106" s="1488" t="s">
        <v>19</v>
      </c>
      <c r="N106" s="1488" t="s">
        <v>19</v>
      </c>
      <c r="O106" s="1969"/>
      <c r="P106" s="1970"/>
      <c r="Q106" s="1488" t="s">
        <v>19</v>
      </c>
    </row>
    <row r="107" spans="2:17" ht="30" x14ac:dyDescent="0.25">
      <c r="B107" s="1081" t="s">
        <v>5473</v>
      </c>
      <c r="C107" s="276" t="s">
        <v>288</v>
      </c>
      <c r="D107" s="1791" t="s">
        <v>3828</v>
      </c>
      <c r="E107" s="1227">
        <v>50</v>
      </c>
      <c r="F107" s="1531" t="s">
        <v>86</v>
      </c>
      <c r="G107" s="1531" t="s">
        <v>86</v>
      </c>
      <c r="H107" s="1531" t="s">
        <v>86</v>
      </c>
      <c r="I107" s="1531" t="s">
        <v>19</v>
      </c>
      <c r="J107" s="1531" t="s">
        <v>19</v>
      </c>
      <c r="K107" s="1488" t="s">
        <v>19</v>
      </c>
      <c r="L107" s="1488" t="s">
        <v>19</v>
      </c>
      <c r="M107" s="1488" t="s">
        <v>19</v>
      </c>
      <c r="N107" s="1488" t="s">
        <v>19</v>
      </c>
      <c r="O107" s="1969"/>
      <c r="P107" s="1970"/>
      <c r="Q107" s="1488" t="s">
        <v>19</v>
      </c>
    </row>
    <row r="108" spans="2:17" ht="45" x14ac:dyDescent="0.25">
      <c r="B108" s="1081" t="s">
        <v>5473</v>
      </c>
      <c r="C108" s="276" t="s">
        <v>288</v>
      </c>
      <c r="D108" s="1791" t="s">
        <v>3829</v>
      </c>
      <c r="E108" s="1227">
        <v>50</v>
      </c>
      <c r="F108" s="1531" t="s">
        <v>86</v>
      </c>
      <c r="G108" s="1531" t="s">
        <v>86</v>
      </c>
      <c r="H108" s="1531" t="s">
        <v>86</v>
      </c>
      <c r="I108" s="1531" t="s">
        <v>19</v>
      </c>
      <c r="J108" s="1531" t="s">
        <v>19</v>
      </c>
      <c r="K108" s="1488" t="s">
        <v>19</v>
      </c>
      <c r="L108" s="1488" t="s">
        <v>19</v>
      </c>
      <c r="M108" s="1488" t="s">
        <v>19</v>
      </c>
      <c r="N108" s="1488" t="s">
        <v>19</v>
      </c>
      <c r="O108" s="1969"/>
      <c r="P108" s="1970"/>
      <c r="Q108" s="1488" t="s">
        <v>19</v>
      </c>
    </row>
    <row r="109" spans="2:17" ht="75" x14ac:dyDescent="0.25">
      <c r="B109" s="1081" t="s">
        <v>5473</v>
      </c>
      <c r="C109" s="276" t="s">
        <v>288</v>
      </c>
      <c r="D109" s="1791" t="s">
        <v>3830</v>
      </c>
      <c r="E109" s="1227">
        <v>50</v>
      </c>
      <c r="F109" s="1531" t="s">
        <v>86</v>
      </c>
      <c r="G109" s="1531" t="s">
        <v>86</v>
      </c>
      <c r="H109" s="1531" t="s">
        <v>86</v>
      </c>
      <c r="I109" s="1531" t="s">
        <v>19</v>
      </c>
      <c r="J109" s="1531" t="s">
        <v>19</v>
      </c>
      <c r="K109" s="1488" t="s">
        <v>19</v>
      </c>
      <c r="L109" s="1488" t="s">
        <v>19</v>
      </c>
      <c r="M109" s="1488" t="s">
        <v>19</v>
      </c>
      <c r="N109" s="1488" t="s">
        <v>19</v>
      </c>
      <c r="O109" s="1969"/>
      <c r="P109" s="1970"/>
      <c r="Q109" s="1488" t="s">
        <v>19</v>
      </c>
    </row>
    <row r="110" spans="2:17" ht="45" x14ac:dyDescent="0.25">
      <c r="B110" s="1081" t="s">
        <v>5473</v>
      </c>
      <c r="C110" s="276" t="s">
        <v>288</v>
      </c>
      <c r="D110" s="1791" t="s">
        <v>3831</v>
      </c>
      <c r="E110" s="1227">
        <v>50</v>
      </c>
      <c r="F110" s="1531" t="s">
        <v>86</v>
      </c>
      <c r="G110" s="1531" t="s">
        <v>86</v>
      </c>
      <c r="H110" s="1531" t="s">
        <v>86</v>
      </c>
      <c r="I110" s="1531" t="s">
        <v>19</v>
      </c>
      <c r="J110" s="1531" t="s">
        <v>19</v>
      </c>
      <c r="K110" s="1488" t="s">
        <v>19</v>
      </c>
      <c r="L110" s="1488" t="s">
        <v>19</v>
      </c>
      <c r="M110" s="1488" t="s">
        <v>19</v>
      </c>
      <c r="N110" s="1488" t="s">
        <v>19</v>
      </c>
      <c r="O110" s="1969"/>
      <c r="P110" s="1970"/>
      <c r="Q110" s="1488" t="s">
        <v>19</v>
      </c>
    </row>
    <row r="111" spans="2:17" ht="60" x14ac:dyDescent="0.25">
      <c r="B111" s="1081" t="s">
        <v>5473</v>
      </c>
      <c r="C111" s="276" t="s">
        <v>288</v>
      </c>
      <c r="D111" s="1791" t="s">
        <v>3832</v>
      </c>
      <c r="E111" s="1227">
        <v>50</v>
      </c>
      <c r="F111" s="1531" t="s">
        <v>86</v>
      </c>
      <c r="G111" s="1531" t="s">
        <v>86</v>
      </c>
      <c r="H111" s="1531" t="s">
        <v>86</v>
      </c>
      <c r="I111" s="1531" t="s">
        <v>19</v>
      </c>
      <c r="J111" s="1531" t="s">
        <v>19</v>
      </c>
      <c r="K111" s="1488" t="s">
        <v>19</v>
      </c>
      <c r="L111" s="1488" t="s">
        <v>19</v>
      </c>
      <c r="M111" s="1488" t="s">
        <v>19</v>
      </c>
      <c r="N111" s="1488" t="s">
        <v>19</v>
      </c>
      <c r="O111" s="1969"/>
      <c r="P111" s="1970"/>
      <c r="Q111" s="1488" t="s">
        <v>19</v>
      </c>
    </row>
    <row r="112" spans="2:17" ht="30" x14ac:dyDescent="0.25">
      <c r="B112" s="1081" t="s">
        <v>5473</v>
      </c>
      <c r="C112" s="276" t="s">
        <v>288</v>
      </c>
      <c r="D112" s="1791" t="s">
        <v>3833</v>
      </c>
      <c r="E112" s="1227">
        <v>50</v>
      </c>
      <c r="F112" s="1531" t="s">
        <v>86</v>
      </c>
      <c r="G112" s="1531" t="s">
        <v>86</v>
      </c>
      <c r="H112" s="1531" t="s">
        <v>86</v>
      </c>
      <c r="I112" s="1531" t="s">
        <v>19</v>
      </c>
      <c r="J112" s="1531" t="s">
        <v>19</v>
      </c>
      <c r="K112" s="1488" t="s">
        <v>19</v>
      </c>
      <c r="L112" s="1488" t="s">
        <v>19</v>
      </c>
      <c r="M112" s="1488" t="s">
        <v>19</v>
      </c>
      <c r="N112" s="1488" t="s">
        <v>19</v>
      </c>
      <c r="O112" s="1969"/>
      <c r="P112" s="1970"/>
      <c r="Q112" s="1488" t="s">
        <v>19</v>
      </c>
    </row>
    <row r="113" spans="2:17" ht="30" x14ac:dyDescent="0.25">
      <c r="B113" s="1081" t="s">
        <v>5473</v>
      </c>
      <c r="C113" s="276" t="s">
        <v>288</v>
      </c>
      <c r="D113" s="1791" t="s">
        <v>3834</v>
      </c>
      <c r="E113" s="1227">
        <v>50</v>
      </c>
      <c r="F113" s="1531" t="s">
        <v>86</v>
      </c>
      <c r="G113" s="1531" t="s">
        <v>86</v>
      </c>
      <c r="H113" s="1531" t="s">
        <v>86</v>
      </c>
      <c r="I113" s="1531" t="s">
        <v>19</v>
      </c>
      <c r="J113" s="1531" t="s">
        <v>19</v>
      </c>
      <c r="K113" s="1488" t="s">
        <v>19</v>
      </c>
      <c r="L113" s="1488" t="s">
        <v>19</v>
      </c>
      <c r="M113" s="1488" t="s">
        <v>19</v>
      </c>
      <c r="N113" s="1488" t="s">
        <v>19</v>
      </c>
      <c r="O113" s="1969"/>
      <c r="P113" s="1970"/>
      <c r="Q113" s="1488" t="s">
        <v>19</v>
      </c>
    </row>
    <row r="114" spans="2:17" ht="60" x14ac:dyDescent="0.25">
      <c r="B114" s="1081" t="s">
        <v>5473</v>
      </c>
      <c r="C114" s="276" t="s">
        <v>288</v>
      </c>
      <c r="D114" s="1791" t="s">
        <v>5474</v>
      </c>
      <c r="E114" s="1227">
        <v>50</v>
      </c>
      <c r="F114" s="1531" t="s">
        <v>86</v>
      </c>
      <c r="G114" s="1531" t="s">
        <v>86</v>
      </c>
      <c r="H114" s="1531" t="s">
        <v>86</v>
      </c>
      <c r="I114" s="1531" t="s">
        <v>19</v>
      </c>
      <c r="J114" s="1531" t="s">
        <v>19</v>
      </c>
      <c r="K114" s="1488" t="s">
        <v>19</v>
      </c>
      <c r="L114" s="1488" t="s">
        <v>19</v>
      </c>
      <c r="M114" s="1488" t="s">
        <v>19</v>
      </c>
      <c r="N114" s="1488" t="s">
        <v>19</v>
      </c>
      <c r="O114" s="1969"/>
      <c r="P114" s="1970"/>
      <c r="Q114" s="1488" t="s">
        <v>19</v>
      </c>
    </row>
    <row r="115" spans="2:17" ht="30" x14ac:dyDescent="0.25">
      <c r="B115" s="1081" t="s">
        <v>5473</v>
      </c>
      <c r="C115" s="276" t="s">
        <v>288</v>
      </c>
      <c r="D115" s="1791" t="s">
        <v>3828</v>
      </c>
      <c r="E115" s="1227">
        <v>50</v>
      </c>
      <c r="F115" s="1531" t="s">
        <v>86</v>
      </c>
      <c r="G115" s="1531" t="s">
        <v>86</v>
      </c>
      <c r="H115" s="1531" t="s">
        <v>86</v>
      </c>
      <c r="I115" s="1531" t="s">
        <v>19</v>
      </c>
      <c r="J115" s="1531" t="s">
        <v>19</v>
      </c>
      <c r="K115" s="1488" t="s">
        <v>19</v>
      </c>
      <c r="L115" s="1488" t="s">
        <v>19</v>
      </c>
      <c r="M115" s="1488" t="s">
        <v>19</v>
      </c>
      <c r="N115" s="1488" t="s">
        <v>19</v>
      </c>
      <c r="O115" s="1969"/>
      <c r="P115" s="1970"/>
      <c r="Q115" s="1488" t="s">
        <v>19</v>
      </c>
    </row>
    <row r="116" spans="2:17" ht="30" x14ac:dyDescent="0.25">
      <c r="B116" s="1081" t="s">
        <v>5473</v>
      </c>
      <c r="C116" s="276" t="s">
        <v>288</v>
      </c>
      <c r="D116" s="1791" t="s">
        <v>3835</v>
      </c>
      <c r="E116" s="1227">
        <v>25</v>
      </c>
      <c r="F116" s="1531" t="s">
        <v>86</v>
      </c>
      <c r="G116" s="1531" t="s">
        <v>86</v>
      </c>
      <c r="H116" s="1531" t="s">
        <v>86</v>
      </c>
      <c r="I116" s="1531" t="s">
        <v>19</v>
      </c>
      <c r="J116" s="1531" t="s">
        <v>19</v>
      </c>
      <c r="K116" s="1488" t="s">
        <v>19</v>
      </c>
      <c r="L116" s="1488" t="s">
        <v>19</v>
      </c>
      <c r="M116" s="1488" t="s">
        <v>19</v>
      </c>
      <c r="N116" s="1488" t="s">
        <v>19</v>
      </c>
      <c r="O116" s="1969"/>
      <c r="P116" s="1970"/>
      <c r="Q116" s="1488" t="s">
        <v>19</v>
      </c>
    </row>
    <row r="117" spans="2:17" x14ac:dyDescent="0.25">
      <c r="B117" s="1081" t="s">
        <v>5473</v>
      </c>
      <c r="C117" s="276" t="s">
        <v>288</v>
      </c>
      <c r="D117" s="62" t="s">
        <v>3842</v>
      </c>
      <c r="E117" s="1227">
        <v>200</v>
      </c>
      <c r="F117" s="1531" t="s">
        <v>86</v>
      </c>
      <c r="G117" s="1531" t="s">
        <v>86</v>
      </c>
      <c r="H117" s="1531" t="s">
        <v>86</v>
      </c>
      <c r="I117" s="1531" t="s">
        <v>19</v>
      </c>
      <c r="J117" s="1531" t="s">
        <v>19</v>
      </c>
      <c r="K117" s="1488" t="s">
        <v>19</v>
      </c>
      <c r="L117" s="1488" t="s">
        <v>19</v>
      </c>
      <c r="M117" s="1488" t="s">
        <v>19</v>
      </c>
      <c r="N117" s="1488" t="s">
        <v>19</v>
      </c>
      <c r="O117" s="1969"/>
      <c r="P117" s="1970"/>
      <c r="Q117" s="1488" t="s">
        <v>19</v>
      </c>
    </row>
    <row r="118" spans="2:17" x14ac:dyDescent="0.25">
      <c r="B118" s="1081" t="s">
        <v>5473</v>
      </c>
      <c r="C118" s="276" t="s">
        <v>288</v>
      </c>
      <c r="D118" s="1791" t="s">
        <v>5475</v>
      </c>
      <c r="E118" s="1227">
        <v>200</v>
      </c>
      <c r="F118" s="1531" t="s">
        <v>86</v>
      </c>
      <c r="G118" s="1531" t="s">
        <v>86</v>
      </c>
      <c r="H118" s="1531" t="s">
        <v>86</v>
      </c>
      <c r="I118" s="1531" t="s">
        <v>19</v>
      </c>
      <c r="J118" s="1531" t="s">
        <v>19</v>
      </c>
      <c r="K118" s="1488" t="s">
        <v>19</v>
      </c>
      <c r="L118" s="1488" t="s">
        <v>19</v>
      </c>
      <c r="M118" s="1488" t="s">
        <v>19</v>
      </c>
      <c r="N118" s="1488" t="s">
        <v>19</v>
      </c>
      <c r="O118" s="1969"/>
      <c r="P118" s="1970"/>
      <c r="Q118" s="1488" t="s">
        <v>19</v>
      </c>
    </row>
    <row r="119" spans="2:17" x14ac:dyDescent="0.25">
      <c r="B119" s="1081" t="s">
        <v>5473</v>
      </c>
      <c r="C119" s="276" t="s">
        <v>288</v>
      </c>
      <c r="D119" s="62" t="s">
        <v>3845</v>
      </c>
      <c r="E119" s="1227">
        <v>100</v>
      </c>
      <c r="F119" s="1531" t="s">
        <v>86</v>
      </c>
      <c r="G119" s="1531" t="s">
        <v>86</v>
      </c>
      <c r="H119" s="1531" t="s">
        <v>86</v>
      </c>
      <c r="I119" s="1531" t="s">
        <v>19</v>
      </c>
      <c r="J119" s="1531" t="s">
        <v>19</v>
      </c>
      <c r="K119" s="1488" t="s">
        <v>19</v>
      </c>
      <c r="L119" s="1488" t="s">
        <v>19</v>
      </c>
      <c r="M119" s="1488" t="s">
        <v>19</v>
      </c>
      <c r="N119" s="1488" t="s">
        <v>19</v>
      </c>
      <c r="O119" s="1969"/>
      <c r="P119" s="1970"/>
      <c r="Q119" s="1488" t="s">
        <v>19</v>
      </c>
    </row>
    <row r="120" spans="2:17" x14ac:dyDescent="0.25">
      <c r="B120" s="1" t="s">
        <v>218</v>
      </c>
    </row>
    <row r="121" spans="2:17" x14ac:dyDescent="0.25">
      <c r="B121" s="1" t="s">
        <v>92</v>
      </c>
    </row>
    <row r="122" spans="2:17" x14ac:dyDescent="0.25">
      <c r="B122" s="1" t="s">
        <v>93</v>
      </c>
    </row>
    <row r="123" spans="2:17" ht="15.75" thickBot="1" x14ac:dyDescent="0.3"/>
    <row r="124" spans="2:17" ht="27" thickBot="1" x14ac:dyDescent="0.3">
      <c r="B124" s="1903" t="s">
        <v>5476</v>
      </c>
      <c r="C124" s="1904"/>
      <c r="D124" s="1904"/>
      <c r="E124" s="1904"/>
      <c r="F124" s="1904"/>
      <c r="G124" s="1904"/>
      <c r="H124" s="1904"/>
      <c r="I124" s="1904"/>
      <c r="J124" s="1904"/>
      <c r="K124" s="1904"/>
      <c r="L124" s="1904"/>
      <c r="M124" s="1904"/>
      <c r="N124" s="1905"/>
    </row>
    <row r="127" spans="2:17" ht="90" x14ac:dyDescent="0.25">
      <c r="B127" s="1522" t="s">
        <v>68</v>
      </c>
      <c r="C127" s="114" t="s">
        <v>69</v>
      </c>
      <c r="D127" s="114" t="s">
        <v>70</v>
      </c>
      <c r="E127" s="114" t="s">
        <v>71</v>
      </c>
      <c r="F127" s="114" t="s">
        <v>72</v>
      </c>
      <c r="G127" s="114" t="s">
        <v>73</v>
      </c>
      <c r="H127" s="114" t="s">
        <v>74</v>
      </c>
      <c r="I127" s="114" t="s">
        <v>75</v>
      </c>
      <c r="J127" s="114" t="s">
        <v>76</v>
      </c>
      <c r="K127" s="114" t="s">
        <v>77</v>
      </c>
      <c r="L127" s="114" t="s">
        <v>78</v>
      </c>
      <c r="M127" s="115" t="s">
        <v>79</v>
      </c>
      <c r="N127" s="115" t="s">
        <v>80</v>
      </c>
      <c r="O127" s="1898" t="s">
        <v>81</v>
      </c>
      <c r="P127" s="1900"/>
      <c r="Q127" s="114" t="s">
        <v>82</v>
      </c>
    </row>
    <row r="128" spans="2:17" ht="15.75" x14ac:dyDescent="0.25">
      <c r="B128" s="1081" t="s">
        <v>3335</v>
      </c>
      <c r="C128" s="276" t="s">
        <v>288</v>
      </c>
      <c r="D128" s="1489" t="s">
        <v>5477</v>
      </c>
      <c r="E128" s="1489">
        <v>52</v>
      </c>
      <c r="F128" s="1531" t="s">
        <v>86</v>
      </c>
      <c r="G128" s="1531" t="s">
        <v>86</v>
      </c>
      <c r="H128" s="1531" t="s">
        <v>86</v>
      </c>
      <c r="I128" s="1531" t="s">
        <v>19</v>
      </c>
      <c r="J128" s="1531" t="s">
        <v>19</v>
      </c>
      <c r="K128" s="1488" t="s">
        <v>19</v>
      </c>
      <c r="L128" s="1488" t="s">
        <v>19</v>
      </c>
      <c r="M128" s="1488" t="s">
        <v>19</v>
      </c>
      <c r="N128" s="1488" t="s">
        <v>19</v>
      </c>
      <c r="O128" s="2393"/>
      <c r="P128" s="2394"/>
      <c r="Q128" s="1488" t="s">
        <v>19</v>
      </c>
    </row>
    <row r="129" spans="2:17" ht="15.75" x14ac:dyDescent="0.25">
      <c r="B129" s="1081" t="s">
        <v>3335</v>
      </c>
      <c r="C129" s="276" t="s">
        <v>288</v>
      </c>
      <c r="D129" s="1489" t="s">
        <v>5478</v>
      </c>
      <c r="E129" s="1489">
        <v>52</v>
      </c>
      <c r="F129" s="1531" t="s">
        <v>86</v>
      </c>
      <c r="G129" s="1531" t="s">
        <v>86</v>
      </c>
      <c r="H129" s="1531" t="s">
        <v>86</v>
      </c>
      <c r="I129" s="1531" t="s">
        <v>19</v>
      </c>
      <c r="J129" s="1531" t="s">
        <v>19</v>
      </c>
      <c r="K129" s="1488" t="s">
        <v>19</v>
      </c>
      <c r="L129" s="1488" t="s">
        <v>19</v>
      </c>
      <c r="M129" s="1488" t="s">
        <v>19</v>
      </c>
      <c r="N129" s="1488" t="s">
        <v>19</v>
      </c>
      <c r="O129" s="2393"/>
      <c r="P129" s="2394"/>
      <c r="Q129" s="1488" t="s">
        <v>19</v>
      </c>
    </row>
    <row r="130" spans="2:17" x14ac:dyDescent="0.25">
      <c r="B130" s="1081" t="s">
        <v>3335</v>
      </c>
      <c r="C130" s="276" t="s">
        <v>288</v>
      </c>
      <c r="D130" s="1489" t="s">
        <v>5479</v>
      </c>
      <c r="E130" s="1489">
        <v>52</v>
      </c>
      <c r="F130" s="1531" t="s">
        <v>86</v>
      </c>
      <c r="G130" s="1531" t="s">
        <v>86</v>
      </c>
      <c r="H130" s="1531" t="s">
        <v>86</v>
      </c>
      <c r="I130" s="1531" t="s">
        <v>19</v>
      </c>
      <c r="J130" s="1531" t="s">
        <v>19</v>
      </c>
      <c r="K130" s="1488" t="s">
        <v>19</v>
      </c>
      <c r="L130" s="1488" t="s">
        <v>19</v>
      </c>
      <c r="M130" s="1488" t="s">
        <v>19</v>
      </c>
      <c r="N130" s="1488" t="s">
        <v>19</v>
      </c>
      <c r="O130" s="1969"/>
      <c r="P130" s="1970"/>
      <c r="Q130" s="1488" t="s">
        <v>19</v>
      </c>
    </row>
    <row r="131" spans="2:17" x14ac:dyDescent="0.25">
      <c r="B131" s="1081" t="s">
        <v>3335</v>
      </c>
      <c r="C131" s="276" t="s">
        <v>288</v>
      </c>
      <c r="D131" s="1490" t="s">
        <v>5480</v>
      </c>
      <c r="E131" s="1489">
        <v>52</v>
      </c>
      <c r="F131" s="1531" t="s">
        <v>86</v>
      </c>
      <c r="G131" s="1531" t="s">
        <v>86</v>
      </c>
      <c r="H131" s="1531" t="s">
        <v>86</v>
      </c>
      <c r="I131" s="1531" t="s">
        <v>19</v>
      </c>
      <c r="J131" s="1531" t="s">
        <v>19</v>
      </c>
      <c r="K131" s="1488" t="s">
        <v>19</v>
      </c>
      <c r="L131" s="1488" t="s">
        <v>19</v>
      </c>
      <c r="M131" s="1488" t="s">
        <v>19</v>
      </c>
      <c r="N131" s="1488" t="s">
        <v>19</v>
      </c>
      <c r="O131" s="1969"/>
      <c r="P131" s="1970"/>
      <c r="Q131" s="1488" t="s">
        <v>19</v>
      </c>
    </row>
    <row r="132" spans="2:17" x14ac:dyDescent="0.25">
      <c r="B132" s="1081" t="s">
        <v>3335</v>
      </c>
      <c r="C132" s="276" t="s">
        <v>288</v>
      </c>
      <c r="D132" s="1490" t="s">
        <v>5481</v>
      </c>
      <c r="E132" s="1489">
        <v>51</v>
      </c>
      <c r="F132" s="1531" t="s">
        <v>86</v>
      </c>
      <c r="G132" s="1531" t="s">
        <v>86</v>
      </c>
      <c r="H132" s="1531" t="s">
        <v>86</v>
      </c>
      <c r="I132" s="1531" t="s">
        <v>19</v>
      </c>
      <c r="J132" s="1531" t="s">
        <v>19</v>
      </c>
      <c r="K132" s="1488" t="s">
        <v>19</v>
      </c>
      <c r="L132" s="1488" t="s">
        <v>19</v>
      </c>
      <c r="M132" s="1488" t="s">
        <v>19</v>
      </c>
      <c r="N132" s="1488" t="s">
        <v>19</v>
      </c>
      <c r="O132" s="1969"/>
      <c r="P132" s="1970"/>
      <c r="Q132" s="1488" t="s">
        <v>19</v>
      </c>
    </row>
    <row r="133" spans="2:17" x14ac:dyDescent="0.25">
      <c r="B133" s="1081" t="s">
        <v>3335</v>
      </c>
      <c r="C133" s="276" t="s">
        <v>288</v>
      </c>
      <c r="D133" s="1490" t="s">
        <v>5482</v>
      </c>
      <c r="E133" s="1489">
        <v>52</v>
      </c>
      <c r="F133" s="1531" t="s">
        <v>86</v>
      </c>
      <c r="G133" s="1531" t="s">
        <v>86</v>
      </c>
      <c r="H133" s="1531" t="s">
        <v>86</v>
      </c>
      <c r="I133" s="1531" t="s">
        <v>19</v>
      </c>
      <c r="J133" s="1531" t="s">
        <v>19</v>
      </c>
      <c r="K133" s="1488" t="s">
        <v>19</v>
      </c>
      <c r="L133" s="1488" t="s">
        <v>19</v>
      </c>
      <c r="M133" s="1488" t="s">
        <v>19</v>
      </c>
      <c r="N133" s="1488" t="s">
        <v>19</v>
      </c>
      <c r="O133" s="1969"/>
      <c r="P133" s="1970"/>
      <c r="Q133" s="1488" t="s">
        <v>19</v>
      </c>
    </row>
    <row r="134" spans="2:17" x14ac:dyDescent="0.25">
      <c r="B134" s="1081" t="s">
        <v>3335</v>
      </c>
      <c r="C134" s="276" t="s">
        <v>288</v>
      </c>
      <c r="D134" s="1490" t="s">
        <v>5483</v>
      </c>
      <c r="E134" s="1489">
        <v>51</v>
      </c>
      <c r="F134" s="1531" t="s">
        <v>86</v>
      </c>
      <c r="G134" s="1531" t="s">
        <v>86</v>
      </c>
      <c r="H134" s="1531" t="s">
        <v>86</v>
      </c>
      <c r="I134" s="1531" t="s">
        <v>19</v>
      </c>
      <c r="J134" s="1531" t="s">
        <v>19</v>
      </c>
      <c r="K134" s="1488" t="s">
        <v>19</v>
      </c>
      <c r="L134" s="1488" t="s">
        <v>19</v>
      </c>
      <c r="M134" s="1488" t="s">
        <v>19</v>
      </c>
      <c r="N134" s="1488" t="s">
        <v>19</v>
      </c>
      <c r="O134" s="1969"/>
      <c r="P134" s="1970"/>
      <c r="Q134" s="1488" t="s">
        <v>19</v>
      </c>
    </row>
    <row r="135" spans="2:17" x14ac:dyDescent="0.25">
      <c r="B135" s="1081" t="s">
        <v>3335</v>
      </c>
      <c r="C135" s="276" t="s">
        <v>288</v>
      </c>
      <c r="D135" s="1490" t="s">
        <v>5484</v>
      </c>
      <c r="E135" s="1489">
        <v>52</v>
      </c>
      <c r="F135" s="1531" t="s">
        <v>86</v>
      </c>
      <c r="G135" s="1531" t="s">
        <v>86</v>
      </c>
      <c r="H135" s="1531" t="s">
        <v>86</v>
      </c>
      <c r="I135" s="1531" t="s">
        <v>19</v>
      </c>
      <c r="J135" s="1531" t="s">
        <v>19</v>
      </c>
      <c r="K135" s="1488" t="s">
        <v>19</v>
      </c>
      <c r="L135" s="1488" t="s">
        <v>19</v>
      </c>
      <c r="M135" s="1488" t="s">
        <v>19</v>
      </c>
      <c r="N135" s="1488" t="s">
        <v>19</v>
      </c>
      <c r="O135" s="1969"/>
      <c r="P135" s="1970"/>
      <c r="Q135" s="1488" t="s">
        <v>19</v>
      </c>
    </row>
    <row r="136" spans="2:17" x14ac:dyDescent="0.25">
      <c r="B136" s="1081" t="s">
        <v>3335</v>
      </c>
      <c r="C136" s="276" t="s">
        <v>288</v>
      </c>
      <c r="D136" s="1489" t="s">
        <v>5485</v>
      </c>
      <c r="E136" s="1489">
        <v>52</v>
      </c>
      <c r="F136" s="1531" t="s">
        <v>86</v>
      </c>
      <c r="G136" s="1531" t="s">
        <v>86</v>
      </c>
      <c r="H136" s="1531" t="s">
        <v>86</v>
      </c>
      <c r="I136" s="1531" t="s">
        <v>19</v>
      </c>
      <c r="J136" s="1531" t="s">
        <v>19</v>
      </c>
      <c r="K136" s="1488" t="s">
        <v>19</v>
      </c>
      <c r="L136" s="1488" t="s">
        <v>19</v>
      </c>
      <c r="M136" s="1488" t="s">
        <v>19</v>
      </c>
      <c r="N136" s="1488" t="s">
        <v>19</v>
      </c>
      <c r="O136" s="1969"/>
      <c r="P136" s="1970"/>
      <c r="Q136" s="1488" t="s">
        <v>19</v>
      </c>
    </row>
    <row r="137" spans="2:17" x14ac:dyDescent="0.25">
      <c r="B137" s="1081" t="s">
        <v>3335</v>
      </c>
      <c r="C137" s="276" t="s">
        <v>288</v>
      </c>
      <c r="D137" s="1490" t="s">
        <v>5486</v>
      </c>
      <c r="E137" s="1489">
        <v>52</v>
      </c>
      <c r="F137" s="1531" t="s">
        <v>86</v>
      </c>
      <c r="G137" s="1531" t="s">
        <v>86</v>
      </c>
      <c r="H137" s="1531" t="s">
        <v>86</v>
      </c>
      <c r="I137" s="1531" t="s">
        <v>19</v>
      </c>
      <c r="J137" s="1531" t="s">
        <v>19</v>
      </c>
      <c r="K137" s="1488" t="s">
        <v>19</v>
      </c>
      <c r="L137" s="1488" t="s">
        <v>19</v>
      </c>
      <c r="M137" s="1488" t="s">
        <v>19</v>
      </c>
      <c r="N137" s="1488" t="s">
        <v>19</v>
      </c>
      <c r="O137" s="1969"/>
      <c r="P137" s="1970"/>
      <c r="Q137" s="1488" t="s">
        <v>19</v>
      </c>
    </row>
    <row r="138" spans="2:17" x14ac:dyDescent="0.25">
      <c r="B138" s="1081" t="s">
        <v>3335</v>
      </c>
      <c r="C138" s="276" t="s">
        <v>288</v>
      </c>
      <c r="D138" s="1489" t="s">
        <v>5487</v>
      </c>
      <c r="E138" s="1489">
        <v>51</v>
      </c>
      <c r="F138" s="1531" t="s">
        <v>86</v>
      </c>
      <c r="G138" s="1531" t="s">
        <v>86</v>
      </c>
      <c r="H138" s="1531" t="s">
        <v>86</v>
      </c>
      <c r="I138" s="1531" t="s">
        <v>19</v>
      </c>
      <c r="J138" s="1531" t="s">
        <v>19</v>
      </c>
      <c r="K138" s="1488" t="s">
        <v>19</v>
      </c>
      <c r="L138" s="1488" t="s">
        <v>19</v>
      </c>
      <c r="M138" s="1488" t="s">
        <v>19</v>
      </c>
      <c r="N138" s="1488" t="s">
        <v>19</v>
      </c>
      <c r="O138" s="1969"/>
      <c r="P138" s="1970"/>
      <c r="Q138" s="1488" t="s">
        <v>19</v>
      </c>
    </row>
    <row r="139" spans="2:17" x14ac:dyDescent="0.25">
      <c r="B139" s="1081" t="s">
        <v>3335</v>
      </c>
      <c r="C139" s="276" t="s">
        <v>288</v>
      </c>
      <c r="D139" s="1489" t="s">
        <v>5488</v>
      </c>
      <c r="E139" s="1489">
        <v>52</v>
      </c>
      <c r="F139" s="1531" t="s">
        <v>86</v>
      </c>
      <c r="G139" s="1531" t="s">
        <v>86</v>
      </c>
      <c r="H139" s="1531" t="s">
        <v>86</v>
      </c>
      <c r="I139" s="1531" t="s">
        <v>19</v>
      </c>
      <c r="J139" s="1531" t="s">
        <v>19</v>
      </c>
      <c r="K139" s="1488" t="s">
        <v>19</v>
      </c>
      <c r="L139" s="1488" t="s">
        <v>19</v>
      </c>
      <c r="M139" s="1488" t="s">
        <v>19</v>
      </c>
      <c r="N139" s="1488" t="s">
        <v>19</v>
      </c>
      <c r="O139" s="1969"/>
      <c r="P139" s="1970"/>
      <c r="Q139" s="1488" t="s">
        <v>19</v>
      </c>
    </row>
    <row r="140" spans="2:17" x14ac:dyDescent="0.25">
      <c r="B140" s="1081" t="s">
        <v>3335</v>
      </c>
      <c r="C140" s="276" t="s">
        <v>288</v>
      </c>
      <c r="D140" s="1489" t="s">
        <v>5489</v>
      </c>
      <c r="E140" s="1489">
        <v>52</v>
      </c>
      <c r="F140" s="1531" t="s">
        <v>86</v>
      </c>
      <c r="G140" s="1531" t="s">
        <v>86</v>
      </c>
      <c r="H140" s="1531" t="s">
        <v>86</v>
      </c>
      <c r="I140" s="1531" t="s">
        <v>19</v>
      </c>
      <c r="J140" s="1531" t="s">
        <v>19</v>
      </c>
      <c r="K140" s="1488" t="s">
        <v>19</v>
      </c>
      <c r="L140" s="1488" t="s">
        <v>19</v>
      </c>
      <c r="M140" s="1488" t="s">
        <v>19</v>
      </c>
      <c r="N140" s="1488" t="s">
        <v>19</v>
      </c>
      <c r="O140" s="1969"/>
      <c r="P140" s="1970"/>
      <c r="Q140" s="1488" t="s">
        <v>19</v>
      </c>
    </row>
    <row r="141" spans="2:17" x14ac:dyDescent="0.25">
      <c r="B141" s="1081" t="s">
        <v>3335</v>
      </c>
      <c r="C141" s="276" t="s">
        <v>288</v>
      </c>
      <c r="D141" s="1489" t="s">
        <v>5490</v>
      </c>
      <c r="E141" s="1489">
        <v>52</v>
      </c>
      <c r="F141" s="1531" t="s">
        <v>86</v>
      </c>
      <c r="G141" s="1531" t="s">
        <v>86</v>
      </c>
      <c r="H141" s="1531" t="s">
        <v>86</v>
      </c>
      <c r="I141" s="1531" t="s">
        <v>19</v>
      </c>
      <c r="J141" s="1531" t="s">
        <v>19</v>
      </c>
      <c r="K141" s="1488" t="s">
        <v>19</v>
      </c>
      <c r="L141" s="1488" t="s">
        <v>19</v>
      </c>
      <c r="M141" s="1488" t="s">
        <v>19</v>
      </c>
      <c r="N141" s="1488" t="s">
        <v>19</v>
      </c>
      <c r="O141" s="1969"/>
      <c r="P141" s="1970"/>
      <c r="Q141" s="1488" t="s">
        <v>19</v>
      </c>
    </row>
    <row r="142" spans="2:17" x14ac:dyDescent="0.25">
      <c r="B142" s="1081" t="s">
        <v>3335</v>
      </c>
      <c r="C142" s="276" t="s">
        <v>288</v>
      </c>
      <c r="D142" s="1489" t="s">
        <v>5491</v>
      </c>
      <c r="E142" s="1489">
        <v>52</v>
      </c>
      <c r="F142" s="1531" t="s">
        <v>86</v>
      </c>
      <c r="G142" s="1531" t="s">
        <v>86</v>
      </c>
      <c r="H142" s="1531" t="s">
        <v>86</v>
      </c>
      <c r="I142" s="1531" t="s">
        <v>19</v>
      </c>
      <c r="J142" s="1531" t="s">
        <v>19</v>
      </c>
      <c r="K142" s="1488" t="s">
        <v>19</v>
      </c>
      <c r="L142" s="1488" t="s">
        <v>19</v>
      </c>
      <c r="M142" s="1488" t="s">
        <v>19</v>
      </c>
      <c r="N142" s="1488" t="s">
        <v>19</v>
      </c>
      <c r="O142" s="1969"/>
      <c r="P142" s="1970"/>
      <c r="Q142" s="1488" t="s">
        <v>19</v>
      </c>
    </row>
    <row r="143" spans="2:17" x14ac:dyDescent="0.25">
      <c r="B143" s="1081" t="s">
        <v>3335</v>
      </c>
      <c r="C143" s="276" t="s">
        <v>288</v>
      </c>
      <c r="D143" s="1490" t="s">
        <v>5492</v>
      </c>
      <c r="E143" s="1489">
        <v>52</v>
      </c>
      <c r="F143" s="1531" t="s">
        <v>86</v>
      </c>
      <c r="G143" s="1531" t="s">
        <v>86</v>
      </c>
      <c r="H143" s="1531" t="s">
        <v>86</v>
      </c>
      <c r="I143" s="1531" t="s">
        <v>19</v>
      </c>
      <c r="J143" s="1531" t="s">
        <v>19</v>
      </c>
      <c r="K143" s="1488" t="s">
        <v>19</v>
      </c>
      <c r="L143" s="1488" t="s">
        <v>19</v>
      </c>
      <c r="M143" s="1488" t="s">
        <v>19</v>
      </c>
      <c r="N143" s="1488" t="s">
        <v>19</v>
      </c>
      <c r="O143" s="1969"/>
      <c r="P143" s="1970"/>
      <c r="Q143" s="1488" t="s">
        <v>19</v>
      </c>
    </row>
    <row r="144" spans="2:17" x14ac:dyDescent="0.25">
      <c r="B144" s="1081" t="s">
        <v>3335</v>
      </c>
      <c r="C144" s="276" t="s">
        <v>288</v>
      </c>
      <c r="D144" s="1490" t="s">
        <v>5493</v>
      </c>
      <c r="E144" s="1489">
        <v>52</v>
      </c>
      <c r="F144" s="1531" t="s">
        <v>86</v>
      </c>
      <c r="G144" s="1531" t="s">
        <v>86</v>
      </c>
      <c r="H144" s="1531" t="s">
        <v>86</v>
      </c>
      <c r="I144" s="1531" t="s">
        <v>19</v>
      </c>
      <c r="J144" s="1531" t="s">
        <v>19</v>
      </c>
      <c r="K144" s="1488" t="s">
        <v>19</v>
      </c>
      <c r="L144" s="1488" t="s">
        <v>19</v>
      </c>
      <c r="M144" s="1488" t="s">
        <v>19</v>
      </c>
      <c r="N144" s="1488" t="s">
        <v>19</v>
      </c>
      <c r="O144" s="1969"/>
      <c r="P144" s="1970"/>
      <c r="Q144" s="1488" t="s">
        <v>19</v>
      </c>
    </row>
    <row r="145" spans="1:17" x14ac:dyDescent="0.25">
      <c r="B145" s="1081" t="s">
        <v>3335</v>
      </c>
      <c r="C145" s="276" t="s">
        <v>288</v>
      </c>
      <c r="D145" s="1489" t="s">
        <v>5494</v>
      </c>
      <c r="E145" s="1489">
        <v>52</v>
      </c>
      <c r="F145" s="1531" t="s">
        <v>86</v>
      </c>
      <c r="G145" s="1531" t="s">
        <v>86</v>
      </c>
      <c r="H145" s="1531" t="s">
        <v>86</v>
      </c>
      <c r="I145" s="1531" t="s">
        <v>19</v>
      </c>
      <c r="J145" s="1531" t="s">
        <v>19</v>
      </c>
      <c r="K145" s="1488" t="s">
        <v>19</v>
      </c>
      <c r="L145" s="1488" t="s">
        <v>19</v>
      </c>
      <c r="M145" s="1488" t="s">
        <v>19</v>
      </c>
      <c r="N145" s="1488" t="s">
        <v>19</v>
      </c>
      <c r="O145" s="1969"/>
      <c r="P145" s="1970"/>
      <c r="Q145" s="1488" t="s">
        <v>19</v>
      </c>
    </row>
    <row r="146" spans="1:17" x14ac:dyDescent="0.25">
      <c r="B146" s="1081" t="s">
        <v>3335</v>
      </c>
      <c r="C146" s="276" t="s">
        <v>288</v>
      </c>
      <c r="D146" s="1489" t="s">
        <v>5495</v>
      </c>
      <c r="E146" s="1489">
        <v>52</v>
      </c>
      <c r="F146" s="1531" t="s">
        <v>86</v>
      </c>
      <c r="G146" s="1531" t="s">
        <v>86</v>
      </c>
      <c r="H146" s="1531" t="s">
        <v>86</v>
      </c>
      <c r="I146" s="1531" t="s">
        <v>19</v>
      </c>
      <c r="J146" s="1531" t="s">
        <v>19</v>
      </c>
      <c r="K146" s="1488" t="s">
        <v>19</v>
      </c>
      <c r="L146" s="1488" t="s">
        <v>19</v>
      </c>
      <c r="M146" s="1488" t="s">
        <v>19</v>
      </c>
      <c r="N146" s="1488" t="s">
        <v>19</v>
      </c>
      <c r="O146" s="1969"/>
      <c r="P146" s="1970"/>
      <c r="Q146" s="1488" t="s">
        <v>19</v>
      </c>
    </row>
    <row r="147" spans="1:17" x14ac:dyDescent="0.25">
      <c r="B147" s="1081" t="s">
        <v>3335</v>
      </c>
      <c r="C147" s="276" t="s">
        <v>288</v>
      </c>
      <c r="D147" s="1490" t="s">
        <v>5496</v>
      </c>
      <c r="E147" s="1489">
        <v>250</v>
      </c>
      <c r="F147" s="1531" t="s">
        <v>86</v>
      </c>
      <c r="G147" s="1531" t="s">
        <v>86</v>
      </c>
      <c r="H147" s="1531" t="s">
        <v>86</v>
      </c>
      <c r="I147" s="1531" t="s">
        <v>19</v>
      </c>
      <c r="J147" s="1531" t="s">
        <v>19</v>
      </c>
      <c r="K147" s="1488" t="s">
        <v>19</v>
      </c>
      <c r="L147" s="1488" t="s">
        <v>19</v>
      </c>
      <c r="M147" s="1488" t="s">
        <v>19</v>
      </c>
      <c r="N147" s="1488" t="s">
        <v>19</v>
      </c>
      <c r="O147" s="1969"/>
      <c r="P147" s="1970"/>
      <c r="Q147" s="1488" t="s">
        <v>19</v>
      </c>
    </row>
    <row r="148" spans="1:17" x14ac:dyDescent="0.25">
      <c r="B148" s="275"/>
      <c r="C148" s="276"/>
      <c r="D148" s="1536"/>
      <c r="E148" s="277"/>
      <c r="F148" s="1531"/>
      <c r="G148" s="1531"/>
      <c r="H148" s="1531"/>
      <c r="I148" s="278"/>
      <c r="J148" s="278"/>
      <c r="K148" s="51"/>
      <c r="L148" s="51"/>
      <c r="M148" s="51"/>
      <c r="N148" s="51"/>
      <c r="O148" s="1501"/>
      <c r="P148" s="1502"/>
      <c r="Q148" s="1488"/>
    </row>
    <row r="149" spans="1:17" x14ac:dyDescent="0.25">
      <c r="B149" s="1" t="s">
        <v>218</v>
      </c>
    </row>
    <row r="150" spans="1:17" x14ac:dyDescent="0.25">
      <c r="B150" s="1" t="s">
        <v>92</v>
      </c>
    </row>
    <row r="151" spans="1:17" x14ac:dyDescent="0.25">
      <c r="B151" s="1" t="s">
        <v>93</v>
      </c>
    </row>
    <row r="152" spans="1:17" ht="15.75" thickBot="1" x14ac:dyDescent="0.3"/>
    <row r="153" spans="1:17" ht="27" thickBot="1" x14ac:dyDescent="0.3">
      <c r="B153" s="1903" t="s">
        <v>94</v>
      </c>
      <c r="C153" s="1904"/>
      <c r="D153" s="1904"/>
      <c r="E153" s="1904"/>
      <c r="F153" s="1904"/>
      <c r="G153" s="1904"/>
      <c r="H153" s="1904"/>
      <c r="I153" s="1904"/>
      <c r="J153" s="1904"/>
      <c r="K153" s="1904"/>
      <c r="L153" s="1904"/>
      <c r="M153" s="1904"/>
      <c r="N153" s="1905"/>
    </row>
    <row r="156" spans="1:17" x14ac:dyDescent="0.25">
      <c r="A156" s="51"/>
      <c r="B156" s="2156" t="s">
        <v>95</v>
      </c>
      <c r="C156" s="2156" t="s">
        <v>96</v>
      </c>
      <c r="D156" s="2156" t="s">
        <v>97</v>
      </c>
      <c r="E156" s="2156" t="s">
        <v>98</v>
      </c>
      <c r="F156" s="2156" t="s">
        <v>99</v>
      </c>
      <c r="G156" s="2156" t="s">
        <v>100</v>
      </c>
      <c r="H156" s="2156" t="s">
        <v>101</v>
      </c>
      <c r="I156" s="2156" t="s">
        <v>102</v>
      </c>
      <c r="J156" s="2156" t="s">
        <v>103</v>
      </c>
      <c r="K156" s="2156"/>
      <c r="L156" s="2156"/>
      <c r="M156" s="2156" t="s">
        <v>104</v>
      </c>
      <c r="N156" s="2156" t="s">
        <v>105</v>
      </c>
      <c r="O156" s="2156" t="s">
        <v>106</v>
      </c>
      <c r="P156" s="2156" t="s">
        <v>81</v>
      </c>
      <c r="Q156" s="2156"/>
    </row>
    <row r="157" spans="1:17" ht="30" x14ac:dyDescent="0.25">
      <c r="A157" s="51"/>
      <c r="B157" s="2156"/>
      <c r="C157" s="2156"/>
      <c r="D157" s="2156"/>
      <c r="E157" s="2156"/>
      <c r="F157" s="2156"/>
      <c r="G157" s="2156"/>
      <c r="H157" s="2156"/>
      <c r="I157" s="2156"/>
      <c r="J157" s="1522" t="s">
        <v>107</v>
      </c>
      <c r="K157" s="1522" t="s">
        <v>108</v>
      </c>
      <c r="L157" s="1522" t="s">
        <v>109</v>
      </c>
      <c r="M157" s="2156"/>
      <c r="N157" s="2156"/>
      <c r="O157" s="2156"/>
      <c r="P157" s="2156"/>
      <c r="Q157" s="2156"/>
    </row>
    <row r="158" spans="1:17" s="127" customFormat="1" ht="30" x14ac:dyDescent="0.25">
      <c r="B158" s="893" t="s">
        <v>3336</v>
      </c>
      <c r="C158" s="894" t="s">
        <v>127</v>
      </c>
      <c r="D158" s="893" t="s">
        <v>3337</v>
      </c>
      <c r="E158" s="894">
        <v>50952988</v>
      </c>
      <c r="F158" s="893" t="s">
        <v>261</v>
      </c>
      <c r="G158" s="893" t="s">
        <v>220</v>
      </c>
      <c r="H158" s="895">
        <v>37176</v>
      </c>
      <c r="I158" s="893"/>
      <c r="J158" s="1573" t="s">
        <v>3338</v>
      </c>
      <c r="K158" s="366" t="s">
        <v>3339</v>
      </c>
      <c r="L158" s="365" t="s">
        <v>2046</v>
      </c>
      <c r="M158" s="893" t="s">
        <v>19</v>
      </c>
      <c r="N158" s="893" t="s">
        <v>19</v>
      </c>
      <c r="O158" s="893" t="s">
        <v>19</v>
      </c>
      <c r="P158" s="2088"/>
      <c r="Q158" s="2089"/>
    </row>
    <row r="159" spans="1:17" s="127" customFormat="1" ht="30" x14ac:dyDescent="0.25">
      <c r="B159" s="365" t="s">
        <v>3336</v>
      </c>
      <c r="C159" s="894" t="s">
        <v>127</v>
      </c>
      <c r="D159" s="365" t="s">
        <v>3340</v>
      </c>
      <c r="E159" s="894">
        <v>50868607</v>
      </c>
      <c r="F159" s="365" t="s">
        <v>261</v>
      </c>
      <c r="G159" s="365" t="s">
        <v>220</v>
      </c>
      <c r="H159" s="366">
        <v>36517</v>
      </c>
      <c r="I159" s="365"/>
      <c r="J159" s="898" t="s">
        <v>2309</v>
      </c>
      <c r="K159" s="899" t="s">
        <v>5497</v>
      </c>
      <c r="L159" s="365" t="s">
        <v>146</v>
      </c>
      <c r="M159" s="893" t="s">
        <v>19</v>
      </c>
      <c r="N159" s="893" t="s">
        <v>19</v>
      </c>
      <c r="O159" s="893" t="s">
        <v>19</v>
      </c>
      <c r="P159" s="2088" t="s">
        <v>5498</v>
      </c>
      <c r="Q159" s="2089"/>
    </row>
    <row r="160" spans="1:17" s="127" customFormat="1" ht="30" x14ac:dyDescent="0.25">
      <c r="B160" s="365" t="s">
        <v>3336</v>
      </c>
      <c r="C160" s="894" t="s">
        <v>127</v>
      </c>
      <c r="D160" s="365" t="s">
        <v>3341</v>
      </c>
      <c r="E160" s="894">
        <v>30653619</v>
      </c>
      <c r="F160" s="365" t="s">
        <v>261</v>
      </c>
      <c r="G160" s="365" t="s">
        <v>220</v>
      </c>
      <c r="H160" s="366">
        <v>36515</v>
      </c>
      <c r="I160" s="365"/>
      <c r="J160" s="898" t="s">
        <v>3338</v>
      </c>
      <c r="K160" s="901" t="s">
        <v>3342</v>
      </c>
      <c r="L160" s="899" t="s">
        <v>2046</v>
      </c>
      <c r="M160" s="893" t="s">
        <v>19</v>
      </c>
      <c r="N160" s="893" t="s">
        <v>19</v>
      </c>
      <c r="O160" s="893" t="s">
        <v>19</v>
      </c>
      <c r="P160" s="2088"/>
      <c r="Q160" s="2089"/>
    </row>
    <row r="161" spans="2:17" s="127" customFormat="1" ht="30" x14ac:dyDescent="0.25">
      <c r="B161" s="365" t="s">
        <v>3336</v>
      </c>
      <c r="C161" s="894" t="s">
        <v>2969</v>
      </c>
      <c r="D161" s="365" t="s">
        <v>3343</v>
      </c>
      <c r="E161" s="894">
        <v>30658013</v>
      </c>
      <c r="F161" s="365" t="s">
        <v>3344</v>
      </c>
      <c r="G161" s="365" t="s">
        <v>226</v>
      </c>
      <c r="H161" s="366">
        <v>35958</v>
      </c>
      <c r="I161" s="365"/>
      <c r="J161" s="898" t="s">
        <v>3338</v>
      </c>
      <c r="K161" s="899" t="s">
        <v>3345</v>
      </c>
      <c r="L161" s="899" t="s">
        <v>2046</v>
      </c>
      <c r="M161" s="893" t="s">
        <v>19</v>
      </c>
      <c r="N161" s="893" t="s">
        <v>19</v>
      </c>
      <c r="O161" s="893" t="s">
        <v>19</v>
      </c>
      <c r="P161" s="2088"/>
      <c r="Q161" s="2089"/>
    </row>
    <row r="162" spans="2:17" s="127" customFormat="1" ht="45" x14ac:dyDescent="0.25">
      <c r="B162" s="365" t="s">
        <v>3336</v>
      </c>
      <c r="C162" s="894" t="s">
        <v>2051</v>
      </c>
      <c r="D162" s="365" t="s">
        <v>3346</v>
      </c>
      <c r="E162" s="894">
        <v>30665846</v>
      </c>
      <c r="F162" s="365" t="s">
        <v>3347</v>
      </c>
      <c r="G162" s="365" t="s">
        <v>3031</v>
      </c>
      <c r="H162" s="366">
        <v>38989</v>
      </c>
      <c r="I162" s="365"/>
      <c r="J162" s="898" t="s">
        <v>3338</v>
      </c>
      <c r="K162" s="899" t="s">
        <v>3348</v>
      </c>
      <c r="L162" s="899" t="s">
        <v>2046</v>
      </c>
      <c r="M162" s="893" t="s">
        <v>19</v>
      </c>
      <c r="N162" s="893" t="s">
        <v>19</v>
      </c>
      <c r="O162" s="893" t="s">
        <v>19</v>
      </c>
      <c r="P162" s="2088" t="s">
        <v>5499</v>
      </c>
      <c r="Q162" s="2089"/>
    </row>
    <row r="163" spans="2:17" s="127" customFormat="1" ht="30" x14ac:dyDescent="0.25">
      <c r="B163" s="365" t="s">
        <v>3349</v>
      </c>
      <c r="C163" s="894" t="s">
        <v>133</v>
      </c>
      <c r="D163" s="365" t="s">
        <v>3350</v>
      </c>
      <c r="E163" s="894">
        <v>32018370</v>
      </c>
      <c r="F163" s="365" t="s">
        <v>3351</v>
      </c>
      <c r="G163" s="365" t="s">
        <v>3352</v>
      </c>
      <c r="H163" s="366">
        <v>40731</v>
      </c>
      <c r="I163" s="365" t="s">
        <v>86</v>
      </c>
      <c r="J163" s="898" t="s">
        <v>3353</v>
      </c>
      <c r="K163" s="899" t="s">
        <v>3354</v>
      </c>
      <c r="L163" s="899" t="s">
        <v>228</v>
      </c>
      <c r="M163" s="893" t="s">
        <v>19</v>
      </c>
      <c r="N163" s="893" t="s">
        <v>19</v>
      </c>
      <c r="O163" s="893" t="s">
        <v>19</v>
      </c>
      <c r="P163" s="2088"/>
      <c r="Q163" s="2089"/>
    </row>
    <row r="164" spans="2:17" s="127" customFormat="1" ht="60" x14ac:dyDescent="0.25">
      <c r="B164" s="365" t="s">
        <v>3349</v>
      </c>
      <c r="C164" s="894" t="s">
        <v>133</v>
      </c>
      <c r="D164" s="365" t="s">
        <v>3355</v>
      </c>
      <c r="E164" s="894">
        <v>1102827707</v>
      </c>
      <c r="F164" s="365" t="s">
        <v>182</v>
      </c>
      <c r="G164" s="365" t="s">
        <v>3356</v>
      </c>
      <c r="H164" s="366">
        <v>41817</v>
      </c>
      <c r="I164" s="365">
        <v>144153</v>
      </c>
      <c r="J164" s="898" t="s">
        <v>3357</v>
      </c>
      <c r="K164" s="899" t="s">
        <v>3358</v>
      </c>
      <c r="L164" s="899" t="s">
        <v>3359</v>
      </c>
      <c r="M164" s="893" t="s">
        <v>19</v>
      </c>
      <c r="N164" s="893" t="s">
        <v>19</v>
      </c>
      <c r="O164" s="893" t="s">
        <v>19</v>
      </c>
      <c r="P164" s="2088" t="s">
        <v>5500</v>
      </c>
      <c r="Q164" s="2089"/>
    </row>
    <row r="165" spans="2:17" s="127" customFormat="1" ht="30" x14ac:dyDescent="0.25">
      <c r="B165" s="365" t="s">
        <v>3349</v>
      </c>
      <c r="C165" s="894" t="s">
        <v>133</v>
      </c>
      <c r="D165" s="365" t="s">
        <v>3360</v>
      </c>
      <c r="E165" s="894">
        <v>30666629</v>
      </c>
      <c r="F165" s="365" t="s">
        <v>182</v>
      </c>
      <c r="G165" s="365" t="s">
        <v>3361</v>
      </c>
      <c r="H165" s="366">
        <v>40718</v>
      </c>
      <c r="I165" s="365">
        <v>124991</v>
      </c>
      <c r="J165" s="898" t="s">
        <v>3338</v>
      </c>
      <c r="K165" s="899" t="s">
        <v>3362</v>
      </c>
      <c r="L165" s="899" t="s">
        <v>228</v>
      </c>
      <c r="M165" s="893" t="s">
        <v>19</v>
      </c>
      <c r="N165" s="893" t="s">
        <v>19</v>
      </c>
      <c r="O165" s="893" t="s">
        <v>19</v>
      </c>
      <c r="P165" s="2088" t="s">
        <v>5500</v>
      </c>
      <c r="Q165" s="2089"/>
    </row>
    <row r="166" spans="2:17" s="127" customFormat="1" x14ac:dyDescent="0.25">
      <c r="B166" s="365" t="s">
        <v>3349</v>
      </c>
      <c r="C166" s="894" t="s">
        <v>133</v>
      </c>
      <c r="D166" s="365" t="s">
        <v>5501</v>
      </c>
      <c r="E166" s="894">
        <v>49694931</v>
      </c>
      <c r="F166" s="365" t="s">
        <v>124</v>
      </c>
      <c r="G166" s="365" t="s">
        <v>203</v>
      </c>
      <c r="H166" s="366">
        <v>40894</v>
      </c>
      <c r="I166" s="365">
        <v>127417</v>
      </c>
      <c r="J166" s="898" t="s">
        <v>5502</v>
      </c>
      <c r="K166" s="899" t="s">
        <v>5503</v>
      </c>
      <c r="L166" s="899" t="s">
        <v>228</v>
      </c>
      <c r="M166" s="893" t="s">
        <v>19</v>
      </c>
      <c r="N166" s="893" t="s">
        <v>19</v>
      </c>
      <c r="O166" s="893" t="s">
        <v>19</v>
      </c>
      <c r="P166" s="2088" t="s">
        <v>5504</v>
      </c>
      <c r="Q166" s="2089"/>
    </row>
    <row r="167" spans="2:17" s="127" customFormat="1" ht="30" x14ac:dyDescent="0.25">
      <c r="B167" s="365" t="s">
        <v>3349</v>
      </c>
      <c r="C167" s="894" t="s">
        <v>133</v>
      </c>
      <c r="D167" s="365" t="s">
        <v>3363</v>
      </c>
      <c r="E167" s="894">
        <v>50872352</v>
      </c>
      <c r="F167" s="365" t="s">
        <v>124</v>
      </c>
      <c r="G167" s="365" t="s">
        <v>398</v>
      </c>
      <c r="H167" s="366">
        <v>35265</v>
      </c>
      <c r="I167" s="365">
        <v>812</v>
      </c>
      <c r="J167" s="898" t="s">
        <v>3364</v>
      </c>
      <c r="K167" s="899" t="s">
        <v>3365</v>
      </c>
      <c r="L167" s="899" t="s">
        <v>3366</v>
      </c>
      <c r="M167" s="893" t="s">
        <v>19</v>
      </c>
      <c r="N167" s="893" t="s">
        <v>19</v>
      </c>
      <c r="O167" s="893" t="s">
        <v>19</v>
      </c>
      <c r="P167" s="2088" t="s">
        <v>5500</v>
      </c>
      <c r="Q167" s="2089"/>
    </row>
    <row r="168" spans="2:17" s="127" customFormat="1" ht="60" x14ac:dyDescent="0.25">
      <c r="B168" s="1792" t="s">
        <v>3349</v>
      </c>
      <c r="C168" s="1793" t="s">
        <v>133</v>
      </c>
      <c r="D168" s="1792" t="s">
        <v>3367</v>
      </c>
      <c r="E168" s="1793">
        <v>50980577</v>
      </c>
      <c r="F168" s="1792" t="s">
        <v>3368</v>
      </c>
      <c r="G168" s="1792" t="s">
        <v>3361</v>
      </c>
      <c r="H168" s="1794">
        <v>38528</v>
      </c>
      <c r="I168" s="1792"/>
      <c r="J168" s="1795" t="s">
        <v>3369</v>
      </c>
      <c r="K168" s="1796" t="s">
        <v>3370</v>
      </c>
      <c r="L168" s="1796" t="s">
        <v>230</v>
      </c>
      <c r="M168" s="1797" t="s">
        <v>19</v>
      </c>
      <c r="N168" s="1797" t="s">
        <v>20</v>
      </c>
      <c r="O168" s="1797" t="s">
        <v>19</v>
      </c>
      <c r="P168" s="2391" t="s">
        <v>5505</v>
      </c>
      <c r="Q168" s="2392"/>
    </row>
    <row r="169" spans="2:17" s="127" customFormat="1" ht="30" x14ac:dyDescent="0.25">
      <c r="B169" s="365" t="s">
        <v>3349</v>
      </c>
      <c r="C169" s="894" t="s">
        <v>133</v>
      </c>
      <c r="D169" s="1568" t="s">
        <v>3371</v>
      </c>
      <c r="E169" s="894">
        <v>1102809351</v>
      </c>
      <c r="F169" s="1568" t="s">
        <v>228</v>
      </c>
      <c r="G169" s="365" t="s">
        <v>3031</v>
      </c>
      <c r="H169" s="905">
        <v>40368</v>
      </c>
      <c r="I169" s="1568">
        <v>139914</v>
      </c>
      <c r="J169" s="898" t="s">
        <v>3372</v>
      </c>
      <c r="K169" s="899" t="s">
        <v>3373</v>
      </c>
      <c r="L169" s="899" t="s">
        <v>228</v>
      </c>
      <c r="M169" s="893" t="s">
        <v>19</v>
      </c>
      <c r="N169" s="893" t="s">
        <v>19</v>
      </c>
      <c r="O169" s="893" t="s">
        <v>19</v>
      </c>
      <c r="P169" s="2088" t="s">
        <v>5500</v>
      </c>
      <c r="Q169" s="2089"/>
    </row>
    <row r="170" spans="2:17" s="127" customFormat="1" ht="30" x14ac:dyDescent="0.25">
      <c r="B170" s="365" t="s">
        <v>3349</v>
      </c>
      <c r="C170" s="894" t="s">
        <v>2993</v>
      </c>
      <c r="D170" s="1572" t="s">
        <v>3374</v>
      </c>
      <c r="E170" s="894">
        <v>10952683</v>
      </c>
      <c r="F170" s="1572" t="s">
        <v>182</v>
      </c>
      <c r="G170" s="1602" t="s">
        <v>125</v>
      </c>
      <c r="H170" s="905">
        <v>41543</v>
      </c>
      <c r="I170" s="1568">
        <v>138766</v>
      </c>
      <c r="J170" s="909" t="s">
        <v>3375</v>
      </c>
      <c r="K170" s="899" t="s">
        <v>3376</v>
      </c>
      <c r="L170" s="899" t="s">
        <v>228</v>
      </c>
      <c r="M170" s="893" t="s">
        <v>19</v>
      </c>
      <c r="N170" s="893" t="s">
        <v>19</v>
      </c>
      <c r="O170" s="893" t="s">
        <v>19</v>
      </c>
      <c r="P170" s="2088" t="s">
        <v>5500</v>
      </c>
      <c r="Q170" s="2089"/>
    </row>
    <row r="171" spans="2:17" s="127" customFormat="1" ht="90" x14ac:dyDescent="0.25">
      <c r="B171" s="365" t="s">
        <v>3377</v>
      </c>
      <c r="C171" s="894" t="s">
        <v>127</v>
      </c>
      <c r="D171" s="1572" t="s">
        <v>3378</v>
      </c>
      <c r="E171" s="894">
        <v>30664598</v>
      </c>
      <c r="F171" s="1602" t="s">
        <v>2484</v>
      </c>
      <c r="G171" s="1602" t="s">
        <v>232</v>
      </c>
      <c r="H171" s="908">
        <v>37414</v>
      </c>
      <c r="I171" s="1568"/>
      <c r="J171" s="909" t="s">
        <v>3379</v>
      </c>
      <c r="K171" s="899" t="s">
        <v>3380</v>
      </c>
      <c r="L171" s="899" t="s">
        <v>3381</v>
      </c>
      <c r="M171" s="893" t="s">
        <v>19</v>
      </c>
      <c r="N171" s="893" t="s">
        <v>19</v>
      </c>
      <c r="O171" s="893" t="s">
        <v>19</v>
      </c>
      <c r="P171" s="2088"/>
      <c r="Q171" s="2089"/>
    </row>
    <row r="172" spans="2:17" s="127" customFormat="1" ht="45" x14ac:dyDescent="0.25">
      <c r="B172" s="365" t="s">
        <v>3377</v>
      </c>
      <c r="C172" s="894" t="s">
        <v>127</v>
      </c>
      <c r="D172" s="1602" t="s">
        <v>3382</v>
      </c>
      <c r="E172" s="894">
        <v>30652782</v>
      </c>
      <c r="F172" s="1602" t="s">
        <v>3383</v>
      </c>
      <c r="G172" s="912" t="s">
        <v>220</v>
      </c>
      <c r="H172" s="913">
        <v>37176</v>
      </c>
      <c r="I172" s="1568"/>
      <c r="J172" s="909" t="s">
        <v>3322</v>
      </c>
      <c r="K172" s="899" t="s">
        <v>3384</v>
      </c>
      <c r="L172" s="899" t="s">
        <v>2046</v>
      </c>
      <c r="M172" s="893" t="s">
        <v>19</v>
      </c>
      <c r="N172" s="893" t="s">
        <v>19</v>
      </c>
      <c r="O172" s="893" t="s">
        <v>19</v>
      </c>
      <c r="P172" s="2109"/>
      <c r="Q172" s="2110"/>
    </row>
    <row r="173" spans="2:17" s="127" customFormat="1" ht="45" x14ac:dyDescent="0.25">
      <c r="B173" s="365" t="s">
        <v>3377</v>
      </c>
      <c r="C173" s="894" t="s">
        <v>127</v>
      </c>
      <c r="D173" s="1602" t="s">
        <v>3385</v>
      </c>
      <c r="E173" s="894">
        <v>25872761</v>
      </c>
      <c r="F173" s="1602" t="s">
        <v>2534</v>
      </c>
      <c r="G173" s="1569" t="s">
        <v>220</v>
      </c>
      <c r="H173" s="908">
        <v>36840</v>
      </c>
      <c r="I173" s="1572"/>
      <c r="J173" s="425" t="s">
        <v>3322</v>
      </c>
      <c r="K173" s="915" t="s">
        <v>3386</v>
      </c>
      <c r="L173" s="915" t="s">
        <v>2046</v>
      </c>
      <c r="M173" s="1572" t="s">
        <v>19</v>
      </c>
      <c r="N173" s="1572" t="s">
        <v>19</v>
      </c>
      <c r="O173" s="1572" t="s">
        <v>19</v>
      </c>
      <c r="P173" s="2389"/>
      <c r="Q173" s="2390"/>
    </row>
    <row r="174" spans="2:17" s="127" customFormat="1" ht="45" x14ac:dyDescent="0.25">
      <c r="B174" s="365" t="s">
        <v>3387</v>
      </c>
      <c r="C174" s="894" t="s">
        <v>127</v>
      </c>
      <c r="D174" s="1572" t="s">
        <v>3388</v>
      </c>
      <c r="E174" s="894">
        <v>25876285</v>
      </c>
      <c r="F174" s="1572" t="s">
        <v>245</v>
      </c>
      <c r="G174" s="1569" t="s">
        <v>3389</v>
      </c>
      <c r="H174" s="908">
        <v>41964</v>
      </c>
      <c r="I174" s="1572"/>
      <c r="J174" s="425" t="s">
        <v>3322</v>
      </c>
      <c r="K174" s="915" t="s">
        <v>3390</v>
      </c>
      <c r="L174" s="915" t="s">
        <v>222</v>
      </c>
      <c r="M174" s="1572" t="s">
        <v>19</v>
      </c>
      <c r="N174" s="1572" t="s">
        <v>19</v>
      </c>
      <c r="O174" s="1572" t="s">
        <v>19</v>
      </c>
      <c r="P174" s="2144"/>
      <c r="Q174" s="2145"/>
    </row>
    <row r="175" spans="2:17" s="127" customFormat="1" ht="45" x14ac:dyDescent="0.25">
      <c r="B175" s="365" t="s">
        <v>3391</v>
      </c>
      <c r="C175" s="897" t="s">
        <v>1410</v>
      </c>
      <c r="D175" s="1572" t="s">
        <v>3392</v>
      </c>
      <c r="E175" s="897">
        <v>1063161091</v>
      </c>
      <c r="F175" s="1602" t="s">
        <v>3393</v>
      </c>
      <c r="G175" s="1569" t="s">
        <v>220</v>
      </c>
      <c r="H175" s="908">
        <v>41368</v>
      </c>
      <c r="I175" s="1572"/>
      <c r="J175" s="425" t="s">
        <v>3322</v>
      </c>
      <c r="K175" s="915" t="s">
        <v>3394</v>
      </c>
      <c r="L175" s="915" t="s">
        <v>2046</v>
      </c>
      <c r="M175" s="1572" t="s">
        <v>19</v>
      </c>
      <c r="N175" s="1572" t="s">
        <v>19</v>
      </c>
      <c r="O175" s="1572" t="s">
        <v>19</v>
      </c>
      <c r="P175" s="2088"/>
      <c r="Q175" s="2089"/>
    </row>
    <row r="176" spans="2:17" s="127" customFormat="1" ht="45" x14ac:dyDescent="0.25">
      <c r="B176" s="365" t="s">
        <v>3395</v>
      </c>
      <c r="C176" s="897" t="s">
        <v>133</v>
      </c>
      <c r="D176" s="1572" t="s">
        <v>3396</v>
      </c>
      <c r="E176" s="897">
        <v>30662090</v>
      </c>
      <c r="F176" s="1572" t="s">
        <v>228</v>
      </c>
      <c r="G176" s="1569" t="s">
        <v>3397</v>
      </c>
      <c r="H176" s="908">
        <v>37552</v>
      </c>
      <c r="I176" s="1572">
        <v>124899</v>
      </c>
      <c r="J176" s="425" t="s">
        <v>3398</v>
      </c>
      <c r="K176" s="915" t="s">
        <v>3399</v>
      </c>
      <c r="L176" s="915" t="s">
        <v>3366</v>
      </c>
      <c r="M176" s="1572" t="s">
        <v>19</v>
      </c>
      <c r="N176" s="1572" t="s">
        <v>19</v>
      </c>
      <c r="O176" s="1572" t="s">
        <v>19</v>
      </c>
      <c r="P176" s="2088" t="s">
        <v>5506</v>
      </c>
      <c r="Q176" s="2089"/>
    </row>
    <row r="177" spans="2:17" s="127" customFormat="1" ht="60" x14ac:dyDescent="0.25">
      <c r="B177" s="365" t="s">
        <v>3395</v>
      </c>
      <c r="C177" s="897" t="s">
        <v>133</v>
      </c>
      <c r="D177" s="1572" t="s">
        <v>3400</v>
      </c>
      <c r="E177" s="897">
        <v>25871540</v>
      </c>
      <c r="F177" s="1572" t="s">
        <v>223</v>
      </c>
      <c r="G177" s="1569" t="s">
        <v>377</v>
      </c>
      <c r="H177" s="908">
        <v>34418</v>
      </c>
      <c r="I177" s="1572"/>
      <c r="J177" s="425" t="s">
        <v>3401</v>
      </c>
      <c r="K177" s="915" t="s">
        <v>3402</v>
      </c>
      <c r="L177" s="915" t="s">
        <v>3403</v>
      </c>
      <c r="M177" s="1572" t="s">
        <v>19</v>
      </c>
      <c r="N177" s="1572" t="s">
        <v>19</v>
      </c>
      <c r="O177" s="1572" t="s">
        <v>19</v>
      </c>
      <c r="P177" s="2088"/>
      <c r="Q177" s="2089"/>
    </row>
    <row r="178" spans="2:17" s="127" customFormat="1" ht="60" x14ac:dyDescent="0.25">
      <c r="B178" s="365" t="s">
        <v>3404</v>
      </c>
      <c r="C178" s="897" t="s">
        <v>133</v>
      </c>
      <c r="D178" s="1572" t="s">
        <v>3405</v>
      </c>
      <c r="E178" s="897">
        <v>30652164</v>
      </c>
      <c r="F178" s="1572" t="s">
        <v>223</v>
      </c>
      <c r="G178" s="1569" t="s">
        <v>3397</v>
      </c>
      <c r="H178" s="908">
        <v>33816</v>
      </c>
      <c r="I178" s="1572"/>
      <c r="J178" s="425" t="s">
        <v>3406</v>
      </c>
      <c r="K178" s="915" t="s">
        <v>3407</v>
      </c>
      <c r="L178" s="915" t="s">
        <v>3408</v>
      </c>
      <c r="M178" s="1572" t="s">
        <v>19</v>
      </c>
      <c r="N178" s="1572" t="s">
        <v>19</v>
      </c>
      <c r="O178" s="1572" t="s">
        <v>19</v>
      </c>
      <c r="P178" s="2088"/>
      <c r="Q178" s="2089"/>
    </row>
    <row r="179" spans="2:17" s="127" customFormat="1" ht="30" x14ac:dyDescent="0.25">
      <c r="B179" s="365" t="s">
        <v>3404</v>
      </c>
      <c r="C179" s="897" t="s">
        <v>133</v>
      </c>
      <c r="D179" s="1572" t="s">
        <v>3409</v>
      </c>
      <c r="E179" s="897">
        <v>1102816004</v>
      </c>
      <c r="F179" s="1572" t="s">
        <v>228</v>
      </c>
      <c r="G179" s="1569" t="s">
        <v>232</v>
      </c>
      <c r="H179" s="908">
        <v>40627</v>
      </c>
      <c r="I179" s="1572" t="s">
        <v>3410</v>
      </c>
      <c r="J179" s="425" t="s">
        <v>3411</v>
      </c>
      <c r="K179" s="915" t="s">
        <v>3412</v>
      </c>
      <c r="L179" s="915" t="s">
        <v>233</v>
      </c>
      <c r="M179" s="1572" t="s">
        <v>19</v>
      </c>
      <c r="N179" s="1572" t="s">
        <v>19</v>
      </c>
      <c r="O179" s="1572" t="s">
        <v>19</v>
      </c>
      <c r="P179" s="2088"/>
      <c r="Q179" s="2089"/>
    </row>
    <row r="180" spans="2:17" s="127" customFormat="1" ht="30" x14ac:dyDescent="0.25">
      <c r="B180" s="365" t="s">
        <v>3413</v>
      </c>
      <c r="C180" s="897" t="s">
        <v>133</v>
      </c>
      <c r="D180" s="1572" t="s">
        <v>5507</v>
      </c>
      <c r="E180" s="897">
        <v>1065575466</v>
      </c>
      <c r="F180" s="1572" t="s">
        <v>228</v>
      </c>
      <c r="G180" s="1569" t="s">
        <v>203</v>
      </c>
      <c r="H180" s="908">
        <v>40165</v>
      </c>
      <c r="I180" s="1572">
        <v>126455</v>
      </c>
      <c r="J180" s="425" t="s">
        <v>5508</v>
      </c>
      <c r="K180" s="915" t="s">
        <v>5509</v>
      </c>
      <c r="L180" s="915" t="s">
        <v>146</v>
      </c>
      <c r="M180" s="1572" t="s">
        <v>19</v>
      </c>
      <c r="N180" s="1572" t="s">
        <v>19</v>
      </c>
      <c r="O180" s="1572" t="s">
        <v>19</v>
      </c>
      <c r="P180" s="2088" t="s">
        <v>5510</v>
      </c>
      <c r="Q180" s="2089"/>
    </row>
    <row r="181" spans="2:17" s="127" customFormat="1" ht="30" x14ac:dyDescent="0.25">
      <c r="B181" s="365" t="s">
        <v>3413</v>
      </c>
      <c r="C181" s="897" t="s">
        <v>133</v>
      </c>
      <c r="D181" s="1572" t="s">
        <v>3414</v>
      </c>
      <c r="E181" s="897">
        <v>1102824231</v>
      </c>
      <c r="F181" s="1572" t="s">
        <v>223</v>
      </c>
      <c r="G181" s="1569" t="s">
        <v>3031</v>
      </c>
      <c r="H181" s="908">
        <v>41264</v>
      </c>
      <c r="I181" s="1572"/>
      <c r="J181" s="425" t="s">
        <v>3415</v>
      </c>
      <c r="K181" s="915" t="s">
        <v>3416</v>
      </c>
      <c r="L181" s="915" t="s">
        <v>2324</v>
      </c>
      <c r="M181" s="1572" t="s">
        <v>19</v>
      </c>
      <c r="N181" s="1572" t="s">
        <v>19</v>
      </c>
      <c r="O181" s="1572" t="s">
        <v>19</v>
      </c>
      <c r="P181" s="2088"/>
      <c r="Q181" s="2089"/>
    </row>
    <row r="182" spans="2:17" s="127" customFormat="1" ht="30" x14ac:dyDescent="0.25">
      <c r="B182" s="365" t="s">
        <v>3413</v>
      </c>
      <c r="C182" s="897" t="s">
        <v>133</v>
      </c>
      <c r="D182" s="1572" t="s">
        <v>3417</v>
      </c>
      <c r="E182" s="897">
        <v>1104409919</v>
      </c>
      <c r="F182" s="1572" t="s">
        <v>223</v>
      </c>
      <c r="G182" s="1569" t="s">
        <v>3031</v>
      </c>
      <c r="H182" s="908">
        <v>40893</v>
      </c>
      <c r="I182" s="1572" t="s">
        <v>3418</v>
      </c>
      <c r="J182" s="425" t="s">
        <v>3419</v>
      </c>
      <c r="K182" s="915" t="s">
        <v>3420</v>
      </c>
      <c r="L182" s="915" t="s">
        <v>3421</v>
      </c>
      <c r="M182" s="1572" t="s">
        <v>19</v>
      </c>
      <c r="N182" s="1572" t="s">
        <v>19</v>
      </c>
      <c r="O182" s="1572" t="s">
        <v>19</v>
      </c>
      <c r="P182" s="2088"/>
      <c r="Q182" s="2089"/>
    </row>
    <row r="183" spans="2:17" s="127" customFormat="1" ht="60" x14ac:dyDescent="0.25">
      <c r="B183" s="365" t="s">
        <v>3413</v>
      </c>
      <c r="C183" s="897" t="s">
        <v>133</v>
      </c>
      <c r="D183" s="1572" t="s">
        <v>3422</v>
      </c>
      <c r="E183" s="897">
        <v>34942558</v>
      </c>
      <c r="F183" s="1572" t="s">
        <v>223</v>
      </c>
      <c r="G183" s="1569" t="s">
        <v>3397</v>
      </c>
      <c r="H183" s="908">
        <v>34908</v>
      </c>
      <c r="I183" s="1572"/>
      <c r="J183" s="425" t="s">
        <v>3423</v>
      </c>
      <c r="K183" s="915" t="s">
        <v>3424</v>
      </c>
      <c r="L183" s="915" t="s">
        <v>3425</v>
      </c>
      <c r="M183" s="1572" t="s">
        <v>19</v>
      </c>
      <c r="N183" s="1572" t="s">
        <v>19</v>
      </c>
      <c r="O183" s="1572" t="s">
        <v>19</v>
      </c>
      <c r="P183" s="2088"/>
      <c r="Q183" s="2089"/>
    </row>
    <row r="184" spans="2:17" s="127" customFormat="1" ht="60" x14ac:dyDescent="0.25">
      <c r="B184" s="365" t="s">
        <v>3413</v>
      </c>
      <c r="C184" s="897" t="s">
        <v>133</v>
      </c>
      <c r="D184" s="1572" t="s">
        <v>3426</v>
      </c>
      <c r="E184" s="897">
        <v>50953029</v>
      </c>
      <c r="F184" s="1572" t="s">
        <v>223</v>
      </c>
      <c r="G184" s="1569" t="s">
        <v>377</v>
      </c>
      <c r="H184" s="908">
        <v>35573</v>
      </c>
      <c r="I184" s="1572"/>
      <c r="J184" s="425" t="s">
        <v>3427</v>
      </c>
      <c r="K184" s="915" t="s">
        <v>3428</v>
      </c>
      <c r="L184" s="915" t="s">
        <v>3429</v>
      </c>
      <c r="M184" s="1572" t="s">
        <v>19</v>
      </c>
      <c r="N184" s="1572" t="s">
        <v>19</v>
      </c>
      <c r="O184" s="1572" t="s">
        <v>19</v>
      </c>
      <c r="P184" s="2088"/>
      <c r="Q184" s="2089"/>
    </row>
    <row r="185" spans="2:17" s="127" customFormat="1" ht="60" x14ac:dyDescent="0.25">
      <c r="B185" s="365" t="s">
        <v>3413</v>
      </c>
      <c r="C185" s="897" t="s">
        <v>1426</v>
      </c>
      <c r="D185" s="1572" t="s">
        <v>3430</v>
      </c>
      <c r="E185" s="897">
        <v>50952315</v>
      </c>
      <c r="F185" s="1572" t="s">
        <v>223</v>
      </c>
      <c r="G185" s="1569" t="s">
        <v>377</v>
      </c>
      <c r="H185" s="908">
        <v>35573</v>
      </c>
      <c r="I185" s="1572"/>
      <c r="J185" s="425" t="s">
        <v>3431</v>
      </c>
      <c r="K185" s="915" t="s">
        <v>3432</v>
      </c>
      <c r="L185" s="915" t="s">
        <v>3433</v>
      </c>
      <c r="M185" s="1572" t="s">
        <v>19</v>
      </c>
      <c r="N185" s="1572" t="s">
        <v>19</v>
      </c>
      <c r="O185" s="1572" t="s">
        <v>19</v>
      </c>
      <c r="P185" s="2088"/>
      <c r="Q185" s="2089"/>
    </row>
    <row r="186" spans="2:17" s="127" customFormat="1" ht="105.75" thickBot="1" x14ac:dyDescent="0.3">
      <c r="B186" s="365" t="s">
        <v>3413</v>
      </c>
      <c r="C186" s="897" t="s">
        <v>2988</v>
      </c>
      <c r="D186" s="1572" t="s">
        <v>3434</v>
      </c>
      <c r="E186" s="897">
        <v>50952601</v>
      </c>
      <c r="F186" s="1572" t="s">
        <v>223</v>
      </c>
      <c r="G186" s="1569" t="s">
        <v>377</v>
      </c>
      <c r="H186" s="908">
        <v>35573</v>
      </c>
      <c r="I186" s="1572"/>
      <c r="J186" s="425" t="s">
        <v>3435</v>
      </c>
      <c r="K186" s="915" t="s">
        <v>3436</v>
      </c>
      <c r="L186" s="915" t="s">
        <v>3437</v>
      </c>
      <c r="M186" s="1572" t="s">
        <v>19</v>
      </c>
      <c r="N186" s="1572" t="s">
        <v>19</v>
      </c>
      <c r="O186" s="209" t="s">
        <v>19</v>
      </c>
      <c r="P186" s="2088"/>
      <c r="Q186" s="2089"/>
    </row>
    <row r="187" spans="2:17" ht="27" thickBot="1" x14ac:dyDescent="0.3">
      <c r="B187" s="1903" t="s">
        <v>149</v>
      </c>
      <c r="C187" s="1904"/>
      <c r="D187" s="1904"/>
      <c r="E187" s="1904"/>
      <c r="F187" s="1904"/>
      <c r="G187" s="1904"/>
      <c r="H187" s="1904"/>
      <c r="I187" s="1904"/>
      <c r="J187" s="1904"/>
      <c r="K187" s="1904"/>
      <c r="L187" s="1904"/>
      <c r="M187" s="1904"/>
      <c r="N187" s="1905"/>
    </row>
    <row r="190" spans="2:17" ht="30" x14ac:dyDescent="0.25">
      <c r="B190" s="114" t="s">
        <v>18</v>
      </c>
      <c r="C190" s="114" t="s">
        <v>150</v>
      </c>
      <c r="D190" s="1898" t="s">
        <v>81</v>
      </c>
      <c r="E190" s="1900"/>
    </row>
    <row r="191" spans="2:17" ht="30" x14ac:dyDescent="0.25">
      <c r="B191" s="1528" t="s">
        <v>151</v>
      </c>
      <c r="C191" s="1488" t="s">
        <v>19</v>
      </c>
      <c r="D191" s="1945"/>
      <c r="E191" s="1945"/>
    </row>
    <row r="194" spans="1:26" ht="26.25" x14ac:dyDescent="0.25">
      <c r="B194" s="1881" t="s">
        <v>152</v>
      </c>
      <c r="C194" s="1882"/>
      <c r="D194" s="1882"/>
      <c r="E194" s="1882"/>
      <c r="F194" s="1882"/>
      <c r="G194" s="1882"/>
      <c r="H194" s="1882"/>
      <c r="I194" s="1882"/>
      <c r="J194" s="1882"/>
      <c r="K194" s="1882"/>
      <c r="L194" s="1882"/>
      <c r="M194" s="1882"/>
      <c r="N194" s="1882"/>
      <c r="O194" s="1882"/>
      <c r="P194" s="1882"/>
    </row>
    <row r="196" spans="1:26" ht="15.75" thickBot="1" x14ac:dyDescent="0.3"/>
    <row r="197" spans="1:26" ht="27" thickBot="1" x14ac:dyDescent="0.3">
      <c r="B197" s="2136" t="s">
        <v>153</v>
      </c>
      <c r="C197" s="2137"/>
      <c r="D197" s="2137"/>
      <c r="E197" s="2137"/>
      <c r="F197" s="2137"/>
      <c r="G197" s="2137"/>
      <c r="H197" s="2137"/>
      <c r="I197" s="2137"/>
      <c r="J197" s="2137"/>
      <c r="K197" s="2137"/>
      <c r="L197" s="2137"/>
      <c r="M197" s="2137"/>
      <c r="N197" s="2367"/>
    </row>
    <row r="199" spans="1:26" ht="15.75" thickBot="1" x14ac:dyDescent="0.3">
      <c r="M199" s="58"/>
      <c r="N199" s="58"/>
    </row>
    <row r="200" spans="1:26" s="1523" customFormat="1" ht="60" x14ac:dyDescent="0.25">
      <c r="B200" s="155" t="s">
        <v>34</v>
      </c>
      <c r="C200" s="155" t="s">
        <v>35</v>
      </c>
      <c r="D200" s="155" t="s">
        <v>36</v>
      </c>
      <c r="E200" s="155" t="s">
        <v>37</v>
      </c>
      <c r="F200" s="155" t="s">
        <v>38</v>
      </c>
      <c r="G200" s="155" t="s">
        <v>39</v>
      </c>
      <c r="H200" s="155" t="s">
        <v>40</v>
      </c>
      <c r="I200" s="155" t="s">
        <v>41</v>
      </c>
      <c r="J200" s="155" t="s">
        <v>42</v>
      </c>
      <c r="K200" s="155" t="s">
        <v>43</v>
      </c>
      <c r="L200" s="155" t="s">
        <v>44</v>
      </c>
      <c r="M200" s="157" t="s">
        <v>45</v>
      </c>
      <c r="N200" s="155" t="s">
        <v>46</v>
      </c>
      <c r="O200" s="155" t="s">
        <v>47</v>
      </c>
      <c r="P200" s="1472" t="s">
        <v>48</v>
      </c>
      <c r="Q200" s="1472" t="s">
        <v>49</v>
      </c>
    </row>
    <row r="201" spans="1:26" s="76" customFormat="1" x14ac:dyDescent="0.25">
      <c r="A201" s="62"/>
      <c r="B201" s="77" t="s">
        <v>3438</v>
      </c>
      <c r="C201" s="79" t="s">
        <v>3322</v>
      </c>
      <c r="D201" s="77" t="s">
        <v>3439</v>
      </c>
      <c r="E201" s="84">
        <v>2123442</v>
      </c>
      <c r="F201" s="79" t="s">
        <v>19</v>
      </c>
      <c r="G201" s="159">
        <v>1</v>
      </c>
      <c r="H201" s="80">
        <v>41186</v>
      </c>
      <c r="I201" s="80">
        <v>41258</v>
      </c>
      <c r="J201" s="82" t="s">
        <v>20</v>
      </c>
      <c r="K201" s="84" t="s">
        <v>3440</v>
      </c>
      <c r="L201" s="82"/>
      <c r="M201" s="84">
        <v>1218</v>
      </c>
      <c r="N201" s="159">
        <v>1</v>
      </c>
      <c r="O201" s="1083">
        <v>382213760</v>
      </c>
      <c r="P201" s="87" t="s">
        <v>3441</v>
      </c>
      <c r="Q201" s="74"/>
      <c r="R201" s="75"/>
      <c r="S201" s="75"/>
      <c r="T201" s="75"/>
      <c r="U201" s="75"/>
      <c r="V201" s="75"/>
      <c r="W201" s="75"/>
      <c r="X201" s="75"/>
      <c r="Y201" s="75"/>
      <c r="Z201" s="75"/>
    </row>
    <row r="202" spans="1:26" s="76" customFormat="1" x14ac:dyDescent="0.25">
      <c r="A202" s="62"/>
      <c r="B202" s="77" t="s">
        <v>3438</v>
      </c>
      <c r="C202" s="79" t="s">
        <v>3322</v>
      </c>
      <c r="D202" s="77" t="s">
        <v>3439</v>
      </c>
      <c r="E202" s="84">
        <v>2130521</v>
      </c>
      <c r="F202" s="164" t="s">
        <v>19</v>
      </c>
      <c r="G202" s="159">
        <v>1</v>
      </c>
      <c r="H202" s="80">
        <v>41355</v>
      </c>
      <c r="I202" s="80">
        <v>41453</v>
      </c>
      <c r="J202" s="166" t="s">
        <v>20</v>
      </c>
      <c r="K202" s="82" t="s">
        <v>3442</v>
      </c>
      <c r="M202" s="84">
        <v>977</v>
      </c>
      <c r="N202" s="159">
        <v>1</v>
      </c>
      <c r="O202" s="1083">
        <v>326975619</v>
      </c>
      <c r="P202" s="87" t="s">
        <v>3443</v>
      </c>
      <c r="Q202" s="1084"/>
      <c r="R202" s="75"/>
      <c r="S202" s="75"/>
      <c r="T202" s="75"/>
      <c r="U202" s="75"/>
      <c r="V202" s="75"/>
      <c r="W202" s="75"/>
      <c r="X202" s="75"/>
      <c r="Y202" s="75"/>
      <c r="Z202" s="75"/>
    </row>
    <row r="203" spans="1:26" s="76" customFormat="1" ht="57" x14ac:dyDescent="0.25">
      <c r="A203" s="62"/>
      <c r="B203" s="77" t="s">
        <v>3438</v>
      </c>
      <c r="C203" s="79" t="s">
        <v>3322</v>
      </c>
      <c r="D203" s="77" t="s">
        <v>5511</v>
      </c>
      <c r="E203" s="301" t="s">
        <v>5512</v>
      </c>
      <c r="F203" s="164" t="s">
        <v>20</v>
      </c>
      <c r="G203" s="302"/>
      <c r="H203" s="303"/>
      <c r="I203" s="303"/>
      <c r="J203" s="166"/>
      <c r="K203" s="301"/>
      <c r="L203" s="82"/>
      <c r="M203" s="84"/>
      <c r="N203" s="159"/>
      <c r="O203" s="85"/>
      <c r="P203" s="87">
        <v>178</v>
      </c>
      <c r="Q203" s="1247" t="s">
        <v>5513</v>
      </c>
      <c r="R203" s="75"/>
      <c r="S203" s="75"/>
      <c r="T203" s="75"/>
      <c r="U203" s="75"/>
      <c r="V203" s="75"/>
      <c r="W203" s="75"/>
      <c r="X203" s="75"/>
      <c r="Y203" s="75"/>
      <c r="Z203" s="75"/>
    </row>
    <row r="204" spans="1:26" s="76" customFormat="1" ht="57" x14ac:dyDescent="0.25">
      <c r="A204" s="62"/>
      <c r="B204" s="77" t="s">
        <v>3438</v>
      </c>
      <c r="C204" s="79" t="s">
        <v>3322</v>
      </c>
      <c r="D204" s="77" t="s">
        <v>5514</v>
      </c>
      <c r="E204" s="163" t="s">
        <v>5512</v>
      </c>
      <c r="F204" s="164"/>
      <c r="G204" s="164"/>
      <c r="H204" s="164"/>
      <c r="I204" s="166"/>
      <c r="J204" s="166"/>
      <c r="K204" s="166"/>
      <c r="L204" s="82"/>
      <c r="M204" s="160"/>
      <c r="N204" s="160"/>
      <c r="O204" s="85"/>
      <c r="P204" s="87">
        <v>179</v>
      </c>
      <c r="Q204" s="1247" t="s">
        <v>5513</v>
      </c>
      <c r="R204" s="75"/>
      <c r="S204" s="75"/>
      <c r="T204" s="75"/>
      <c r="U204" s="75"/>
      <c r="V204" s="75"/>
      <c r="W204" s="75"/>
      <c r="X204" s="75"/>
      <c r="Y204" s="75"/>
      <c r="Z204" s="75"/>
    </row>
    <row r="205" spans="1:26" s="76" customFormat="1" ht="57" x14ac:dyDescent="0.25">
      <c r="A205" s="62"/>
      <c r="B205" s="77" t="s">
        <v>3438</v>
      </c>
      <c r="C205" s="79" t="s">
        <v>3322</v>
      </c>
      <c r="D205" s="77" t="s">
        <v>5515</v>
      </c>
      <c r="E205" s="163" t="s">
        <v>5512</v>
      </c>
      <c r="F205" s="164"/>
      <c r="G205" s="164"/>
      <c r="H205" s="164"/>
      <c r="I205" s="166"/>
      <c r="J205" s="166"/>
      <c r="K205" s="166"/>
      <c r="L205" s="82"/>
      <c r="M205" s="160"/>
      <c r="N205" s="160"/>
      <c r="O205" s="85"/>
      <c r="P205" s="87">
        <v>180</v>
      </c>
      <c r="Q205" s="1247" t="s">
        <v>5513</v>
      </c>
      <c r="R205" s="75"/>
      <c r="S205" s="75"/>
      <c r="T205" s="75"/>
      <c r="U205" s="75"/>
      <c r="V205" s="75"/>
      <c r="W205" s="75"/>
      <c r="X205" s="75"/>
      <c r="Y205" s="75"/>
      <c r="Z205" s="75"/>
    </row>
    <row r="206" spans="1:26" s="76" customFormat="1" x14ac:dyDescent="0.25">
      <c r="A206" s="62"/>
      <c r="B206" s="77"/>
      <c r="C206" s="79"/>
      <c r="D206" s="77"/>
      <c r="E206" s="163"/>
      <c r="F206" s="164"/>
      <c r="G206" s="164"/>
      <c r="H206" s="164"/>
      <c r="I206" s="166"/>
      <c r="J206" s="166"/>
      <c r="K206" s="166"/>
      <c r="L206" s="82"/>
      <c r="M206" s="160"/>
      <c r="N206" s="160"/>
      <c r="O206" s="85"/>
      <c r="P206" s="87"/>
      <c r="Q206" s="74"/>
      <c r="R206" s="75"/>
      <c r="S206" s="75"/>
      <c r="T206" s="75"/>
      <c r="U206" s="75"/>
      <c r="V206" s="75"/>
      <c r="W206" s="75"/>
      <c r="X206" s="75"/>
      <c r="Y206" s="75"/>
      <c r="Z206" s="75"/>
    </row>
    <row r="207" spans="1:26" s="76" customFormat="1" x14ac:dyDescent="0.25">
      <c r="A207" s="62"/>
      <c r="B207" s="162" t="s">
        <v>29</v>
      </c>
      <c r="C207" s="79"/>
      <c r="D207" s="77"/>
      <c r="E207" s="163"/>
      <c r="F207" s="164"/>
      <c r="G207" s="164"/>
      <c r="H207" s="164"/>
      <c r="I207" s="166"/>
      <c r="J207" s="166"/>
      <c r="K207" s="168" t="s">
        <v>3444</v>
      </c>
      <c r="L207" s="168"/>
      <c r="M207" s="167">
        <f>SUM(M201:M206)</f>
        <v>2195</v>
      </c>
      <c r="N207" s="168"/>
      <c r="O207" s="170"/>
      <c r="P207" s="1674"/>
      <c r="Q207" s="88"/>
    </row>
    <row r="208" spans="1:26" s="76" customFormat="1" x14ac:dyDescent="0.25">
      <c r="A208" s="1555"/>
      <c r="B208" s="1074"/>
      <c r="C208" s="1085"/>
      <c r="D208" s="1086"/>
      <c r="E208" s="688"/>
      <c r="F208" s="687"/>
      <c r="G208" s="687"/>
      <c r="H208" s="687"/>
      <c r="I208" s="690"/>
      <c r="J208" s="690"/>
      <c r="K208" s="1087"/>
      <c r="L208" s="1087"/>
      <c r="M208" s="1088"/>
      <c r="N208" s="1087"/>
      <c r="O208" s="692"/>
      <c r="P208" s="1786"/>
      <c r="Q208" s="576"/>
    </row>
    <row r="209" spans="1:17" s="76" customFormat="1" x14ac:dyDescent="0.25">
      <c r="A209" s="1555"/>
      <c r="B209" s="106" t="s">
        <v>154</v>
      </c>
      <c r="C209" s="248">
        <v>8</v>
      </c>
      <c r="D209" s="1798"/>
      <c r="E209" s="1"/>
      <c r="F209" s="687"/>
      <c r="G209" s="687"/>
      <c r="H209" s="687"/>
      <c r="I209" s="690"/>
      <c r="J209" s="690"/>
      <c r="K209" s="1087"/>
      <c r="L209" s="1087"/>
      <c r="M209" s="1088"/>
      <c r="N209" s="1087"/>
      <c r="O209" s="692"/>
      <c r="P209" s="1786"/>
      <c r="Q209" s="576"/>
    </row>
    <row r="210" spans="1:17" s="76" customFormat="1" x14ac:dyDescent="0.25">
      <c r="A210" s="1555"/>
      <c r="B210" s="1"/>
      <c r="C210" s="1"/>
      <c r="D210" s="1798"/>
      <c r="E210" s="1"/>
      <c r="F210" s="687"/>
      <c r="G210" s="687"/>
      <c r="H210" s="687"/>
      <c r="I210" s="690"/>
      <c r="J210" s="690"/>
      <c r="K210" s="1087"/>
      <c r="L210" s="1087"/>
      <c r="M210" s="1088"/>
      <c r="N210" s="1087"/>
      <c r="O210" s="692"/>
      <c r="P210" s="1786"/>
      <c r="Q210" s="576"/>
    </row>
    <row r="211" spans="1:17" s="76" customFormat="1" ht="15.75" thickBot="1" x14ac:dyDescent="0.3">
      <c r="A211" s="1555"/>
      <c r="B211" s="1" t="s">
        <v>3107</v>
      </c>
      <c r="C211" s="1"/>
      <c r="D211" s="1798"/>
      <c r="E211" s="1"/>
      <c r="F211" s="687"/>
      <c r="G211" s="687"/>
      <c r="H211" s="687"/>
      <c r="I211" s="690"/>
      <c r="J211" s="690"/>
      <c r="K211" s="1087"/>
      <c r="L211" s="1087"/>
      <c r="M211" s="1088"/>
      <c r="N211" s="1087"/>
      <c r="O211" s="692"/>
      <c r="P211" s="1786"/>
      <c r="Q211" s="576"/>
    </row>
    <row r="212" spans="1:17" s="76" customFormat="1" ht="30.75" thickBot="1" x14ac:dyDescent="0.3">
      <c r="A212" s="1555"/>
      <c r="B212" s="233" t="s">
        <v>166</v>
      </c>
      <c r="C212" s="1600" t="s">
        <v>167</v>
      </c>
      <c r="D212" s="1020" t="s">
        <v>28</v>
      </c>
      <c r="E212" s="1600" t="s">
        <v>205</v>
      </c>
      <c r="F212" s="687"/>
      <c r="G212" s="687"/>
      <c r="H212" s="687"/>
      <c r="I212" s="690"/>
      <c r="J212" s="690"/>
      <c r="K212" s="1087"/>
      <c r="L212" s="1087"/>
      <c r="M212" s="1088"/>
      <c r="N212" s="1087"/>
      <c r="O212" s="692"/>
      <c r="P212" s="1786"/>
      <c r="Q212" s="576"/>
    </row>
    <row r="213" spans="1:17" s="76" customFormat="1" x14ac:dyDescent="0.25">
      <c r="A213" s="1555"/>
      <c r="B213" s="235" t="s">
        <v>206</v>
      </c>
      <c r="C213" s="1022">
        <v>20</v>
      </c>
      <c r="D213" s="1023">
        <v>20</v>
      </c>
      <c r="E213" s="2341">
        <f>+D213+D214+D215</f>
        <v>20</v>
      </c>
      <c r="F213" s="687"/>
      <c r="G213" s="687"/>
      <c r="H213" s="687"/>
      <c r="I213" s="690"/>
      <c r="J213" s="690"/>
      <c r="K213" s="1087"/>
      <c r="L213" s="1087"/>
      <c r="M213" s="1088"/>
      <c r="N213" s="1087"/>
      <c r="O213" s="692"/>
      <c r="P213" s="1786"/>
      <c r="Q213" s="576"/>
    </row>
    <row r="214" spans="1:17" s="76" customFormat="1" x14ac:dyDescent="0.25">
      <c r="A214" s="1555"/>
      <c r="B214" s="235" t="s">
        <v>207</v>
      </c>
      <c r="C214" s="385">
        <v>30</v>
      </c>
      <c r="D214" s="859"/>
      <c r="E214" s="2342"/>
      <c r="F214" s="687"/>
      <c r="G214" s="687"/>
      <c r="H214" s="687"/>
      <c r="I214" s="690"/>
      <c r="J214" s="690"/>
      <c r="K214" s="1087"/>
      <c r="L214" s="1087"/>
      <c r="M214" s="1088"/>
      <c r="N214" s="1087"/>
      <c r="O214" s="692"/>
      <c r="P214" s="1786"/>
      <c r="Q214" s="576"/>
    </row>
    <row r="215" spans="1:17" s="76" customFormat="1" ht="15.75" thickBot="1" x14ac:dyDescent="0.3">
      <c r="A215" s="1555"/>
      <c r="B215" s="235" t="s">
        <v>208</v>
      </c>
      <c r="C215" s="1024">
        <v>40</v>
      </c>
      <c r="D215" s="1025"/>
      <c r="E215" s="2343"/>
      <c r="F215" s="687"/>
      <c r="G215" s="687"/>
      <c r="H215" s="687"/>
      <c r="I215" s="690"/>
      <c r="J215" s="690"/>
      <c r="K215" s="1087"/>
      <c r="L215" s="1087"/>
      <c r="M215" s="1088"/>
      <c r="N215" s="1087"/>
      <c r="O215" s="692"/>
      <c r="P215" s="1786"/>
      <c r="Q215" s="576"/>
    </row>
    <row r="216" spans="1:17" s="76" customFormat="1" x14ac:dyDescent="0.25">
      <c r="A216" s="1555"/>
      <c r="B216" s="1"/>
      <c r="C216" s="1"/>
      <c r="D216" s="1798"/>
      <c r="E216" s="1"/>
      <c r="F216" s="687"/>
      <c r="G216" s="687"/>
      <c r="H216" s="687"/>
      <c r="I216" s="690"/>
      <c r="J216" s="690"/>
      <c r="K216" s="1087"/>
      <c r="L216" s="1087"/>
      <c r="M216" s="1088"/>
      <c r="N216" s="1087"/>
      <c r="O216" s="692"/>
      <c r="P216" s="1786"/>
      <c r="Q216" s="576"/>
    </row>
    <row r="217" spans="1:17" s="76" customFormat="1" x14ac:dyDescent="0.25">
      <c r="A217" s="1555"/>
      <c r="B217" s="1"/>
      <c r="C217" s="1"/>
      <c r="D217" s="1798"/>
      <c r="E217" s="1"/>
      <c r="F217" s="687"/>
      <c r="G217" s="687"/>
      <c r="H217" s="687"/>
      <c r="I217" s="690"/>
      <c r="J217" s="690"/>
      <c r="K217" s="1087"/>
      <c r="L217" s="1087"/>
      <c r="M217" s="1088"/>
      <c r="N217" s="1087"/>
      <c r="O217" s="692"/>
      <c r="P217" s="1786"/>
      <c r="Q217" s="576"/>
    </row>
    <row r="218" spans="1:17" s="76" customFormat="1" ht="15.75" thickBot="1" x14ac:dyDescent="0.3">
      <c r="A218" s="1555"/>
      <c r="B218" s="1" t="s">
        <v>3445</v>
      </c>
      <c r="C218" s="1"/>
      <c r="D218" s="1798"/>
      <c r="E218" s="1"/>
      <c r="F218" s="687"/>
      <c r="G218" s="687"/>
      <c r="H218" s="687"/>
      <c r="I218" s="690"/>
      <c r="J218" s="690"/>
      <c r="K218" s="1087"/>
      <c r="L218" s="1087"/>
      <c r="M218" s="1088"/>
      <c r="N218" s="1087"/>
      <c r="O218" s="692"/>
      <c r="P218" s="1786"/>
      <c r="Q218" s="576"/>
    </row>
    <row r="219" spans="1:17" ht="30.75" thickBot="1" x14ac:dyDescent="0.3">
      <c r="B219" s="233" t="s">
        <v>166</v>
      </c>
      <c r="C219" s="1600" t="s">
        <v>167</v>
      </c>
      <c r="D219" s="1020" t="s">
        <v>28</v>
      </c>
      <c r="E219" s="1600" t="s">
        <v>205</v>
      </c>
      <c r="F219" s="100"/>
      <c r="G219" s="100"/>
      <c r="H219" s="100"/>
      <c r="I219" s="100"/>
      <c r="J219" s="100"/>
      <c r="K219" s="100"/>
      <c r="L219" s="100"/>
      <c r="M219" s="100"/>
      <c r="N219" s="100"/>
      <c r="O219" s="100"/>
      <c r="P219" s="103"/>
    </row>
    <row r="220" spans="1:17" x14ac:dyDescent="0.25">
      <c r="B220" s="235" t="s">
        <v>206</v>
      </c>
      <c r="C220" s="1022">
        <v>20</v>
      </c>
      <c r="D220" s="1023">
        <v>0</v>
      </c>
      <c r="E220" s="2341">
        <f>+D220+D221+D222</f>
        <v>0</v>
      </c>
      <c r="F220" s="100"/>
      <c r="G220" s="100"/>
      <c r="H220" s="100"/>
      <c r="I220" s="100"/>
      <c r="J220" s="100"/>
      <c r="K220" s="100"/>
      <c r="L220" s="100"/>
      <c r="M220" s="100"/>
      <c r="N220" s="100"/>
      <c r="O220" s="100"/>
      <c r="P220" s="103"/>
    </row>
    <row r="221" spans="1:17" x14ac:dyDescent="0.25">
      <c r="B221" s="235" t="s">
        <v>207</v>
      </c>
      <c r="C221" s="385">
        <v>30</v>
      </c>
      <c r="D221" s="859">
        <v>0</v>
      </c>
      <c r="E221" s="2342"/>
    </row>
    <row r="222" spans="1:17" ht="15.75" thickBot="1" x14ac:dyDescent="0.3">
      <c r="B222" s="235" t="s">
        <v>208</v>
      </c>
      <c r="C222" s="1024">
        <v>40</v>
      </c>
      <c r="D222" s="1025">
        <v>0</v>
      </c>
      <c r="E222" s="2343"/>
    </row>
    <row r="223" spans="1:17" ht="27" thickBot="1" x14ac:dyDescent="0.3">
      <c r="B223" s="2138" t="s">
        <v>155</v>
      </c>
      <c r="C223" s="2139"/>
      <c r="D223" s="2139"/>
      <c r="E223" s="2139"/>
      <c r="F223" s="2139"/>
      <c r="G223" s="2139"/>
      <c r="H223" s="2139"/>
      <c r="I223" s="2139"/>
      <c r="J223" s="2139"/>
      <c r="K223" s="2139"/>
      <c r="L223" s="2139"/>
      <c r="M223" s="2139"/>
      <c r="N223" s="2140"/>
    </row>
    <row r="225" spans="2:17" ht="75" x14ac:dyDescent="0.25">
      <c r="B225" s="1472" t="s">
        <v>95</v>
      </c>
      <c r="C225" s="1896" t="s">
        <v>96</v>
      </c>
      <c r="D225" s="1896" t="s">
        <v>97</v>
      </c>
      <c r="E225" s="1896" t="s">
        <v>98</v>
      </c>
      <c r="F225" s="1896" t="s">
        <v>99</v>
      </c>
      <c r="G225" s="1896" t="s">
        <v>100</v>
      </c>
      <c r="H225" s="1896" t="s">
        <v>101</v>
      </c>
      <c r="I225" s="1896" t="s">
        <v>102</v>
      </c>
      <c r="J225" s="1898" t="s">
        <v>103</v>
      </c>
      <c r="K225" s="2131"/>
      <c r="L225" s="2132"/>
      <c r="M225" s="1522" t="s">
        <v>104</v>
      </c>
      <c r="N225" s="1522" t="s">
        <v>105</v>
      </c>
      <c r="O225" s="1522" t="s">
        <v>106</v>
      </c>
      <c r="P225" s="1898" t="s">
        <v>81</v>
      </c>
      <c r="Q225" s="1900"/>
    </row>
    <row r="226" spans="2:17" ht="30" x14ac:dyDescent="0.25">
      <c r="B226" s="305" t="s">
        <v>388</v>
      </c>
      <c r="C226" s="1897"/>
      <c r="D226" s="1897"/>
      <c r="E226" s="1897"/>
      <c r="F226" s="1897"/>
      <c r="G226" s="1897"/>
      <c r="H226" s="1897"/>
      <c r="I226" s="1897"/>
      <c r="J226" s="1522" t="s">
        <v>107</v>
      </c>
      <c r="K226" s="1522" t="s">
        <v>108</v>
      </c>
      <c r="L226" s="1522" t="s">
        <v>109</v>
      </c>
      <c r="M226" s="1522"/>
      <c r="N226" s="1522"/>
      <c r="O226" s="1522"/>
      <c r="P226" s="1473"/>
      <c r="Q226" s="1474"/>
    </row>
    <row r="227" spans="2:17" ht="60" x14ac:dyDescent="0.25">
      <c r="B227" s="1799" t="s">
        <v>4154</v>
      </c>
      <c r="C227" s="1576" t="s">
        <v>259</v>
      </c>
      <c r="D227" s="1479" t="s">
        <v>4155</v>
      </c>
      <c r="E227" s="1027">
        <v>30668876</v>
      </c>
      <c r="F227" s="1497" t="s">
        <v>182</v>
      </c>
      <c r="G227" s="1497" t="s">
        <v>125</v>
      </c>
      <c r="H227" s="1500">
        <v>39002</v>
      </c>
      <c r="I227" s="1497"/>
      <c r="J227" s="1534" t="s">
        <v>4156</v>
      </c>
      <c r="K227" s="290" t="s">
        <v>4157</v>
      </c>
      <c r="L227" s="1239" t="s">
        <v>2046</v>
      </c>
      <c r="M227" s="1498" t="s">
        <v>19</v>
      </c>
      <c r="N227" s="1498" t="s">
        <v>19</v>
      </c>
      <c r="O227" s="1498" t="s">
        <v>19</v>
      </c>
      <c r="P227" s="1494"/>
      <c r="Q227" s="1495"/>
    </row>
    <row r="228" spans="2:17" ht="75" x14ac:dyDescent="0.25">
      <c r="B228" s="1800" t="s">
        <v>3446</v>
      </c>
      <c r="C228" s="1576" t="s">
        <v>3119</v>
      </c>
      <c r="D228" s="1488" t="s">
        <v>3447</v>
      </c>
      <c r="E228" s="1058">
        <v>26203703</v>
      </c>
      <c r="F228" s="181" t="s">
        <v>3448</v>
      </c>
      <c r="G228" s="1528" t="s">
        <v>220</v>
      </c>
      <c r="H228" s="1532">
        <v>39645</v>
      </c>
      <c r="I228" s="277"/>
      <c r="J228" s="299" t="s">
        <v>3322</v>
      </c>
      <c r="K228" s="307" t="s">
        <v>3449</v>
      </c>
      <c r="L228" s="307" t="s">
        <v>2046</v>
      </c>
      <c r="M228" s="51" t="s">
        <v>19</v>
      </c>
      <c r="N228" s="51" t="s">
        <v>19</v>
      </c>
      <c r="O228" s="51" t="s">
        <v>19</v>
      </c>
      <c r="P228" s="2387"/>
      <c r="Q228" s="2388"/>
    </row>
    <row r="229" spans="2:17" ht="105" x14ac:dyDescent="0.25">
      <c r="B229" s="1801" t="s">
        <v>3124</v>
      </c>
      <c r="C229" s="1576" t="s">
        <v>259</v>
      </c>
      <c r="D229" s="1575" t="s">
        <v>3450</v>
      </c>
      <c r="E229" s="1058">
        <v>15029134</v>
      </c>
      <c r="F229" s="1528" t="s">
        <v>3451</v>
      </c>
      <c r="G229" s="180" t="s">
        <v>226</v>
      </c>
      <c r="H229" s="1554">
        <v>35230</v>
      </c>
      <c r="I229" s="277"/>
      <c r="J229" s="299" t="s">
        <v>3452</v>
      </c>
      <c r="K229" s="307" t="s">
        <v>3453</v>
      </c>
      <c r="L229" s="307" t="s">
        <v>3454</v>
      </c>
      <c r="M229" s="51" t="s">
        <v>19</v>
      </c>
      <c r="N229" s="51" t="s">
        <v>19</v>
      </c>
      <c r="O229" s="51" t="s">
        <v>19</v>
      </c>
      <c r="P229" s="2052"/>
      <c r="Q229" s="2053"/>
    </row>
    <row r="230" spans="2:17" ht="60" x14ac:dyDescent="0.25">
      <c r="B230" s="1801" t="s">
        <v>4158</v>
      </c>
      <c r="C230" s="1576" t="s">
        <v>3119</v>
      </c>
      <c r="D230" s="1575" t="s">
        <v>3455</v>
      </c>
      <c r="E230" s="1058">
        <v>787575847</v>
      </c>
      <c r="F230" s="181" t="s">
        <v>3456</v>
      </c>
      <c r="G230" s="1528" t="s">
        <v>3031</v>
      </c>
      <c r="H230" s="1554">
        <v>40529</v>
      </c>
      <c r="I230" s="277"/>
      <c r="J230" s="299" t="s">
        <v>3457</v>
      </c>
      <c r="K230" s="309" t="s">
        <v>3458</v>
      </c>
      <c r="L230" s="307" t="s">
        <v>3459</v>
      </c>
      <c r="M230" s="51" t="s">
        <v>19</v>
      </c>
      <c r="N230" s="51" t="s">
        <v>19</v>
      </c>
      <c r="O230" s="51" t="s">
        <v>19</v>
      </c>
      <c r="P230" s="2387"/>
      <c r="Q230" s="2388"/>
    </row>
    <row r="231" spans="2:17" ht="30" x14ac:dyDescent="0.25">
      <c r="B231" s="181" t="s">
        <v>3460</v>
      </c>
      <c r="C231" s="1576" t="s">
        <v>3135</v>
      </c>
      <c r="D231" s="1575" t="s">
        <v>3461</v>
      </c>
      <c r="E231" s="1058">
        <v>30319955</v>
      </c>
      <c r="F231" s="1528" t="s">
        <v>3462</v>
      </c>
      <c r="G231" s="1528" t="s">
        <v>3121</v>
      </c>
      <c r="H231" s="1554">
        <v>36574</v>
      </c>
      <c r="I231" s="277"/>
      <c r="J231" s="299" t="s">
        <v>2988</v>
      </c>
      <c r="K231" s="307" t="s">
        <v>2988</v>
      </c>
      <c r="L231" s="307" t="s">
        <v>2988</v>
      </c>
      <c r="M231" s="51" t="s">
        <v>19</v>
      </c>
      <c r="N231" s="51" t="s">
        <v>19</v>
      </c>
      <c r="O231" s="51" t="s">
        <v>19</v>
      </c>
      <c r="P231" s="2052" t="s">
        <v>5516</v>
      </c>
      <c r="Q231" s="2053"/>
    </row>
    <row r="232" spans="2:17" ht="30" x14ac:dyDescent="0.25">
      <c r="B232" s="1802" t="s">
        <v>3387</v>
      </c>
      <c r="C232" s="1576" t="s">
        <v>259</v>
      </c>
      <c r="D232" s="1488" t="s">
        <v>4159</v>
      </c>
      <c r="E232" s="1058">
        <v>34942076</v>
      </c>
      <c r="F232" s="1528" t="s">
        <v>261</v>
      </c>
      <c r="G232" s="1528" t="s">
        <v>4160</v>
      </c>
      <c r="H232" s="300">
        <v>37582</v>
      </c>
      <c r="I232" s="51"/>
      <c r="J232" s="299" t="s">
        <v>4161</v>
      </c>
      <c r="K232" s="51" t="s">
        <v>4162</v>
      </c>
      <c r="L232" s="51"/>
      <c r="M232" s="51" t="s">
        <v>19</v>
      </c>
      <c r="N232" s="51" t="s">
        <v>19</v>
      </c>
      <c r="O232" s="51" t="s">
        <v>19</v>
      </c>
      <c r="P232" s="1969"/>
      <c r="Q232" s="1970"/>
    </row>
    <row r="233" spans="2:17" ht="45" x14ac:dyDescent="0.25">
      <c r="B233" s="1802" t="s">
        <v>3387</v>
      </c>
      <c r="C233" s="1058" t="s">
        <v>1604</v>
      </c>
      <c r="D233" s="1490" t="s">
        <v>4163</v>
      </c>
      <c r="E233" s="1058">
        <v>30662576</v>
      </c>
      <c r="F233" s="1528" t="s">
        <v>4164</v>
      </c>
      <c r="G233" s="1528" t="s">
        <v>3031</v>
      </c>
      <c r="H233" s="300">
        <v>37567</v>
      </c>
      <c r="I233" s="51"/>
      <c r="J233" s="51" t="s">
        <v>3322</v>
      </c>
      <c r="K233" s="51" t="s">
        <v>4165</v>
      </c>
      <c r="L233" s="51"/>
      <c r="M233" s="51" t="s">
        <v>19</v>
      </c>
      <c r="N233" s="51" t="s">
        <v>19</v>
      </c>
      <c r="O233" s="51" t="s">
        <v>19</v>
      </c>
      <c r="P233" s="1969"/>
      <c r="Q233" s="1970"/>
    </row>
    <row r="234" spans="2:17" ht="30" x14ac:dyDescent="0.25">
      <c r="B234" s="1801" t="s">
        <v>4166</v>
      </c>
      <c r="C234" s="1576" t="s">
        <v>259</v>
      </c>
      <c r="D234" s="1490" t="s">
        <v>4167</v>
      </c>
      <c r="E234" s="1058">
        <v>15029134</v>
      </c>
      <c r="F234" s="1528" t="s">
        <v>4168</v>
      </c>
      <c r="G234" s="1528" t="s">
        <v>226</v>
      </c>
      <c r="H234" s="300">
        <v>35230</v>
      </c>
      <c r="I234" s="51"/>
      <c r="J234" s="51" t="s">
        <v>3322</v>
      </c>
      <c r="K234" s="51" t="s">
        <v>4169</v>
      </c>
      <c r="L234" s="51"/>
      <c r="M234" s="51"/>
      <c r="N234" s="51"/>
      <c r="O234" s="51"/>
      <c r="P234" s="1969"/>
      <c r="Q234" s="1970"/>
    </row>
    <row r="235" spans="2:17" x14ac:dyDescent="0.25">
      <c r="B235" s="1801" t="s">
        <v>4166</v>
      </c>
      <c r="C235" s="1058" t="s">
        <v>1604</v>
      </c>
      <c r="D235" s="1488"/>
      <c r="E235" s="51"/>
      <c r="F235" s="51"/>
      <c r="G235" s="51"/>
      <c r="H235" s="926"/>
      <c r="I235" s="51"/>
      <c r="J235" s="51"/>
      <c r="K235" s="51"/>
      <c r="L235" s="51"/>
      <c r="M235" s="51"/>
      <c r="N235" s="51"/>
      <c r="O235" s="51"/>
      <c r="P235" s="2385"/>
      <c r="Q235" s="2386"/>
    </row>
    <row r="238" spans="2:17" ht="15.75" thickBot="1" x14ac:dyDescent="0.3">
      <c r="B238" s="1" t="s">
        <v>3216</v>
      </c>
    </row>
    <row r="239" spans="2:17" ht="30" x14ac:dyDescent="0.25">
      <c r="B239" s="55" t="s">
        <v>18</v>
      </c>
      <c r="C239" s="55" t="s">
        <v>166</v>
      </c>
      <c r="D239" s="1571" t="s">
        <v>167</v>
      </c>
      <c r="E239" s="857" t="s">
        <v>28</v>
      </c>
      <c r="F239" s="1021" t="s">
        <v>168</v>
      </c>
    </row>
    <row r="240" spans="2:17" ht="96" x14ac:dyDescent="0.2">
      <c r="B240" s="2072" t="s">
        <v>169</v>
      </c>
      <c r="C240" s="201" t="s">
        <v>170</v>
      </c>
      <c r="D240" s="1058">
        <v>25</v>
      </c>
      <c r="E240" s="1058">
        <v>25</v>
      </c>
      <c r="F240" s="2344">
        <f>+E240+E241+E242</f>
        <v>50</v>
      </c>
    </row>
    <row r="241" spans="2:7" ht="72" x14ac:dyDescent="0.2">
      <c r="B241" s="2072"/>
      <c r="C241" s="201" t="s">
        <v>171</v>
      </c>
      <c r="D241" s="1060">
        <v>25</v>
      </c>
      <c r="E241" s="1058">
        <v>25</v>
      </c>
      <c r="F241" s="2345"/>
    </row>
    <row r="242" spans="2:7" ht="48" x14ac:dyDescent="0.2">
      <c r="B242" s="2072"/>
      <c r="C242" s="201" t="s">
        <v>172</v>
      </c>
      <c r="D242" s="1058">
        <v>10</v>
      </c>
      <c r="E242" s="1058">
        <v>0</v>
      </c>
      <c r="F242" s="2346"/>
    </row>
    <row r="245" spans="2:7" ht="15.75" thickBot="1" x14ac:dyDescent="0.3">
      <c r="B245" s="1" t="s">
        <v>3463</v>
      </c>
    </row>
    <row r="246" spans="2:7" ht="30" x14ac:dyDescent="0.25">
      <c r="B246" s="55" t="s">
        <v>18</v>
      </c>
      <c r="C246" s="55" t="s">
        <v>166</v>
      </c>
      <c r="D246" s="1571" t="s">
        <v>167</v>
      </c>
      <c r="E246" s="857" t="s">
        <v>28</v>
      </c>
      <c r="F246" s="1021" t="s">
        <v>168</v>
      </c>
      <c r="G246" s="200"/>
    </row>
    <row r="247" spans="2:7" ht="96" x14ac:dyDescent="0.2">
      <c r="B247" s="2072" t="s">
        <v>169</v>
      </c>
      <c r="C247" s="201" t="s">
        <v>170</v>
      </c>
      <c r="D247" s="1058">
        <v>25</v>
      </c>
      <c r="E247" s="1058">
        <v>25</v>
      </c>
      <c r="F247" s="2344">
        <f>+E247+E248+E249</f>
        <v>50</v>
      </c>
      <c r="G247" s="202"/>
    </row>
    <row r="248" spans="2:7" ht="72" x14ac:dyDescent="0.2">
      <c r="B248" s="2072"/>
      <c r="C248" s="201" t="s">
        <v>171</v>
      </c>
      <c r="D248" s="1060">
        <v>25</v>
      </c>
      <c r="E248" s="1058">
        <v>25</v>
      </c>
      <c r="F248" s="2345"/>
      <c r="G248" s="202"/>
    </row>
    <row r="249" spans="2:7" ht="48" x14ac:dyDescent="0.2">
      <c r="B249" s="2072"/>
      <c r="C249" s="201" t="s">
        <v>172</v>
      </c>
      <c r="D249" s="1058">
        <v>10</v>
      </c>
      <c r="E249" s="1058">
        <v>0</v>
      </c>
      <c r="F249" s="2346"/>
      <c r="G249" s="202"/>
    </row>
    <row r="250" spans="2:7" x14ac:dyDescent="0.25">
      <c r="C250"/>
    </row>
    <row r="253" spans="2:7" x14ac:dyDescent="0.25">
      <c r="B253" s="47" t="s">
        <v>173</v>
      </c>
    </row>
    <row r="255" spans="2:7" x14ac:dyDescent="0.25">
      <c r="B255" s="1" t="s">
        <v>3324</v>
      </c>
    </row>
    <row r="256" spans="2:7" x14ac:dyDescent="0.25">
      <c r="B256" s="49" t="s">
        <v>18</v>
      </c>
      <c r="C256" s="1089" t="s">
        <v>27</v>
      </c>
      <c r="D256" s="857" t="s">
        <v>28</v>
      </c>
      <c r="E256" s="857" t="s">
        <v>29</v>
      </c>
    </row>
    <row r="257" spans="2:5" ht="28.5" x14ac:dyDescent="0.25">
      <c r="B257" s="56" t="s">
        <v>174</v>
      </c>
      <c r="C257" s="858">
        <v>40</v>
      </c>
      <c r="D257" s="1058">
        <v>20</v>
      </c>
      <c r="E257" s="2335">
        <f>+D257+D258</f>
        <v>20</v>
      </c>
    </row>
    <row r="258" spans="2:5" ht="57" x14ac:dyDescent="0.25">
      <c r="B258" s="56" t="s">
        <v>175</v>
      </c>
      <c r="C258" s="858">
        <v>60</v>
      </c>
      <c r="D258" s="1058">
        <v>0</v>
      </c>
      <c r="E258" s="2336"/>
    </row>
    <row r="260" spans="2:5" x14ac:dyDescent="0.25">
      <c r="B260" s="1" t="s">
        <v>3325</v>
      </c>
    </row>
    <row r="261" spans="2:5" x14ac:dyDescent="0.25">
      <c r="B261" s="49" t="s">
        <v>18</v>
      </c>
      <c r="C261" s="1089" t="s">
        <v>27</v>
      </c>
      <c r="D261" s="857" t="s">
        <v>28</v>
      </c>
      <c r="E261" s="857" t="s">
        <v>29</v>
      </c>
    </row>
    <row r="262" spans="2:5" ht="28.5" x14ac:dyDescent="0.25">
      <c r="B262" s="56" t="s">
        <v>174</v>
      </c>
      <c r="C262" s="858">
        <v>40</v>
      </c>
      <c r="D262" s="1058">
        <v>0</v>
      </c>
      <c r="E262" s="2335">
        <f>+D262+D263</f>
        <v>0</v>
      </c>
    </row>
    <row r="263" spans="2:5" ht="57" x14ac:dyDescent="0.25">
      <c r="B263" s="56" t="s">
        <v>175</v>
      </c>
      <c r="C263" s="858">
        <v>60</v>
      </c>
      <c r="D263" s="1058">
        <v>0</v>
      </c>
      <c r="E263" s="2336"/>
    </row>
  </sheetData>
  <mergeCells count="147">
    <mergeCell ref="C10:E10"/>
    <mergeCell ref="B14:C21"/>
    <mergeCell ref="B22:C22"/>
    <mergeCell ref="E29:F29"/>
    <mergeCell ref="E30:F33"/>
    <mergeCell ref="E37:F37"/>
    <mergeCell ref="B2:P2"/>
    <mergeCell ref="B4:P4"/>
    <mergeCell ref="C6:N6"/>
    <mergeCell ref="C7:N7"/>
    <mergeCell ref="C8:N8"/>
    <mergeCell ref="C9:N9"/>
    <mergeCell ref="B74:Q74"/>
    <mergeCell ref="B86:B87"/>
    <mergeCell ref="C86:C87"/>
    <mergeCell ref="D86:E86"/>
    <mergeCell ref="F87:F89"/>
    <mergeCell ref="C90:N90"/>
    <mergeCell ref="E38:F41"/>
    <mergeCell ref="E47:E48"/>
    <mergeCell ref="E53:E54"/>
    <mergeCell ref="M56:N56"/>
    <mergeCell ref="B57:Q57"/>
    <mergeCell ref="B67:B68"/>
    <mergeCell ref="C67:C68"/>
    <mergeCell ref="D67:E67"/>
    <mergeCell ref="F68:F70"/>
    <mergeCell ref="O100:P100"/>
    <mergeCell ref="O101:P101"/>
    <mergeCell ref="O102:P102"/>
    <mergeCell ref="O103:P103"/>
    <mergeCell ref="O104:P104"/>
    <mergeCell ref="O105:P105"/>
    <mergeCell ref="B92:N92"/>
    <mergeCell ref="O95:P95"/>
    <mergeCell ref="O96:P96"/>
    <mergeCell ref="O97:P97"/>
    <mergeCell ref="O98:P98"/>
    <mergeCell ref="O99:P99"/>
    <mergeCell ref="O112:P112"/>
    <mergeCell ref="O113:P113"/>
    <mergeCell ref="O114:P114"/>
    <mergeCell ref="O115:P115"/>
    <mergeCell ref="O116:P116"/>
    <mergeCell ref="O117:P117"/>
    <mergeCell ref="O106:P106"/>
    <mergeCell ref="O107:P107"/>
    <mergeCell ref="O108:P108"/>
    <mergeCell ref="O109:P109"/>
    <mergeCell ref="O110:P110"/>
    <mergeCell ref="O111:P111"/>
    <mergeCell ref="O130:P130"/>
    <mergeCell ref="O131:P131"/>
    <mergeCell ref="O132:P132"/>
    <mergeCell ref="O133:P133"/>
    <mergeCell ref="O134:P134"/>
    <mergeCell ref="O135:P135"/>
    <mergeCell ref="O118:P118"/>
    <mergeCell ref="O119:P119"/>
    <mergeCell ref="B124:N124"/>
    <mergeCell ref="O127:P127"/>
    <mergeCell ref="O128:P128"/>
    <mergeCell ref="O129:P129"/>
    <mergeCell ref="O142:P142"/>
    <mergeCell ref="O143:P143"/>
    <mergeCell ref="O144:P144"/>
    <mergeCell ref="O145:P145"/>
    <mergeCell ref="O146:P146"/>
    <mergeCell ref="O147:P147"/>
    <mergeCell ref="O136:P136"/>
    <mergeCell ref="O137:P137"/>
    <mergeCell ref="O138:P138"/>
    <mergeCell ref="O139:P139"/>
    <mergeCell ref="O140:P140"/>
    <mergeCell ref="O141:P141"/>
    <mergeCell ref="B153:N153"/>
    <mergeCell ref="B156:B157"/>
    <mergeCell ref="C156:C157"/>
    <mergeCell ref="D156:D157"/>
    <mergeCell ref="E156:E157"/>
    <mergeCell ref="F156:F157"/>
    <mergeCell ref="G156:G157"/>
    <mergeCell ref="H156:H157"/>
    <mergeCell ref="I156:I157"/>
    <mergeCell ref="J156:L156"/>
    <mergeCell ref="P160:Q160"/>
    <mergeCell ref="P161:Q161"/>
    <mergeCell ref="P162:Q162"/>
    <mergeCell ref="P163:Q163"/>
    <mergeCell ref="P164:Q164"/>
    <mergeCell ref="P165:Q165"/>
    <mergeCell ref="M156:M157"/>
    <mergeCell ref="N156:N157"/>
    <mergeCell ref="O156:O157"/>
    <mergeCell ref="P156:Q157"/>
    <mergeCell ref="P158:Q158"/>
    <mergeCell ref="P159:Q159"/>
    <mergeCell ref="P172:Q174"/>
    <mergeCell ref="P175:Q175"/>
    <mergeCell ref="P176:Q176"/>
    <mergeCell ref="P177:Q177"/>
    <mergeCell ref="P178:Q178"/>
    <mergeCell ref="P179:Q179"/>
    <mergeCell ref="P166:Q166"/>
    <mergeCell ref="P167:Q167"/>
    <mergeCell ref="P168:Q168"/>
    <mergeCell ref="P169:Q169"/>
    <mergeCell ref="P170:Q170"/>
    <mergeCell ref="P171:Q171"/>
    <mergeCell ref="P186:Q186"/>
    <mergeCell ref="B187:N187"/>
    <mergeCell ref="D190:E190"/>
    <mergeCell ref="D191:E191"/>
    <mergeCell ref="B194:P194"/>
    <mergeCell ref="B197:N197"/>
    <mergeCell ref="P180:Q180"/>
    <mergeCell ref="P181:Q181"/>
    <mergeCell ref="P182:Q182"/>
    <mergeCell ref="P183:Q183"/>
    <mergeCell ref="P184:Q184"/>
    <mergeCell ref="P185:Q185"/>
    <mergeCell ref="J225:L225"/>
    <mergeCell ref="P225:Q225"/>
    <mergeCell ref="P228:Q228"/>
    <mergeCell ref="P229:Q229"/>
    <mergeCell ref="P230:Q230"/>
    <mergeCell ref="P231:Q231"/>
    <mergeCell ref="E213:E215"/>
    <mergeCell ref="E220:E222"/>
    <mergeCell ref="B223:N223"/>
    <mergeCell ref="C225:C226"/>
    <mergeCell ref="D225:D226"/>
    <mergeCell ref="E225:E226"/>
    <mergeCell ref="F225:F226"/>
    <mergeCell ref="G225:G226"/>
    <mergeCell ref="H225:H226"/>
    <mergeCell ref="I225:I226"/>
    <mergeCell ref="B247:B249"/>
    <mergeCell ref="F247:F249"/>
    <mergeCell ref="E257:E258"/>
    <mergeCell ref="E262:E263"/>
    <mergeCell ref="P232:Q232"/>
    <mergeCell ref="P233:Q233"/>
    <mergeCell ref="P234:Q234"/>
    <mergeCell ref="P235:Q235"/>
    <mergeCell ref="B240:B242"/>
    <mergeCell ref="F240:F242"/>
  </mergeCells>
  <dataValidations count="2">
    <dataValidation type="list" allowBlank="1" showInputMessage="1" showErrorMessage="1" sqref="WVE983174 WLI983174 WBM983174 VRQ983174 VHU983174 UXY983174 UOC983174 UEG983174 TUK983174 TKO983174 TAS983174 SQW983174 SHA983174 RXE983174 RNI983174 RDM983174 QTQ983174 QJU983174 PZY983174 PQC983174 PGG983174 OWK983174 OMO983174 OCS983174 NSW983174 NJA983174 MZE983174 MPI983174 MFM983174 LVQ983174 LLU983174 LBY983174 KSC983174 KIG983174 JYK983174 JOO983174 JES983174 IUW983174 ILA983174 IBE983174 HRI983174 HHM983174 GXQ983174 GNU983174 GDY983174 FUC983174 FKG983174 FAK983174 EQO983174 EGS983174 DWW983174 DNA983174 DDE983174 CTI983174 CJM983174 BZQ983174 BPU983174 BFY983174 AWC983174 AMG983174 ACK983174 SO983174 IS983174 A983174 WVE917638 WLI917638 WBM917638 VRQ917638 VHU917638 UXY917638 UOC917638 UEG917638 TUK917638 TKO917638 TAS917638 SQW917638 SHA917638 RXE917638 RNI917638 RDM917638 QTQ917638 QJU917638 PZY917638 PQC917638 PGG917638 OWK917638 OMO917638 OCS917638 NSW917638 NJA917638 MZE917638 MPI917638 MFM917638 LVQ917638 LLU917638 LBY917638 KSC917638 KIG917638 JYK917638 JOO917638 JES917638 IUW917638 ILA917638 IBE917638 HRI917638 HHM917638 GXQ917638 GNU917638 GDY917638 FUC917638 FKG917638 FAK917638 EQO917638 EGS917638 DWW917638 DNA917638 DDE917638 CTI917638 CJM917638 BZQ917638 BPU917638 BFY917638 AWC917638 AMG917638 ACK917638 SO917638 IS917638 A917638 WVE852102 WLI852102 WBM852102 VRQ852102 VHU852102 UXY852102 UOC852102 UEG852102 TUK852102 TKO852102 TAS852102 SQW852102 SHA852102 RXE852102 RNI852102 RDM852102 QTQ852102 QJU852102 PZY852102 PQC852102 PGG852102 OWK852102 OMO852102 OCS852102 NSW852102 NJA852102 MZE852102 MPI852102 MFM852102 LVQ852102 LLU852102 LBY852102 KSC852102 KIG852102 JYK852102 JOO852102 JES852102 IUW852102 ILA852102 IBE852102 HRI852102 HHM852102 GXQ852102 GNU852102 GDY852102 FUC852102 FKG852102 FAK852102 EQO852102 EGS852102 DWW852102 DNA852102 DDE852102 CTI852102 CJM852102 BZQ852102 BPU852102 BFY852102 AWC852102 AMG852102 ACK852102 SO852102 IS852102 A852102 WVE786566 WLI786566 WBM786566 VRQ786566 VHU786566 UXY786566 UOC786566 UEG786566 TUK786566 TKO786566 TAS786566 SQW786566 SHA786566 RXE786566 RNI786566 RDM786566 QTQ786566 QJU786566 PZY786566 PQC786566 PGG786566 OWK786566 OMO786566 OCS786566 NSW786566 NJA786566 MZE786566 MPI786566 MFM786566 LVQ786566 LLU786566 LBY786566 KSC786566 KIG786566 JYK786566 JOO786566 JES786566 IUW786566 ILA786566 IBE786566 HRI786566 HHM786566 GXQ786566 GNU786566 GDY786566 FUC786566 FKG786566 FAK786566 EQO786566 EGS786566 DWW786566 DNA786566 DDE786566 CTI786566 CJM786566 BZQ786566 BPU786566 BFY786566 AWC786566 AMG786566 ACK786566 SO786566 IS786566 A786566 WVE721030 WLI721030 WBM721030 VRQ721030 VHU721030 UXY721030 UOC721030 UEG721030 TUK721030 TKO721030 TAS721030 SQW721030 SHA721030 RXE721030 RNI721030 RDM721030 QTQ721030 QJU721030 PZY721030 PQC721030 PGG721030 OWK721030 OMO721030 OCS721030 NSW721030 NJA721030 MZE721030 MPI721030 MFM721030 LVQ721030 LLU721030 LBY721030 KSC721030 KIG721030 JYK721030 JOO721030 JES721030 IUW721030 ILA721030 IBE721030 HRI721030 HHM721030 GXQ721030 GNU721030 GDY721030 FUC721030 FKG721030 FAK721030 EQO721030 EGS721030 DWW721030 DNA721030 DDE721030 CTI721030 CJM721030 BZQ721030 BPU721030 BFY721030 AWC721030 AMG721030 ACK721030 SO721030 IS721030 A721030 WVE655494 WLI655494 WBM655494 VRQ655494 VHU655494 UXY655494 UOC655494 UEG655494 TUK655494 TKO655494 TAS655494 SQW655494 SHA655494 RXE655494 RNI655494 RDM655494 QTQ655494 QJU655494 PZY655494 PQC655494 PGG655494 OWK655494 OMO655494 OCS655494 NSW655494 NJA655494 MZE655494 MPI655494 MFM655494 LVQ655494 LLU655494 LBY655494 KSC655494 KIG655494 JYK655494 JOO655494 JES655494 IUW655494 ILA655494 IBE655494 HRI655494 HHM655494 GXQ655494 GNU655494 GDY655494 FUC655494 FKG655494 FAK655494 EQO655494 EGS655494 DWW655494 DNA655494 DDE655494 CTI655494 CJM655494 BZQ655494 BPU655494 BFY655494 AWC655494 AMG655494 ACK655494 SO655494 IS655494 A655494 WVE589958 WLI589958 WBM589958 VRQ589958 VHU589958 UXY589958 UOC589958 UEG589958 TUK589958 TKO589958 TAS589958 SQW589958 SHA589958 RXE589958 RNI589958 RDM589958 QTQ589958 QJU589958 PZY589958 PQC589958 PGG589958 OWK589958 OMO589958 OCS589958 NSW589958 NJA589958 MZE589958 MPI589958 MFM589958 LVQ589958 LLU589958 LBY589958 KSC589958 KIG589958 JYK589958 JOO589958 JES589958 IUW589958 ILA589958 IBE589958 HRI589958 HHM589958 GXQ589958 GNU589958 GDY589958 FUC589958 FKG589958 FAK589958 EQO589958 EGS589958 DWW589958 DNA589958 DDE589958 CTI589958 CJM589958 BZQ589958 BPU589958 BFY589958 AWC589958 AMG589958 ACK589958 SO589958 IS589958 A589958 WVE524422 WLI524422 WBM524422 VRQ524422 VHU524422 UXY524422 UOC524422 UEG524422 TUK524422 TKO524422 TAS524422 SQW524422 SHA524422 RXE524422 RNI524422 RDM524422 QTQ524422 QJU524422 PZY524422 PQC524422 PGG524422 OWK524422 OMO524422 OCS524422 NSW524422 NJA524422 MZE524422 MPI524422 MFM524422 LVQ524422 LLU524422 LBY524422 KSC524422 KIG524422 JYK524422 JOO524422 JES524422 IUW524422 ILA524422 IBE524422 HRI524422 HHM524422 GXQ524422 GNU524422 GDY524422 FUC524422 FKG524422 FAK524422 EQO524422 EGS524422 DWW524422 DNA524422 DDE524422 CTI524422 CJM524422 BZQ524422 BPU524422 BFY524422 AWC524422 AMG524422 ACK524422 SO524422 IS524422 A524422 WVE458886 WLI458886 WBM458886 VRQ458886 VHU458886 UXY458886 UOC458886 UEG458886 TUK458886 TKO458886 TAS458886 SQW458886 SHA458886 RXE458886 RNI458886 RDM458886 QTQ458886 QJU458886 PZY458886 PQC458886 PGG458886 OWK458886 OMO458886 OCS458886 NSW458886 NJA458886 MZE458886 MPI458886 MFM458886 LVQ458886 LLU458886 LBY458886 KSC458886 KIG458886 JYK458886 JOO458886 JES458886 IUW458886 ILA458886 IBE458886 HRI458886 HHM458886 GXQ458886 GNU458886 GDY458886 FUC458886 FKG458886 FAK458886 EQO458886 EGS458886 DWW458886 DNA458886 DDE458886 CTI458886 CJM458886 BZQ458886 BPU458886 BFY458886 AWC458886 AMG458886 ACK458886 SO458886 IS458886 A458886 WVE393350 WLI393350 WBM393350 VRQ393350 VHU393350 UXY393350 UOC393350 UEG393350 TUK393350 TKO393350 TAS393350 SQW393350 SHA393350 RXE393350 RNI393350 RDM393350 QTQ393350 QJU393350 PZY393350 PQC393350 PGG393350 OWK393350 OMO393350 OCS393350 NSW393350 NJA393350 MZE393350 MPI393350 MFM393350 LVQ393350 LLU393350 LBY393350 KSC393350 KIG393350 JYK393350 JOO393350 JES393350 IUW393350 ILA393350 IBE393350 HRI393350 HHM393350 GXQ393350 GNU393350 GDY393350 FUC393350 FKG393350 FAK393350 EQO393350 EGS393350 DWW393350 DNA393350 DDE393350 CTI393350 CJM393350 BZQ393350 BPU393350 BFY393350 AWC393350 AMG393350 ACK393350 SO393350 IS393350 A393350 WVE327814 WLI327814 WBM327814 VRQ327814 VHU327814 UXY327814 UOC327814 UEG327814 TUK327814 TKO327814 TAS327814 SQW327814 SHA327814 RXE327814 RNI327814 RDM327814 QTQ327814 QJU327814 PZY327814 PQC327814 PGG327814 OWK327814 OMO327814 OCS327814 NSW327814 NJA327814 MZE327814 MPI327814 MFM327814 LVQ327814 LLU327814 LBY327814 KSC327814 KIG327814 JYK327814 JOO327814 JES327814 IUW327814 ILA327814 IBE327814 HRI327814 HHM327814 GXQ327814 GNU327814 GDY327814 FUC327814 FKG327814 FAK327814 EQO327814 EGS327814 DWW327814 DNA327814 DDE327814 CTI327814 CJM327814 BZQ327814 BPU327814 BFY327814 AWC327814 AMG327814 ACK327814 SO327814 IS327814 A327814 WVE262278 WLI262278 WBM262278 VRQ262278 VHU262278 UXY262278 UOC262278 UEG262278 TUK262278 TKO262278 TAS262278 SQW262278 SHA262278 RXE262278 RNI262278 RDM262278 QTQ262278 QJU262278 PZY262278 PQC262278 PGG262278 OWK262278 OMO262278 OCS262278 NSW262278 NJA262278 MZE262278 MPI262278 MFM262278 LVQ262278 LLU262278 LBY262278 KSC262278 KIG262278 JYK262278 JOO262278 JES262278 IUW262278 ILA262278 IBE262278 HRI262278 HHM262278 GXQ262278 GNU262278 GDY262278 FUC262278 FKG262278 FAK262278 EQO262278 EGS262278 DWW262278 DNA262278 DDE262278 CTI262278 CJM262278 BZQ262278 BPU262278 BFY262278 AWC262278 AMG262278 ACK262278 SO262278 IS262278 A262278 WVE196742 WLI196742 WBM196742 VRQ196742 VHU196742 UXY196742 UOC196742 UEG196742 TUK196742 TKO196742 TAS196742 SQW196742 SHA196742 RXE196742 RNI196742 RDM196742 QTQ196742 QJU196742 PZY196742 PQC196742 PGG196742 OWK196742 OMO196742 OCS196742 NSW196742 NJA196742 MZE196742 MPI196742 MFM196742 LVQ196742 LLU196742 LBY196742 KSC196742 KIG196742 JYK196742 JOO196742 JES196742 IUW196742 ILA196742 IBE196742 HRI196742 HHM196742 GXQ196742 GNU196742 GDY196742 FUC196742 FKG196742 FAK196742 EQO196742 EGS196742 DWW196742 DNA196742 DDE196742 CTI196742 CJM196742 BZQ196742 BPU196742 BFY196742 AWC196742 AMG196742 ACK196742 SO196742 IS196742 A196742 WVE131206 WLI131206 WBM131206 VRQ131206 VHU131206 UXY131206 UOC131206 UEG131206 TUK131206 TKO131206 TAS131206 SQW131206 SHA131206 RXE131206 RNI131206 RDM131206 QTQ131206 QJU131206 PZY131206 PQC131206 PGG131206 OWK131206 OMO131206 OCS131206 NSW131206 NJA131206 MZE131206 MPI131206 MFM131206 LVQ131206 LLU131206 LBY131206 KSC131206 KIG131206 JYK131206 JOO131206 JES131206 IUW131206 ILA131206 IBE131206 HRI131206 HHM131206 GXQ131206 GNU131206 GDY131206 FUC131206 FKG131206 FAK131206 EQO131206 EGS131206 DWW131206 DNA131206 DDE131206 CTI131206 CJM131206 BZQ131206 BPU131206 BFY131206 AWC131206 AMG131206 ACK131206 SO131206 IS131206 A131206 WVE65670 WLI65670 WBM65670 VRQ65670 VHU65670 UXY65670 UOC65670 UEG65670 TUK65670 TKO65670 TAS65670 SQW65670 SHA65670 RXE65670 RNI65670 RDM65670 QTQ65670 QJU65670 PZY65670 PQC65670 PGG65670 OWK65670 OMO65670 OCS65670 NSW65670 NJA65670 MZE65670 MPI65670 MFM65670 LVQ65670 LLU65670 LBY65670 KSC65670 KIG65670 JYK65670 JOO65670 JES65670 IUW65670 ILA65670 IBE65670 HRI65670 HHM65670 GXQ65670 GNU65670 GDY65670 FUC65670 FKG65670 FAK65670 EQO65670 EGS65670 DWW65670 DNA65670 DDE65670 CTI65670 CJM65670 BZQ65670 BPU65670 BFY65670 AWC65670 AMG65670 ACK65670 SO65670 IS65670 A65670 WVE24:WVE55 WLI24:WLI55 WBM24:WBM55 VRQ24:VRQ55 VHU24:VHU55 UXY24:UXY55 UOC24:UOC55 UEG24:UEG55 TUK24:TUK55 TKO24:TKO55 TAS24:TAS55 SQW24:SQW55 SHA24:SHA55 RXE24:RXE55 RNI24:RNI55 RDM24:RDM55 QTQ24:QTQ55 QJU24:QJU55 PZY24:PZY55 PQC24:PQC55 PGG24:PGG55 OWK24:OWK55 OMO24:OMO55 OCS24:OCS55 NSW24:NSW55 NJA24:NJA55 MZE24:MZE55 MPI24:MPI55 MFM24:MFM55 LVQ24:LVQ55 LLU24:LLU55 LBY24:LBY55 KSC24:KSC55 KIG24:KIG55 JYK24:JYK55 JOO24:JOO55 JES24:JES55 IUW24:IUW55 ILA24:ILA55 IBE24:IBE55 HRI24:HRI55 HHM24:HHM55 GXQ24:GXQ55 GNU24:GNU55 GDY24:GDY55 FUC24:FUC55 FKG24:FKG55 FAK24:FAK55 EQO24:EQO55 EGS24:EGS55 DWW24:DWW55 DNA24:DNA55 DDE24:DDE55 CTI24:CTI55 CJM24:CJM55 BZQ24:BZQ55 BPU24:BPU55 BFY24:BFY55 AWC24:AWC55 AMG24:AMG55 ACK24:ACK55 SO24:SO55 IS24:IS55 A24:A55">
      <formula1>"1,2,3,4,5"</formula1>
    </dataValidation>
    <dataValidation type="decimal" allowBlank="1" showInputMessage="1" showErrorMessage="1" sqref="WVH983174 WBP983174 VRT983174 VHX983174 UYB983174 UOF983174 UEJ983174 TUN983174 TKR983174 TAV983174 SQZ983174 SHD983174 RXH983174 RNL983174 RDP983174 QTT983174 QJX983174 QAB983174 PQF983174 PGJ983174 OWN983174 OMR983174 OCV983174 NSZ983174 NJD983174 MZH983174 MPL983174 MFP983174 LVT983174 LLX983174 LCB983174 KSF983174 KIJ983174 JYN983174 JOR983174 JEV983174 IUZ983174 ILD983174 IBH983174 HRL983174 HHP983174 GXT983174 GNX983174 GEB983174 FUF983174 FKJ983174 FAN983174 EQR983174 EGV983174 DWZ983174 DND983174 DDH983174 CTL983174 CJP983174 BZT983174 BPX983174 BGB983174 AWF983174 AMJ983174 ACN983174 SR983174 IV983174 C983174 WVH917638 WLL917638 WBP917638 VRT917638 VHX917638 UYB917638 UOF917638 UEJ917638 TUN917638 TKR917638 TAV917638 SQZ917638 SHD917638 RXH917638 RNL917638 RDP917638 QTT917638 QJX917638 QAB917638 PQF917638 PGJ917638 OWN917638 OMR917638 OCV917638 NSZ917638 NJD917638 MZH917638 MPL917638 MFP917638 LVT917638 LLX917638 LCB917638 KSF917638 KIJ917638 JYN917638 JOR917638 JEV917638 IUZ917638 ILD917638 IBH917638 HRL917638 HHP917638 GXT917638 GNX917638 GEB917638 FUF917638 FKJ917638 FAN917638 EQR917638 EGV917638 DWZ917638 DND917638 DDH917638 CTL917638 CJP917638 BZT917638 BPX917638 BGB917638 AWF917638 AMJ917638 ACN917638 SR917638 IV917638 C917638 WVH852102 WLL852102 WBP852102 VRT852102 VHX852102 UYB852102 UOF852102 UEJ852102 TUN852102 TKR852102 TAV852102 SQZ852102 SHD852102 RXH852102 RNL852102 RDP852102 QTT852102 QJX852102 QAB852102 PQF852102 PGJ852102 OWN852102 OMR852102 OCV852102 NSZ852102 NJD852102 MZH852102 MPL852102 MFP852102 LVT852102 LLX852102 LCB852102 KSF852102 KIJ852102 JYN852102 JOR852102 JEV852102 IUZ852102 ILD852102 IBH852102 HRL852102 HHP852102 GXT852102 GNX852102 GEB852102 FUF852102 FKJ852102 FAN852102 EQR852102 EGV852102 DWZ852102 DND852102 DDH852102 CTL852102 CJP852102 BZT852102 BPX852102 BGB852102 AWF852102 AMJ852102 ACN852102 SR852102 IV852102 C852102 WVH786566 WLL786566 WBP786566 VRT786566 VHX786566 UYB786566 UOF786566 UEJ786566 TUN786566 TKR786566 TAV786566 SQZ786566 SHD786566 RXH786566 RNL786566 RDP786566 QTT786566 QJX786566 QAB786566 PQF786566 PGJ786566 OWN786566 OMR786566 OCV786566 NSZ786566 NJD786566 MZH786566 MPL786566 MFP786566 LVT786566 LLX786566 LCB786566 KSF786566 KIJ786566 JYN786566 JOR786566 JEV786566 IUZ786566 ILD786566 IBH786566 HRL786566 HHP786566 GXT786566 GNX786566 GEB786566 FUF786566 FKJ786566 FAN786566 EQR786566 EGV786566 DWZ786566 DND786566 DDH786566 CTL786566 CJP786566 BZT786566 BPX786566 BGB786566 AWF786566 AMJ786566 ACN786566 SR786566 IV786566 C786566 WVH721030 WLL721030 WBP721030 VRT721030 VHX721030 UYB721030 UOF721030 UEJ721030 TUN721030 TKR721030 TAV721030 SQZ721030 SHD721030 RXH721030 RNL721030 RDP721030 QTT721030 QJX721030 QAB721030 PQF721030 PGJ721030 OWN721030 OMR721030 OCV721030 NSZ721030 NJD721030 MZH721030 MPL721030 MFP721030 LVT721030 LLX721030 LCB721030 KSF721030 KIJ721030 JYN721030 JOR721030 JEV721030 IUZ721030 ILD721030 IBH721030 HRL721030 HHP721030 GXT721030 GNX721030 GEB721030 FUF721030 FKJ721030 FAN721030 EQR721030 EGV721030 DWZ721030 DND721030 DDH721030 CTL721030 CJP721030 BZT721030 BPX721030 BGB721030 AWF721030 AMJ721030 ACN721030 SR721030 IV721030 C721030 WVH655494 WLL655494 WBP655494 VRT655494 VHX655494 UYB655494 UOF655494 UEJ655494 TUN655494 TKR655494 TAV655494 SQZ655494 SHD655494 RXH655494 RNL655494 RDP655494 QTT655494 QJX655494 QAB655494 PQF655494 PGJ655494 OWN655494 OMR655494 OCV655494 NSZ655494 NJD655494 MZH655494 MPL655494 MFP655494 LVT655494 LLX655494 LCB655494 KSF655494 KIJ655494 JYN655494 JOR655494 JEV655494 IUZ655494 ILD655494 IBH655494 HRL655494 HHP655494 GXT655494 GNX655494 GEB655494 FUF655494 FKJ655494 FAN655494 EQR655494 EGV655494 DWZ655494 DND655494 DDH655494 CTL655494 CJP655494 BZT655494 BPX655494 BGB655494 AWF655494 AMJ655494 ACN655494 SR655494 IV655494 C655494 WVH589958 WLL589958 WBP589958 VRT589958 VHX589958 UYB589958 UOF589958 UEJ589958 TUN589958 TKR589958 TAV589958 SQZ589958 SHD589958 RXH589958 RNL589958 RDP589958 QTT589958 QJX589958 QAB589958 PQF589958 PGJ589958 OWN589958 OMR589958 OCV589958 NSZ589958 NJD589958 MZH589958 MPL589958 MFP589958 LVT589958 LLX589958 LCB589958 KSF589958 KIJ589958 JYN589958 JOR589958 JEV589958 IUZ589958 ILD589958 IBH589958 HRL589958 HHP589958 GXT589958 GNX589958 GEB589958 FUF589958 FKJ589958 FAN589958 EQR589958 EGV589958 DWZ589958 DND589958 DDH589958 CTL589958 CJP589958 BZT589958 BPX589958 BGB589958 AWF589958 AMJ589958 ACN589958 SR589958 IV589958 C589958 WVH524422 WLL524422 WBP524422 VRT524422 VHX524422 UYB524422 UOF524422 UEJ524422 TUN524422 TKR524422 TAV524422 SQZ524422 SHD524422 RXH524422 RNL524422 RDP524422 QTT524422 QJX524422 QAB524422 PQF524422 PGJ524422 OWN524422 OMR524422 OCV524422 NSZ524422 NJD524422 MZH524422 MPL524422 MFP524422 LVT524422 LLX524422 LCB524422 KSF524422 KIJ524422 JYN524422 JOR524422 JEV524422 IUZ524422 ILD524422 IBH524422 HRL524422 HHP524422 GXT524422 GNX524422 GEB524422 FUF524422 FKJ524422 FAN524422 EQR524422 EGV524422 DWZ524422 DND524422 DDH524422 CTL524422 CJP524422 BZT524422 BPX524422 BGB524422 AWF524422 AMJ524422 ACN524422 SR524422 IV524422 C524422 WVH458886 WLL458886 WBP458886 VRT458886 VHX458886 UYB458886 UOF458886 UEJ458886 TUN458886 TKR458886 TAV458886 SQZ458886 SHD458886 RXH458886 RNL458886 RDP458886 QTT458886 QJX458886 QAB458886 PQF458886 PGJ458886 OWN458886 OMR458886 OCV458886 NSZ458886 NJD458886 MZH458886 MPL458886 MFP458886 LVT458886 LLX458886 LCB458886 KSF458886 KIJ458886 JYN458886 JOR458886 JEV458886 IUZ458886 ILD458886 IBH458886 HRL458886 HHP458886 GXT458886 GNX458886 GEB458886 FUF458886 FKJ458886 FAN458886 EQR458886 EGV458886 DWZ458886 DND458886 DDH458886 CTL458886 CJP458886 BZT458886 BPX458886 BGB458886 AWF458886 AMJ458886 ACN458886 SR458886 IV458886 C458886 WVH393350 WLL393350 WBP393350 VRT393350 VHX393350 UYB393350 UOF393350 UEJ393350 TUN393350 TKR393350 TAV393350 SQZ393350 SHD393350 RXH393350 RNL393350 RDP393350 QTT393350 QJX393350 QAB393350 PQF393350 PGJ393350 OWN393350 OMR393350 OCV393350 NSZ393350 NJD393350 MZH393350 MPL393350 MFP393350 LVT393350 LLX393350 LCB393350 KSF393350 KIJ393350 JYN393350 JOR393350 JEV393350 IUZ393350 ILD393350 IBH393350 HRL393350 HHP393350 GXT393350 GNX393350 GEB393350 FUF393350 FKJ393350 FAN393350 EQR393350 EGV393350 DWZ393350 DND393350 DDH393350 CTL393350 CJP393350 BZT393350 BPX393350 BGB393350 AWF393350 AMJ393350 ACN393350 SR393350 IV393350 C393350 WVH327814 WLL327814 WBP327814 VRT327814 VHX327814 UYB327814 UOF327814 UEJ327814 TUN327814 TKR327814 TAV327814 SQZ327814 SHD327814 RXH327814 RNL327814 RDP327814 QTT327814 QJX327814 QAB327814 PQF327814 PGJ327814 OWN327814 OMR327814 OCV327814 NSZ327814 NJD327814 MZH327814 MPL327814 MFP327814 LVT327814 LLX327814 LCB327814 KSF327814 KIJ327814 JYN327814 JOR327814 JEV327814 IUZ327814 ILD327814 IBH327814 HRL327814 HHP327814 GXT327814 GNX327814 GEB327814 FUF327814 FKJ327814 FAN327814 EQR327814 EGV327814 DWZ327814 DND327814 DDH327814 CTL327814 CJP327814 BZT327814 BPX327814 BGB327814 AWF327814 AMJ327814 ACN327814 SR327814 IV327814 C327814 WVH262278 WLL262278 WBP262278 VRT262278 VHX262278 UYB262278 UOF262278 UEJ262278 TUN262278 TKR262278 TAV262278 SQZ262278 SHD262278 RXH262278 RNL262278 RDP262278 QTT262278 QJX262278 QAB262278 PQF262278 PGJ262278 OWN262278 OMR262278 OCV262278 NSZ262278 NJD262278 MZH262278 MPL262278 MFP262278 LVT262278 LLX262278 LCB262278 KSF262278 KIJ262278 JYN262278 JOR262278 JEV262278 IUZ262278 ILD262278 IBH262278 HRL262278 HHP262278 GXT262278 GNX262278 GEB262278 FUF262278 FKJ262278 FAN262278 EQR262278 EGV262278 DWZ262278 DND262278 DDH262278 CTL262278 CJP262278 BZT262278 BPX262278 BGB262278 AWF262278 AMJ262278 ACN262278 SR262278 IV262278 C262278 WVH196742 WLL196742 WBP196742 VRT196742 VHX196742 UYB196742 UOF196742 UEJ196742 TUN196742 TKR196742 TAV196742 SQZ196742 SHD196742 RXH196742 RNL196742 RDP196742 QTT196742 QJX196742 QAB196742 PQF196742 PGJ196742 OWN196742 OMR196742 OCV196742 NSZ196742 NJD196742 MZH196742 MPL196742 MFP196742 LVT196742 LLX196742 LCB196742 KSF196742 KIJ196742 JYN196742 JOR196742 JEV196742 IUZ196742 ILD196742 IBH196742 HRL196742 HHP196742 GXT196742 GNX196742 GEB196742 FUF196742 FKJ196742 FAN196742 EQR196742 EGV196742 DWZ196742 DND196742 DDH196742 CTL196742 CJP196742 BZT196742 BPX196742 BGB196742 AWF196742 AMJ196742 ACN196742 SR196742 IV196742 C196742 WVH131206 WLL131206 WBP131206 VRT131206 VHX131206 UYB131206 UOF131206 UEJ131206 TUN131206 TKR131206 TAV131206 SQZ131206 SHD131206 RXH131206 RNL131206 RDP131206 QTT131206 QJX131206 QAB131206 PQF131206 PGJ131206 OWN131206 OMR131206 OCV131206 NSZ131206 NJD131206 MZH131206 MPL131206 MFP131206 LVT131206 LLX131206 LCB131206 KSF131206 KIJ131206 JYN131206 JOR131206 JEV131206 IUZ131206 ILD131206 IBH131206 HRL131206 HHP131206 GXT131206 GNX131206 GEB131206 FUF131206 FKJ131206 FAN131206 EQR131206 EGV131206 DWZ131206 DND131206 DDH131206 CTL131206 CJP131206 BZT131206 BPX131206 BGB131206 AWF131206 AMJ131206 ACN131206 SR131206 IV131206 C131206 WVH65670 WLL65670 WBP65670 VRT65670 VHX65670 UYB65670 UOF65670 UEJ65670 TUN65670 TKR65670 TAV65670 SQZ65670 SHD65670 RXH65670 RNL65670 RDP65670 QTT65670 QJX65670 QAB65670 PQF65670 PGJ65670 OWN65670 OMR65670 OCV65670 NSZ65670 NJD65670 MZH65670 MPL65670 MFP65670 LVT65670 LLX65670 LCB65670 KSF65670 KIJ65670 JYN65670 JOR65670 JEV65670 IUZ65670 ILD65670 IBH65670 HRL65670 HHP65670 GXT65670 GNX65670 GEB65670 FUF65670 FKJ65670 FAN65670 EQR65670 EGV65670 DWZ65670 DND65670 DDH65670 CTL65670 CJP65670 BZT65670 BPX65670 BGB65670 AWF65670 AMJ65670 ACN65670 SR65670 IV65670 C65670 WLL983174 WVH24:WVH55 WLL24:WLL55 WBP24:WBP55 VRT24:VRT55 VHX24:VHX55 UYB24:UYB55 UOF24:UOF55 UEJ24:UEJ55 TUN24:TUN55 TKR24:TKR55 TAV24:TAV55 SQZ24:SQZ55 SHD24:SHD55 RXH24:RXH55 RNL24:RNL55 RDP24:RDP55 QTT24:QTT55 QJX24:QJX55 QAB24:QAB55 PQF24:PQF55 PGJ24:PGJ55 OWN24:OWN55 OMR24:OMR55 OCV24:OCV55 NSZ24:NSZ55 NJD24:NJD55 MZH24:MZH55 MPL24:MPL55 MFP24:MFP55 LVT24:LVT55 LLX24:LLX55 LCB24:LCB55 KSF24:KSF55 KIJ24:KIJ55 JYN24:JYN55 JOR24:JOR55 JEV24:JEV55 IUZ24:IUZ55 ILD24:ILD55 IBH24:IBH55 HRL24:HRL55 HHP24:HHP55 GXT24:GXT55 GNX24:GNX55 GEB24:GEB55 FUF24:FUF55 FKJ24:FKJ55 FAN24:FAN55 EQR24:EQR55 EGV24:EGV55 DWZ24:DWZ55 DND24:DND55 DDH24:DDH55 CTL24:CTL55 CJP24:CJP55 BZT24:BZT55 BPX24:BPX55 BGB24:BGB55 AWF24:AWF55 AMJ24:AMJ55 ACN24:ACN55 SR24:SR55 IV24:IV55">
      <formula1>0</formula1>
      <formula2>1</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231"/>
  <sheetViews>
    <sheetView topLeftCell="A46" workbookViewId="0">
      <selection activeCell="D67" sqref="D67"/>
    </sheetView>
  </sheetViews>
  <sheetFormatPr baseColWidth="10" defaultRowHeight="15" x14ac:dyDescent="0.25"/>
  <cols>
    <col min="1" max="1" width="3.140625" style="1" bestFit="1" customWidth="1"/>
    <col min="2" max="2" width="40.7109375" style="1" customWidth="1"/>
    <col min="3" max="3" width="47" style="1" customWidth="1"/>
    <col min="4" max="4" width="51.7109375" style="1" customWidth="1"/>
    <col min="5" max="5" width="40.42578125" style="1" customWidth="1"/>
    <col min="6" max="7" width="29.7109375" style="1" customWidth="1"/>
    <col min="8" max="8" width="24.5703125" style="1" customWidth="1"/>
    <col min="9" max="9" width="24" style="1" customWidth="1"/>
    <col min="10" max="10" width="25" style="1" customWidth="1"/>
    <col min="11" max="11" width="24" style="1" customWidth="1"/>
    <col min="12" max="12" width="25.85546875" style="1" customWidth="1"/>
    <col min="13" max="13" width="18.7109375" style="1" customWidth="1"/>
    <col min="14" max="14" width="22.140625" style="1" customWidth="1"/>
    <col min="15" max="15" width="26.140625" style="1" customWidth="1"/>
    <col min="16" max="16" width="23.7109375" style="1" customWidth="1"/>
    <col min="17" max="17" width="51.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3464</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1891" t="s">
        <v>2216</v>
      </c>
      <c r="D10" s="1891"/>
      <c r="E10" s="1892"/>
      <c r="F10" s="6"/>
      <c r="G10" s="6"/>
      <c r="H10" s="6"/>
      <c r="I10" s="6"/>
      <c r="J10" s="6"/>
      <c r="K10" s="6"/>
      <c r="L10" s="6"/>
      <c r="M10" s="6"/>
      <c r="N10" s="8"/>
    </row>
    <row r="11" spans="2:16" ht="16.5" thickBot="1" x14ac:dyDescent="0.3">
      <c r="B11" s="9" t="s">
        <v>8</v>
      </c>
      <c r="C11" s="683">
        <v>41974</v>
      </c>
      <c r="D11" s="11"/>
      <c r="E11" s="11"/>
      <c r="F11" s="11"/>
      <c r="G11" s="11"/>
      <c r="H11" s="11"/>
      <c r="I11" s="11"/>
      <c r="J11" s="11"/>
      <c r="K11" s="11"/>
      <c r="L11" s="11"/>
      <c r="M11" s="11"/>
      <c r="N11" s="13"/>
    </row>
    <row r="12" spans="2:16" ht="15.75" x14ac:dyDescent="0.25">
      <c r="B12" s="14"/>
      <c r="C12" s="244"/>
      <c r="D12" s="16"/>
      <c r="E12" s="16"/>
      <c r="F12" s="16"/>
      <c r="G12" s="16"/>
      <c r="H12" s="16"/>
      <c r="I12" s="1523"/>
      <c r="J12" s="1523"/>
      <c r="K12" s="1523"/>
      <c r="L12" s="1523"/>
      <c r="M12" s="1523"/>
      <c r="N12" s="16"/>
    </row>
    <row r="13" spans="2:16" x14ac:dyDescent="0.25">
      <c r="I13" s="1523"/>
      <c r="J13" s="1523"/>
      <c r="K13" s="1523"/>
      <c r="L13" s="1523"/>
      <c r="M13" s="1523"/>
      <c r="N13" s="17"/>
    </row>
    <row r="14" spans="2:16" x14ac:dyDescent="0.25">
      <c r="B14" s="1893"/>
      <c r="C14" s="1893"/>
      <c r="D14" s="1471" t="s">
        <v>11</v>
      </c>
      <c r="E14" s="1471" t="s">
        <v>12</v>
      </c>
      <c r="F14" s="1471" t="s">
        <v>13</v>
      </c>
      <c r="G14" s="19"/>
      <c r="I14" s="20"/>
      <c r="J14" s="20"/>
      <c r="K14" s="20"/>
      <c r="L14" s="20"/>
      <c r="M14" s="20"/>
      <c r="N14" s="17"/>
    </row>
    <row r="15" spans="2:16" x14ac:dyDescent="0.25">
      <c r="B15" s="1893"/>
      <c r="C15" s="1893"/>
      <c r="D15" s="1471" t="s">
        <v>2216</v>
      </c>
      <c r="E15" s="245">
        <v>6828678870</v>
      </c>
      <c r="F15" s="314">
        <v>3270</v>
      </c>
      <c r="G15" s="24"/>
      <c r="I15" s="25"/>
      <c r="J15" s="25"/>
      <c r="K15" s="25"/>
      <c r="L15" s="25"/>
      <c r="M15" s="25"/>
      <c r="N15" s="17"/>
    </row>
    <row r="16" spans="2:16" x14ac:dyDescent="0.25">
      <c r="B16" s="1893"/>
      <c r="C16" s="1893"/>
      <c r="D16" s="1471"/>
      <c r="E16" s="245"/>
      <c r="F16" s="314"/>
      <c r="G16" s="24"/>
      <c r="I16" s="25"/>
      <c r="J16" s="25"/>
      <c r="K16" s="25"/>
      <c r="L16" s="25"/>
      <c r="M16" s="25"/>
      <c r="N16" s="17"/>
    </row>
    <row r="17" spans="1:14" x14ac:dyDescent="0.25">
      <c r="B17" s="1893"/>
      <c r="C17" s="1893"/>
      <c r="D17" s="1471"/>
      <c r="E17" s="245"/>
      <c r="F17" s="314"/>
      <c r="G17" s="24"/>
      <c r="I17" s="25"/>
      <c r="J17" s="25"/>
      <c r="K17" s="25"/>
      <c r="L17" s="25"/>
      <c r="M17" s="25"/>
      <c r="N17" s="17"/>
    </row>
    <row r="18" spans="1:14" x14ac:dyDescent="0.25">
      <c r="B18" s="1893"/>
      <c r="C18" s="1893"/>
      <c r="D18" s="1471"/>
      <c r="E18" s="729"/>
      <c r="F18" s="314"/>
      <c r="G18" s="24"/>
      <c r="H18" s="28"/>
      <c r="I18" s="25"/>
      <c r="J18" s="25"/>
      <c r="K18" s="25"/>
      <c r="L18" s="25"/>
      <c r="M18" s="25"/>
      <c r="N18" s="29"/>
    </row>
    <row r="19" spans="1:14" x14ac:dyDescent="0.25">
      <c r="B19" s="1893"/>
      <c r="C19" s="1893"/>
      <c r="D19" s="1471"/>
      <c r="E19" s="30"/>
      <c r="F19" s="245"/>
      <c r="G19" s="24"/>
      <c r="H19" s="28"/>
      <c r="I19" s="1556"/>
      <c r="J19" s="1556"/>
      <c r="K19" s="1556"/>
      <c r="L19" s="1556"/>
      <c r="M19" s="1556"/>
      <c r="N19" s="29"/>
    </row>
    <row r="20" spans="1:14" x14ac:dyDescent="0.25">
      <c r="B20" s="1893"/>
      <c r="C20" s="1893"/>
      <c r="D20" s="1471"/>
      <c r="E20" s="30"/>
      <c r="F20" s="245"/>
      <c r="G20" s="24"/>
      <c r="H20" s="28"/>
      <c r="I20" s="1523"/>
      <c r="J20" s="1523"/>
      <c r="K20" s="1523"/>
      <c r="L20" s="1523"/>
      <c r="M20" s="1523"/>
      <c r="N20" s="29"/>
    </row>
    <row r="21" spans="1:14" x14ac:dyDescent="0.25">
      <c r="B21" s="1893"/>
      <c r="C21" s="1893"/>
      <c r="D21" s="1471"/>
      <c r="E21" s="30"/>
      <c r="F21" s="245"/>
      <c r="G21" s="24"/>
      <c r="H21" s="28"/>
      <c r="I21" s="1523"/>
      <c r="J21" s="1523"/>
      <c r="K21" s="1523"/>
      <c r="L21" s="1523"/>
      <c r="M21" s="1523"/>
      <c r="N21" s="29"/>
    </row>
    <row r="22" spans="1:14" ht="15.75" thickBot="1" x14ac:dyDescent="0.3">
      <c r="B22" s="1894" t="s">
        <v>14</v>
      </c>
      <c r="C22" s="1895"/>
      <c r="D22" s="1471"/>
      <c r="E22" s="31">
        <f>SUM(E15:E21)</f>
        <v>6828678870</v>
      </c>
      <c r="F22" s="314">
        <f>SUM(F15:F21)</f>
        <v>3270</v>
      </c>
      <c r="G22" s="24"/>
      <c r="H22" s="28"/>
      <c r="I22" s="1523"/>
      <c r="J22" s="1523"/>
      <c r="K22" s="1523"/>
      <c r="L22" s="1523"/>
      <c r="M22" s="1523"/>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48">
        <f>F22*80/100</f>
        <v>2616</v>
      </c>
      <c r="D24" s="39"/>
      <c r="E24" s="315"/>
      <c r="F24" s="41"/>
      <c r="G24" s="41"/>
      <c r="H24" s="41"/>
      <c r="I24" s="42"/>
      <c r="J24" s="42"/>
      <c r="K24" s="42"/>
      <c r="L24" s="42"/>
      <c r="M24" s="42"/>
    </row>
    <row r="25" spans="1:14" x14ac:dyDescent="0.25">
      <c r="A25" s="44"/>
      <c r="C25" s="250"/>
      <c r="D25" s="25"/>
      <c r="E25" s="46"/>
      <c r="F25" s="41"/>
      <c r="G25" s="41"/>
      <c r="H25" s="41"/>
      <c r="I25" s="42"/>
      <c r="J25" s="42"/>
      <c r="K25" s="42"/>
      <c r="L25" s="42"/>
      <c r="M25" s="42"/>
    </row>
    <row r="26" spans="1:14" x14ac:dyDescent="0.25">
      <c r="A26" s="44"/>
      <c r="B26" s="47" t="s">
        <v>2193</v>
      </c>
      <c r="C26"/>
      <c r="D26"/>
      <c r="E26"/>
      <c r="F26"/>
      <c r="G26"/>
      <c r="H26"/>
      <c r="I26" s="1523"/>
      <c r="J26" s="1523"/>
      <c r="K26" s="1523"/>
      <c r="L26" s="1523"/>
      <c r="M26" s="1523"/>
      <c r="N26" s="17"/>
    </row>
    <row r="27" spans="1:14" x14ac:dyDescent="0.25">
      <c r="A27" s="44"/>
      <c r="B27"/>
      <c r="C27"/>
      <c r="D27"/>
      <c r="E27"/>
      <c r="F27"/>
      <c r="G27"/>
      <c r="H27"/>
      <c r="I27" s="1523"/>
      <c r="J27" s="1523"/>
      <c r="K27" s="1523"/>
      <c r="L27" s="1523"/>
      <c r="M27" s="1523"/>
      <c r="N27" s="17"/>
    </row>
    <row r="28" spans="1:14" x14ac:dyDescent="0.25">
      <c r="A28" s="44"/>
      <c r="B28" s="49" t="s">
        <v>18</v>
      </c>
      <c r="C28" s="49" t="s">
        <v>19</v>
      </c>
      <c r="D28" s="49" t="s">
        <v>20</v>
      </c>
      <c r="E28" s="1524"/>
      <c r="F28"/>
      <c r="G28"/>
      <c r="H28"/>
      <c r="I28" s="1523"/>
      <c r="J28" s="1523"/>
      <c r="K28" s="1523"/>
      <c r="L28" s="1523"/>
      <c r="M28" s="1523"/>
      <c r="N28" s="17"/>
    </row>
    <row r="29" spans="1:14" x14ac:dyDescent="0.25">
      <c r="A29" s="44"/>
      <c r="B29" s="51" t="s">
        <v>21</v>
      </c>
      <c r="C29" s="304" t="s">
        <v>22</v>
      </c>
      <c r="D29" s="1490"/>
      <c r="E29" s="382"/>
      <c r="F29"/>
      <c r="G29"/>
      <c r="H29"/>
      <c r="I29" s="1523"/>
      <c r="J29" s="1523"/>
      <c r="K29" s="1523"/>
      <c r="L29" s="1523"/>
      <c r="M29" s="1523"/>
      <c r="N29" s="17"/>
    </row>
    <row r="30" spans="1:14" x14ac:dyDescent="0.25">
      <c r="A30" s="44"/>
      <c r="B30" s="51" t="s">
        <v>23</v>
      </c>
      <c r="C30" s="1488" t="s">
        <v>22</v>
      </c>
      <c r="D30" s="1528"/>
      <c r="E30" s="195"/>
      <c r="F30"/>
      <c r="G30"/>
      <c r="H30"/>
      <c r="I30" s="1523"/>
      <c r="J30" s="1523"/>
      <c r="K30" s="1523"/>
      <c r="L30" s="1523"/>
      <c r="M30" s="1523"/>
      <c r="N30" s="17"/>
    </row>
    <row r="31" spans="1:14" x14ac:dyDescent="0.25">
      <c r="A31" s="44"/>
      <c r="B31" s="51" t="s">
        <v>24</v>
      </c>
      <c r="C31" s="1488" t="s">
        <v>22</v>
      </c>
      <c r="D31" s="1488"/>
      <c r="E31" s="195"/>
      <c r="F31"/>
      <c r="G31"/>
      <c r="H31"/>
      <c r="I31" s="1523"/>
      <c r="J31" s="1523"/>
      <c r="K31" s="1523"/>
      <c r="L31" s="1523"/>
      <c r="M31" s="1523"/>
      <c r="N31" s="17"/>
    </row>
    <row r="32" spans="1:14" x14ac:dyDescent="0.25">
      <c r="A32" s="44"/>
      <c r="B32" s="51" t="s">
        <v>25</v>
      </c>
      <c r="C32" s="1488"/>
      <c r="D32" s="1488" t="s">
        <v>22</v>
      </c>
      <c r="E32" s="195"/>
      <c r="F32"/>
      <c r="G32"/>
      <c r="H32"/>
      <c r="I32" s="1523"/>
      <c r="J32" s="1523"/>
      <c r="K32" s="1523"/>
      <c r="L32" s="1523"/>
      <c r="M32" s="1523"/>
      <c r="N32" s="17"/>
    </row>
    <row r="33" spans="1:26" x14ac:dyDescent="0.25">
      <c r="A33" s="44"/>
      <c r="C33" s="250"/>
      <c r="D33" s="25"/>
      <c r="E33" s="46"/>
      <c r="F33" s="41"/>
      <c r="G33" s="41"/>
      <c r="H33" s="41"/>
      <c r="I33" s="42"/>
      <c r="J33" s="42"/>
      <c r="K33" s="42"/>
      <c r="L33" s="42"/>
      <c r="M33" s="42"/>
    </row>
    <row r="34" spans="1:26" x14ac:dyDescent="0.25">
      <c r="A34" s="44"/>
      <c r="B34" s="47" t="s">
        <v>2194</v>
      </c>
      <c r="C34"/>
      <c r="D34"/>
      <c r="E34"/>
      <c r="F34"/>
      <c r="G34"/>
      <c r="H34"/>
      <c r="I34" s="1523"/>
      <c r="J34" s="1523"/>
      <c r="K34" s="1523"/>
      <c r="L34" s="1523"/>
      <c r="M34" s="1523"/>
      <c r="N34" s="17"/>
    </row>
    <row r="35" spans="1:26" x14ac:dyDescent="0.25">
      <c r="A35" s="44"/>
      <c r="B35"/>
      <c r="C35"/>
      <c r="D35"/>
      <c r="E35"/>
      <c r="F35"/>
      <c r="G35"/>
      <c r="H35"/>
      <c r="I35" s="1523"/>
      <c r="J35" s="1523"/>
      <c r="K35" s="1523"/>
      <c r="L35" s="1523"/>
      <c r="M35" s="1523"/>
      <c r="N35" s="17"/>
    </row>
    <row r="36" spans="1:26" x14ac:dyDescent="0.25">
      <c r="A36" s="44"/>
      <c r="B36"/>
      <c r="C36"/>
      <c r="D36"/>
      <c r="E36"/>
      <c r="F36"/>
      <c r="G36"/>
      <c r="H36"/>
      <c r="I36" s="1523"/>
      <c r="J36" s="1523"/>
      <c r="K36" s="1523"/>
      <c r="L36" s="1523"/>
      <c r="M36" s="1523"/>
      <c r="N36" s="17"/>
    </row>
    <row r="37" spans="1:26" x14ac:dyDescent="0.25">
      <c r="A37" s="44"/>
      <c r="B37" s="49" t="s">
        <v>18</v>
      </c>
      <c r="C37" s="49" t="s">
        <v>27</v>
      </c>
      <c r="D37" s="55" t="s">
        <v>28</v>
      </c>
      <c r="E37" s="55" t="s">
        <v>29</v>
      </c>
      <c r="F37"/>
      <c r="G37"/>
      <c r="H37"/>
      <c r="I37" s="1523"/>
      <c r="J37" s="1523"/>
      <c r="K37" s="1523"/>
      <c r="L37" s="1523"/>
      <c r="M37" s="1523"/>
      <c r="N37" s="17"/>
    </row>
    <row r="38" spans="1:26" ht="42.75" x14ac:dyDescent="0.25">
      <c r="A38" s="44"/>
      <c r="B38" s="56" t="s">
        <v>30</v>
      </c>
      <c r="C38" s="252">
        <v>40</v>
      </c>
      <c r="D38" s="1488">
        <v>0</v>
      </c>
      <c r="E38" s="1885">
        <f>D38+D39</f>
        <v>10</v>
      </c>
      <c r="F38"/>
      <c r="G38"/>
      <c r="H38"/>
      <c r="I38" s="1523"/>
      <c r="J38" s="1523"/>
      <c r="K38" s="1523"/>
      <c r="L38" s="1523"/>
      <c r="M38" s="1523"/>
      <c r="N38" s="17"/>
    </row>
    <row r="39" spans="1:26" ht="99.75" x14ac:dyDescent="0.25">
      <c r="A39" s="44"/>
      <c r="B39" s="56" t="s">
        <v>31</v>
      </c>
      <c r="C39" s="252">
        <v>60</v>
      </c>
      <c r="D39" s="1488">
        <v>10</v>
      </c>
      <c r="E39" s="1886"/>
      <c r="F39"/>
      <c r="G39"/>
      <c r="H39"/>
      <c r="I39" s="1523"/>
      <c r="J39" s="1523"/>
      <c r="K39" s="1523"/>
      <c r="L39" s="1523"/>
      <c r="M39" s="1523"/>
      <c r="N39" s="17"/>
    </row>
    <row r="40" spans="1:26" x14ac:dyDescent="0.25">
      <c r="A40" s="44"/>
      <c r="B40" s="207"/>
      <c r="C40" s="253"/>
      <c r="D40" s="1574"/>
      <c r="E40" s="1574"/>
      <c r="F40"/>
      <c r="G40"/>
      <c r="H40"/>
      <c r="I40" s="1523"/>
      <c r="J40" s="1523"/>
      <c r="K40" s="1523"/>
      <c r="L40" s="1523"/>
      <c r="M40" s="1523"/>
      <c r="N40" s="17"/>
    </row>
    <row r="41" spans="1:26" x14ac:dyDescent="0.25">
      <c r="A41" s="44"/>
      <c r="C41" s="250"/>
      <c r="D41" s="25"/>
      <c r="E41" s="46"/>
      <c r="F41" s="41"/>
      <c r="G41" s="41"/>
      <c r="H41" s="41"/>
      <c r="I41" s="42"/>
      <c r="J41" s="42"/>
      <c r="K41" s="42"/>
      <c r="L41" s="42"/>
      <c r="M41" s="42"/>
    </row>
    <row r="42" spans="1:26" x14ac:dyDescent="0.25">
      <c r="A42" s="44"/>
      <c r="C42" s="250"/>
      <c r="D42" s="25"/>
      <c r="E42" s="46"/>
      <c r="F42" s="41"/>
      <c r="G42" s="41"/>
      <c r="H42" s="41"/>
      <c r="I42" s="42"/>
      <c r="J42" s="42"/>
      <c r="K42" s="42"/>
      <c r="L42" s="42"/>
      <c r="M42" s="42"/>
    </row>
    <row r="43" spans="1:26" ht="15.75" thickBot="1" x14ac:dyDescent="0.3">
      <c r="M43" s="1887" t="s">
        <v>32</v>
      </c>
      <c r="N43" s="1887"/>
    </row>
    <row r="44" spans="1:26" x14ac:dyDescent="0.25">
      <c r="B44" s="47" t="s">
        <v>2064</v>
      </c>
      <c r="M44" s="58"/>
      <c r="N44" s="58"/>
    </row>
    <row r="45" spans="1:26" ht="15.75" thickBot="1" x14ac:dyDescent="0.3">
      <c r="M45" s="58"/>
      <c r="N45" s="58"/>
    </row>
    <row r="46" spans="1:26" s="1523" customFormat="1" ht="60" x14ac:dyDescent="0.25">
      <c r="B46" s="155" t="s">
        <v>34</v>
      </c>
      <c r="C46" s="155" t="s">
        <v>35</v>
      </c>
      <c r="D46" s="155" t="s">
        <v>36</v>
      </c>
      <c r="E46" s="155" t="s">
        <v>37</v>
      </c>
      <c r="F46" s="155" t="s">
        <v>38</v>
      </c>
      <c r="G46" s="155" t="s">
        <v>39</v>
      </c>
      <c r="H46" s="155" t="s">
        <v>40</v>
      </c>
      <c r="I46" s="155" t="s">
        <v>41</v>
      </c>
      <c r="J46" s="155" t="s">
        <v>42</v>
      </c>
      <c r="K46" s="155" t="s">
        <v>43</v>
      </c>
      <c r="L46" s="155" t="s">
        <v>44</v>
      </c>
      <c r="M46" s="157" t="s">
        <v>45</v>
      </c>
      <c r="N46" s="155" t="s">
        <v>46</v>
      </c>
      <c r="O46" s="155" t="s">
        <v>47</v>
      </c>
      <c r="P46" s="1472" t="s">
        <v>48</v>
      </c>
      <c r="Q46" s="1472" t="s">
        <v>49</v>
      </c>
    </row>
    <row r="47" spans="1:26" s="875" customFormat="1" x14ac:dyDescent="0.25">
      <c r="A47" s="1220">
        <v>1</v>
      </c>
      <c r="B47" s="1632" t="s">
        <v>3464</v>
      </c>
      <c r="C47" s="1634" t="s">
        <v>3464</v>
      </c>
      <c r="D47" s="1632" t="s">
        <v>3465</v>
      </c>
      <c r="E47" s="1632" t="s">
        <v>3466</v>
      </c>
      <c r="F47" s="1803" t="s">
        <v>19</v>
      </c>
      <c r="G47" s="1804">
        <v>1</v>
      </c>
      <c r="H47" s="1805">
        <v>39815</v>
      </c>
      <c r="I47" s="1805">
        <v>40178</v>
      </c>
      <c r="J47" s="1806" t="s">
        <v>20</v>
      </c>
      <c r="K47" s="1807">
        <v>3</v>
      </c>
      <c r="L47" s="1808"/>
      <c r="M47" s="1093">
        <v>699</v>
      </c>
      <c r="N47" s="1093"/>
      <c r="O47" s="1809">
        <v>286749512</v>
      </c>
      <c r="P47" s="1810">
        <v>54</v>
      </c>
      <c r="Q47" s="1084"/>
      <c r="R47" s="874"/>
      <c r="S47" s="874"/>
      <c r="T47" s="874"/>
      <c r="U47" s="874"/>
      <c r="V47" s="874"/>
      <c r="W47" s="874"/>
      <c r="X47" s="874"/>
      <c r="Y47" s="874"/>
      <c r="Z47" s="874"/>
    </row>
    <row r="48" spans="1:26" s="875" customFormat="1" x14ac:dyDescent="0.25">
      <c r="A48" s="1220">
        <f>+A47+1</f>
        <v>2</v>
      </c>
      <c r="B48" s="1632" t="s">
        <v>3464</v>
      </c>
      <c r="C48" s="1634" t="s">
        <v>3464</v>
      </c>
      <c r="D48" s="1632" t="s">
        <v>3465</v>
      </c>
      <c r="E48" s="1632" t="s">
        <v>3467</v>
      </c>
      <c r="F48" s="1803" t="s">
        <v>19</v>
      </c>
      <c r="G48" s="1811">
        <v>1</v>
      </c>
      <c r="H48" s="1805">
        <v>40182</v>
      </c>
      <c r="I48" s="1805">
        <v>40543</v>
      </c>
      <c r="J48" s="1806" t="s">
        <v>20</v>
      </c>
      <c r="K48" s="1812">
        <v>12</v>
      </c>
      <c r="L48" s="1808"/>
      <c r="M48" s="1093">
        <v>780</v>
      </c>
      <c r="N48" s="1093"/>
      <c r="O48" s="1809">
        <v>281412414</v>
      </c>
      <c r="P48" s="1809">
        <v>55</v>
      </c>
      <c r="Q48" s="1813"/>
      <c r="R48" s="874"/>
      <c r="S48" s="874"/>
      <c r="T48" s="874"/>
      <c r="U48" s="874"/>
      <c r="V48" s="874"/>
      <c r="W48" s="874"/>
      <c r="X48" s="874"/>
      <c r="Y48" s="874"/>
      <c r="Z48" s="874"/>
    </row>
    <row r="49" spans="1:26" s="875" customFormat="1" x14ac:dyDescent="0.25">
      <c r="A49" s="1220">
        <v>3</v>
      </c>
      <c r="B49" s="1632" t="s">
        <v>3464</v>
      </c>
      <c r="C49" s="1634" t="s">
        <v>3464</v>
      </c>
      <c r="D49" s="1632" t="s">
        <v>3465</v>
      </c>
      <c r="E49" s="1814" t="s">
        <v>3468</v>
      </c>
      <c r="F49" s="1803" t="s">
        <v>19</v>
      </c>
      <c r="G49" s="1811">
        <v>1</v>
      </c>
      <c r="H49" s="1805">
        <v>40571</v>
      </c>
      <c r="I49" s="1805">
        <v>40908</v>
      </c>
      <c r="J49" s="1806" t="s">
        <v>20</v>
      </c>
      <c r="K49" s="1812">
        <v>11</v>
      </c>
      <c r="L49" s="1808"/>
      <c r="M49" s="1093">
        <v>780</v>
      </c>
      <c r="N49" s="1093"/>
      <c r="O49" s="1809">
        <v>290374860</v>
      </c>
      <c r="P49" s="1809">
        <v>55</v>
      </c>
      <c r="R49" s="874"/>
      <c r="S49" s="874"/>
      <c r="T49" s="874"/>
      <c r="U49" s="874"/>
      <c r="V49" s="874"/>
      <c r="W49" s="874"/>
      <c r="X49" s="874"/>
      <c r="Y49" s="874"/>
      <c r="Z49" s="874"/>
    </row>
    <row r="50" spans="1:26" s="875" customFormat="1" x14ac:dyDescent="0.25">
      <c r="A50" s="1220">
        <v>4</v>
      </c>
      <c r="B50" s="1632" t="s">
        <v>3464</v>
      </c>
      <c r="C50" s="1634" t="s">
        <v>3464</v>
      </c>
      <c r="D50" s="1632" t="s">
        <v>3465</v>
      </c>
      <c r="E50" s="1814" t="s">
        <v>3469</v>
      </c>
      <c r="F50" s="1803" t="s">
        <v>19</v>
      </c>
      <c r="G50" s="1811">
        <v>1</v>
      </c>
      <c r="H50" s="1805">
        <v>40928</v>
      </c>
      <c r="I50" s="1805">
        <v>41273</v>
      </c>
      <c r="J50" s="1806" t="s">
        <v>20</v>
      </c>
      <c r="K50" s="1812">
        <v>11.3</v>
      </c>
      <c r="L50" s="1808"/>
      <c r="M50" s="1093">
        <v>663</v>
      </c>
      <c r="N50" s="1093"/>
      <c r="O50" s="1809">
        <v>358849174</v>
      </c>
      <c r="P50" s="1809">
        <v>56</v>
      </c>
      <c r="Q50" s="1815"/>
      <c r="R50" s="874"/>
      <c r="S50" s="874"/>
      <c r="T50" s="874"/>
      <c r="U50" s="874"/>
      <c r="V50" s="874"/>
      <c r="W50" s="874"/>
      <c r="X50" s="874"/>
      <c r="Y50" s="874"/>
      <c r="Z50" s="874"/>
    </row>
    <row r="51" spans="1:26" s="875" customFormat="1" ht="30" x14ac:dyDescent="0.25">
      <c r="A51" s="1220">
        <v>5</v>
      </c>
      <c r="B51" s="1632" t="s">
        <v>3464</v>
      </c>
      <c r="C51" s="1634" t="s">
        <v>3464</v>
      </c>
      <c r="D51" s="1632" t="s">
        <v>3470</v>
      </c>
      <c r="E51" s="1633" t="s">
        <v>3471</v>
      </c>
      <c r="F51" s="1803" t="s">
        <v>19</v>
      </c>
      <c r="G51" s="1811">
        <v>1</v>
      </c>
      <c r="H51" s="1805">
        <v>40182</v>
      </c>
      <c r="I51" s="1805">
        <v>40542</v>
      </c>
      <c r="J51" s="1806" t="s">
        <v>20</v>
      </c>
      <c r="K51" s="1816">
        <v>0</v>
      </c>
      <c r="L51" s="1808">
        <v>12</v>
      </c>
      <c r="M51" s="1093">
        <v>1300</v>
      </c>
      <c r="N51" s="1093"/>
      <c r="O51" s="1809">
        <v>429178396</v>
      </c>
      <c r="P51" s="1809">
        <v>57</v>
      </c>
      <c r="Q51" s="1817" t="s">
        <v>3472</v>
      </c>
      <c r="R51" s="874"/>
      <c r="S51" s="874"/>
      <c r="T51" s="874"/>
      <c r="U51" s="874"/>
      <c r="V51" s="874"/>
      <c r="W51" s="874"/>
      <c r="X51" s="874"/>
      <c r="Y51" s="874"/>
      <c r="Z51" s="874"/>
    </row>
    <row r="52" spans="1:26" s="875" customFormat="1" x14ac:dyDescent="0.25">
      <c r="A52" s="1220">
        <v>6</v>
      </c>
      <c r="B52" s="1632" t="s">
        <v>3464</v>
      </c>
      <c r="C52" s="1634" t="s">
        <v>3464</v>
      </c>
      <c r="D52" s="1632" t="s">
        <v>3465</v>
      </c>
      <c r="E52" s="1633" t="s">
        <v>3473</v>
      </c>
      <c r="F52" s="1803" t="s">
        <v>19</v>
      </c>
      <c r="G52" s="1811">
        <v>1</v>
      </c>
      <c r="H52" s="1805">
        <v>41299</v>
      </c>
      <c r="I52" s="1805">
        <v>41639</v>
      </c>
      <c r="J52" s="1806" t="s">
        <v>20</v>
      </c>
      <c r="K52" s="1812">
        <v>11.16</v>
      </c>
      <c r="L52" s="1808"/>
      <c r="M52" s="1093">
        <v>647</v>
      </c>
      <c r="N52" s="1093"/>
      <c r="O52" s="1809">
        <v>371664538</v>
      </c>
      <c r="P52" s="1809" t="s">
        <v>3474</v>
      </c>
      <c r="Q52" s="1817"/>
      <c r="R52" s="874"/>
      <c r="S52" s="874"/>
      <c r="T52" s="874"/>
      <c r="U52" s="874"/>
      <c r="V52" s="874"/>
      <c r="W52" s="874"/>
      <c r="X52" s="874"/>
      <c r="Y52" s="874"/>
      <c r="Z52" s="874"/>
    </row>
    <row r="53" spans="1:26" s="875" customFormat="1" ht="30" x14ac:dyDescent="0.25">
      <c r="A53" s="1220"/>
      <c r="B53" s="1632" t="s">
        <v>3464</v>
      </c>
      <c r="C53" s="1634" t="s">
        <v>3464</v>
      </c>
      <c r="D53" s="1632" t="s">
        <v>3465</v>
      </c>
      <c r="E53" s="1633" t="s">
        <v>3475</v>
      </c>
      <c r="F53" s="1803" t="s">
        <v>19</v>
      </c>
      <c r="G53" s="1811">
        <v>1</v>
      </c>
      <c r="H53" s="1805">
        <v>41558</v>
      </c>
      <c r="I53" s="1805">
        <v>41988</v>
      </c>
      <c r="J53" s="1806" t="s">
        <v>20</v>
      </c>
      <c r="K53" s="1816">
        <v>0</v>
      </c>
      <c r="L53" s="1808">
        <v>2</v>
      </c>
      <c r="M53" s="1093">
        <v>350</v>
      </c>
      <c r="N53" s="1093"/>
      <c r="O53" s="1809">
        <v>702109994</v>
      </c>
      <c r="P53" s="1809" t="s">
        <v>3476</v>
      </c>
      <c r="Q53" s="1817" t="s">
        <v>3477</v>
      </c>
      <c r="R53" s="874"/>
      <c r="S53" s="874"/>
      <c r="T53" s="874"/>
      <c r="U53" s="874"/>
      <c r="V53" s="874"/>
      <c r="W53" s="874"/>
      <c r="X53" s="874"/>
      <c r="Y53" s="874"/>
      <c r="Z53" s="874"/>
    </row>
    <row r="54" spans="1:26" s="875" customFormat="1" x14ac:dyDescent="0.25">
      <c r="A54" s="1220"/>
      <c r="B54" s="1632" t="s">
        <v>29</v>
      </c>
      <c r="C54" s="1634"/>
      <c r="D54" s="1632"/>
      <c r="E54" s="1633"/>
      <c r="F54" s="1803"/>
      <c r="G54" s="1811"/>
      <c r="H54" s="1805"/>
      <c r="I54" s="1805"/>
      <c r="J54" s="1806"/>
      <c r="K54" s="1816"/>
      <c r="L54" s="1808"/>
      <c r="M54" s="1093"/>
      <c r="N54" s="1093"/>
      <c r="O54" s="1809"/>
      <c r="P54" s="1809"/>
      <c r="Q54" s="1817"/>
      <c r="R54" s="874"/>
      <c r="S54" s="874"/>
      <c r="T54" s="874"/>
      <c r="U54" s="874"/>
      <c r="V54" s="874"/>
      <c r="W54" s="874"/>
      <c r="X54" s="874"/>
      <c r="Y54" s="874"/>
      <c r="Z54" s="874"/>
    </row>
    <row r="55" spans="1:26" s="76" customFormat="1" x14ac:dyDescent="0.25">
      <c r="A55" s="62"/>
      <c r="B55" s="47"/>
      <c r="C55" s="79"/>
      <c r="D55" s="77"/>
      <c r="E55" s="78"/>
      <c r="F55" s="164"/>
      <c r="G55" s="163"/>
      <c r="H55" s="303"/>
      <c r="I55" s="303"/>
      <c r="J55" s="166"/>
      <c r="K55" s="304">
        <v>48.46</v>
      </c>
      <c r="L55" s="304">
        <v>12</v>
      </c>
      <c r="M55" s="304">
        <f>SUM(M47:M54)</f>
        <v>5219</v>
      </c>
      <c r="N55" s="304"/>
      <c r="O55" s="170"/>
      <c r="P55" s="170"/>
      <c r="Q55" s="74"/>
      <c r="R55" s="75"/>
      <c r="S55" s="75"/>
      <c r="T55" s="75"/>
      <c r="U55" s="75"/>
      <c r="V55" s="75"/>
      <c r="W55" s="75"/>
      <c r="X55" s="75"/>
      <c r="Y55" s="75"/>
      <c r="Z55" s="75"/>
    </row>
    <row r="56" spans="1:26" s="76" customFormat="1" x14ac:dyDescent="0.25">
      <c r="A56" s="1555"/>
      <c r="B56" s="47"/>
      <c r="C56" s="1538"/>
      <c r="D56" s="77"/>
      <c r="E56" s="163"/>
      <c r="F56" s="687"/>
      <c r="G56" s="688"/>
      <c r="H56" s="689"/>
      <c r="I56" s="689"/>
      <c r="J56" s="690"/>
      <c r="K56" s="691"/>
      <c r="L56" s="691"/>
      <c r="M56" s="691"/>
      <c r="N56" s="691"/>
      <c r="O56" s="692"/>
      <c r="P56" s="692"/>
      <c r="Q56" s="75"/>
      <c r="R56" s="75"/>
      <c r="S56" s="75"/>
      <c r="T56" s="75"/>
      <c r="U56" s="75"/>
      <c r="V56" s="75"/>
      <c r="W56" s="75"/>
      <c r="X56" s="75"/>
      <c r="Y56" s="75"/>
      <c r="Z56" s="75"/>
    </row>
    <row r="57" spans="1:26" s="76" customFormat="1" x14ac:dyDescent="0.25">
      <c r="A57" s="1555"/>
      <c r="B57" s="47"/>
      <c r="C57" s="1538"/>
      <c r="D57" s="77"/>
      <c r="E57" s="163"/>
      <c r="F57" s="687"/>
      <c r="G57" s="688"/>
      <c r="H57" s="689"/>
      <c r="I57" s="689"/>
      <c r="J57" s="690"/>
      <c r="K57" s="691"/>
      <c r="L57" s="691"/>
      <c r="M57" s="691"/>
      <c r="N57" s="691"/>
      <c r="O57" s="692"/>
      <c r="P57" s="692"/>
      <c r="Q57" s="75"/>
      <c r="R57" s="75"/>
      <c r="S57" s="75"/>
      <c r="T57" s="75"/>
      <c r="U57" s="75"/>
      <c r="V57" s="75"/>
      <c r="W57" s="75"/>
      <c r="X57" s="75"/>
      <c r="Y57" s="75"/>
      <c r="Z57" s="75"/>
    </row>
    <row r="58" spans="1:26" s="100" customFormat="1" x14ac:dyDescent="0.25">
      <c r="B58" s="1888" t="s">
        <v>60</v>
      </c>
      <c r="C58" s="1888" t="s">
        <v>61</v>
      </c>
      <c r="D58" s="1890" t="s">
        <v>62</v>
      </c>
      <c r="E58" s="1890"/>
      <c r="I58" s="1094"/>
    </row>
    <row r="59" spans="1:26" s="100" customFormat="1" x14ac:dyDescent="0.25">
      <c r="B59" s="1889"/>
      <c r="C59" s="1889"/>
      <c r="D59" s="1470" t="s">
        <v>63</v>
      </c>
      <c r="E59" s="105" t="s">
        <v>64</v>
      </c>
      <c r="I59" s="1094"/>
    </row>
    <row r="60" spans="1:26" s="100" customFormat="1" ht="18.75" x14ac:dyDescent="0.25">
      <c r="B60" s="106" t="s">
        <v>65</v>
      </c>
      <c r="C60" s="107" t="s">
        <v>5517</v>
      </c>
      <c r="D60" s="595" t="s">
        <v>22</v>
      </c>
      <c r="E60" s="109"/>
      <c r="F60" s="110"/>
      <c r="I60" s="1094"/>
    </row>
    <row r="61" spans="1:26" s="100" customFormat="1" x14ac:dyDescent="0.25">
      <c r="B61" s="106" t="s">
        <v>66</v>
      </c>
      <c r="C61" s="107" t="s">
        <v>5518</v>
      </c>
      <c r="D61" s="1597" t="s">
        <v>22</v>
      </c>
      <c r="E61" s="109"/>
      <c r="I61" s="1094"/>
    </row>
    <row r="62" spans="1:26" x14ac:dyDescent="0.25">
      <c r="B62" s="112"/>
      <c r="C62" s="1901"/>
      <c r="D62" s="1901"/>
      <c r="E62" s="1901"/>
      <c r="F62" s="1901"/>
      <c r="G62" s="1901"/>
      <c r="H62" s="1901"/>
      <c r="I62" s="1901"/>
      <c r="J62" s="1901"/>
      <c r="K62" s="1901"/>
      <c r="L62" s="1901"/>
      <c r="M62" s="1901"/>
      <c r="N62" s="1901"/>
      <c r="O62" s="100"/>
      <c r="P62" s="100"/>
      <c r="Q62" s="100"/>
    </row>
    <row r="63" spans="1:26" ht="15.75" thickBot="1" x14ac:dyDescent="0.3"/>
    <row r="64" spans="1:26" ht="27" thickBot="1" x14ac:dyDescent="0.3">
      <c r="B64" s="1902" t="s">
        <v>67</v>
      </c>
      <c r="C64" s="1902"/>
      <c r="D64" s="1902"/>
      <c r="E64" s="1902"/>
      <c r="F64" s="1902"/>
      <c r="G64" s="1902"/>
      <c r="H64" s="1902"/>
      <c r="I64" s="1902"/>
      <c r="J64" s="1902"/>
      <c r="K64" s="1902"/>
      <c r="L64" s="1902"/>
      <c r="M64" s="1902"/>
      <c r="N64" s="1902"/>
    </row>
    <row r="67" spans="2:17" ht="90" x14ac:dyDescent="0.25">
      <c r="B67" s="1522" t="s">
        <v>68</v>
      </c>
      <c r="C67" s="114" t="s">
        <v>69</v>
      </c>
      <c r="D67" s="114" t="s">
        <v>70</v>
      </c>
      <c r="E67" s="114" t="s">
        <v>71</v>
      </c>
      <c r="F67" s="114" t="s">
        <v>72</v>
      </c>
      <c r="G67" s="114" t="s">
        <v>73</v>
      </c>
      <c r="H67" s="114" t="s">
        <v>74</v>
      </c>
      <c r="I67" s="114" t="s">
        <v>75</v>
      </c>
      <c r="J67" s="114" t="s">
        <v>76</v>
      </c>
      <c r="K67" s="114" t="s">
        <v>77</v>
      </c>
      <c r="L67" s="114" t="s">
        <v>78</v>
      </c>
      <c r="M67" s="115" t="s">
        <v>79</v>
      </c>
      <c r="N67" s="115" t="s">
        <v>80</v>
      </c>
      <c r="O67" s="1898" t="s">
        <v>81</v>
      </c>
      <c r="P67" s="1900"/>
      <c r="Q67" s="114" t="s">
        <v>82</v>
      </c>
    </row>
    <row r="68" spans="2:17" x14ac:dyDescent="0.25">
      <c r="B68" s="693" t="s">
        <v>830</v>
      </c>
      <c r="C68" s="1490" t="s">
        <v>3478</v>
      </c>
      <c r="D68" s="1488" t="s">
        <v>2218</v>
      </c>
      <c r="E68" s="1488">
        <v>300</v>
      </c>
      <c r="F68" s="1531"/>
      <c r="G68" s="1531"/>
      <c r="H68" s="1531"/>
      <c r="I68" s="278" t="s">
        <v>19</v>
      </c>
      <c r="J68" s="278" t="s">
        <v>19</v>
      </c>
      <c r="K68" s="51" t="s">
        <v>19</v>
      </c>
      <c r="L68" s="51" t="s">
        <v>19</v>
      </c>
      <c r="M68" s="51" t="s">
        <v>19</v>
      </c>
      <c r="N68" s="51" t="s">
        <v>19</v>
      </c>
      <c r="O68" s="1952"/>
      <c r="P68" s="1953"/>
      <c r="Q68" s="51" t="s">
        <v>19</v>
      </c>
    </row>
    <row r="69" spans="2:17" x14ac:dyDescent="0.25">
      <c r="B69" s="693" t="s">
        <v>830</v>
      </c>
      <c r="C69" s="1489" t="s">
        <v>3479</v>
      </c>
      <c r="D69" s="1489" t="s">
        <v>2219</v>
      </c>
      <c r="E69" s="1597">
        <v>200</v>
      </c>
      <c r="F69" s="1531"/>
      <c r="G69" s="1531"/>
      <c r="H69" s="1531"/>
      <c r="I69" s="278" t="s">
        <v>19</v>
      </c>
      <c r="J69" s="278" t="s">
        <v>19</v>
      </c>
      <c r="K69" s="51" t="s">
        <v>19</v>
      </c>
      <c r="L69" s="51" t="s">
        <v>19</v>
      </c>
      <c r="M69" s="51" t="s">
        <v>19</v>
      </c>
      <c r="N69" s="51" t="s">
        <v>19</v>
      </c>
      <c r="O69" s="1492"/>
      <c r="P69" s="1493"/>
      <c r="Q69" s="51" t="s">
        <v>19</v>
      </c>
    </row>
    <row r="70" spans="2:17" x14ac:dyDescent="0.25">
      <c r="B70" s="693" t="s">
        <v>830</v>
      </c>
      <c r="C70" s="1489" t="s">
        <v>3480</v>
      </c>
      <c r="D70" s="1489" t="s">
        <v>2220</v>
      </c>
      <c r="E70" s="1597">
        <v>100</v>
      </c>
      <c r="F70" s="1531"/>
      <c r="G70" s="1531"/>
      <c r="H70" s="1531"/>
      <c r="I70" s="278" t="s">
        <v>19</v>
      </c>
      <c r="J70" s="278" t="s">
        <v>19</v>
      </c>
      <c r="K70" s="51" t="s">
        <v>19</v>
      </c>
      <c r="L70" s="51" t="s">
        <v>19</v>
      </c>
      <c r="M70" s="51" t="s">
        <v>19</v>
      </c>
      <c r="N70" s="51" t="s">
        <v>19</v>
      </c>
      <c r="O70" s="1492"/>
      <c r="P70" s="1493"/>
      <c r="Q70" s="51" t="s">
        <v>19</v>
      </c>
    </row>
    <row r="71" spans="2:17" x14ac:dyDescent="0.25">
      <c r="B71" s="693" t="s">
        <v>830</v>
      </c>
      <c r="C71" s="1489" t="s">
        <v>3481</v>
      </c>
      <c r="D71" s="1489" t="s">
        <v>2221</v>
      </c>
      <c r="E71" s="1597">
        <v>350</v>
      </c>
      <c r="F71" s="1531"/>
      <c r="G71" s="1531"/>
      <c r="H71" s="1531"/>
      <c r="I71" s="278" t="s">
        <v>19</v>
      </c>
      <c r="J71" s="278" t="s">
        <v>19</v>
      </c>
      <c r="K71" s="51" t="s">
        <v>19</v>
      </c>
      <c r="L71" s="51" t="s">
        <v>19</v>
      </c>
      <c r="M71" s="51" t="s">
        <v>19</v>
      </c>
      <c r="N71" s="51" t="s">
        <v>19</v>
      </c>
      <c r="O71" s="1492"/>
      <c r="P71" s="1493"/>
      <c r="Q71" s="51" t="s">
        <v>19</v>
      </c>
    </row>
    <row r="72" spans="2:17" ht="30" x14ac:dyDescent="0.25">
      <c r="B72" s="693" t="s">
        <v>830</v>
      </c>
      <c r="C72" s="1489" t="s">
        <v>3482</v>
      </c>
      <c r="D72" s="1489" t="s">
        <v>2222</v>
      </c>
      <c r="E72" s="1489">
        <v>300</v>
      </c>
      <c r="F72" s="1531"/>
      <c r="G72" s="1531"/>
      <c r="H72" s="1531"/>
      <c r="I72" s="278" t="s">
        <v>19</v>
      </c>
      <c r="J72" s="278" t="s">
        <v>19</v>
      </c>
      <c r="K72" s="51" t="s">
        <v>19</v>
      </c>
      <c r="L72" s="51" t="s">
        <v>19</v>
      </c>
      <c r="M72" s="51" t="s">
        <v>19</v>
      </c>
      <c r="N72" s="51" t="s">
        <v>19</v>
      </c>
      <c r="O72" s="1492"/>
      <c r="P72" s="1493"/>
      <c r="Q72" s="51" t="s">
        <v>19</v>
      </c>
    </row>
    <row r="73" spans="2:17" x14ac:dyDescent="0.25">
      <c r="B73" s="693" t="s">
        <v>830</v>
      </c>
      <c r="C73" s="1489" t="s">
        <v>3483</v>
      </c>
      <c r="D73" s="1489" t="s">
        <v>2223</v>
      </c>
      <c r="E73" s="1489">
        <v>48</v>
      </c>
      <c r="F73" s="1531"/>
      <c r="G73" s="1531"/>
      <c r="H73" s="1531"/>
      <c r="I73" s="278" t="s">
        <v>19</v>
      </c>
      <c r="J73" s="278" t="s">
        <v>19</v>
      </c>
      <c r="K73" s="51" t="s">
        <v>19</v>
      </c>
      <c r="L73" s="51" t="s">
        <v>19</v>
      </c>
      <c r="M73" s="51" t="s">
        <v>19</v>
      </c>
      <c r="N73" s="51" t="s">
        <v>19</v>
      </c>
      <c r="O73" s="1492"/>
      <c r="P73" s="1493"/>
      <c r="Q73" s="51" t="s">
        <v>19</v>
      </c>
    </row>
    <row r="74" spans="2:17" x14ac:dyDescent="0.25">
      <c r="B74" s="693" t="s">
        <v>830</v>
      </c>
      <c r="C74" s="1489" t="s">
        <v>3484</v>
      </c>
      <c r="D74" s="1489" t="s">
        <v>2224</v>
      </c>
      <c r="E74" s="1489">
        <v>48</v>
      </c>
      <c r="F74" s="1531"/>
      <c r="G74" s="1531"/>
      <c r="H74" s="1531"/>
      <c r="I74" s="278" t="s">
        <v>19</v>
      </c>
      <c r="J74" s="278" t="s">
        <v>19</v>
      </c>
      <c r="K74" s="51" t="s">
        <v>19</v>
      </c>
      <c r="L74" s="51" t="s">
        <v>19</v>
      </c>
      <c r="M74" s="51" t="s">
        <v>19</v>
      </c>
      <c r="N74" s="51" t="s">
        <v>19</v>
      </c>
      <c r="O74" s="1492"/>
      <c r="P74" s="1493"/>
      <c r="Q74" s="51" t="s">
        <v>19</v>
      </c>
    </row>
    <row r="75" spans="2:17" x14ac:dyDescent="0.25">
      <c r="B75" s="693" t="s">
        <v>830</v>
      </c>
      <c r="C75" s="1489" t="s">
        <v>3485</v>
      </c>
      <c r="D75" s="1489" t="s">
        <v>2225</v>
      </c>
      <c r="E75" s="1489">
        <v>49</v>
      </c>
      <c r="F75" s="1531"/>
      <c r="G75" s="1531"/>
      <c r="H75" s="1531"/>
      <c r="I75" s="278" t="s">
        <v>19</v>
      </c>
      <c r="J75" s="278" t="s">
        <v>19</v>
      </c>
      <c r="K75" s="51" t="s">
        <v>19</v>
      </c>
      <c r="L75" s="51" t="s">
        <v>19</v>
      </c>
      <c r="M75" s="51" t="s">
        <v>19</v>
      </c>
      <c r="N75" s="51" t="s">
        <v>19</v>
      </c>
      <c r="O75" s="1492"/>
      <c r="P75" s="1493"/>
      <c r="Q75" s="51" t="s">
        <v>19</v>
      </c>
    </row>
    <row r="76" spans="2:17" x14ac:dyDescent="0.25">
      <c r="B76" s="693" t="s">
        <v>830</v>
      </c>
      <c r="C76" s="1489" t="s">
        <v>3486</v>
      </c>
      <c r="D76" s="1489" t="s">
        <v>2226</v>
      </c>
      <c r="E76" s="1489">
        <v>49</v>
      </c>
      <c r="F76" s="1531"/>
      <c r="G76" s="1531"/>
      <c r="H76" s="1531"/>
      <c r="I76" s="278" t="s">
        <v>19</v>
      </c>
      <c r="J76" s="278" t="s">
        <v>19</v>
      </c>
      <c r="K76" s="51" t="s">
        <v>19</v>
      </c>
      <c r="L76" s="51" t="s">
        <v>19</v>
      </c>
      <c r="M76" s="51" t="s">
        <v>19</v>
      </c>
      <c r="N76" s="51" t="s">
        <v>19</v>
      </c>
      <c r="O76" s="1492"/>
      <c r="P76" s="1493"/>
      <c r="Q76" s="51" t="s">
        <v>19</v>
      </c>
    </row>
    <row r="77" spans="2:17" x14ac:dyDescent="0.25">
      <c r="B77" s="693" t="s">
        <v>830</v>
      </c>
      <c r="C77" s="1489" t="s">
        <v>3487</v>
      </c>
      <c r="D77" s="1489" t="s">
        <v>2227</v>
      </c>
      <c r="E77" s="1489">
        <v>49</v>
      </c>
      <c r="F77" s="1531"/>
      <c r="G77" s="1531"/>
      <c r="H77" s="1531"/>
      <c r="I77" s="278" t="s">
        <v>19</v>
      </c>
      <c r="J77" s="278" t="s">
        <v>19</v>
      </c>
      <c r="K77" s="51" t="s">
        <v>19</v>
      </c>
      <c r="L77" s="51" t="s">
        <v>19</v>
      </c>
      <c r="M77" s="51" t="s">
        <v>19</v>
      </c>
      <c r="N77" s="51" t="s">
        <v>19</v>
      </c>
      <c r="O77" s="1492"/>
      <c r="P77" s="1493"/>
      <c r="Q77" s="51" t="s">
        <v>19</v>
      </c>
    </row>
    <row r="78" spans="2:17" x14ac:dyDescent="0.25">
      <c r="B78" s="693" t="s">
        <v>830</v>
      </c>
      <c r="C78" s="1489" t="s">
        <v>3488</v>
      </c>
      <c r="D78" s="1489" t="s">
        <v>2227</v>
      </c>
      <c r="E78" s="1489">
        <v>49</v>
      </c>
      <c r="F78" s="1531"/>
      <c r="G78" s="1531"/>
      <c r="H78" s="1531"/>
      <c r="I78" s="278" t="s">
        <v>19</v>
      </c>
      <c r="J78" s="278" t="s">
        <v>19</v>
      </c>
      <c r="K78" s="51" t="s">
        <v>19</v>
      </c>
      <c r="L78" s="51" t="s">
        <v>19</v>
      </c>
      <c r="M78" s="51" t="s">
        <v>19</v>
      </c>
      <c r="N78" s="51" t="s">
        <v>19</v>
      </c>
      <c r="O78" s="1492"/>
      <c r="P78" s="1493"/>
      <c r="Q78" s="51" t="s">
        <v>19</v>
      </c>
    </row>
    <row r="79" spans="2:17" x14ac:dyDescent="0.25">
      <c r="B79" s="693" t="s">
        <v>830</v>
      </c>
      <c r="C79" s="1489" t="s">
        <v>3489</v>
      </c>
      <c r="D79" s="1489" t="s">
        <v>2228</v>
      </c>
      <c r="E79" s="1489">
        <v>49</v>
      </c>
      <c r="F79" s="1531"/>
      <c r="G79" s="1531"/>
      <c r="H79" s="1531"/>
      <c r="I79" s="278" t="s">
        <v>19</v>
      </c>
      <c r="J79" s="278" t="s">
        <v>19</v>
      </c>
      <c r="K79" s="51" t="s">
        <v>19</v>
      </c>
      <c r="L79" s="51" t="s">
        <v>19</v>
      </c>
      <c r="M79" s="51" t="s">
        <v>19</v>
      </c>
      <c r="N79" s="51" t="s">
        <v>19</v>
      </c>
      <c r="O79" s="1492"/>
      <c r="P79" s="1493"/>
      <c r="Q79" s="51" t="s">
        <v>19</v>
      </c>
    </row>
    <row r="80" spans="2:17" x14ac:dyDescent="0.25">
      <c r="B80" s="693" t="s">
        <v>830</v>
      </c>
      <c r="C80" s="1489" t="s">
        <v>3490</v>
      </c>
      <c r="D80" s="1489" t="s">
        <v>2229</v>
      </c>
      <c r="E80" s="1489">
        <v>49</v>
      </c>
      <c r="F80" s="1531"/>
      <c r="G80" s="1531"/>
      <c r="H80" s="1531"/>
      <c r="I80" s="278" t="s">
        <v>19</v>
      </c>
      <c r="J80" s="278" t="s">
        <v>19</v>
      </c>
      <c r="K80" s="51" t="s">
        <v>19</v>
      </c>
      <c r="L80" s="51" t="s">
        <v>19</v>
      </c>
      <c r="M80" s="51" t="s">
        <v>19</v>
      </c>
      <c r="N80" s="51" t="s">
        <v>19</v>
      </c>
      <c r="O80" s="1492"/>
      <c r="P80" s="1493"/>
      <c r="Q80" s="51" t="s">
        <v>19</v>
      </c>
    </row>
    <row r="81" spans="2:17" x14ac:dyDescent="0.25">
      <c r="B81" s="693" t="s">
        <v>830</v>
      </c>
      <c r="C81" s="1489" t="s">
        <v>3491</v>
      </c>
      <c r="D81" s="1489" t="s">
        <v>2230</v>
      </c>
      <c r="E81" s="1489">
        <v>50</v>
      </c>
      <c r="F81" s="1531"/>
      <c r="G81" s="1531"/>
      <c r="H81" s="1531"/>
      <c r="I81" s="278" t="s">
        <v>19</v>
      </c>
      <c r="J81" s="278" t="s">
        <v>19</v>
      </c>
      <c r="K81" s="51" t="s">
        <v>19</v>
      </c>
      <c r="L81" s="51" t="s">
        <v>19</v>
      </c>
      <c r="M81" s="51" t="s">
        <v>19</v>
      </c>
      <c r="N81" s="51" t="s">
        <v>19</v>
      </c>
      <c r="O81" s="1492"/>
      <c r="P81" s="1493"/>
      <c r="Q81" s="51" t="s">
        <v>19</v>
      </c>
    </row>
    <row r="82" spans="2:17" x14ac:dyDescent="0.25">
      <c r="B82" s="693" t="s">
        <v>830</v>
      </c>
      <c r="C82" s="1489" t="s">
        <v>3492</v>
      </c>
      <c r="D82" s="1489" t="s">
        <v>2231</v>
      </c>
      <c r="E82" s="1489">
        <v>50</v>
      </c>
      <c r="F82" s="1531"/>
      <c r="G82" s="1531"/>
      <c r="H82" s="1531"/>
      <c r="I82" s="278" t="s">
        <v>19</v>
      </c>
      <c r="J82" s="278" t="s">
        <v>19</v>
      </c>
      <c r="K82" s="51" t="s">
        <v>19</v>
      </c>
      <c r="L82" s="51" t="s">
        <v>19</v>
      </c>
      <c r="M82" s="51" t="s">
        <v>19</v>
      </c>
      <c r="N82" s="51" t="s">
        <v>19</v>
      </c>
      <c r="O82" s="1492"/>
      <c r="P82" s="1493"/>
      <c r="Q82" s="51" t="s">
        <v>19</v>
      </c>
    </row>
    <row r="83" spans="2:17" x14ac:dyDescent="0.25">
      <c r="B83" s="693" t="s">
        <v>830</v>
      </c>
      <c r="C83" s="1489" t="s">
        <v>3493</v>
      </c>
      <c r="D83" s="1489" t="s">
        <v>2232</v>
      </c>
      <c r="E83" s="1489">
        <v>50</v>
      </c>
      <c r="F83" s="1531"/>
      <c r="G83" s="1531"/>
      <c r="H83" s="1531"/>
      <c r="I83" s="278" t="s">
        <v>19</v>
      </c>
      <c r="J83" s="278" t="s">
        <v>19</v>
      </c>
      <c r="K83" s="51" t="s">
        <v>19</v>
      </c>
      <c r="L83" s="51" t="s">
        <v>19</v>
      </c>
      <c r="M83" s="51" t="s">
        <v>19</v>
      </c>
      <c r="N83" s="51" t="s">
        <v>19</v>
      </c>
      <c r="O83" s="1492"/>
      <c r="P83" s="1493"/>
      <c r="Q83" s="51" t="s">
        <v>19</v>
      </c>
    </row>
    <row r="84" spans="2:17" x14ac:dyDescent="0.25">
      <c r="B84" s="693" t="s">
        <v>830</v>
      </c>
      <c r="C84" s="1489" t="s">
        <v>3494</v>
      </c>
      <c r="D84" s="1489" t="s">
        <v>2233</v>
      </c>
      <c r="E84" s="1489">
        <v>50</v>
      </c>
      <c r="F84" s="1531"/>
      <c r="G84" s="1531"/>
      <c r="H84" s="1531"/>
      <c r="I84" s="278" t="s">
        <v>19</v>
      </c>
      <c r="J84" s="278" t="s">
        <v>19</v>
      </c>
      <c r="K84" s="51" t="s">
        <v>19</v>
      </c>
      <c r="L84" s="51" t="s">
        <v>19</v>
      </c>
      <c r="M84" s="51" t="s">
        <v>19</v>
      </c>
      <c r="N84" s="51" t="s">
        <v>19</v>
      </c>
      <c r="O84" s="1492"/>
      <c r="P84" s="1493"/>
      <c r="Q84" s="51" t="s">
        <v>19</v>
      </c>
    </row>
    <row r="85" spans="2:17" x14ac:dyDescent="0.25">
      <c r="B85" s="693" t="s">
        <v>830</v>
      </c>
      <c r="C85" s="1489" t="s">
        <v>3495</v>
      </c>
      <c r="D85" s="1489" t="s">
        <v>2233</v>
      </c>
      <c r="E85" s="1489">
        <v>50</v>
      </c>
      <c r="F85" s="1531"/>
      <c r="G85" s="1531"/>
      <c r="H85" s="1531"/>
      <c r="I85" s="278" t="s">
        <v>19</v>
      </c>
      <c r="J85" s="278" t="s">
        <v>19</v>
      </c>
      <c r="K85" s="51" t="s">
        <v>19</v>
      </c>
      <c r="L85" s="51" t="s">
        <v>19</v>
      </c>
      <c r="M85" s="51" t="s">
        <v>19</v>
      </c>
      <c r="N85" s="51" t="s">
        <v>19</v>
      </c>
      <c r="O85" s="1492"/>
      <c r="P85" s="1493"/>
      <c r="Q85" s="51" t="s">
        <v>19</v>
      </c>
    </row>
    <row r="86" spans="2:17" x14ac:dyDescent="0.25">
      <c r="B86" s="693" t="s">
        <v>830</v>
      </c>
      <c r="C86" s="1489" t="s">
        <v>3496</v>
      </c>
      <c r="D86" s="1489" t="s">
        <v>2234</v>
      </c>
      <c r="E86" s="1489">
        <v>50</v>
      </c>
      <c r="F86" s="1531"/>
      <c r="G86" s="1531"/>
      <c r="H86" s="1531"/>
      <c r="I86" s="278" t="s">
        <v>19</v>
      </c>
      <c r="J86" s="278" t="s">
        <v>19</v>
      </c>
      <c r="K86" s="51" t="s">
        <v>19</v>
      </c>
      <c r="L86" s="51" t="s">
        <v>19</v>
      </c>
      <c r="M86" s="51" t="s">
        <v>19</v>
      </c>
      <c r="N86" s="51" t="s">
        <v>19</v>
      </c>
      <c r="O86" s="1492"/>
      <c r="P86" s="1493"/>
      <c r="Q86" s="51" t="s">
        <v>19</v>
      </c>
    </row>
    <row r="87" spans="2:17" ht="30" x14ac:dyDescent="0.25">
      <c r="B87" s="693" t="s">
        <v>830</v>
      </c>
      <c r="C87" s="1489" t="s">
        <v>3497</v>
      </c>
      <c r="D87" s="1489" t="s">
        <v>2235</v>
      </c>
      <c r="E87" s="1489">
        <v>50</v>
      </c>
      <c r="F87" s="1531"/>
      <c r="G87" s="1531"/>
      <c r="H87" s="1531"/>
      <c r="I87" s="278" t="s">
        <v>19</v>
      </c>
      <c r="J87" s="278" t="s">
        <v>19</v>
      </c>
      <c r="K87" s="51" t="s">
        <v>19</v>
      </c>
      <c r="L87" s="51" t="s">
        <v>19</v>
      </c>
      <c r="M87" s="51" t="s">
        <v>19</v>
      </c>
      <c r="N87" s="51" t="s">
        <v>19</v>
      </c>
      <c r="O87" s="1492"/>
      <c r="P87" s="1493"/>
      <c r="Q87" s="51" t="s">
        <v>19</v>
      </c>
    </row>
    <row r="88" spans="2:17" x14ac:dyDescent="0.25">
      <c r="B88" s="693" t="s">
        <v>830</v>
      </c>
      <c r="C88" s="1489" t="s">
        <v>3498</v>
      </c>
      <c r="D88" s="1489" t="s">
        <v>2236</v>
      </c>
      <c r="E88" s="1489">
        <v>48</v>
      </c>
      <c r="F88" s="1531"/>
      <c r="G88" s="1531"/>
      <c r="H88" s="1531"/>
      <c r="I88" s="278" t="s">
        <v>19</v>
      </c>
      <c r="J88" s="278" t="s">
        <v>19</v>
      </c>
      <c r="K88" s="51" t="s">
        <v>19</v>
      </c>
      <c r="L88" s="51" t="s">
        <v>19</v>
      </c>
      <c r="M88" s="51" t="s">
        <v>19</v>
      </c>
      <c r="N88" s="51" t="s">
        <v>19</v>
      </c>
      <c r="O88" s="1492"/>
      <c r="P88" s="1493"/>
      <c r="Q88" s="51" t="s">
        <v>19</v>
      </c>
    </row>
    <row r="89" spans="2:17" x14ac:dyDescent="0.25">
      <c r="B89" s="693" t="s">
        <v>830</v>
      </c>
      <c r="C89" s="1489" t="s">
        <v>3499</v>
      </c>
      <c r="D89" s="1489" t="s">
        <v>2237</v>
      </c>
      <c r="E89" s="1489">
        <v>48</v>
      </c>
      <c r="F89" s="1531"/>
      <c r="G89" s="1531"/>
      <c r="H89" s="1531"/>
      <c r="I89" s="278" t="s">
        <v>19</v>
      </c>
      <c r="J89" s="278" t="s">
        <v>19</v>
      </c>
      <c r="K89" s="51" t="s">
        <v>19</v>
      </c>
      <c r="L89" s="51" t="s">
        <v>19</v>
      </c>
      <c r="M89" s="51" t="s">
        <v>19</v>
      </c>
      <c r="N89" s="51" t="s">
        <v>19</v>
      </c>
      <c r="O89" s="1492"/>
      <c r="P89" s="1493"/>
      <c r="Q89" s="51" t="s">
        <v>19</v>
      </c>
    </row>
    <row r="90" spans="2:17" x14ac:dyDescent="0.25">
      <c r="B90" s="693" t="s">
        <v>830</v>
      </c>
      <c r="C90" s="1489" t="s">
        <v>3500</v>
      </c>
      <c r="D90" s="1489" t="s">
        <v>2238</v>
      </c>
      <c r="E90" s="1489">
        <v>50</v>
      </c>
      <c r="F90" s="1531"/>
      <c r="G90" s="1531"/>
      <c r="H90" s="1531"/>
      <c r="I90" s="278" t="s">
        <v>19</v>
      </c>
      <c r="J90" s="278" t="s">
        <v>19</v>
      </c>
      <c r="K90" s="51" t="s">
        <v>19</v>
      </c>
      <c r="L90" s="51" t="s">
        <v>19</v>
      </c>
      <c r="M90" s="51" t="s">
        <v>19</v>
      </c>
      <c r="N90" s="51" t="s">
        <v>19</v>
      </c>
      <c r="O90" s="1492"/>
      <c r="P90" s="1493"/>
      <c r="Q90" s="51" t="s">
        <v>19</v>
      </c>
    </row>
    <row r="91" spans="2:17" x14ac:dyDescent="0.25">
      <c r="B91" s="693" t="s">
        <v>830</v>
      </c>
      <c r="C91" s="1489" t="s">
        <v>3501</v>
      </c>
      <c r="D91" s="1489" t="s">
        <v>2238</v>
      </c>
      <c r="E91" s="1489">
        <v>50</v>
      </c>
      <c r="F91" s="1531"/>
      <c r="G91" s="1531"/>
      <c r="H91" s="1531"/>
      <c r="I91" s="278" t="s">
        <v>19</v>
      </c>
      <c r="J91" s="278" t="s">
        <v>19</v>
      </c>
      <c r="K91" s="51" t="s">
        <v>19</v>
      </c>
      <c r="L91" s="51" t="s">
        <v>19</v>
      </c>
      <c r="M91" s="51" t="s">
        <v>19</v>
      </c>
      <c r="N91" s="51" t="s">
        <v>19</v>
      </c>
      <c r="O91" s="1492"/>
      <c r="P91" s="1493"/>
      <c r="Q91" s="51" t="s">
        <v>19</v>
      </c>
    </row>
    <row r="92" spans="2:17" x14ac:dyDescent="0.25">
      <c r="B92" s="693" t="s">
        <v>830</v>
      </c>
      <c r="C92" s="1489" t="s">
        <v>3502</v>
      </c>
      <c r="D92" s="1489" t="s">
        <v>2239</v>
      </c>
      <c r="E92" s="1489">
        <v>50</v>
      </c>
      <c r="F92" s="1531"/>
      <c r="G92" s="1531"/>
      <c r="H92" s="1531"/>
      <c r="I92" s="278" t="s">
        <v>19</v>
      </c>
      <c r="J92" s="278" t="s">
        <v>19</v>
      </c>
      <c r="K92" s="51" t="s">
        <v>19</v>
      </c>
      <c r="L92" s="51" t="s">
        <v>19</v>
      </c>
      <c r="M92" s="51" t="s">
        <v>19</v>
      </c>
      <c r="N92" s="51" t="s">
        <v>19</v>
      </c>
      <c r="O92" s="1492"/>
      <c r="P92" s="1493"/>
      <c r="Q92" s="51" t="s">
        <v>19</v>
      </c>
    </row>
    <row r="93" spans="2:17" x14ac:dyDescent="0.25">
      <c r="B93" s="693" t="s">
        <v>830</v>
      </c>
      <c r="C93" s="1489" t="s">
        <v>3503</v>
      </c>
      <c r="D93" s="1489" t="s">
        <v>2240</v>
      </c>
      <c r="E93" s="1489">
        <v>48</v>
      </c>
      <c r="F93" s="1531"/>
      <c r="G93" s="1531"/>
      <c r="H93" s="1531"/>
      <c r="I93" s="278" t="s">
        <v>19</v>
      </c>
      <c r="J93" s="278" t="s">
        <v>19</v>
      </c>
      <c r="K93" s="51" t="s">
        <v>19</v>
      </c>
      <c r="L93" s="51" t="s">
        <v>19</v>
      </c>
      <c r="M93" s="51" t="s">
        <v>19</v>
      </c>
      <c r="N93" s="51" t="s">
        <v>19</v>
      </c>
      <c r="O93" s="1492"/>
      <c r="P93" s="1493"/>
      <c r="Q93" s="51" t="s">
        <v>19</v>
      </c>
    </row>
    <row r="94" spans="2:17" x14ac:dyDescent="0.25">
      <c r="B94" s="693" t="s">
        <v>830</v>
      </c>
      <c r="C94" s="1489" t="s">
        <v>3504</v>
      </c>
      <c r="D94" s="1489" t="s">
        <v>2241</v>
      </c>
      <c r="E94" s="1489">
        <v>48</v>
      </c>
      <c r="F94" s="1531"/>
      <c r="G94" s="1531"/>
      <c r="H94" s="1531"/>
      <c r="I94" s="278" t="s">
        <v>19</v>
      </c>
      <c r="J94" s="278" t="s">
        <v>19</v>
      </c>
      <c r="K94" s="51" t="s">
        <v>19</v>
      </c>
      <c r="L94" s="51" t="s">
        <v>19</v>
      </c>
      <c r="M94" s="51" t="s">
        <v>19</v>
      </c>
      <c r="N94" s="51" t="s">
        <v>19</v>
      </c>
      <c r="O94" s="1492"/>
      <c r="P94" s="1493"/>
      <c r="Q94" s="51" t="s">
        <v>19</v>
      </c>
    </row>
    <row r="95" spans="2:17" x14ac:dyDescent="0.25">
      <c r="B95" s="693" t="s">
        <v>830</v>
      </c>
      <c r="C95" s="1489" t="s">
        <v>3505</v>
      </c>
      <c r="D95" s="1489" t="s">
        <v>2242</v>
      </c>
      <c r="E95" s="1489">
        <v>50</v>
      </c>
      <c r="F95" s="1531"/>
      <c r="G95" s="1531"/>
      <c r="H95" s="1531"/>
      <c r="I95" s="278" t="s">
        <v>19</v>
      </c>
      <c r="J95" s="278" t="s">
        <v>19</v>
      </c>
      <c r="K95" s="51" t="s">
        <v>19</v>
      </c>
      <c r="L95" s="51" t="s">
        <v>19</v>
      </c>
      <c r="M95" s="51" t="s">
        <v>19</v>
      </c>
      <c r="N95" s="51" t="s">
        <v>19</v>
      </c>
      <c r="O95" s="1492"/>
      <c r="P95" s="1493"/>
      <c r="Q95" s="51" t="s">
        <v>19</v>
      </c>
    </row>
    <row r="96" spans="2:17" x14ac:dyDescent="0.25">
      <c r="B96" s="693" t="s">
        <v>830</v>
      </c>
      <c r="C96" s="1489" t="s">
        <v>3506</v>
      </c>
      <c r="D96" s="1489" t="s">
        <v>2242</v>
      </c>
      <c r="E96" s="1489">
        <v>50</v>
      </c>
      <c r="F96" s="1531"/>
      <c r="G96" s="1531"/>
      <c r="H96" s="1531"/>
      <c r="I96" s="278" t="s">
        <v>19</v>
      </c>
      <c r="J96" s="278" t="s">
        <v>19</v>
      </c>
      <c r="K96" s="51" t="s">
        <v>19</v>
      </c>
      <c r="L96" s="51" t="s">
        <v>19</v>
      </c>
      <c r="M96" s="51" t="s">
        <v>19</v>
      </c>
      <c r="N96" s="51" t="s">
        <v>19</v>
      </c>
      <c r="O96" s="1492"/>
      <c r="P96" s="1493"/>
      <c r="Q96" s="51" t="s">
        <v>19</v>
      </c>
    </row>
    <row r="97" spans="2:17" x14ac:dyDescent="0.25">
      <c r="B97" s="693" t="s">
        <v>830</v>
      </c>
      <c r="C97" s="1489" t="s">
        <v>3507</v>
      </c>
      <c r="D97" s="1489" t="s">
        <v>2243</v>
      </c>
      <c r="E97" s="1489">
        <v>48</v>
      </c>
      <c r="F97" s="1531"/>
      <c r="G97" s="1531"/>
      <c r="H97" s="1531"/>
      <c r="I97" s="278" t="s">
        <v>19</v>
      </c>
      <c r="J97" s="278" t="s">
        <v>19</v>
      </c>
      <c r="K97" s="51" t="s">
        <v>19</v>
      </c>
      <c r="L97" s="51" t="s">
        <v>19</v>
      </c>
      <c r="M97" s="51" t="s">
        <v>19</v>
      </c>
      <c r="N97" s="51" t="s">
        <v>19</v>
      </c>
      <c r="O97" s="1492"/>
      <c r="P97" s="1493"/>
      <c r="Q97" s="51" t="s">
        <v>19</v>
      </c>
    </row>
    <row r="98" spans="2:17" x14ac:dyDescent="0.25">
      <c r="B98" s="693" t="s">
        <v>830</v>
      </c>
      <c r="C98" s="1489" t="s">
        <v>3508</v>
      </c>
      <c r="D98" s="1489" t="s">
        <v>2243</v>
      </c>
      <c r="E98" s="1489">
        <v>48</v>
      </c>
      <c r="F98" s="1531"/>
      <c r="G98" s="1531"/>
      <c r="H98" s="1531"/>
      <c r="I98" s="278" t="s">
        <v>19</v>
      </c>
      <c r="J98" s="278" t="s">
        <v>19</v>
      </c>
      <c r="K98" s="51" t="s">
        <v>19</v>
      </c>
      <c r="L98" s="51" t="s">
        <v>19</v>
      </c>
      <c r="M98" s="51" t="s">
        <v>19</v>
      </c>
      <c r="N98" s="51" t="s">
        <v>19</v>
      </c>
      <c r="O98" s="1492"/>
      <c r="P98" s="1493"/>
      <c r="Q98" s="51" t="s">
        <v>19</v>
      </c>
    </row>
    <row r="99" spans="2:17" x14ac:dyDescent="0.25">
      <c r="B99" s="693" t="s">
        <v>830</v>
      </c>
      <c r="C99" s="1489" t="s">
        <v>3509</v>
      </c>
      <c r="D99" s="1489" t="s">
        <v>2244</v>
      </c>
      <c r="E99" s="1489">
        <v>48</v>
      </c>
      <c r="F99" s="1531"/>
      <c r="G99" s="1531"/>
      <c r="H99" s="1531"/>
      <c r="I99" s="278" t="s">
        <v>19</v>
      </c>
      <c r="J99" s="278" t="s">
        <v>19</v>
      </c>
      <c r="K99" s="51" t="s">
        <v>19</v>
      </c>
      <c r="L99" s="51" t="s">
        <v>19</v>
      </c>
      <c r="M99" s="51" t="s">
        <v>19</v>
      </c>
      <c r="N99" s="51" t="s">
        <v>19</v>
      </c>
      <c r="O99" s="1492"/>
      <c r="P99" s="1493"/>
      <c r="Q99" s="51" t="s">
        <v>19</v>
      </c>
    </row>
    <row r="100" spans="2:17" x14ac:dyDescent="0.25">
      <c r="B100" s="693" t="s">
        <v>830</v>
      </c>
      <c r="C100" s="1489" t="s">
        <v>3510</v>
      </c>
      <c r="D100" s="1489" t="s">
        <v>2244</v>
      </c>
      <c r="E100" s="1489">
        <v>48</v>
      </c>
      <c r="F100" s="1531"/>
      <c r="G100" s="1531"/>
      <c r="H100" s="1531"/>
      <c r="I100" s="278" t="s">
        <v>19</v>
      </c>
      <c r="J100" s="278" t="s">
        <v>19</v>
      </c>
      <c r="K100" s="51" t="s">
        <v>19</v>
      </c>
      <c r="L100" s="51" t="s">
        <v>19</v>
      </c>
      <c r="M100" s="51" t="s">
        <v>19</v>
      </c>
      <c r="N100" s="51" t="s">
        <v>19</v>
      </c>
      <c r="O100" s="1492"/>
      <c r="P100" s="1493"/>
      <c r="Q100" s="51" t="s">
        <v>19</v>
      </c>
    </row>
    <row r="101" spans="2:17" x14ac:dyDescent="0.25">
      <c r="B101" s="693" t="s">
        <v>830</v>
      </c>
      <c r="C101" s="1489" t="s">
        <v>3511</v>
      </c>
      <c r="D101" s="1489" t="s">
        <v>2245</v>
      </c>
      <c r="E101" s="1489">
        <v>50</v>
      </c>
      <c r="F101" s="1531"/>
      <c r="G101" s="1531"/>
      <c r="H101" s="1531"/>
      <c r="I101" s="278" t="s">
        <v>19</v>
      </c>
      <c r="J101" s="278" t="s">
        <v>19</v>
      </c>
      <c r="K101" s="51" t="s">
        <v>19</v>
      </c>
      <c r="L101" s="51" t="s">
        <v>19</v>
      </c>
      <c r="M101" s="51" t="s">
        <v>19</v>
      </c>
      <c r="N101" s="51" t="s">
        <v>19</v>
      </c>
      <c r="O101" s="1492"/>
      <c r="P101" s="1493"/>
      <c r="Q101" s="51" t="s">
        <v>19</v>
      </c>
    </row>
    <row r="102" spans="2:17" x14ac:dyDescent="0.25">
      <c r="B102" s="693" t="s">
        <v>830</v>
      </c>
      <c r="C102" s="1489" t="s">
        <v>3512</v>
      </c>
      <c r="D102" s="1489" t="s">
        <v>2246</v>
      </c>
      <c r="E102" s="1489">
        <v>50</v>
      </c>
      <c r="F102" s="1531"/>
      <c r="G102" s="1531"/>
      <c r="H102" s="1531"/>
      <c r="I102" s="278" t="s">
        <v>19</v>
      </c>
      <c r="J102" s="278" t="s">
        <v>19</v>
      </c>
      <c r="K102" s="51" t="s">
        <v>19</v>
      </c>
      <c r="L102" s="51" t="s">
        <v>19</v>
      </c>
      <c r="M102" s="51" t="s">
        <v>19</v>
      </c>
      <c r="N102" s="51" t="s">
        <v>19</v>
      </c>
      <c r="O102" s="1492"/>
      <c r="P102" s="1493"/>
      <c r="Q102" s="51" t="s">
        <v>19</v>
      </c>
    </row>
    <row r="103" spans="2:17" x14ac:dyDescent="0.25">
      <c r="B103" s="693" t="s">
        <v>830</v>
      </c>
      <c r="C103" s="1489" t="s">
        <v>3513</v>
      </c>
      <c r="D103" s="1489" t="s">
        <v>2247</v>
      </c>
      <c r="E103" s="1489">
        <v>50</v>
      </c>
      <c r="F103" s="1531"/>
      <c r="G103" s="1531"/>
      <c r="H103" s="1531"/>
      <c r="I103" s="278" t="s">
        <v>19</v>
      </c>
      <c r="J103" s="278" t="s">
        <v>19</v>
      </c>
      <c r="K103" s="51" t="s">
        <v>19</v>
      </c>
      <c r="L103" s="51" t="s">
        <v>19</v>
      </c>
      <c r="M103" s="51" t="s">
        <v>19</v>
      </c>
      <c r="N103" s="51" t="s">
        <v>19</v>
      </c>
      <c r="O103" s="1492"/>
      <c r="P103" s="1493"/>
      <c r="Q103" s="51" t="s">
        <v>19</v>
      </c>
    </row>
    <row r="104" spans="2:17" x14ac:dyDescent="0.25">
      <c r="B104" s="693" t="s">
        <v>830</v>
      </c>
      <c r="C104" s="1489" t="s">
        <v>3514</v>
      </c>
      <c r="D104" s="1489" t="s">
        <v>2248</v>
      </c>
      <c r="E104" s="1489">
        <v>52</v>
      </c>
      <c r="F104" s="1531"/>
      <c r="G104" s="1531"/>
      <c r="H104" s="1531"/>
      <c r="I104" s="278" t="s">
        <v>19</v>
      </c>
      <c r="J104" s="278" t="s">
        <v>19</v>
      </c>
      <c r="K104" s="51" t="s">
        <v>19</v>
      </c>
      <c r="L104" s="51" t="s">
        <v>19</v>
      </c>
      <c r="M104" s="51" t="s">
        <v>19</v>
      </c>
      <c r="N104" s="51" t="s">
        <v>19</v>
      </c>
      <c r="O104" s="1492"/>
      <c r="P104" s="1493"/>
      <c r="Q104" s="51" t="s">
        <v>19</v>
      </c>
    </row>
    <row r="105" spans="2:17" x14ac:dyDescent="0.25">
      <c r="B105" s="693" t="s">
        <v>830</v>
      </c>
      <c r="C105" s="1489" t="s">
        <v>3515</v>
      </c>
      <c r="D105" s="1489" t="s">
        <v>2249</v>
      </c>
      <c r="E105" s="1489">
        <v>50</v>
      </c>
      <c r="F105" s="1531"/>
      <c r="G105" s="1531"/>
      <c r="H105" s="1531"/>
      <c r="I105" s="278" t="s">
        <v>19</v>
      </c>
      <c r="J105" s="278" t="s">
        <v>19</v>
      </c>
      <c r="K105" s="51" t="s">
        <v>19</v>
      </c>
      <c r="L105" s="51" t="s">
        <v>19</v>
      </c>
      <c r="M105" s="51" t="s">
        <v>19</v>
      </c>
      <c r="N105" s="51" t="s">
        <v>19</v>
      </c>
      <c r="O105" s="1492"/>
      <c r="P105" s="1493"/>
      <c r="Q105" s="51" t="s">
        <v>19</v>
      </c>
    </row>
    <row r="106" spans="2:17" x14ac:dyDescent="0.25">
      <c r="B106" s="693" t="s">
        <v>830</v>
      </c>
      <c r="C106" s="1489" t="s">
        <v>3516</v>
      </c>
      <c r="D106" s="1489" t="s">
        <v>2250</v>
      </c>
      <c r="E106" s="1489">
        <v>48</v>
      </c>
      <c r="F106" s="1531"/>
      <c r="G106" s="1531"/>
      <c r="H106" s="1531"/>
      <c r="I106" s="278" t="s">
        <v>19</v>
      </c>
      <c r="J106" s="278" t="s">
        <v>19</v>
      </c>
      <c r="K106" s="51" t="s">
        <v>19</v>
      </c>
      <c r="L106" s="51" t="s">
        <v>19</v>
      </c>
      <c r="M106" s="51" t="s">
        <v>19</v>
      </c>
      <c r="N106" s="51" t="s">
        <v>19</v>
      </c>
      <c r="O106" s="1492"/>
      <c r="P106" s="1493"/>
      <c r="Q106" s="51" t="s">
        <v>19</v>
      </c>
    </row>
    <row r="107" spans="2:17" x14ac:dyDescent="0.25">
      <c r="B107" s="693" t="s">
        <v>830</v>
      </c>
      <c r="C107" s="1489" t="s">
        <v>3517</v>
      </c>
      <c r="D107" s="1489" t="s">
        <v>2251</v>
      </c>
      <c r="E107" s="1489">
        <v>50</v>
      </c>
      <c r="F107" s="1531"/>
      <c r="G107" s="1531"/>
      <c r="H107" s="1531"/>
      <c r="I107" s="278" t="s">
        <v>19</v>
      </c>
      <c r="J107" s="278" t="s">
        <v>19</v>
      </c>
      <c r="K107" s="51" t="s">
        <v>19</v>
      </c>
      <c r="L107" s="51" t="s">
        <v>19</v>
      </c>
      <c r="M107" s="51" t="s">
        <v>19</v>
      </c>
      <c r="N107" s="51" t="s">
        <v>19</v>
      </c>
      <c r="O107" s="1492"/>
      <c r="P107" s="1493"/>
      <c r="Q107" s="51" t="s">
        <v>19</v>
      </c>
    </row>
    <row r="108" spans="2:17" x14ac:dyDescent="0.25">
      <c r="B108" s="693" t="s">
        <v>830</v>
      </c>
      <c r="C108" s="1489" t="s">
        <v>3518</v>
      </c>
      <c r="D108" s="1489" t="s">
        <v>2252</v>
      </c>
      <c r="E108" s="1489">
        <v>50</v>
      </c>
      <c r="F108" s="1531"/>
      <c r="G108" s="1531"/>
      <c r="H108" s="1531"/>
      <c r="I108" s="278" t="s">
        <v>19</v>
      </c>
      <c r="J108" s="278" t="s">
        <v>19</v>
      </c>
      <c r="K108" s="51" t="s">
        <v>19</v>
      </c>
      <c r="L108" s="51" t="s">
        <v>19</v>
      </c>
      <c r="M108" s="51" t="s">
        <v>19</v>
      </c>
      <c r="N108" s="51" t="s">
        <v>19</v>
      </c>
      <c r="O108" s="1492"/>
      <c r="P108" s="1493"/>
      <c r="Q108" s="51" t="s">
        <v>19</v>
      </c>
    </row>
    <row r="109" spans="2:17" x14ac:dyDescent="0.25">
      <c r="B109" s="693" t="s">
        <v>830</v>
      </c>
      <c r="C109" s="1489" t="s">
        <v>3519</v>
      </c>
      <c r="D109" s="1489" t="s">
        <v>1129</v>
      </c>
      <c r="E109" s="1489">
        <v>50</v>
      </c>
      <c r="F109" s="1531"/>
      <c r="G109" s="1531"/>
      <c r="H109" s="1531"/>
      <c r="I109" s="278" t="s">
        <v>19</v>
      </c>
      <c r="J109" s="278" t="s">
        <v>19</v>
      </c>
      <c r="K109" s="51" t="s">
        <v>19</v>
      </c>
      <c r="L109" s="51" t="s">
        <v>19</v>
      </c>
      <c r="M109" s="51" t="s">
        <v>19</v>
      </c>
      <c r="N109" s="51" t="s">
        <v>19</v>
      </c>
      <c r="O109" s="1492"/>
      <c r="P109" s="1493"/>
      <c r="Q109" s="51" t="s">
        <v>19</v>
      </c>
    </row>
    <row r="110" spans="2:17" x14ac:dyDescent="0.25">
      <c r="B110" s="693" t="s">
        <v>830</v>
      </c>
      <c r="C110" s="1489" t="s">
        <v>3520</v>
      </c>
      <c r="D110" s="1489" t="s">
        <v>1130</v>
      </c>
      <c r="E110" s="1489">
        <v>48</v>
      </c>
      <c r="F110" s="1531"/>
      <c r="G110" s="1531"/>
      <c r="H110" s="1531"/>
      <c r="I110" s="278" t="s">
        <v>19</v>
      </c>
      <c r="J110" s="278" t="s">
        <v>19</v>
      </c>
      <c r="K110" s="51" t="s">
        <v>19</v>
      </c>
      <c r="L110" s="51" t="s">
        <v>19</v>
      </c>
      <c r="M110" s="51" t="s">
        <v>19</v>
      </c>
      <c r="N110" s="51" t="s">
        <v>19</v>
      </c>
      <c r="O110" s="1492"/>
      <c r="P110" s="1493"/>
      <c r="Q110" s="51" t="s">
        <v>19</v>
      </c>
    </row>
    <row r="111" spans="2:17" x14ac:dyDescent="0.25">
      <c r="B111" s="693" t="s">
        <v>830</v>
      </c>
      <c r="C111" s="1489" t="s">
        <v>3521</v>
      </c>
      <c r="D111" s="1489" t="s">
        <v>1130</v>
      </c>
      <c r="E111" s="1489">
        <v>48</v>
      </c>
      <c r="F111" s="1531"/>
      <c r="G111" s="1531"/>
      <c r="H111" s="1531"/>
      <c r="I111" s="278" t="s">
        <v>19</v>
      </c>
      <c r="J111" s="278" t="s">
        <v>19</v>
      </c>
      <c r="K111" s="51" t="s">
        <v>19</v>
      </c>
      <c r="L111" s="51" t="s">
        <v>19</v>
      </c>
      <c r="M111" s="51" t="s">
        <v>19</v>
      </c>
      <c r="N111" s="51" t="s">
        <v>19</v>
      </c>
      <c r="O111" s="1492"/>
      <c r="P111" s="1493"/>
      <c r="Q111" s="51" t="s">
        <v>19</v>
      </c>
    </row>
    <row r="112" spans="2:17" x14ac:dyDescent="0.25">
      <c r="B112" s="693" t="s">
        <v>830</v>
      </c>
      <c r="C112" s="1489" t="s">
        <v>3522</v>
      </c>
      <c r="D112" s="1489" t="s">
        <v>2253</v>
      </c>
      <c r="E112" s="1489">
        <v>50</v>
      </c>
      <c r="F112" s="1531"/>
      <c r="G112" s="1531"/>
      <c r="H112" s="1531"/>
      <c r="I112" s="278" t="s">
        <v>19</v>
      </c>
      <c r="J112" s="278" t="s">
        <v>19</v>
      </c>
      <c r="K112" s="51" t="s">
        <v>19</v>
      </c>
      <c r="L112" s="51" t="s">
        <v>19</v>
      </c>
      <c r="M112" s="51" t="s">
        <v>19</v>
      </c>
      <c r="N112" s="51" t="s">
        <v>19</v>
      </c>
      <c r="O112" s="1492"/>
      <c r="P112" s="1493"/>
      <c r="Q112" s="51" t="s">
        <v>19</v>
      </c>
    </row>
    <row r="113" spans="2:26" x14ac:dyDescent="0.25">
      <c r="B113" s="693" t="s">
        <v>830</v>
      </c>
      <c r="C113" s="1489" t="s">
        <v>3523</v>
      </c>
      <c r="D113" s="1489" t="s">
        <v>2254</v>
      </c>
      <c r="E113" s="1489">
        <v>50</v>
      </c>
      <c r="F113" s="1531"/>
      <c r="G113" s="1531"/>
      <c r="H113" s="1531"/>
      <c r="I113" s="278" t="s">
        <v>19</v>
      </c>
      <c r="J113" s="278" t="s">
        <v>19</v>
      </c>
      <c r="K113" s="51" t="s">
        <v>19</v>
      </c>
      <c r="L113" s="51" t="s">
        <v>19</v>
      </c>
      <c r="M113" s="51" t="s">
        <v>19</v>
      </c>
      <c r="N113" s="51" t="s">
        <v>19</v>
      </c>
      <c r="O113" s="1492"/>
      <c r="P113" s="1493"/>
      <c r="Q113" s="51" t="s">
        <v>19</v>
      </c>
    </row>
    <row r="114" spans="2:26" x14ac:dyDescent="0.25">
      <c r="B114" s="693"/>
      <c r="C114" s="1489"/>
      <c r="D114" s="1489"/>
      <c r="E114" s="1597"/>
      <c r="F114" s="1531"/>
      <c r="G114" s="1531"/>
      <c r="H114" s="1531"/>
      <c r="I114" s="278"/>
      <c r="J114" s="278"/>
      <c r="K114" s="51"/>
      <c r="L114" s="51"/>
      <c r="M114" s="51"/>
      <c r="N114" s="51"/>
      <c r="O114" s="1492"/>
      <c r="P114" s="1493"/>
      <c r="Q114" s="51"/>
    </row>
    <row r="115" spans="2:26" x14ac:dyDescent="0.25">
      <c r="B115" s="1" t="s">
        <v>92</v>
      </c>
    </row>
    <row r="116" spans="2:26" x14ac:dyDescent="0.25">
      <c r="B116" s="1" t="s">
        <v>93</v>
      </c>
    </row>
    <row r="119" spans="2:26" ht="26.25" x14ac:dyDescent="0.25">
      <c r="B119" s="2436" t="s">
        <v>2095</v>
      </c>
      <c r="C119" s="2436"/>
      <c r="D119" s="2436"/>
      <c r="E119" s="2436"/>
      <c r="F119" s="2436"/>
      <c r="G119" s="2436"/>
      <c r="H119" s="2436"/>
      <c r="I119" s="2436"/>
      <c r="J119" s="2436"/>
      <c r="K119" s="2436"/>
      <c r="L119" s="2436"/>
      <c r="M119" s="2436"/>
      <c r="N119" s="2436"/>
      <c r="O119" s="2436"/>
      <c r="P119" s="2436"/>
      <c r="Q119" s="2436"/>
      <c r="R119" s="137"/>
      <c r="S119" s="137"/>
      <c r="T119" s="137"/>
      <c r="U119" s="137"/>
      <c r="V119" s="137"/>
      <c r="W119" s="137"/>
      <c r="X119" s="137"/>
      <c r="Y119" s="137"/>
      <c r="Z119" s="137"/>
    </row>
    <row r="120" spans="2:26" s="1818" customFormat="1" x14ac:dyDescent="0.25">
      <c r="B120" s="1896" t="s">
        <v>95</v>
      </c>
      <c r="C120" s="1896" t="s">
        <v>96</v>
      </c>
      <c r="D120" s="1896" t="s">
        <v>97</v>
      </c>
      <c r="E120" s="1896" t="s">
        <v>98</v>
      </c>
      <c r="F120" s="1896" t="s">
        <v>99</v>
      </c>
      <c r="G120" s="1896" t="s">
        <v>100</v>
      </c>
      <c r="H120" s="1896" t="s">
        <v>101</v>
      </c>
      <c r="I120" s="1896" t="s">
        <v>102</v>
      </c>
      <c r="J120" s="1898" t="s">
        <v>241</v>
      </c>
      <c r="K120" s="1899"/>
      <c r="L120" s="1900"/>
      <c r="M120" s="1896" t="s">
        <v>104</v>
      </c>
      <c r="N120" s="1896" t="s">
        <v>105</v>
      </c>
      <c r="O120" s="1896" t="s">
        <v>106</v>
      </c>
      <c r="P120" s="2118" t="s">
        <v>81</v>
      </c>
      <c r="Q120" s="2119"/>
      <c r="R120" s="137"/>
      <c r="S120" s="137"/>
      <c r="T120" s="137"/>
      <c r="U120" s="137"/>
      <c r="V120" s="137"/>
      <c r="W120" s="137"/>
      <c r="X120" s="137"/>
      <c r="Y120" s="137"/>
      <c r="Z120" s="137"/>
    </row>
    <row r="121" spans="2:26" s="1818" customFormat="1" ht="30" x14ac:dyDescent="0.25">
      <c r="B121" s="1897"/>
      <c r="C121" s="1897"/>
      <c r="D121" s="1897"/>
      <c r="E121" s="1897"/>
      <c r="F121" s="1897"/>
      <c r="G121" s="1897"/>
      <c r="H121" s="1897"/>
      <c r="I121" s="1897"/>
      <c r="J121" s="1542" t="s">
        <v>107</v>
      </c>
      <c r="K121" s="1819" t="s">
        <v>5519</v>
      </c>
      <c r="L121" s="1543" t="s">
        <v>1989</v>
      </c>
      <c r="M121" s="1897"/>
      <c r="N121" s="1897"/>
      <c r="O121" s="1897"/>
      <c r="P121" s="2120"/>
      <c r="Q121" s="2121"/>
      <c r="R121" s="137"/>
      <c r="S121" s="137"/>
      <c r="T121" s="137"/>
      <c r="U121" s="137"/>
      <c r="V121" s="137"/>
      <c r="W121" s="137"/>
      <c r="X121" s="137"/>
      <c r="Y121" s="137"/>
      <c r="Z121" s="137"/>
    </row>
    <row r="122" spans="2:26" s="116" customFormat="1" ht="60" x14ac:dyDescent="0.25">
      <c r="B122" s="1477" t="s">
        <v>126</v>
      </c>
      <c r="C122" s="1477" t="s">
        <v>127</v>
      </c>
      <c r="D122" s="1477" t="s">
        <v>5520</v>
      </c>
      <c r="E122" s="1820">
        <v>26160285</v>
      </c>
      <c r="F122" s="1821" t="s">
        <v>5521</v>
      </c>
      <c r="G122" s="1477" t="s">
        <v>130</v>
      </c>
      <c r="H122" s="1475">
        <v>36840</v>
      </c>
      <c r="I122" s="1477" t="s">
        <v>86</v>
      </c>
      <c r="J122" s="1552" t="s">
        <v>5522</v>
      </c>
      <c r="K122" s="1552" t="s">
        <v>5523</v>
      </c>
      <c r="L122" s="1552" t="s">
        <v>146</v>
      </c>
      <c r="M122" s="1477" t="s">
        <v>19</v>
      </c>
      <c r="N122" s="1822" t="s">
        <v>19</v>
      </c>
      <c r="O122" s="1477" t="s">
        <v>19</v>
      </c>
      <c r="P122" s="2109" t="s">
        <v>5524</v>
      </c>
      <c r="Q122" s="2110"/>
    </row>
    <row r="123" spans="2:26" s="116" customFormat="1" ht="30" x14ac:dyDescent="0.25">
      <c r="B123" s="1477" t="s">
        <v>126</v>
      </c>
      <c r="C123" s="1477" t="s">
        <v>127</v>
      </c>
      <c r="D123" s="1820" t="s">
        <v>3524</v>
      </c>
      <c r="E123" s="1820">
        <v>50919941</v>
      </c>
      <c r="F123" s="1821" t="s">
        <v>1642</v>
      </c>
      <c r="G123" s="1477" t="s">
        <v>2320</v>
      </c>
      <c r="H123" s="1475">
        <v>37786</v>
      </c>
      <c r="I123" s="1477" t="s">
        <v>86</v>
      </c>
      <c r="J123" s="1609" t="s">
        <v>3525</v>
      </c>
      <c r="K123" s="1552" t="s">
        <v>3526</v>
      </c>
      <c r="L123" s="1610" t="s">
        <v>146</v>
      </c>
      <c r="M123" s="1477" t="s">
        <v>19</v>
      </c>
      <c r="N123" s="1822" t="s">
        <v>19</v>
      </c>
      <c r="O123" s="1477" t="s">
        <v>19</v>
      </c>
      <c r="P123" s="2088" t="s">
        <v>5525</v>
      </c>
      <c r="Q123" s="2089"/>
    </row>
    <row r="124" spans="2:26" s="116" customFormat="1" x14ac:dyDescent="0.25">
      <c r="B124" s="1909" t="s">
        <v>126</v>
      </c>
      <c r="C124" s="1909" t="s">
        <v>127</v>
      </c>
      <c r="D124" s="2434" t="s">
        <v>5526</v>
      </c>
      <c r="E124" s="2434">
        <v>1067843119</v>
      </c>
      <c r="F124" s="2432" t="s">
        <v>4939</v>
      </c>
      <c r="G124" s="1909" t="s">
        <v>130</v>
      </c>
      <c r="H124" s="1906">
        <v>40009</v>
      </c>
      <c r="I124" s="1909" t="s">
        <v>86</v>
      </c>
      <c r="J124" s="1909" t="s">
        <v>5522</v>
      </c>
      <c r="K124" s="1909" t="s">
        <v>5527</v>
      </c>
      <c r="L124" s="1909" t="s">
        <v>146</v>
      </c>
      <c r="M124" s="1909" t="s">
        <v>19</v>
      </c>
      <c r="N124" s="2426" t="s">
        <v>19</v>
      </c>
      <c r="O124" s="1909" t="s">
        <v>19</v>
      </c>
      <c r="P124" s="2109" t="s">
        <v>5528</v>
      </c>
      <c r="Q124" s="2110"/>
    </row>
    <row r="125" spans="2:26" s="116" customFormat="1" x14ac:dyDescent="0.25">
      <c r="B125" s="1911"/>
      <c r="C125" s="1911"/>
      <c r="D125" s="2435"/>
      <c r="E125" s="2435"/>
      <c r="F125" s="2433"/>
      <c r="G125" s="1911"/>
      <c r="H125" s="1908"/>
      <c r="I125" s="1911"/>
      <c r="J125" s="1911"/>
      <c r="K125" s="1911"/>
      <c r="L125" s="1911"/>
      <c r="M125" s="1911"/>
      <c r="N125" s="2427"/>
      <c r="O125" s="1911"/>
      <c r="P125" s="2144"/>
      <c r="Q125" s="2145"/>
    </row>
    <row r="126" spans="2:26" s="116" customFormat="1" ht="75" x14ac:dyDescent="0.25">
      <c r="B126" s="1477" t="s">
        <v>126</v>
      </c>
      <c r="C126" s="1477" t="s">
        <v>127</v>
      </c>
      <c r="D126" s="1820" t="s">
        <v>3527</v>
      </c>
      <c r="E126" s="1820">
        <v>1067884506</v>
      </c>
      <c r="F126" s="1821" t="s">
        <v>3528</v>
      </c>
      <c r="G126" s="1477" t="s">
        <v>3529</v>
      </c>
      <c r="H126" s="1475">
        <v>41489</v>
      </c>
      <c r="I126" s="1477"/>
      <c r="J126" s="1552" t="s">
        <v>3530</v>
      </c>
      <c r="K126" s="1552" t="s">
        <v>3531</v>
      </c>
      <c r="L126" s="1610" t="s">
        <v>146</v>
      </c>
      <c r="M126" s="1477" t="s">
        <v>19</v>
      </c>
      <c r="N126" s="1822" t="s">
        <v>19</v>
      </c>
      <c r="O126" s="1477" t="s">
        <v>19</v>
      </c>
      <c r="P126" s="2088" t="s">
        <v>5529</v>
      </c>
      <c r="Q126" s="2089"/>
    </row>
    <row r="127" spans="2:26" s="116" customFormat="1" x14ac:dyDescent="0.25">
      <c r="B127" s="1909" t="s">
        <v>126</v>
      </c>
      <c r="C127" s="1909" t="s">
        <v>127</v>
      </c>
      <c r="D127" s="2434" t="s">
        <v>5530</v>
      </c>
      <c r="E127" s="2434">
        <v>25784976</v>
      </c>
      <c r="F127" s="2432" t="s">
        <v>4939</v>
      </c>
      <c r="G127" s="1909" t="s">
        <v>130</v>
      </c>
      <c r="H127" s="1906">
        <v>40975</v>
      </c>
      <c r="I127" s="1909" t="s">
        <v>86</v>
      </c>
      <c r="J127" s="1909" t="s">
        <v>5522</v>
      </c>
      <c r="K127" s="1909" t="s">
        <v>5531</v>
      </c>
      <c r="L127" s="1909" t="s">
        <v>146</v>
      </c>
      <c r="M127" s="1909" t="s">
        <v>19</v>
      </c>
      <c r="N127" s="2426" t="s">
        <v>19</v>
      </c>
      <c r="O127" s="1909" t="s">
        <v>19</v>
      </c>
      <c r="P127" s="2109" t="s">
        <v>5532</v>
      </c>
      <c r="Q127" s="2110"/>
    </row>
    <row r="128" spans="2:26" s="116" customFormat="1" x14ac:dyDescent="0.25">
      <c r="B128" s="1911"/>
      <c r="C128" s="1911"/>
      <c r="D128" s="2435"/>
      <c r="E128" s="2435"/>
      <c r="F128" s="2433"/>
      <c r="G128" s="1911"/>
      <c r="H128" s="1908"/>
      <c r="I128" s="1911"/>
      <c r="J128" s="1911"/>
      <c r="K128" s="1911"/>
      <c r="L128" s="1911"/>
      <c r="M128" s="1911"/>
      <c r="N128" s="2427"/>
      <c r="O128" s="1911"/>
      <c r="P128" s="2144"/>
      <c r="Q128" s="2145"/>
    </row>
    <row r="129" spans="2:17" s="116" customFormat="1" ht="45" x14ac:dyDescent="0.25">
      <c r="B129" s="1477" t="s">
        <v>126</v>
      </c>
      <c r="C129" s="1477" t="s">
        <v>127</v>
      </c>
      <c r="D129" s="1820" t="s">
        <v>5533</v>
      </c>
      <c r="E129" s="1820">
        <v>50934091</v>
      </c>
      <c r="F129" s="1821" t="s">
        <v>5534</v>
      </c>
      <c r="G129" s="1823" t="s">
        <v>188</v>
      </c>
      <c r="H129" s="1475">
        <v>37786</v>
      </c>
      <c r="I129" s="1477" t="s">
        <v>86</v>
      </c>
      <c r="J129" s="1552" t="s">
        <v>5522</v>
      </c>
      <c r="K129" s="1552" t="s">
        <v>5535</v>
      </c>
      <c r="L129" s="1610" t="s">
        <v>146</v>
      </c>
      <c r="M129" s="1477" t="s">
        <v>19</v>
      </c>
      <c r="N129" s="1822" t="s">
        <v>19</v>
      </c>
      <c r="O129" s="1477" t="s">
        <v>19</v>
      </c>
      <c r="P129" s="2088" t="s">
        <v>5536</v>
      </c>
      <c r="Q129" s="2089"/>
    </row>
    <row r="130" spans="2:17" s="116" customFormat="1" x14ac:dyDescent="0.25">
      <c r="B130" s="1909" t="s">
        <v>126</v>
      </c>
      <c r="C130" s="1909" t="s">
        <v>127</v>
      </c>
      <c r="D130" s="2434" t="s">
        <v>3532</v>
      </c>
      <c r="E130" s="2434">
        <v>50978173</v>
      </c>
      <c r="F130" s="2432" t="s">
        <v>881</v>
      </c>
      <c r="G130" s="1909" t="s">
        <v>188</v>
      </c>
      <c r="H130" s="1906">
        <v>41467</v>
      </c>
      <c r="I130" s="1909" t="s">
        <v>86</v>
      </c>
      <c r="J130" s="1909" t="s">
        <v>5522</v>
      </c>
      <c r="K130" s="1909" t="s">
        <v>5537</v>
      </c>
      <c r="L130" s="1909" t="s">
        <v>146</v>
      </c>
      <c r="M130" s="1909" t="s">
        <v>19</v>
      </c>
      <c r="N130" s="2426" t="s">
        <v>19</v>
      </c>
      <c r="O130" s="1909" t="s">
        <v>19</v>
      </c>
      <c r="P130" s="2109" t="s">
        <v>5538</v>
      </c>
      <c r="Q130" s="2110"/>
    </row>
    <row r="131" spans="2:17" s="116" customFormat="1" x14ac:dyDescent="0.25">
      <c r="B131" s="1911"/>
      <c r="C131" s="1911"/>
      <c r="D131" s="2435"/>
      <c r="E131" s="2435"/>
      <c r="F131" s="2433"/>
      <c r="G131" s="1911"/>
      <c r="H131" s="1908"/>
      <c r="I131" s="1911"/>
      <c r="J131" s="1911"/>
      <c r="K131" s="1911"/>
      <c r="L131" s="1911"/>
      <c r="M131" s="1911"/>
      <c r="N131" s="2427"/>
      <c r="O131" s="1911"/>
      <c r="P131" s="2144"/>
      <c r="Q131" s="2145"/>
    </row>
    <row r="132" spans="2:17" s="116" customFormat="1" ht="45" x14ac:dyDescent="0.25">
      <c r="B132" s="1477" t="s">
        <v>126</v>
      </c>
      <c r="C132" s="1477" t="s">
        <v>127</v>
      </c>
      <c r="D132" s="1820" t="s">
        <v>5539</v>
      </c>
      <c r="E132" s="1820">
        <v>50916685</v>
      </c>
      <c r="F132" s="1821" t="s">
        <v>5540</v>
      </c>
      <c r="G132" s="1823" t="s">
        <v>130</v>
      </c>
      <c r="H132" s="1475">
        <v>37036</v>
      </c>
      <c r="I132" s="1477" t="s">
        <v>86</v>
      </c>
      <c r="J132" s="1552" t="s">
        <v>5541</v>
      </c>
      <c r="K132" s="1552" t="s">
        <v>5542</v>
      </c>
      <c r="L132" s="1610" t="s">
        <v>146</v>
      </c>
      <c r="M132" s="1477" t="s">
        <v>19</v>
      </c>
      <c r="N132" s="1822" t="s">
        <v>19</v>
      </c>
      <c r="O132" s="1477" t="s">
        <v>19</v>
      </c>
      <c r="P132" s="2088" t="s">
        <v>5543</v>
      </c>
      <c r="Q132" s="2089"/>
    </row>
    <row r="133" spans="2:17" s="116" customFormat="1" x14ac:dyDescent="0.25">
      <c r="B133" s="1909" t="s">
        <v>126</v>
      </c>
      <c r="C133" s="1909" t="s">
        <v>127</v>
      </c>
      <c r="D133" s="1909" t="s">
        <v>3534</v>
      </c>
      <c r="E133" s="1909">
        <v>1067883795</v>
      </c>
      <c r="F133" s="1909" t="s">
        <v>769</v>
      </c>
      <c r="G133" s="1909" t="s">
        <v>130</v>
      </c>
      <c r="H133" s="1906">
        <v>40534</v>
      </c>
      <c r="I133" s="1909" t="s">
        <v>86</v>
      </c>
      <c r="J133" s="1909" t="s">
        <v>5541</v>
      </c>
      <c r="K133" s="1909" t="s">
        <v>5544</v>
      </c>
      <c r="L133" s="1909" t="s">
        <v>146</v>
      </c>
      <c r="M133" s="1909" t="s">
        <v>19</v>
      </c>
      <c r="N133" s="2426" t="s">
        <v>19</v>
      </c>
      <c r="O133" s="1909" t="s">
        <v>19</v>
      </c>
      <c r="P133" s="2109" t="s">
        <v>5545</v>
      </c>
      <c r="Q133" s="2110"/>
    </row>
    <row r="134" spans="2:17" s="116" customFormat="1" x14ac:dyDescent="0.25">
      <c r="B134" s="1911"/>
      <c r="C134" s="1911"/>
      <c r="D134" s="1911"/>
      <c r="E134" s="1911"/>
      <c r="F134" s="1911"/>
      <c r="G134" s="1911"/>
      <c r="H134" s="1908"/>
      <c r="I134" s="1911"/>
      <c r="J134" s="1911"/>
      <c r="K134" s="1911"/>
      <c r="L134" s="1911"/>
      <c r="M134" s="1911"/>
      <c r="N134" s="2427"/>
      <c r="O134" s="1911"/>
      <c r="P134" s="2144"/>
      <c r="Q134" s="2145"/>
    </row>
    <row r="135" spans="2:17" s="116" customFormat="1" ht="60" x14ac:dyDescent="0.25">
      <c r="B135" s="1477" t="s">
        <v>126</v>
      </c>
      <c r="C135" s="1477" t="s">
        <v>127</v>
      </c>
      <c r="D135" s="1477" t="s">
        <v>5546</v>
      </c>
      <c r="E135" s="1477">
        <v>10784237</v>
      </c>
      <c r="F135" s="1477" t="s">
        <v>5547</v>
      </c>
      <c r="G135" s="1477" t="s">
        <v>130</v>
      </c>
      <c r="H135" s="1475">
        <v>40164</v>
      </c>
      <c r="I135" s="1477" t="s">
        <v>86</v>
      </c>
      <c r="J135" s="1552" t="s">
        <v>5548</v>
      </c>
      <c r="K135" s="1552" t="s">
        <v>5549</v>
      </c>
      <c r="L135" s="1610" t="s">
        <v>146</v>
      </c>
      <c r="M135" s="1477" t="s">
        <v>19</v>
      </c>
      <c r="N135" s="1822" t="s">
        <v>19</v>
      </c>
      <c r="O135" s="1477" t="s">
        <v>19</v>
      </c>
      <c r="P135" s="2088" t="s">
        <v>5550</v>
      </c>
      <c r="Q135" s="2089"/>
    </row>
    <row r="136" spans="2:17" s="116" customFormat="1" ht="45" x14ac:dyDescent="0.25">
      <c r="B136" s="1477" t="s">
        <v>126</v>
      </c>
      <c r="C136" s="1477" t="s">
        <v>1000</v>
      </c>
      <c r="D136" s="1477" t="s">
        <v>5551</v>
      </c>
      <c r="E136" s="1477">
        <v>1067865270</v>
      </c>
      <c r="F136" s="1477" t="s">
        <v>4716</v>
      </c>
      <c r="G136" s="1477" t="s">
        <v>130</v>
      </c>
      <c r="H136" s="1475">
        <v>40534</v>
      </c>
      <c r="I136" s="1477" t="s">
        <v>86</v>
      </c>
      <c r="J136" s="1552" t="s">
        <v>5548</v>
      </c>
      <c r="K136" s="1552" t="s">
        <v>5552</v>
      </c>
      <c r="L136" s="1610" t="s">
        <v>146</v>
      </c>
      <c r="M136" s="1477" t="s">
        <v>19</v>
      </c>
      <c r="N136" s="1822" t="s">
        <v>19</v>
      </c>
      <c r="O136" s="1477" t="s">
        <v>19</v>
      </c>
      <c r="P136" s="2088" t="s">
        <v>5553</v>
      </c>
      <c r="Q136" s="2089"/>
    </row>
    <row r="137" spans="2:17" s="116" customFormat="1" ht="45" x14ac:dyDescent="0.25">
      <c r="B137" s="1477" t="s">
        <v>233</v>
      </c>
      <c r="C137" s="1477" t="s">
        <v>133</v>
      </c>
      <c r="D137" s="1477" t="s">
        <v>3535</v>
      </c>
      <c r="E137" s="1477">
        <v>1066510429</v>
      </c>
      <c r="F137" s="1477" t="s">
        <v>124</v>
      </c>
      <c r="G137" s="1477" t="s">
        <v>196</v>
      </c>
      <c r="H137" s="1475">
        <v>40883</v>
      </c>
      <c r="I137" s="1477">
        <v>120551</v>
      </c>
      <c r="J137" s="1552" t="s">
        <v>2385</v>
      </c>
      <c r="K137" s="1552" t="s">
        <v>3536</v>
      </c>
      <c r="L137" s="1610" t="s">
        <v>146</v>
      </c>
      <c r="M137" s="1477" t="s">
        <v>19</v>
      </c>
      <c r="N137" s="1822" t="s">
        <v>19</v>
      </c>
      <c r="O137" s="1477" t="s">
        <v>19</v>
      </c>
      <c r="P137" s="1609"/>
      <c r="Q137" s="1610"/>
    </row>
    <row r="138" spans="2:17" s="116" customFormat="1" ht="45" x14ac:dyDescent="0.25">
      <c r="B138" s="1477" t="s">
        <v>233</v>
      </c>
      <c r="C138" s="1477" t="s">
        <v>133</v>
      </c>
      <c r="D138" s="1477" t="s">
        <v>3537</v>
      </c>
      <c r="E138" s="1477">
        <v>50918613</v>
      </c>
      <c r="F138" s="1477" t="s">
        <v>124</v>
      </c>
      <c r="G138" s="1477" t="s">
        <v>125</v>
      </c>
      <c r="H138" s="1475">
        <v>39506</v>
      </c>
      <c r="I138" s="1477">
        <v>108916</v>
      </c>
      <c r="J138" s="1552" t="s">
        <v>3538</v>
      </c>
      <c r="K138" s="1552" t="s">
        <v>3539</v>
      </c>
      <c r="L138" s="1610" t="s">
        <v>146</v>
      </c>
      <c r="M138" s="1477" t="s">
        <v>19</v>
      </c>
      <c r="N138" s="1822" t="s">
        <v>19</v>
      </c>
      <c r="O138" s="1477" t="s">
        <v>19</v>
      </c>
      <c r="P138" s="1609"/>
      <c r="Q138" s="1610"/>
    </row>
    <row r="139" spans="2:17" s="116" customFormat="1" ht="75" x14ac:dyDescent="0.25">
      <c r="B139" s="1477" t="s">
        <v>233</v>
      </c>
      <c r="C139" s="1477" t="s">
        <v>133</v>
      </c>
      <c r="D139" s="1477" t="s">
        <v>2339</v>
      </c>
      <c r="E139" s="1820">
        <v>34983319</v>
      </c>
      <c r="F139" s="1820" t="s">
        <v>124</v>
      </c>
      <c r="G139" s="1477" t="s">
        <v>189</v>
      </c>
      <c r="H139" s="1475">
        <v>40319</v>
      </c>
      <c r="I139" s="1477">
        <v>114982</v>
      </c>
      <c r="J139" s="1477" t="s">
        <v>3540</v>
      </c>
      <c r="K139" s="1477" t="s">
        <v>3541</v>
      </c>
      <c r="L139" s="1610" t="s">
        <v>526</v>
      </c>
      <c r="M139" s="1477" t="s">
        <v>19</v>
      </c>
      <c r="N139" s="1822" t="s">
        <v>20</v>
      </c>
      <c r="O139" s="1477" t="s">
        <v>19</v>
      </c>
      <c r="P139" s="2088" t="s">
        <v>5554</v>
      </c>
      <c r="Q139" s="2089"/>
    </row>
    <row r="140" spans="2:17" s="116" customFormat="1" x14ac:dyDescent="0.25">
      <c r="B140" s="1909" t="s">
        <v>233</v>
      </c>
      <c r="C140" s="1909" t="s">
        <v>133</v>
      </c>
      <c r="D140" s="2434" t="s">
        <v>5555</v>
      </c>
      <c r="E140" s="2434">
        <v>50870200</v>
      </c>
      <c r="F140" s="2434" t="s">
        <v>124</v>
      </c>
      <c r="G140" s="1909" t="s">
        <v>3542</v>
      </c>
      <c r="H140" s="1906">
        <v>39255</v>
      </c>
      <c r="I140" s="1909">
        <v>118782</v>
      </c>
      <c r="J140" s="1477" t="s">
        <v>5556</v>
      </c>
      <c r="K140" s="1824" t="s">
        <v>5557</v>
      </c>
      <c r="L140" s="1909" t="s">
        <v>146</v>
      </c>
      <c r="M140" s="1909" t="s">
        <v>19</v>
      </c>
      <c r="N140" s="2426" t="s">
        <v>19</v>
      </c>
      <c r="O140" s="1909" t="s">
        <v>19</v>
      </c>
      <c r="P140" s="2109" t="s">
        <v>5558</v>
      </c>
      <c r="Q140" s="2110"/>
    </row>
    <row r="141" spans="2:17" s="116" customFormat="1" ht="30" x14ac:dyDescent="0.25">
      <c r="B141" s="1911"/>
      <c r="C141" s="1911"/>
      <c r="D141" s="2435"/>
      <c r="E141" s="2435"/>
      <c r="F141" s="2435"/>
      <c r="G141" s="1911"/>
      <c r="H141" s="1908"/>
      <c r="I141" s="1911"/>
      <c r="J141" s="1477" t="s">
        <v>5559</v>
      </c>
      <c r="K141" s="1824" t="s">
        <v>5560</v>
      </c>
      <c r="L141" s="1911"/>
      <c r="M141" s="1911"/>
      <c r="N141" s="2427"/>
      <c r="O141" s="1911"/>
      <c r="P141" s="2144"/>
      <c r="Q141" s="2145"/>
    </row>
    <row r="142" spans="2:17" s="116" customFormat="1" ht="45" x14ac:dyDescent="0.25">
      <c r="B142" s="1909" t="s">
        <v>233</v>
      </c>
      <c r="C142" s="1909" t="s">
        <v>133</v>
      </c>
      <c r="D142" s="2434" t="s">
        <v>5561</v>
      </c>
      <c r="E142" s="2434">
        <v>1067844970</v>
      </c>
      <c r="F142" s="2434" t="s">
        <v>124</v>
      </c>
      <c r="G142" s="1909" t="s">
        <v>189</v>
      </c>
      <c r="H142" s="1906">
        <v>40872</v>
      </c>
      <c r="I142" s="1909">
        <v>132057</v>
      </c>
      <c r="J142" s="1477" t="s">
        <v>5562</v>
      </c>
      <c r="K142" s="1477" t="s">
        <v>5563</v>
      </c>
      <c r="L142" s="1610" t="s">
        <v>146</v>
      </c>
      <c r="M142" s="1909" t="s">
        <v>19</v>
      </c>
      <c r="N142" s="2426" t="s">
        <v>19</v>
      </c>
      <c r="O142" s="1909" t="s">
        <v>19</v>
      </c>
      <c r="P142" s="2109" t="s">
        <v>5564</v>
      </c>
      <c r="Q142" s="2110"/>
    </row>
    <row r="143" spans="2:17" s="116" customFormat="1" ht="30" x14ac:dyDescent="0.25">
      <c r="B143" s="1911"/>
      <c r="C143" s="1911"/>
      <c r="D143" s="2435"/>
      <c r="E143" s="2435"/>
      <c r="F143" s="2435"/>
      <c r="G143" s="1911"/>
      <c r="H143" s="1908"/>
      <c r="I143" s="1911"/>
      <c r="J143" s="1477" t="s">
        <v>2513</v>
      </c>
      <c r="K143" s="1477" t="s">
        <v>5565</v>
      </c>
      <c r="L143" s="1610" t="s">
        <v>146</v>
      </c>
      <c r="M143" s="1911"/>
      <c r="N143" s="2427"/>
      <c r="O143" s="1911"/>
      <c r="P143" s="2144"/>
      <c r="Q143" s="2145"/>
    </row>
    <row r="144" spans="2:17" s="116" customFormat="1" ht="30" x14ac:dyDescent="0.25">
      <c r="B144" s="1477" t="s">
        <v>233</v>
      </c>
      <c r="C144" s="1477" t="s">
        <v>133</v>
      </c>
      <c r="D144" s="1825" t="s">
        <v>3544</v>
      </c>
      <c r="E144" s="1825">
        <v>30686821</v>
      </c>
      <c r="F144" s="1825" t="s">
        <v>124</v>
      </c>
      <c r="G144" s="1477" t="s">
        <v>196</v>
      </c>
      <c r="H144" s="1475">
        <v>39871</v>
      </c>
      <c r="I144" s="1477">
        <v>124952</v>
      </c>
      <c r="J144" s="1477" t="s">
        <v>3545</v>
      </c>
      <c r="K144" s="1477" t="s">
        <v>3546</v>
      </c>
      <c r="L144" s="1610" t="s">
        <v>146</v>
      </c>
      <c r="M144" s="1477" t="s">
        <v>19</v>
      </c>
      <c r="N144" s="1822" t="s">
        <v>19</v>
      </c>
      <c r="O144" s="1477" t="s">
        <v>19</v>
      </c>
      <c r="P144" s="2153"/>
      <c r="Q144" s="2153"/>
    </row>
    <row r="145" spans="2:17" s="116" customFormat="1" ht="60" x14ac:dyDescent="0.25">
      <c r="B145" s="1909" t="s">
        <v>233</v>
      </c>
      <c r="C145" s="1909" t="s">
        <v>133</v>
      </c>
      <c r="D145" s="2432" t="s">
        <v>5566</v>
      </c>
      <c r="E145" s="2432">
        <v>1067880784</v>
      </c>
      <c r="F145" s="2432" t="s">
        <v>124</v>
      </c>
      <c r="G145" s="1909" t="s">
        <v>188</v>
      </c>
      <c r="H145" s="1906">
        <v>41292</v>
      </c>
      <c r="I145" s="1909">
        <v>119763</v>
      </c>
      <c r="J145" s="1477" t="s">
        <v>5567</v>
      </c>
      <c r="K145" s="1477" t="s">
        <v>5568</v>
      </c>
      <c r="L145" s="1610" t="s">
        <v>526</v>
      </c>
      <c r="M145" s="1909" t="s">
        <v>19</v>
      </c>
      <c r="N145" s="2426" t="s">
        <v>19</v>
      </c>
      <c r="O145" s="1909" t="s">
        <v>19</v>
      </c>
      <c r="P145" s="2428" t="s">
        <v>5569</v>
      </c>
      <c r="Q145" s="2429"/>
    </row>
    <row r="146" spans="2:17" s="116" customFormat="1" ht="45" x14ac:dyDescent="0.25">
      <c r="B146" s="1911"/>
      <c r="C146" s="1911"/>
      <c r="D146" s="2433"/>
      <c r="E146" s="2433"/>
      <c r="F146" s="2433"/>
      <c r="G146" s="1911"/>
      <c r="H146" s="1908"/>
      <c r="I146" s="1911"/>
      <c r="J146" s="1477" t="s">
        <v>3880</v>
      </c>
      <c r="K146" s="1477" t="s">
        <v>5570</v>
      </c>
      <c r="L146" s="1610" t="s">
        <v>146</v>
      </c>
      <c r="M146" s="1911"/>
      <c r="N146" s="2427"/>
      <c r="O146" s="1911"/>
      <c r="P146" s="2430"/>
      <c r="Q146" s="2431"/>
    </row>
    <row r="147" spans="2:17" s="477" customFormat="1" ht="30" x14ac:dyDescent="0.25">
      <c r="B147" s="1482" t="s">
        <v>233</v>
      </c>
      <c r="C147" s="1482" t="s">
        <v>133</v>
      </c>
      <c r="D147" s="1634" t="s">
        <v>5571</v>
      </c>
      <c r="E147" s="1634">
        <v>1102841560</v>
      </c>
      <c r="F147" s="1634" t="s">
        <v>124</v>
      </c>
      <c r="G147" s="1482" t="s">
        <v>196</v>
      </c>
      <c r="H147" s="1826">
        <v>41320</v>
      </c>
      <c r="I147" s="1482">
        <v>133799</v>
      </c>
      <c r="J147" s="1482" t="s">
        <v>5572</v>
      </c>
      <c r="K147" s="1482" t="s">
        <v>5573</v>
      </c>
      <c r="L147" s="1545" t="s">
        <v>526</v>
      </c>
      <c r="M147" s="1482" t="s">
        <v>19</v>
      </c>
      <c r="N147" s="1827" t="s">
        <v>20</v>
      </c>
      <c r="O147" s="1482" t="s">
        <v>19</v>
      </c>
      <c r="P147" s="2154" t="s">
        <v>5574</v>
      </c>
      <c r="Q147" s="2155"/>
    </row>
    <row r="148" spans="2:17" s="477" customFormat="1" ht="30" x14ac:dyDescent="0.25">
      <c r="B148" s="1482" t="s">
        <v>233</v>
      </c>
      <c r="C148" s="1482" t="s">
        <v>133</v>
      </c>
      <c r="D148" s="1828" t="s">
        <v>3547</v>
      </c>
      <c r="E148" s="1828">
        <v>30653690</v>
      </c>
      <c r="F148" s="1828" t="s">
        <v>124</v>
      </c>
      <c r="G148" s="1482" t="s">
        <v>1726</v>
      </c>
      <c r="H148" s="1826">
        <v>35636</v>
      </c>
      <c r="I148" s="1482">
        <v>144963</v>
      </c>
      <c r="J148" s="1482" t="s">
        <v>3543</v>
      </c>
      <c r="K148" s="1482" t="s">
        <v>3548</v>
      </c>
      <c r="L148" s="1545" t="s">
        <v>146</v>
      </c>
      <c r="M148" s="1482" t="s">
        <v>19</v>
      </c>
      <c r="N148" s="1827" t="s">
        <v>19</v>
      </c>
      <c r="O148" s="1482" t="s">
        <v>19</v>
      </c>
      <c r="P148" s="1544"/>
      <c r="Q148" s="1545"/>
    </row>
    <row r="149" spans="2:17" s="116" customFormat="1" ht="45" x14ac:dyDescent="0.25">
      <c r="B149" s="1477" t="s">
        <v>233</v>
      </c>
      <c r="C149" s="1477" t="s">
        <v>133</v>
      </c>
      <c r="D149" s="1820" t="s">
        <v>5575</v>
      </c>
      <c r="E149" s="1820">
        <v>25776328</v>
      </c>
      <c r="F149" s="1821" t="s">
        <v>124</v>
      </c>
      <c r="G149" s="1477" t="s">
        <v>189</v>
      </c>
      <c r="H149" s="1475">
        <v>40319</v>
      </c>
      <c r="I149" s="1477">
        <v>117142</v>
      </c>
      <c r="J149" s="1477" t="s">
        <v>5541</v>
      </c>
      <c r="K149" s="1477" t="s">
        <v>5576</v>
      </c>
      <c r="L149" s="1610" t="s">
        <v>146</v>
      </c>
      <c r="M149" s="1477" t="s">
        <v>19</v>
      </c>
      <c r="N149" s="1822" t="s">
        <v>19</v>
      </c>
      <c r="O149" s="1477" t="s">
        <v>19</v>
      </c>
      <c r="P149" s="2154" t="s">
        <v>5577</v>
      </c>
      <c r="Q149" s="2155"/>
    </row>
    <row r="150" spans="2:17" s="116" customFormat="1" ht="30" x14ac:dyDescent="0.25">
      <c r="B150" s="1477" t="s">
        <v>233</v>
      </c>
      <c r="C150" s="1477" t="s">
        <v>133</v>
      </c>
      <c r="D150" s="1820" t="s">
        <v>3549</v>
      </c>
      <c r="E150" s="1820">
        <v>26229814</v>
      </c>
      <c r="F150" s="1820" t="s">
        <v>191</v>
      </c>
      <c r="G150" s="1477" t="s">
        <v>125</v>
      </c>
      <c r="H150" s="1475">
        <v>35118</v>
      </c>
      <c r="I150" s="1477" t="s">
        <v>86</v>
      </c>
      <c r="J150" s="1477" t="s">
        <v>3550</v>
      </c>
      <c r="K150" s="1477" t="s">
        <v>3551</v>
      </c>
      <c r="L150" s="1610" t="s">
        <v>146</v>
      </c>
      <c r="M150" s="1477" t="s">
        <v>19</v>
      </c>
      <c r="N150" s="1822" t="s">
        <v>19</v>
      </c>
      <c r="O150" s="1477" t="s">
        <v>19</v>
      </c>
      <c r="P150" s="1609"/>
      <c r="Q150" s="1610"/>
    </row>
    <row r="151" spans="2:17" s="116" customFormat="1" ht="45" x14ac:dyDescent="0.25">
      <c r="B151" s="1477" t="s">
        <v>233</v>
      </c>
      <c r="C151" s="1477" t="s">
        <v>133</v>
      </c>
      <c r="D151" s="1820" t="s">
        <v>5340</v>
      </c>
      <c r="E151" s="1820">
        <v>50929036</v>
      </c>
      <c r="F151" s="1820" t="s">
        <v>191</v>
      </c>
      <c r="G151" s="1477" t="s">
        <v>125</v>
      </c>
      <c r="H151" s="1475">
        <v>38680</v>
      </c>
      <c r="I151" s="1477" t="s">
        <v>86</v>
      </c>
      <c r="J151" s="1477" t="s">
        <v>5578</v>
      </c>
      <c r="K151" s="1477" t="s">
        <v>5579</v>
      </c>
      <c r="L151" s="1610" t="s">
        <v>146</v>
      </c>
      <c r="M151" s="1477" t="s">
        <v>19</v>
      </c>
      <c r="N151" s="1822" t="s">
        <v>19</v>
      </c>
      <c r="O151" s="1477" t="s">
        <v>19</v>
      </c>
      <c r="P151" s="2154" t="s">
        <v>5580</v>
      </c>
      <c r="Q151" s="2155"/>
    </row>
    <row r="152" spans="2:17" s="116" customFormat="1" ht="30" x14ac:dyDescent="0.25">
      <c r="B152" s="1477" t="s">
        <v>233</v>
      </c>
      <c r="C152" s="1477" t="s">
        <v>133</v>
      </c>
      <c r="D152" s="1820" t="s">
        <v>3552</v>
      </c>
      <c r="E152" s="1820">
        <v>26215511</v>
      </c>
      <c r="F152" s="1820" t="s">
        <v>191</v>
      </c>
      <c r="G152" s="1477" t="s">
        <v>125</v>
      </c>
      <c r="H152" s="1475">
        <v>41263</v>
      </c>
      <c r="I152" s="1477" t="s">
        <v>86</v>
      </c>
      <c r="J152" s="1477" t="s">
        <v>3553</v>
      </c>
      <c r="K152" s="1477" t="s">
        <v>3554</v>
      </c>
      <c r="L152" s="1610" t="s">
        <v>146</v>
      </c>
      <c r="M152" s="1477" t="s">
        <v>19</v>
      </c>
      <c r="N152" s="1822" t="s">
        <v>19</v>
      </c>
      <c r="O152" s="1477" t="s">
        <v>19</v>
      </c>
      <c r="P152" s="2088"/>
      <c r="Q152" s="2089"/>
    </row>
    <row r="153" spans="2:17" s="116" customFormat="1" ht="45" x14ac:dyDescent="0.25">
      <c r="B153" s="1477" t="s">
        <v>233</v>
      </c>
      <c r="C153" s="1477" t="s">
        <v>133</v>
      </c>
      <c r="D153" s="1820" t="s">
        <v>5581</v>
      </c>
      <c r="E153" s="1820">
        <v>34978969</v>
      </c>
      <c r="F153" s="1820" t="s">
        <v>191</v>
      </c>
      <c r="G153" s="1477" t="s">
        <v>253</v>
      </c>
      <c r="H153" s="1475">
        <v>32017</v>
      </c>
      <c r="I153" s="1477" t="s">
        <v>86</v>
      </c>
      <c r="J153" s="1477" t="s">
        <v>252</v>
      </c>
      <c r="K153" s="1477" t="s">
        <v>5582</v>
      </c>
      <c r="L153" s="1610" t="s">
        <v>146</v>
      </c>
      <c r="M153" s="1477" t="s">
        <v>19</v>
      </c>
      <c r="N153" s="1822" t="s">
        <v>19</v>
      </c>
      <c r="O153" s="1477" t="s">
        <v>19</v>
      </c>
      <c r="P153" s="2154" t="s">
        <v>5583</v>
      </c>
      <c r="Q153" s="2155"/>
    </row>
    <row r="154" spans="2:17" s="116" customFormat="1" ht="30" x14ac:dyDescent="0.25">
      <c r="B154" s="1477" t="s">
        <v>233</v>
      </c>
      <c r="C154" s="1477" t="s">
        <v>133</v>
      </c>
      <c r="D154" s="1820" t="s">
        <v>3555</v>
      </c>
      <c r="E154" s="1820">
        <v>1067864189</v>
      </c>
      <c r="F154" s="1820" t="s">
        <v>191</v>
      </c>
      <c r="G154" s="1477" t="s">
        <v>3556</v>
      </c>
      <c r="H154" s="1475">
        <v>40997</v>
      </c>
      <c r="I154" s="1477" t="s">
        <v>86</v>
      </c>
      <c r="J154" s="1477" t="s">
        <v>3464</v>
      </c>
      <c r="K154" s="1477" t="s">
        <v>3557</v>
      </c>
      <c r="L154" s="1610" t="s">
        <v>146</v>
      </c>
      <c r="M154" s="1477" t="s">
        <v>19</v>
      </c>
      <c r="N154" s="1822" t="s">
        <v>19</v>
      </c>
      <c r="O154" s="1477" t="s">
        <v>19</v>
      </c>
      <c r="P154" s="1609"/>
      <c r="Q154" s="1610"/>
    </row>
    <row r="155" spans="2:17" s="116" customFormat="1" ht="30" x14ac:dyDescent="0.25">
      <c r="B155" s="1477" t="s">
        <v>233</v>
      </c>
      <c r="C155" s="1820" t="s">
        <v>133</v>
      </c>
      <c r="D155" s="1820" t="s">
        <v>3558</v>
      </c>
      <c r="E155" s="1820">
        <v>50860501</v>
      </c>
      <c r="F155" s="1820" t="s">
        <v>191</v>
      </c>
      <c r="G155" s="1477" t="s">
        <v>125</v>
      </c>
      <c r="H155" s="1475">
        <v>35632</v>
      </c>
      <c r="I155" s="1477" t="s">
        <v>86</v>
      </c>
      <c r="J155" s="1477" t="s">
        <v>3559</v>
      </c>
      <c r="K155" s="1477" t="s">
        <v>3560</v>
      </c>
      <c r="L155" s="1610" t="s">
        <v>146</v>
      </c>
      <c r="M155" s="1477" t="s">
        <v>19</v>
      </c>
      <c r="N155" s="1822" t="s">
        <v>19</v>
      </c>
      <c r="O155" s="1477" t="s">
        <v>19</v>
      </c>
      <c r="P155" s="1609"/>
      <c r="Q155" s="1610"/>
    </row>
    <row r="156" spans="2:17" s="116" customFormat="1" x14ac:dyDescent="0.25">
      <c r="B156" s="1477" t="s">
        <v>233</v>
      </c>
      <c r="C156" s="1477" t="s">
        <v>133</v>
      </c>
      <c r="D156" s="1820" t="s">
        <v>3561</v>
      </c>
      <c r="E156" s="1820">
        <v>50935973</v>
      </c>
      <c r="F156" s="1820" t="s">
        <v>191</v>
      </c>
      <c r="G156" s="1477" t="s">
        <v>125</v>
      </c>
      <c r="H156" s="1475">
        <v>39506</v>
      </c>
      <c r="I156" s="1477" t="s">
        <v>86</v>
      </c>
      <c r="J156" s="1477" t="s">
        <v>2410</v>
      </c>
      <c r="K156" s="1477" t="s">
        <v>3562</v>
      </c>
      <c r="L156" s="1610" t="s">
        <v>146</v>
      </c>
      <c r="M156" s="1477" t="s">
        <v>19</v>
      </c>
      <c r="N156" s="1822" t="s">
        <v>19</v>
      </c>
      <c r="O156" s="1477" t="s">
        <v>19</v>
      </c>
      <c r="P156" s="1609"/>
      <c r="Q156" s="1610"/>
    </row>
    <row r="157" spans="2:17" s="116" customFormat="1" ht="30" x14ac:dyDescent="0.25">
      <c r="B157" s="1477" t="s">
        <v>233</v>
      </c>
      <c r="C157" s="1477" t="s">
        <v>133</v>
      </c>
      <c r="D157" s="1820" t="s">
        <v>3563</v>
      </c>
      <c r="E157" s="1820">
        <v>1072253034</v>
      </c>
      <c r="F157" s="1820" t="s">
        <v>191</v>
      </c>
      <c r="G157" s="1477" t="s">
        <v>125</v>
      </c>
      <c r="H157" s="1475">
        <v>40893</v>
      </c>
      <c r="I157" s="1477" t="s">
        <v>86</v>
      </c>
      <c r="J157" s="1477" t="s">
        <v>3564</v>
      </c>
      <c r="K157" s="1477" t="s">
        <v>3565</v>
      </c>
      <c r="L157" s="1610" t="s">
        <v>146</v>
      </c>
      <c r="M157" s="1477" t="s">
        <v>19</v>
      </c>
      <c r="N157" s="1822" t="s">
        <v>19</v>
      </c>
      <c r="O157" s="1477" t="s">
        <v>19</v>
      </c>
      <c r="P157" s="1609"/>
      <c r="Q157" s="1610"/>
    </row>
    <row r="158" spans="2:17" s="116" customFormat="1" ht="30" x14ac:dyDescent="0.25">
      <c r="B158" s="1477" t="s">
        <v>233</v>
      </c>
      <c r="C158" s="1477" t="s">
        <v>133</v>
      </c>
      <c r="D158" s="1820" t="s">
        <v>2050</v>
      </c>
      <c r="E158" s="1820">
        <v>34990183</v>
      </c>
      <c r="F158" s="1820" t="s">
        <v>191</v>
      </c>
      <c r="G158" s="1477" t="s">
        <v>125</v>
      </c>
      <c r="H158" s="1475">
        <v>33844</v>
      </c>
      <c r="I158" s="1477" t="s">
        <v>86</v>
      </c>
      <c r="J158" s="1477" t="s">
        <v>3566</v>
      </c>
      <c r="K158" s="1477" t="s">
        <v>3567</v>
      </c>
      <c r="L158" s="1610" t="s">
        <v>146</v>
      </c>
      <c r="M158" s="1477" t="s">
        <v>19</v>
      </c>
      <c r="N158" s="1822" t="s">
        <v>19</v>
      </c>
      <c r="O158" s="1477" t="s">
        <v>19</v>
      </c>
      <c r="P158" s="1609"/>
      <c r="Q158" s="1610"/>
    </row>
    <row r="159" spans="2:17" s="116" customFormat="1" ht="30" x14ac:dyDescent="0.25">
      <c r="B159" s="1477" t="s">
        <v>233</v>
      </c>
      <c r="C159" s="1477" t="s">
        <v>133</v>
      </c>
      <c r="D159" s="1820" t="s">
        <v>3568</v>
      </c>
      <c r="E159" s="1820">
        <v>30575898</v>
      </c>
      <c r="F159" s="1820" t="s">
        <v>191</v>
      </c>
      <c r="G159" s="1477" t="s">
        <v>253</v>
      </c>
      <c r="H159" s="1475">
        <v>37862</v>
      </c>
      <c r="I159" s="1477" t="s">
        <v>86</v>
      </c>
      <c r="J159" s="1477" t="s">
        <v>184</v>
      </c>
      <c r="K159" s="1477" t="s">
        <v>3569</v>
      </c>
      <c r="L159" s="1610" t="s">
        <v>146</v>
      </c>
      <c r="M159" s="1477" t="s">
        <v>19</v>
      </c>
      <c r="N159" s="1822" t="s">
        <v>19</v>
      </c>
      <c r="O159" s="1477" t="s">
        <v>19</v>
      </c>
      <c r="P159" s="1609"/>
      <c r="Q159" s="1610"/>
    </row>
    <row r="160" spans="2:17" s="116" customFormat="1" ht="45" x14ac:dyDescent="0.25">
      <c r="B160" s="1477" t="s">
        <v>233</v>
      </c>
      <c r="C160" s="1477" t="s">
        <v>133</v>
      </c>
      <c r="D160" s="1820" t="s">
        <v>5584</v>
      </c>
      <c r="E160" s="1820">
        <v>30583724</v>
      </c>
      <c r="F160" s="1820" t="s">
        <v>191</v>
      </c>
      <c r="G160" s="1477" t="s">
        <v>125</v>
      </c>
      <c r="H160" s="1475">
        <v>40479</v>
      </c>
      <c r="I160" s="1477" t="s">
        <v>86</v>
      </c>
      <c r="J160" s="1477" t="s">
        <v>196</v>
      </c>
      <c r="K160" s="1477" t="s">
        <v>5585</v>
      </c>
      <c r="L160" s="1610" t="s">
        <v>146</v>
      </c>
      <c r="M160" s="1477" t="s">
        <v>19</v>
      </c>
      <c r="N160" s="1822" t="s">
        <v>19</v>
      </c>
      <c r="O160" s="1477" t="s">
        <v>19</v>
      </c>
      <c r="P160" s="2088"/>
      <c r="Q160" s="2089"/>
    </row>
    <row r="161" spans="1:26" s="116" customFormat="1" ht="30" x14ac:dyDescent="0.25">
      <c r="B161" s="1477" t="s">
        <v>233</v>
      </c>
      <c r="C161" s="1477" t="s">
        <v>1002</v>
      </c>
      <c r="D161" s="1829" t="s">
        <v>5586</v>
      </c>
      <c r="E161" s="1829">
        <v>1067871467</v>
      </c>
      <c r="F161" s="1829" t="s">
        <v>191</v>
      </c>
      <c r="G161" s="1477" t="s">
        <v>125</v>
      </c>
      <c r="H161" s="1475">
        <v>40892</v>
      </c>
      <c r="I161" s="1477" t="s">
        <v>86</v>
      </c>
      <c r="J161" s="1477" t="s">
        <v>3564</v>
      </c>
      <c r="K161" s="1477" t="s">
        <v>5587</v>
      </c>
      <c r="L161" s="1610" t="s">
        <v>146</v>
      </c>
      <c r="M161" s="1477" t="s">
        <v>19</v>
      </c>
      <c r="N161" s="1822" t="s">
        <v>19</v>
      </c>
      <c r="O161" s="1477" t="s">
        <v>19</v>
      </c>
      <c r="P161" s="2154" t="s">
        <v>5588</v>
      </c>
      <c r="Q161" s="2155"/>
    </row>
    <row r="162" spans="1:26" ht="15.75" thickBot="1" x14ac:dyDescent="0.3">
      <c r="B162" s="1588"/>
      <c r="C162" s="575"/>
      <c r="D162" s="575"/>
      <c r="E162" s="575"/>
      <c r="F162" s="575"/>
      <c r="G162" s="575"/>
      <c r="H162" s="575"/>
      <c r="I162" s="1496"/>
      <c r="J162" s="575"/>
      <c r="K162" s="575"/>
      <c r="L162" s="1610"/>
      <c r="M162" s="575"/>
      <c r="N162" s="575"/>
      <c r="O162" s="51"/>
      <c r="P162" s="51"/>
      <c r="Q162" s="51"/>
    </row>
    <row r="163" spans="1:26" ht="27" thickBot="1" x14ac:dyDescent="0.3">
      <c r="B163" s="2423" t="s">
        <v>149</v>
      </c>
      <c r="C163" s="2424"/>
      <c r="D163" s="2424"/>
      <c r="E163" s="2424"/>
      <c r="F163" s="2424"/>
      <c r="G163" s="2424"/>
      <c r="H163" s="2424"/>
      <c r="I163" s="2424"/>
      <c r="J163" s="2424"/>
      <c r="K163" s="2424"/>
      <c r="L163" s="2424"/>
      <c r="M163" s="2424"/>
      <c r="N163" s="2425"/>
    </row>
    <row r="166" spans="1:26" ht="30" x14ac:dyDescent="0.25">
      <c r="B166" s="114" t="s">
        <v>18</v>
      </c>
      <c r="C166" s="114" t="s">
        <v>150</v>
      </c>
      <c r="D166" s="1898" t="s">
        <v>81</v>
      </c>
      <c r="E166" s="1900"/>
    </row>
    <row r="167" spans="1:26" ht="45" x14ac:dyDescent="0.25">
      <c r="B167" s="1528" t="s">
        <v>151</v>
      </c>
      <c r="C167" s="1488" t="s">
        <v>19</v>
      </c>
      <c r="D167" s="1949"/>
      <c r="E167" s="1949"/>
    </row>
    <row r="170" spans="1:26" ht="26.25" x14ac:dyDescent="0.25">
      <c r="B170" s="1881" t="s">
        <v>152</v>
      </c>
      <c r="C170" s="1882"/>
      <c r="D170" s="1882"/>
      <c r="E170" s="1882"/>
      <c r="F170" s="1882"/>
      <c r="G170" s="1882"/>
      <c r="H170" s="1882"/>
      <c r="I170" s="1882"/>
      <c r="J170" s="1882"/>
      <c r="K170" s="1882"/>
      <c r="L170" s="1882"/>
      <c r="M170" s="1882"/>
      <c r="N170" s="1882"/>
      <c r="O170" s="1882"/>
      <c r="P170" s="1882"/>
    </row>
    <row r="172" spans="1:26" ht="15.75" thickBot="1" x14ac:dyDescent="0.3"/>
    <row r="173" spans="1:26" ht="27" thickBot="1" x14ac:dyDescent="0.3">
      <c r="B173" s="1903" t="s">
        <v>153</v>
      </c>
      <c r="C173" s="1904"/>
      <c r="D173" s="1904"/>
      <c r="E173" s="1904"/>
      <c r="F173" s="1904"/>
      <c r="G173" s="1904"/>
      <c r="H173" s="1904"/>
      <c r="I173" s="1904"/>
      <c r="J173" s="1904"/>
      <c r="K173" s="1904"/>
      <c r="L173" s="1904"/>
      <c r="M173" s="1904"/>
      <c r="N173" s="1905"/>
    </row>
    <row r="175" spans="1:26" s="1523" customFormat="1" ht="15.75" thickBot="1" x14ac:dyDescent="0.3">
      <c r="B175" s="1"/>
      <c r="C175" s="1"/>
      <c r="D175" s="1"/>
      <c r="E175" s="1"/>
      <c r="F175" s="1"/>
      <c r="G175" s="1"/>
      <c r="H175" s="1"/>
      <c r="I175" s="1"/>
      <c r="J175" s="1"/>
      <c r="K175" s="1"/>
      <c r="L175" s="1"/>
      <c r="M175" s="58"/>
      <c r="N175" s="58"/>
      <c r="O175" s="1"/>
      <c r="P175" s="1"/>
      <c r="Q175" s="1"/>
    </row>
    <row r="176" spans="1:26" s="76" customFormat="1" ht="60" x14ac:dyDescent="0.25">
      <c r="A176" s="62">
        <v>1</v>
      </c>
      <c r="B176" s="155" t="s">
        <v>34</v>
      </c>
      <c r="C176" s="155" t="s">
        <v>35</v>
      </c>
      <c r="D176" s="155" t="s">
        <v>36</v>
      </c>
      <c r="E176" s="155" t="s">
        <v>37</v>
      </c>
      <c r="F176" s="155" t="s">
        <v>38</v>
      </c>
      <c r="G176" s="155" t="s">
        <v>39</v>
      </c>
      <c r="H176" s="155" t="s">
        <v>40</v>
      </c>
      <c r="I176" s="155" t="s">
        <v>41</v>
      </c>
      <c r="J176" s="155" t="s">
        <v>42</v>
      </c>
      <c r="K176" s="155" t="s">
        <v>43</v>
      </c>
      <c r="L176" s="155" t="s">
        <v>44</v>
      </c>
      <c r="M176" s="157" t="s">
        <v>45</v>
      </c>
      <c r="N176" s="155" t="s">
        <v>46</v>
      </c>
      <c r="O176" s="155" t="s">
        <v>47</v>
      </c>
      <c r="P176" s="1472" t="s">
        <v>48</v>
      </c>
      <c r="Q176" s="1472" t="s">
        <v>49</v>
      </c>
      <c r="R176" s="75"/>
      <c r="S176" s="75"/>
      <c r="T176" s="75"/>
      <c r="U176" s="75"/>
      <c r="V176" s="75"/>
      <c r="W176" s="75"/>
      <c r="X176" s="75"/>
      <c r="Y176" s="75"/>
      <c r="Z176" s="75"/>
    </row>
    <row r="177" spans="1:26" s="76" customFormat="1" x14ac:dyDescent="0.25">
      <c r="A177" s="62">
        <f>+A176+1</f>
        <v>2</v>
      </c>
      <c r="B177" s="77" t="s">
        <v>3464</v>
      </c>
      <c r="C177" s="79" t="s">
        <v>3464</v>
      </c>
      <c r="D177" s="77" t="s">
        <v>3465</v>
      </c>
      <c r="E177" s="78" t="s">
        <v>3473</v>
      </c>
      <c r="F177" s="164" t="s">
        <v>19</v>
      </c>
      <c r="G177" s="163">
        <v>1</v>
      </c>
      <c r="H177" s="303">
        <v>41299</v>
      </c>
      <c r="I177" s="303">
        <v>41639</v>
      </c>
      <c r="J177" s="166" t="s">
        <v>20</v>
      </c>
      <c r="K177" s="539">
        <v>0</v>
      </c>
      <c r="L177" s="318">
        <v>11.16</v>
      </c>
      <c r="M177" s="1093">
        <v>647</v>
      </c>
      <c r="N177" s="304"/>
      <c r="O177" s="170">
        <v>371664538</v>
      </c>
      <c r="P177" s="2421" t="s">
        <v>3570</v>
      </c>
      <c r="Q177" s="2228" t="s">
        <v>3571</v>
      </c>
      <c r="R177" s="75"/>
      <c r="S177" s="75"/>
      <c r="T177" s="75"/>
      <c r="U177" s="75"/>
      <c r="V177" s="75"/>
      <c r="W177" s="75"/>
      <c r="X177" s="75"/>
      <c r="Y177" s="75"/>
      <c r="Z177" s="75"/>
    </row>
    <row r="178" spans="1:26" s="76" customFormat="1" x14ac:dyDescent="0.25">
      <c r="A178" s="62"/>
      <c r="B178" s="77" t="s">
        <v>3464</v>
      </c>
      <c r="C178" s="79" t="s">
        <v>3464</v>
      </c>
      <c r="D178" s="77" t="s">
        <v>3465</v>
      </c>
      <c r="E178" s="78" t="s">
        <v>3475</v>
      </c>
      <c r="F178" s="164" t="s">
        <v>19</v>
      </c>
      <c r="G178" s="163">
        <v>1</v>
      </c>
      <c r="H178" s="303">
        <v>41558</v>
      </c>
      <c r="I178" s="303">
        <v>41988</v>
      </c>
      <c r="J178" s="166" t="s">
        <v>20</v>
      </c>
      <c r="K178" s="301">
        <v>0</v>
      </c>
      <c r="L178" s="318">
        <v>2</v>
      </c>
      <c r="M178" s="1093">
        <v>350</v>
      </c>
      <c r="N178" s="304"/>
      <c r="O178" s="170">
        <v>702109994</v>
      </c>
      <c r="P178" s="2422"/>
      <c r="Q178" s="2229"/>
      <c r="R178" s="75"/>
      <c r="S178" s="75"/>
      <c r="T178" s="75"/>
      <c r="U178" s="75"/>
      <c r="V178" s="75"/>
      <c r="W178" s="75"/>
      <c r="X178" s="75"/>
      <c r="Y178" s="75"/>
      <c r="Z178" s="75"/>
    </row>
    <row r="179" spans="1:26" s="76" customFormat="1" x14ac:dyDescent="0.25">
      <c r="A179" s="62">
        <f>+A178+1</f>
        <v>1</v>
      </c>
      <c r="B179" s="77"/>
      <c r="C179" s="79"/>
      <c r="D179" s="77"/>
      <c r="E179" s="78"/>
      <c r="F179" s="79"/>
      <c r="G179" s="78"/>
      <c r="H179" s="80"/>
      <c r="I179" s="82"/>
      <c r="J179" s="82"/>
      <c r="K179" s="218"/>
      <c r="L179" s="84"/>
      <c r="M179" s="84"/>
      <c r="N179" s="161"/>
      <c r="O179" s="85"/>
      <c r="P179" s="85"/>
      <c r="Q179" s="74"/>
      <c r="R179" s="75"/>
      <c r="S179" s="75"/>
      <c r="T179" s="75"/>
      <c r="U179" s="75"/>
      <c r="V179" s="75"/>
      <c r="W179" s="75"/>
      <c r="X179" s="75"/>
      <c r="Y179" s="75"/>
      <c r="Z179" s="75"/>
    </row>
    <row r="180" spans="1:26" s="76" customFormat="1" x14ac:dyDescent="0.25">
      <c r="A180" s="62">
        <f>+A179+1</f>
        <v>2</v>
      </c>
      <c r="B180" s="77"/>
      <c r="C180" s="79"/>
      <c r="D180" s="77"/>
      <c r="E180" s="78"/>
      <c r="F180" s="79"/>
      <c r="G180" s="78"/>
      <c r="H180" s="80"/>
      <c r="I180" s="82"/>
      <c r="J180" s="82"/>
      <c r="K180" s="82"/>
      <c r="L180" s="84"/>
      <c r="M180" s="84"/>
      <c r="N180" s="84"/>
      <c r="O180" s="85"/>
      <c r="P180" s="85"/>
      <c r="Q180" s="74"/>
      <c r="R180" s="75"/>
      <c r="S180" s="75"/>
      <c r="T180" s="75"/>
      <c r="U180" s="75"/>
      <c r="V180" s="75"/>
      <c r="W180" s="75"/>
      <c r="X180" s="75"/>
      <c r="Y180" s="75"/>
      <c r="Z180" s="75"/>
    </row>
    <row r="181" spans="1:26" s="76" customFormat="1" x14ac:dyDescent="0.25">
      <c r="A181" s="62">
        <f>+A180+1</f>
        <v>3</v>
      </c>
      <c r="B181" s="77"/>
      <c r="C181" s="79"/>
      <c r="D181" s="77"/>
      <c r="E181" s="78"/>
      <c r="F181" s="79"/>
      <c r="G181" s="78"/>
      <c r="H181" s="80"/>
      <c r="I181" s="82"/>
      <c r="J181" s="82" t="s">
        <v>237</v>
      </c>
      <c r="K181" s="84"/>
      <c r="L181" s="218"/>
      <c r="M181" s="160"/>
      <c r="N181" s="160"/>
      <c r="O181" s="85"/>
      <c r="P181" s="85"/>
      <c r="Q181" s="74"/>
      <c r="R181" s="75"/>
      <c r="S181" s="75"/>
      <c r="T181" s="75"/>
      <c r="U181" s="75"/>
      <c r="V181" s="75"/>
      <c r="W181" s="75"/>
      <c r="X181" s="75"/>
      <c r="Y181" s="75"/>
      <c r="Z181" s="75"/>
    </row>
    <row r="182" spans="1:26" x14ac:dyDescent="0.25">
      <c r="B182" s="162" t="s">
        <v>29</v>
      </c>
      <c r="C182" s="79"/>
      <c r="D182" s="77"/>
      <c r="E182" s="163"/>
      <c r="F182" s="164"/>
      <c r="G182" s="164"/>
      <c r="H182" s="164"/>
      <c r="I182" s="166"/>
      <c r="J182" s="166"/>
      <c r="K182" s="168">
        <f>SUM(K177:K181)</f>
        <v>0</v>
      </c>
      <c r="L182" s="168" t="s">
        <v>3572</v>
      </c>
      <c r="M182" s="167">
        <f>SUM(M177:M181)</f>
        <v>997</v>
      </c>
      <c r="N182" s="168">
        <f>SUM(N177:N181)</f>
        <v>0</v>
      </c>
      <c r="O182" s="327">
        <f>SUM(O177:O181)</f>
        <v>1073774532</v>
      </c>
      <c r="P182" s="170"/>
      <c r="Q182" s="88"/>
    </row>
    <row r="183" spans="1:26" x14ac:dyDescent="0.25">
      <c r="B183" s="100"/>
      <c r="C183" s="100"/>
      <c r="D183" s="100"/>
      <c r="E183" s="102"/>
      <c r="F183" s="100"/>
      <c r="G183" s="100"/>
      <c r="H183" s="100"/>
      <c r="I183" s="100"/>
      <c r="J183" s="100"/>
      <c r="K183" s="100"/>
      <c r="L183" s="100"/>
      <c r="M183" s="100"/>
      <c r="N183" s="100"/>
      <c r="O183" s="100"/>
      <c r="P183" s="100"/>
    </row>
    <row r="184" spans="1:26" ht="18.75" x14ac:dyDescent="0.25">
      <c r="B184" s="106" t="s">
        <v>154</v>
      </c>
      <c r="C184" s="171">
        <f>+K182</f>
        <v>0</v>
      </c>
      <c r="H184" s="110"/>
      <c r="I184" s="110"/>
      <c r="J184" s="110"/>
      <c r="K184" s="110"/>
      <c r="L184" s="110"/>
      <c r="M184" s="110"/>
      <c r="N184" s="100"/>
      <c r="O184" s="100"/>
      <c r="P184" s="100"/>
    </row>
    <row r="186" spans="1:26" ht="15.75" thickBot="1" x14ac:dyDescent="0.3">
      <c r="B186" s="328"/>
    </row>
    <row r="187" spans="1:26" ht="30.75" thickBot="1" x14ac:dyDescent="0.3">
      <c r="B187" s="233" t="s">
        <v>166</v>
      </c>
      <c r="C187" s="1600" t="s">
        <v>167</v>
      </c>
      <c r="D187" s="233" t="s">
        <v>28</v>
      </c>
      <c r="E187" s="1600" t="s">
        <v>205</v>
      </c>
    </row>
    <row r="188" spans="1:26" x14ac:dyDescent="0.25">
      <c r="B188" s="235" t="s">
        <v>206</v>
      </c>
      <c r="C188" s="237">
        <v>20</v>
      </c>
      <c r="D188" s="237">
        <v>0</v>
      </c>
      <c r="E188" s="1946">
        <f>+D188+D189+D190</f>
        <v>0</v>
      </c>
    </row>
    <row r="189" spans="1:26" ht="28.5" x14ac:dyDescent="0.25">
      <c r="B189" s="235" t="s">
        <v>207</v>
      </c>
      <c r="C189" s="1597">
        <v>30</v>
      </c>
      <c r="D189" s="1488">
        <v>0</v>
      </c>
      <c r="E189" s="1927"/>
    </row>
    <row r="190" spans="1:26" ht="29.25" thickBot="1" x14ac:dyDescent="0.3">
      <c r="B190" s="235" t="s">
        <v>208</v>
      </c>
      <c r="C190" s="239">
        <v>40</v>
      </c>
      <c r="D190" s="239">
        <v>0</v>
      </c>
      <c r="E190" s="1947"/>
    </row>
    <row r="192" spans="1:26" ht="15.75" thickBot="1" x14ac:dyDescent="0.3"/>
    <row r="193" spans="2:17" ht="27" thickBot="1" x14ac:dyDescent="0.3">
      <c r="B193" s="1903" t="s">
        <v>155</v>
      </c>
      <c r="C193" s="1904"/>
      <c r="D193" s="1904"/>
      <c r="E193" s="1904"/>
      <c r="F193" s="1904"/>
      <c r="G193" s="1904"/>
      <c r="H193" s="1904"/>
      <c r="I193" s="1904"/>
      <c r="J193" s="1904"/>
      <c r="K193" s="1904"/>
      <c r="L193" s="1904"/>
      <c r="M193" s="1904"/>
      <c r="N193" s="1905"/>
    </row>
    <row r="195" spans="2:17" ht="75" x14ac:dyDescent="0.25">
      <c r="B195" s="1472" t="s">
        <v>95</v>
      </c>
      <c r="C195" s="1522" t="s">
        <v>96</v>
      </c>
      <c r="D195" s="1522" t="s">
        <v>97</v>
      </c>
      <c r="E195" s="1522" t="s">
        <v>98</v>
      </c>
      <c r="F195" s="1522" t="s">
        <v>99</v>
      </c>
      <c r="G195" s="1522" t="s">
        <v>100</v>
      </c>
      <c r="H195" s="1522" t="s">
        <v>101</v>
      </c>
      <c r="I195" s="1522" t="s">
        <v>102</v>
      </c>
      <c r="J195" s="1898" t="s">
        <v>103</v>
      </c>
      <c r="K195" s="1899"/>
      <c r="L195" s="1900"/>
      <c r="M195" s="1522" t="s">
        <v>104</v>
      </c>
      <c r="N195" s="1522" t="s">
        <v>105</v>
      </c>
      <c r="O195" s="1522" t="s">
        <v>106</v>
      </c>
      <c r="P195" s="1898" t="s">
        <v>81</v>
      </c>
      <c r="Q195" s="1900"/>
    </row>
    <row r="196" spans="2:17" x14ac:dyDescent="0.25">
      <c r="B196" s="1999" t="s">
        <v>126</v>
      </c>
      <c r="C196" s="2221" t="s">
        <v>259</v>
      </c>
      <c r="D196" s="2222" t="s">
        <v>3573</v>
      </c>
      <c r="E196" s="2057">
        <v>34994467</v>
      </c>
      <c r="F196" s="1999" t="s">
        <v>249</v>
      </c>
      <c r="G196" s="1999" t="s">
        <v>3533</v>
      </c>
      <c r="H196" s="2050">
        <v>36869</v>
      </c>
      <c r="I196" s="1896"/>
      <c r="J196" s="1522" t="s">
        <v>210</v>
      </c>
      <c r="K196" s="1522" t="s">
        <v>3574</v>
      </c>
      <c r="L196" s="1896"/>
      <c r="M196" s="1885" t="s">
        <v>20</v>
      </c>
      <c r="N196" s="1896" t="s">
        <v>19</v>
      </c>
      <c r="O196" s="1885" t="s">
        <v>19</v>
      </c>
      <c r="P196" s="2063" t="s">
        <v>3575</v>
      </c>
      <c r="Q196" s="2064"/>
    </row>
    <row r="197" spans="2:17" x14ac:dyDescent="0.25">
      <c r="B197" s="2000"/>
      <c r="C197" s="2214"/>
      <c r="D197" s="2420"/>
      <c r="E197" s="2058"/>
      <c r="F197" s="2000"/>
      <c r="G197" s="2000"/>
      <c r="H197" s="2069"/>
      <c r="I197" s="2419"/>
      <c r="J197" s="1999" t="s">
        <v>214</v>
      </c>
      <c r="K197" s="2002" t="s">
        <v>3576</v>
      </c>
      <c r="L197" s="2419"/>
      <c r="M197" s="1927"/>
      <c r="N197" s="2419"/>
      <c r="O197" s="1927"/>
      <c r="P197" s="2065"/>
      <c r="Q197" s="2066"/>
    </row>
    <row r="198" spans="2:17" x14ac:dyDescent="0.25">
      <c r="B198" s="2001"/>
      <c r="C198" s="2215"/>
      <c r="D198" s="2223"/>
      <c r="E198" s="2059"/>
      <c r="F198" s="2001"/>
      <c r="G198" s="2001"/>
      <c r="H198" s="2051"/>
      <c r="I198" s="1897"/>
      <c r="J198" s="2001"/>
      <c r="K198" s="2004"/>
      <c r="L198" s="1897"/>
      <c r="M198" s="1886"/>
      <c r="N198" s="1897"/>
      <c r="O198" s="1886"/>
      <c r="P198" s="2067"/>
      <c r="Q198" s="2068"/>
    </row>
    <row r="199" spans="2:17" ht="30" x14ac:dyDescent="0.25">
      <c r="B199" s="1534" t="s">
        <v>126</v>
      </c>
      <c r="C199" s="1098" t="s">
        <v>259</v>
      </c>
      <c r="D199" s="1577" t="s">
        <v>3577</v>
      </c>
      <c r="E199" s="1577">
        <v>34998074</v>
      </c>
      <c r="F199" s="1579" t="s">
        <v>881</v>
      </c>
      <c r="G199" s="1506" t="s">
        <v>125</v>
      </c>
      <c r="H199" s="1532">
        <v>35462</v>
      </c>
      <c r="I199" s="1509"/>
      <c r="J199" s="1506" t="s">
        <v>3578</v>
      </c>
      <c r="K199" s="1507" t="s">
        <v>3579</v>
      </c>
      <c r="L199" s="1509"/>
      <c r="M199" s="1488" t="s">
        <v>19</v>
      </c>
      <c r="N199" s="1469" t="s">
        <v>20</v>
      </c>
      <c r="O199" s="1469" t="s">
        <v>20</v>
      </c>
      <c r="P199" s="2052" t="s">
        <v>3580</v>
      </c>
      <c r="Q199" s="2053"/>
    </row>
    <row r="200" spans="2:17" x14ac:dyDescent="0.25">
      <c r="B200" s="2169" t="s">
        <v>126</v>
      </c>
      <c r="C200" s="2412" t="s">
        <v>259</v>
      </c>
      <c r="D200" s="2414" t="s">
        <v>3581</v>
      </c>
      <c r="E200" s="2415">
        <v>50891172</v>
      </c>
      <c r="F200" s="2418" t="s">
        <v>3582</v>
      </c>
      <c r="G200" s="2169" t="s">
        <v>125</v>
      </c>
      <c r="H200" s="2217">
        <v>35395</v>
      </c>
      <c r="I200" s="2005"/>
      <c r="J200" s="2169" t="s">
        <v>3583</v>
      </c>
      <c r="K200" s="2170" t="s">
        <v>3584</v>
      </c>
      <c r="L200" s="2005"/>
      <c r="M200" s="1885" t="s">
        <v>20</v>
      </c>
      <c r="N200" s="1885" t="s">
        <v>19</v>
      </c>
      <c r="O200" s="1885" t="s">
        <v>20</v>
      </c>
      <c r="P200" s="2063" t="s">
        <v>3585</v>
      </c>
      <c r="Q200" s="2064"/>
    </row>
    <row r="201" spans="2:17" x14ac:dyDescent="0.25">
      <c r="B201" s="2169"/>
      <c r="C201" s="2412"/>
      <c r="D201" s="2414"/>
      <c r="E201" s="2416"/>
      <c r="F201" s="2418"/>
      <c r="G201" s="2169"/>
      <c r="H201" s="2217"/>
      <c r="I201" s="2006"/>
      <c r="J201" s="2169"/>
      <c r="K201" s="2170"/>
      <c r="L201" s="2007"/>
      <c r="M201" s="1927"/>
      <c r="N201" s="1927"/>
      <c r="O201" s="1927"/>
      <c r="P201" s="2065"/>
      <c r="Q201" s="2066"/>
    </row>
    <row r="202" spans="2:17" x14ac:dyDescent="0.25">
      <c r="B202" s="1506" t="s">
        <v>126</v>
      </c>
      <c r="C202" s="2412"/>
      <c r="D202" s="2414"/>
      <c r="E202" s="2417"/>
      <c r="F202" s="2418"/>
      <c r="G202" s="2169"/>
      <c r="H202" s="2217"/>
      <c r="I202" s="2007"/>
      <c r="J202" s="1515" t="s">
        <v>3586</v>
      </c>
      <c r="K202" s="1507" t="s">
        <v>3587</v>
      </c>
      <c r="L202" s="1509"/>
      <c r="M202" s="1886"/>
      <c r="N202" s="1886"/>
      <c r="O202" s="1886"/>
      <c r="P202" s="2067"/>
      <c r="Q202" s="2068"/>
    </row>
    <row r="203" spans="2:17" ht="30" x14ac:dyDescent="0.25">
      <c r="B203" s="1534" t="s">
        <v>126</v>
      </c>
      <c r="C203" s="1098" t="s">
        <v>259</v>
      </c>
      <c r="D203" s="1578" t="s">
        <v>3588</v>
      </c>
      <c r="E203" s="1577">
        <v>1068657665</v>
      </c>
      <c r="F203" s="1578" t="s">
        <v>242</v>
      </c>
      <c r="G203" s="1506" t="s">
        <v>196</v>
      </c>
      <c r="H203" s="1512">
        <v>40459</v>
      </c>
      <c r="I203" s="1509"/>
      <c r="J203" s="1515"/>
      <c r="K203" s="1507"/>
      <c r="L203" s="1509"/>
      <c r="M203" s="1488" t="s">
        <v>19</v>
      </c>
      <c r="N203" s="1469" t="s">
        <v>20</v>
      </c>
      <c r="O203" s="1469" t="s">
        <v>20</v>
      </c>
      <c r="P203" s="2052" t="s">
        <v>3589</v>
      </c>
      <c r="Q203" s="2053"/>
    </row>
    <row r="204" spans="2:17" ht="30" x14ac:dyDescent="0.25">
      <c r="B204" s="2169" t="s">
        <v>2159</v>
      </c>
      <c r="C204" s="2412" t="s">
        <v>259</v>
      </c>
      <c r="D204" s="2413" t="s">
        <v>3590</v>
      </c>
      <c r="E204" s="2407">
        <v>78689014</v>
      </c>
      <c r="F204" s="2169" t="s">
        <v>2110</v>
      </c>
      <c r="G204" s="2169" t="s">
        <v>130</v>
      </c>
      <c r="H204" s="2217">
        <v>34845</v>
      </c>
      <c r="I204" s="2005"/>
      <c r="J204" s="1506" t="s">
        <v>130</v>
      </c>
      <c r="K204" s="1507" t="s">
        <v>3591</v>
      </c>
      <c r="L204" s="2005"/>
      <c r="M204" s="1885" t="s">
        <v>19</v>
      </c>
      <c r="N204" s="1885" t="s">
        <v>20</v>
      </c>
      <c r="O204" s="1885" t="s">
        <v>20</v>
      </c>
      <c r="P204" s="2063" t="s">
        <v>3592</v>
      </c>
      <c r="Q204" s="2064"/>
    </row>
    <row r="205" spans="2:17" x14ac:dyDescent="0.25">
      <c r="B205" s="2169"/>
      <c r="C205" s="2412"/>
      <c r="D205" s="2413"/>
      <c r="E205" s="2407"/>
      <c r="F205" s="2169"/>
      <c r="G205" s="2169"/>
      <c r="H205" s="2217"/>
      <c r="I205" s="2007"/>
      <c r="J205" s="1515" t="s">
        <v>3593</v>
      </c>
      <c r="K205" s="1507" t="s">
        <v>3594</v>
      </c>
      <c r="L205" s="2007"/>
      <c r="M205" s="1886"/>
      <c r="N205" s="1886"/>
      <c r="O205" s="1886"/>
      <c r="P205" s="2067"/>
      <c r="Q205" s="2068"/>
    </row>
    <row r="206" spans="2:17" x14ac:dyDescent="0.25">
      <c r="B206" s="1506" t="s">
        <v>2159</v>
      </c>
      <c r="C206" s="1098" t="s">
        <v>259</v>
      </c>
      <c r="D206" s="1533" t="s">
        <v>3595</v>
      </c>
      <c r="E206" s="1515">
        <v>42208238</v>
      </c>
      <c r="F206" s="1534" t="s">
        <v>1889</v>
      </c>
      <c r="G206" s="1534" t="s">
        <v>125</v>
      </c>
      <c r="H206" s="1532">
        <v>34243</v>
      </c>
      <c r="I206" s="1509"/>
      <c r="J206" s="1515" t="s">
        <v>185</v>
      </c>
      <c r="K206" s="1507" t="s">
        <v>3596</v>
      </c>
      <c r="L206" s="1509"/>
      <c r="M206" s="1488" t="s">
        <v>20</v>
      </c>
      <c r="N206" s="1469" t="s">
        <v>19</v>
      </c>
      <c r="O206" s="1469" t="s">
        <v>19</v>
      </c>
      <c r="P206" s="2052" t="s">
        <v>3597</v>
      </c>
      <c r="Q206" s="2053"/>
    </row>
    <row r="207" spans="2:17" ht="75" x14ac:dyDescent="0.25">
      <c r="B207" s="1534" t="s">
        <v>2159</v>
      </c>
      <c r="C207" s="1098" t="s">
        <v>259</v>
      </c>
      <c r="D207" s="1533" t="s">
        <v>3598</v>
      </c>
      <c r="E207" s="1575">
        <v>50911274</v>
      </c>
      <c r="F207" s="1506" t="s">
        <v>3599</v>
      </c>
      <c r="G207" s="1506" t="s">
        <v>130</v>
      </c>
      <c r="H207" s="1532">
        <v>38184</v>
      </c>
      <c r="I207" s="1509"/>
      <c r="J207" s="1506" t="s">
        <v>190</v>
      </c>
      <c r="K207" s="1507" t="s">
        <v>3600</v>
      </c>
      <c r="L207" s="1509"/>
      <c r="M207" s="1488" t="s">
        <v>19</v>
      </c>
      <c r="N207" s="1469" t="s">
        <v>19</v>
      </c>
      <c r="O207" s="1469" t="s">
        <v>19</v>
      </c>
      <c r="P207" s="2052"/>
      <c r="Q207" s="2053"/>
    </row>
    <row r="208" spans="2:17" ht="60" x14ac:dyDescent="0.25">
      <c r="B208" s="1534" t="s">
        <v>2159</v>
      </c>
      <c r="C208" s="1098" t="s">
        <v>259</v>
      </c>
      <c r="D208" s="1533" t="s">
        <v>3601</v>
      </c>
      <c r="E208" s="1575">
        <v>37931815</v>
      </c>
      <c r="F208" s="1506" t="s">
        <v>3602</v>
      </c>
      <c r="G208" s="1506" t="s">
        <v>1685</v>
      </c>
      <c r="H208" s="1532">
        <v>34831</v>
      </c>
      <c r="I208" s="1509"/>
      <c r="J208" s="1506" t="s">
        <v>3603</v>
      </c>
      <c r="K208" s="1507"/>
      <c r="L208" s="1509"/>
      <c r="M208" s="1488" t="s">
        <v>20</v>
      </c>
      <c r="N208" s="1469" t="s">
        <v>20</v>
      </c>
      <c r="O208" s="1469" t="s">
        <v>20</v>
      </c>
      <c r="P208" s="2052" t="s">
        <v>3604</v>
      </c>
      <c r="Q208" s="2053"/>
    </row>
    <row r="209" spans="2:17" x14ac:dyDescent="0.25">
      <c r="B209" s="2404" t="s">
        <v>2164</v>
      </c>
      <c r="C209" s="2406" t="s">
        <v>1994</v>
      </c>
      <c r="D209" s="2407" t="s">
        <v>3605</v>
      </c>
      <c r="E209" s="2408">
        <v>15043904</v>
      </c>
      <c r="F209" s="2169" t="s">
        <v>213</v>
      </c>
      <c r="G209" s="2411" t="s">
        <v>125</v>
      </c>
      <c r="H209" s="2398"/>
      <c r="I209" s="2216"/>
      <c r="J209" s="2169"/>
      <c r="K209" s="2170"/>
      <c r="L209" s="2216"/>
      <c r="M209" s="2401" t="s">
        <v>19</v>
      </c>
      <c r="N209" s="2351" t="s">
        <v>19</v>
      </c>
      <c r="O209" s="2351" t="s">
        <v>19</v>
      </c>
      <c r="P209" s="2091"/>
      <c r="Q209" s="2092"/>
    </row>
    <row r="210" spans="2:17" x14ac:dyDescent="0.25">
      <c r="B210" s="2404"/>
      <c r="C210" s="2406"/>
      <c r="D210" s="2407"/>
      <c r="E210" s="2409"/>
      <c r="F210" s="2169"/>
      <c r="G210" s="2411"/>
      <c r="H210" s="2399"/>
      <c r="I210" s="2216"/>
      <c r="J210" s="2169"/>
      <c r="K210" s="2170"/>
      <c r="L210" s="2216"/>
      <c r="M210" s="2402"/>
      <c r="N210" s="2351"/>
      <c r="O210" s="2351"/>
      <c r="P210" s="2107"/>
      <c r="Q210" s="2108"/>
    </row>
    <row r="211" spans="2:17" x14ac:dyDescent="0.25">
      <c r="B211" s="2404"/>
      <c r="C211" s="2406"/>
      <c r="D211" s="2407"/>
      <c r="E211" s="2409"/>
      <c r="F211" s="2169"/>
      <c r="G211" s="2411"/>
      <c r="H211" s="2399"/>
      <c r="I211" s="2216"/>
      <c r="J211" s="2169"/>
      <c r="K211" s="2170"/>
      <c r="L211" s="2216"/>
      <c r="M211" s="2402"/>
      <c r="N211" s="2351"/>
      <c r="O211" s="2351"/>
      <c r="P211" s="2107"/>
      <c r="Q211" s="2108"/>
    </row>
    <row r="212" spans="2:17" x14ac:dyDescent="0.25">
      <c r="B212" s="2404"/>
      <c r="C212" s="2406"/>
      <c r="D212" s="2407"/>
      <c r="E212" s="2409"/>
      <c r="F212" s="2169"/>
      <c r="G212" s="2411"/>
      <c r="H212" s="2399"/>
      <c r="I212" s="2216"/>
      <c r="J212" s="2169"/>
      <c r="K212" s="2170"/>
      <c r="L212" s="2216"/>
      <c r="M212" s="2402"/>
      <c r="N212" s="2351"/>
      <c r="O212" s="2351"/>
      <c r="P212" s="2107"/>
      <c r="Q212" s="2108"/>
    </row>
    <row r="213" spans="2:17" ht="15.75" thickBot="1" x14ac:dyDescent="0.3">
      <c r="B213" s="2405"/>
      <c r="C213" s="2406"/>
      <c r="D213" s="2407"/>
      <c r="E213" s="2410"/>
      <c r="F213" s="2169"/>
      <c r="G213" s="2411"/>
      <c r="H213" s="2400"/>
      <c r="I213" s="2216"/>
      <c r="J213" s="2169"/>
      <c r="K213" s="2170"/>
      <c r="L213" s="2216"/>
      <c r="M213" s="2403"/>
      <c r="N213" s="2351"/>
      <c r="O213" s="2351"/>
      <c r="P213" s="2107"/>
      <c r="Q213" s="2108"/>
    </row>
    <row r="214" spans="2:17" x14ac:dyDescent="0.25">
      <c r="B214" s="1927"/>
      <c r="C214" s="1885"/>
      <c r="D214" s="1885"/>
      <c r="E214" s="1885"/>
      <c r="F214" s="1885"/>
      <c r="G214" s="1885"/>
      <c r="H214" s="1975"/>
      <c r="I214" s="1885"/>
      <c r="J214" s="1924"/>
      <c r="K214" s="1924"/>
      <c r="L214" s="1885"/>
      <c r="M214" s="1885"/>
      <c r="N214" s="1885"/>
      <c r="O214" s="1965"/>
      <c r="P214" s="2063"/>
      <c r="Q214" s="2064"/>
    </row>
    <row r="215" spans="2:17" x14ac:dyDescent="0.25">
      <c r="B215" s="1927"/>
      <c r="C215" s="1927"/>
      <c r="D215" s="1927"/>
      <c r="E215" s="1927"/>
      <c r="F215" s="1927"/>
      <c r="G215" s="1927"/>
      <c r="H215" s="2070"/>
      <c r="I215" s="1927"/>
      <c r="J215" s="1925"/>
      <c r="K215" s="1925"/>
      <c r="L215" s="1927"/>
      <c r="M215" s="1927"/>
      <c r="N215" s="1927"/>
      <c r="O215" s="2062"/>
      <c r="P215" s="2065"/>
      <c r="Q215" s="2066"/>
    </row>
    <row r="216" spans="2:17" x14ac:dyDescent="0.25">
      <c r="B216" s="1886"/>
      <c r="C216" s="1886"/>
      <c r="D216" s="1886"/>
      <c r="E216" s="1886"/>
      <c r="F216" s="1886"/>
      <c r="G216" s="1886"/>
      <c r="H216" s="1976"/>
      <c r="I216" s="1886"/>
      <c r="J216" s="1926"/>
      <c r="K216" s="1926"/>
      <c r="L216" s="1886"/>
      <c r="M216" s="1886"/>
      <c r="N216" s="1886"/>
      <c r="O216" s="1967"/>
      <c r="P216" s="2067"/>
      <c r="Q216" s="2068"/>
    </row>
    <row r="218" spans="2:17" ht="15.75" thickBot="1" x14ac:dyDescent="0.3"/>
    <row r="219" spans="2:17" ht="30" x14ac:dyDescent="0.25">
      <c r="B219" s="55" t="s">
        <v>18</v>
      </c>
      <c r="C219" s="55" t="s">
        <v>166</v>
      </c>
      <c r="D219" s="1522" t="s">
        <v>167</v>
      </c>
      <c r="E219" s="55" t="s">
        <v>28</v>
      </c>
      <c r="F219" s="1600" t="s">
        <v>168</v>
      </c>
      <c r="G219" s="200"/>
    </row>
    <row r="220" spans="2:17" ht="84" x14ac:dyDescent="0.2">
      <c r="B220" s="2072" t="s">
        <v>169</v>
      </c>
      <c r="C220" s="201" t="s">
        <v>170</v>
      </c>
      <c r="D220" s="1488">
        <v>25</v>
      </c>
      <c r="E220" s="1488">
        <v>0</v>
      </c>
      <c r="F220" s="2073">
        <f>+E220+E221+E222</f>
        <v>10</v>
      </c>
      <c r="G220" s="202"/>
      <c r="I220" s="1" t="e">
        <f>B211:H211+C217</f>
        <v>#VALUE!</v>
      </c>
    </row>
    <row r="221" spans="2:17" ht="48" x14ac:dyDescent="0.2">
      <c r="B221" s="2072"/>
      <c r="C221" s="201" t="s">
        <v>171</v>
      </c>
      <c r="D221" s="1490">
        <v>25</v>
      </c>
      <c r="E221" s="1488">
        <v>0</v>
      </c>
      <c r="F221" s="2074"/>
      <c r="G221" s="202"/>
    </row>
    <row r="222" spans="2:17" ht="48" x14ac:dyDescent="0.2">
      <c r="B222" s="2072"/>
      <c r="C222" s="201" t="s">
        <v>172</v>
      </c>
      <c r="D222" s="1488">
        <v>10</v>
      </c>
      <c r="E222" s="1488">
        <v>10</v>
      </c>
      <c r="F222" s="2075"/>
      <c r="G222" s="202"/>
    </row>
    <row r="223" spans="2:17" x14ac:dyDescent="0.25">
      <c r="C223"/>
    </row>
    <row r="226" spans="2:5" x14ac:dyDescent="0.25">
      <c r="B226" s="47" t="s">
        <v>173</v>
      </c>
    </row>
    <row r="229" spans="2:5" x14ac:dyDescent="0.25">
      <c r="B229" s="49" t="s">
        <v>18</v>
      </c>
      <c r="C229" s="49" t="s">
        <v>27</v>
      </c>
      <c r="D229" s="55" t="s">
        <v>28</v>
      </c>
      <c r="E229" s="55" t="s">
        <v>29</v>
      </c>
    </row>
    <row r="230" spans="2:5" ht="42.75" x14ac:dyDescent="0.25">
      <c r="B230" s="56" t="s">
        <v>174</v>
      </c>
      <c r="C230" s="252">
        <v>40</v>
      </c>
      <c r="D230" s="1488">
        <f>+E188</f>
        <v>0</v>
      </c>
      <c r="E230" s="1885">
        <f>+D230+D231</f>
        <v>10</v>
      </c>
    </row>
    <row r="231" spans="2:5" ht="99.75" x14ac:dyDescent="0.25">
      <c r="B231" s="56" t="s">
        <v>175</v>
      </c>
      <c r="C231" s="252">
        <v>60</v>
      </c>
      <c r="D231" s="1488">
        <f>+F220</f>
        <v>10</v>
      </c>
      <c r="E231" s="1886"/>
    </row>
  </sheetData>
  <mergeCells count="237">
    <mergeCell ref="C10:E10"/>
    <mergeCell ref="B14:C21"/>
    <mergeCell ref="B22:C22"/>
    <mergeCell ref="E38:E39"/>
    <mergeCell ref="M43:N43"/>
    <mergeCell ref="B58:B59"/>
    <mergeCell ref="C58:C59"/>
    <mergeCell ref="D58:E58"/>
    <mergeCell ref="B2:P2"/>
    <mergeCell ref="B4:P4"/>
    <mergeCell ref="C6:N6"/>
    <mergeCell ref="C7:N7"/>
    <mergeCell ref="C8:N8"/>
    <mergeCell ref="C9:N9"/>
    <mergeCell ref="C62:N62"/>
    <mergeCell ref="B64:N64"/>
    <mergeCell ref="O67:P67"/>
    <mergeCell ref="O68:P68"/>
    <mergeCell ref="B119:Q119"/>
    <mergeCell ref="B120:B121"/>
    <mergeCell ref="C120:C121"/>
    <mergeCell ref="D120:D121"/>
    <mergeCell ref="E120:E121"/>
    <mergeCell ref="F120:F121"/>
    <mergeCell ref="O120:O121"/>
    <mergeCell ref="P120:Q121"/>
    <mergeCell ref="P122:Q122"/>
    <mergeCell ref="P123:Q123"/>
    <mergeCell ref="B124:B125"/>
    <mergeCell ref="C124:C125"/>
    <mergeCell ref="D124:D125"/>
    <mergeCell ref="E124:E125"/>
    <mergeCell ref="F124:F125"/>
    <mergeCell ref="G124:G125"/>
    <mergeCell ref="G120:G121"/>
    <mergeCell ref="H120:H121"/>
    <mergeCell ref="I120:I121"/>
    <mergeCell ref="J120:L120"/>
    <mergeCell ref="M120:M121"/>
    <mergeCell ref="N120:N121"/>
    <mergeCell ref="N124:N125"/>
    <mergeCell ref="O124:O125"/>
    <mergeCell ref="P124:Q125"/>
    <mergeCell ref="P126:Q126"/>
    <mergeCell ref="B127:B128"/>
    <mergeCell ref="C127:C128"/>
    <mergeCell ref="D127:D128"/>
    <mergeCell ref="E127:E128"/>
    <mergeCell ref="F127:F128"/>
    <mergeCell ref="G127:G128"/>
    <mergeCell ref="H124:H125"/>
    <mergeCell ref="I124:I125"/>
    <mergeCell ref="J124:J125"/>
    <mergeCell ref="K124:K125"/>
    <mergeCell ref="L124:L125"/>
    <mergeCell ref="M124:M125"/>
    <mergeCell ref="N127:N128"/>
    <mergeCell ref="O127:O128"/>
    <mergeCell ref="P127:Q128"/>
    <mergeCell ref="P129:Q129"/>
    <mergeCell ref="B130:B131"/>
    <mergeCell ref="C130:C131"/>
    <mergeCell ref="D130:D131"/>
    <mergeCell ref="E130:E131"/>
    <mergeCell ref="F130:F131"/>
    <mergeCell ref="G130:G131"/>
    <mergeCell ref="H127:H128"/>
    <mergeCell ref="I127:I128"/>
    <mergeCell ref="J127:J128"/>
    <mergeCell ref="K127:K128"/>
    <mergeCell ref="L127:L128"/>
    <mergeCell ref="M127:M128"/>
    <mergeCell ref="N130:N131"/>
    <mergeCell ref="O130:O131"/>
    <mergeCell ref="P130:Q131"/>
    <mergeCell ref="P132:Q132"/>
    <mergeCell ref="B133:B134"/>
    <mergeCell ref="C133:C134"/>
    <mergeCell ref="D133:D134"/>
    <mergeCell ref="E133:E134"/>
    <mergeCell ref="F133:F134"/>
    <mergeCell ref="G133:G134"/>
    <mergeCell ref="H130:H131"/>
    <mergeCell ref="I130:I131"/>
    <mergeCell ref="J130:J131"/>
    <mergeCell ref="K130:K131"/>
    <mergeCell ref="L130:L131"/>
    <mergeCell ref="M130:M131"/>
    <mergeCell ref="N133:N134"/>
    <mergeCell ref="O133:O134"/>
    <mergeCell ref="P133:Q134"/>
    <mergeCell ref="P135:Q135"/>
    <mergeCell ref="P136:Q136"/>
    <mergeCell ref="P139:Q139"/>
    <mergeCell ref="H133:H134"/>
    <mergeCell ref="I133:I134"/>
    <mergeCell ref="J133:J134"/>
    <mergeCell ref="K133:K134"/>
    <mergeCell ref="L133:L134"/>
    <mergeCell ref="M133:M134"/>
    <mergeCell ref="P140:Q141"/>
    <mergeCell ref="B142:B143"/>
    <mergeCell ref="C142:C143"/>
    <mergeCell ref="D142:D143"/>
    <mergeCell ref="E142:E143"/>
    <mergeCell ref="F142:F143"/>
    <mergeCell ref="G142:G143"/>
    <mergeCell ref="H142:H143"/>
    <mergeCell ref="I142:I143"/>
    <mergeCell ref="M142:M143"/>
    <mergeCell ref="H140:H141"/>
    <mergeCell ref="I140:I141"/>
    <mergeCell ref="L140:L141"/>
    <mergeCell ref="M140:M141"/>
    <mergeCell ref="N140:N141"/>
    <mergeCell ref="O140:O141"/>
    <mergeCell ref="B140:B141"/>
    <mergeCell ref="C140:C141"/>
    <mergeCell ref="D140:D141"/>
    <mergeCell ref="E140:E141"/>
    <mergeCell ref="F140:F141"/>
    <mergeCell ref="G140:G141"/>
    <mergeCell ref="N142:N143"/>
    <mergeCell ref="O142:O143"/>
    <mergeCell ref="P142:Q143"/>
    <mergeCell ref="P144:Q144"/>
    <mergeCell ref="B145:B146"/>
    <mergeCell ref="C145:C146"/>
    <mergeCell ref="D145:D146"/>
    <mergeCell ref="E145:E146"/>
    <mergeCell ref="F145:F146"/>
    <mergeCell ref="G145:G146"/>
    <mergeCell ref="P147:Q147"/>
    <mergeCell ref="P149:Q149"/>
    <mergeCell ref="P151:Q151"/>
    <mergeCell ref="P152:Q152"/>
    <mergeCell ref="P153:Q153"/>
    <mergeCell ref="P160:Q160"/>
    <mergeCell ref="H145:H146"/>
    <mergeCell ref="I145:I146"/>
    <mergeCell ref="M145:M146"/>
    <mergeCell ref="N145:N146"/>
    <mergeCell ref="O145:O146"/>
    <mergeCell ref="P145:Q146"/>
    <mergeCell ref="P177:P178"/>
    <mergeCell ref="Q177:Q178"/>
    <mergeCell ref="E188:E190"/>
    <mergeCell ref="B193:N193"/>
    <mergeCell ref="J195:L195"/>
    <mergeCell ref="P195:Q195"/>
    <mergeCell ref="P161:Q161"/>
    <mergeCell ref="B163:N163"/>
    <mergeCell ref="D166:E166"/>
    <mergeCell ref="D167:E167"/>
    <mergeCell ref="B170:P170"/>
    <mergeCell ref="B173:N173"/>
    <mergeCell ref="P196:Q198"/>
    <mergeCell ref="J197:J198"/>
    <mergeCell ref="K197:K198"/>
    <mergeCell ref="P199:Q199"/>
    <mergeCell ref="B200:B201"/>
    <mergeCell ref="C200:C202"/>
    <mergeCell ref="D200:D202"/>
    <mergeCell ref="E200:E202"/>
    <mergeCell ref="F200:F202"/>
    <mergeCell ref="G200:G202"/>
    <mergeCell ref="H196:H198"/>
    <mergeCell ref="I196:I198"/>
    <mergeCell ref="L196:L198"/>
    <mergeCell ref="M196:M198"/>
    <mergeCell ref="N196:N198"/>
    <mergeCell ref="O196:O198"/>
    <mergeCell ref="B196:B198"/>
    <mergeCell ref="C196:C198"/>
    <mergeCell ref="D196:D198"/>
    <mergeCell ref="E196:E198"/>
    <mergeCell ref="F196:F198"/>
    <mergeCell ref="G196:G198"/>
    <mergeCell ref="N200:N202"/>
    <mergeCell ref="O200:O202"/>
    <mergeCell ref="P200:Q202"/>
    <mergeCell ref="P203:Q203"/>
    <mergeCell ref="B204:B205"/>
    <mergeCell ref="C204:C205"/>
    <mergeCell ref="D204:D205"/>
    <mergeCell ref="E204:E205"/>
    <mergeCell ref="F204:F205"/>
    <mergeCell ref="G204:G205"/>
    <mergeCell ref="H200:H202"/>
    <mergeCell ref="I200:I202"/>
    <mergeCell ref="J200:J201"/>
    <mergeCell ref="K200:K201"/>
    <mergeCell ref="L200:L201"/>
    <mergeCell ref="M200:M202"/>
    <mergeCell ref="P204:Q205"/>
    <mergeCell ref="P206:Q206"/>
    <mergeCell ref="P207:Q207"/>
    <mergeCell ref="P208:Q208"/>
    <mergeCell ref="B209:B213"/>
    <mergeCell ref="C209:C213"/>
    <mergeCell ref="D209:D213"/>
    <mergeCell ref="E209:E213"/>
    <mergeCell ref="F209:F213"/>
    <mergeCell ref="G209:G213"/>
    <mergeCell ref="H204:H205"/>
    <mergeCell ref="I204:I205"/>
    <mergeCell ref="L204:L205"/>
    <mergeCell ref="M204:M205"/>
    <mergeCell ref="N204:N205"/>
    <mergeCell ref="O204:O205"/>
    <mergeCell ref="N209:N213"/>
    <mergeCell ref="O209:O213"/>
    <mergeCell ref="P209:Q213"/>
    <mergeCell ref="B214:B216"/>
    <mergeCell ref="C214:C216"/>
    <mergeCell ref="D214:D216"/>
    <mergeCell ref="E214:E216"/>
    <mergeCell ref="F214:F216"/>
    <mergeCell ref="G214:G216"/>
    <mergeCell ref="H214:H216"/>
    <mergeCell ref="H209:H213"/>
    <mergeCell ref="I209:I213"/>
    <mergeCell ref="J209:J213"/>
    <mergeCell ref="K209:K213"/>
    <mergeCell ref="L209:L213"/>
    <mergeCell ref="M209:M213"/>
    <mergeCell ref="O214:O216"/>
    <mergeCell ref="P214:Q216"/>
    <mergeCell ref="B220:B222"/>
    <mergeCell ref="F220:F222"/>
    <mergeCell ref="E230:E231"/>
    <mergeCell ref="I214:I216"/>
    <mergeCell ref="J214:J216"/>
    <mergeCell ref="K214:K216"/>
    <mergeCell ref="L214:L216"/>
    <mergeCell ref="M214:M216"/>
    <mergeCell ref="N214:N216"/>
  </mergeCells>
  <dataValidations count="2">
    <dataValidation type="decimal" allowBlank="1" showInputMessage="1" showErrorMessage="1" sqref="WVH983146 WLL983146 C65643 IV65642 SR65642 ACN65642 AMJ65642 AWF65642 BGB65642 BPX65642 BZT65642 CJP65642 CTL65642 DDH65642 DND65642 DWZ65642 EGV65642 EQR65642 FAN65642 FKJ65642 FUF65642 GEB65642 GNX65642 GXT65642 HHP65642 HRL65642 IBH65642 ILD65642 IUZ65642 JEV65642 JOR65642 JYN65642 KIJ65642 KSF65642 LCB65642 LLX65642 LVT65642 MFP65642 MPL65642 MZH65642 NJD65642 NSZ65642 OCV65642 OMR65642 OWN65642 PGJ65642 PQF65642 QAB65642 QJX65642 QTT65642 RDP65642 RNL65642 RXH65642 SHD65642 SQZ65642 TAV65642 TKR65642 TUN65642 UEJ65642 UOF65642 UYB65642 VHX65642 VRT65642 WBP65642 WLL65642 WVH65642 C131179 IV131178 SR131178 ACN131178 AMJ131178 AWF131178 BGB131178 BPX131178 BZT131178 CJP131178 CTL131178 DDH131178 DND131178 DWZ131178 EGV131178 EQR131178 FAN131178 FKJ131178 FUF131178 GEB131178 GNX131178 GXT131178 HHP131178 HRL131178 IBH131178 ILD131178 IUZ131178 JEV131178 JOR131178 JYN131178 KIJ131178 KSF131178 LCB131178 LLX131178 LVT131178 MFP131178 MPL131178 MZH131178 NJD131178 NSZ131178 OCV131178 OMR131178 OWN131178 PGJ131178 PQF131178 QAB131178 QJX131178 QTT131178 RDP131178 RNL131178 RXH131178 SHD131178 SQZ131178 TAV131178 TKR131178 TUN131178 UEJ131178 UOF131178 UYB131178 VHX131178 VRT131178 WBP131178 WLL131178 WVH131178 C196715 IV196714 SR196714 ACN196714 AMJ196714 AWF196714 BGB196714 BPX196714 BZT196714 CJP196714 CTL196714 DDH196714 DND196714 DWZ196714 EGV196714 EQR196714 FAN196714 FKJ196714 FUF196714 GEB196714 GNX196714 GXT196714 HHP196714 HRL196714 IBH196714 ILD196714 IUZ196714 JEV196714 JOR196714 JYN196714 KIJ196714 KSF196714 LCB196714 LLX196714 LVT196714 MFP196714 MPL196714 MZH196714 NJD196714 NSZ196714 OCV196714 OMR196714 OWN196714 PGJ196714 PQF196714 QAB196714 QJX196714 QTT196714 RDP196714 RNL196714 RXH196714 SHD196714 SQZ196714 TAV196714 TKR196714 TUN196714 UEJ196714 UOF196714 UYB196714 VHX196714 VRT196714 WBP196714 WLL196714 WVH196714 C262251 IV262250 SR262250 ACN262250 AMJ262250 AWF262250 BGB262250 BPX262250 BZT262250 CJP262250 CTL262250 DDH262250 DND262250 DWZ262250 EGV262250 EQR262250 FAN262250 FKJ262250 FUF262250 GEB262250 GNX262250 GXT262250 HHP262250 HRL262250 IBH262250 ILD262250 IUZ262250 JEV262250 JOR262250 JYN262250 KIJ262250 KSF262250 LCB262250 LLX262250 LVT262250 MFP262250 MPL262250 MZH262250 NJD262250 NSZ262250 OCV262250 OMR262250 OWN262250 PGJ262250 PQF262250 QAB262250 QJX262250 QTT262250 RDP262250 RNL262250 RXH262250 SHD262250 SQZ262250 TAV262250 TKR262250 TUN262250 UEJ262250 UOF262250 UYB262250 VHX262250 VRT262250 WBP262250 WLL262250 WVH262250 C327787 IV327786 SR327786 ACN327786 AMJ327786 AWF327786 BGB327786 BPX327786 BZT327786 CJP327786 CTL327786 DDH327786 DND327786 DWZ327786 EGV327786 EQR327786 FAN327786 FKJ327786 FUF327786 GEB327786 GNX327786 GXT327786 HHP327786 HRL327786 IBH327786 ILD327786 IUZ327786 JEV327786 JOR327786 JYN327786 KIJ327786 KSF327786 LCB327786 LLX327786 LVT327786 MFP327786 MPL327786 MZH327786 NJD327786 NSZ327786 OCV327786 OMR327786 OWN327786 PGJ327786 PQF327786 QAB327786 QJX327786 QTT327786 RDP327786 RNL327786 RXH327786 SHD327786 SQZ327786 TAV327786 TKR327786 TUN327786 UEJ327786 UOF327786 UYB327786 VHX327786 VRT327786 WBP327786 WLL327786 WVH327786 C393323 IV393322 SR393322 ACN393322 AMJ393322 AWF393322 BGB393322 BPX393322 BZT393322 CJP393322 CTL393322 DDH393322 DND393322 DWZ393322 EGV393322 EQR393322 FAN393322 FKJ393322 FUF393322 GEB393322 GNX393322 GXT393322 HHP393322 HRL393322 IBH393322 ILD393322 IUZ393322 JEV393322 JOR393322 JYN393322 KIJ393322 KSF393322 LCB393322 LLX393322 LVT393322 MFP393322 MPL393322 MZH393322 NJD393322 NSZ393322 OCV393322 OMR393322 OWN393322 PGJ393322 PQF393322 QAB393322 QJX393322 QTT393322 RDP393322 RNL393322 RXH393322 SHD393322 SQZ393322 TAV393322 TKR393322 TUN393322 UEJ393322 UOF393322 UYB393322 VHX393322 VRT393322 WBP393322 WLL393322 WVH393322 C458859 IV458858 SR458858 ACN458858 AMJ458858 AWF458858 BGB458858 BPX458858 BZT458858 CJP458858 CTL458858 DDH458858 DND458858 DWZ458858 EGV458858 EQR458858 FAN458858 FKJ458858 FUF458858 GEB458858 GNX458858 GXT458858 HHP458858 HRL458858 IBH458858 ILD458858 IUZ458858 JEV458858 JOR458858 JYN458858 KIJ458858 KSF458858 LCB458858 LLX458858 LVT458858 MFP458858 MPL458858 MZH458858 NJD458858 NSZ458858 OCV458858 OMR458858 OWN458858 PGJ458858 PQF458858 QAB458858 QJX458858 QTT458858 RDP458858 RNL458858 RXH458858 SHD458858 SQZ458858 TAV458858 TKR458858 TUN458858 UEJ458858 UOF458858 UYB458858 VHX458858 VRT458858 WBP458858 WLL458858 WVH458858 C524395 IV524394 SR524394 ACN524394 AMJ524394 AWF524394 BGB524394 BPX524394 BZT524394 CJP524394 CTL524394 DDH524394 DND524394 DWZ524394 EGV524394 EQR524394 FAN524394 FKJ524394 FUF524394 GEB524394 GNX524394 GXT524394 HHP524394 HRL524394 IBH524394 ILD524394 IUZ524394 JEV524394 JOR524394 JYN524394 KIJ524394 KSF524394 LCB524394 LLX524394 LVT524394 MFP524394 MPL524394 MZH524394 NJD524394 NSZ524394 OCV524394 OMR524394 OWN524394 PGJ524394 PQF524394 QAB524394 QJX524394 QTT524394 RDP524394 RNL524394 RXH524394 SHD524394 SQZ524394 TAV524394 TKR524394 TUN524394 UEJ524394 UOF524394 UYB524394 VHX524394 VRT524394 WBP524394 WLL524394 WVH524394 C589931 IV589930 SR589930 ACN589930 AMJ589930 AWF589930 BGB589930 BPX589930 BZT589930 CJP589930 CTL589930 DDH589930 DND589930 DWZ589930 EGV589930 EQR589930 FAN589930 FKJ589930 FUF589930 GEB589930 GNX589930 GXT589930 HHP589930 HRL589930 IBH589930 ILD589930 IUZ589930 JEV589930 JOR589930 JYN589930 KIJ589930 KSF589930 LCB589930 LLX589930 LVT589930 MFP589930 MPL589930 MZH589930 NJD589930 NSZ589930 OCV589930 OMR589930 OWN589930 PGJ589930 PQF589930 QAB589930 QJX589930 QTT589930 RDP589930 RNL589930 RXH589930 SHD589930 SQZ589930 TAV589930 TKR589930 TUN589930 UEJ589930 UOF589930 UYB589930 VHX589930 VRT589930 WBP589930 WLL589930 WVH589930 C655467 IV655466 SR655466 ACN655466 AMJ655466 AWF655466 BGB655466 BPX655466 BZT655466 CJP655466 CTL655466 DDH655466 DND655466 DWZ655466 EGV655466 EQR655466 FAN655466 FKJ655466 FUF655466 GEB655466 GNX655466 GXT655466 HHP655466 HRL655466 IBH655466 ILD655466 IUZ655466 JEV655466 JOR655466 JYN655466 KIJ655466 KSF655466 LCB655466 LLX655466 LVT655466 MFP655466 MPL655466 MZH655466 NJD655466 NSZ655466 OCV655466 OMR655466 OWN655466 PGJ655466 PQF655466 QAB655466 QJX655466 QTT655466 RDP655466 RNL655466 RXH655466 SHD655466 SQZ655466 TAV655466 TKR655466 TUN655466 UEJ655466 UOF655466 UYB655466 VHX655466 VRT655466 WBP655466 WLL655466 WVH655466 C721003 IV721002 SR721002 ACN721002 AMJ721002 AWF721002 BGB721002 BPX721002 BZT721002 CJP721002 CTL721002 DDH721002 DND721002 DWZ721002 EGV721002 EQR721002 FAN721002 FKJ721002 FUF721002 GEB721002 GNX721002 GXT721002 HHP721002 HRL721002 IBH721002 ILD721002 IUZ721002 JEV721002 JOR721002 JYN721002 KIJ721002 KSF721002 LCB721002 LLX721002 LVT721002 MFP721002 MPL721002 MZH721002 NJD721002 NSZ721002 OCV721002 OMR721002 OWN721002 PGJ721002 PQF721002 QAB721002 QJX721002 QTT721002 RDP721002 RNL721002 RXH721002 SHD721002 SQZ721002 TAV721002 TKR721002 TUN721002 UEJ721002 UOF721002 UYB721002 VHX721002 VRT721002 WBP721002 WLL721002 WVH721002 C786539 IV786538 SR786538 ACN786538 AMJ786538 AWF786538 BGB786538 BPX786538 BZT786538 CJP786538 CTL786538 DDH786538 DND786538 DWZ786538 EGV786538 EQR786538 FAN786538 FKJ786538 FUF786538 GEB786538 GNX786538 GXT786538 HHP786538 HRL786538 IBH786538 ILD786538 IUZ786538 JEV786538 JOR786538 JYN786538 KIJ786538 KSF786538 LCB786538 LLX786538 LVT786538 MFP786538 MPL786538 MZH786538 NJD786538 NSZ786538 OCV786538 OMR786538 OWN786538 PGJ786538 PQF786538 QAB786538 QJX786538 QTT786538 RDP786538 RNL786538 RXH786538 SHD786538 SQZ786538 TAV786538 TKR786538 TUN786538 UEJ786538 UOF786538 UYB786538 VHX786538 VRT786538 WBP786538 WLL786538 WVH786538 C852075 IV852074 SR852074 ACN852074 AMJ852074 AWF852074 BGB852074 BPX852074 BZT852074 CJP852074 CTL852074 DDH852074 DND852074 DWZ852074 EGV852074 EQR852074 FAN852074 FKJ852074 FUF852074 GEB852074 GNX852074 GXT852074 HHP852074 HRL852074 IBH852074 ILD852074 IUZ852074 JEV852074 JOR852074 JYN852074 KIJ852074 KSF852074 LCB852074 LLX852074 LVT852074 MFP852074 MPL852074 MZH852074 NJD852074 NSZ852074 OCV852074 OMR852074 OWN852074 PGJ852074 PQF852074 QAB852074 QJX852074 QTT852074 RDP852074 RNL852074 RXH852074 SHD852074 SQZ852074 TAV852074 TKR852074 TUN852074 UEJ852074 UOF852074 UYB852074 VHX852074 VRT852074 WBP852074 WLL852074 WVH852074 C917611 IV917610 SR917610 ACN917610 AMJ917610 AWF917610 BGB917610 BPX917610 BZT917610 CJP917610 CTL917610 DDH917610 DND917610 DWZ917610 EGV917610 EQR917610 FAN917610 FKJ917610 FUF917610 GEB917610 GNX917610 GXT917610 HHP917610 HRL917610 IBH917610 ILD917610 IUZ917610 JEV917610 JOR917610 JYN917610 KIJ917610 KSF917610 LCB917610 LLX917610 LVT917610 MFP917610 MPL917610 MZH917610 NJD917610 NSZ917610 OCV917610 OMR917610 OWN917610 PGJ917610 PQF917610 QAB917610 QJX917610 QTT917610 RDP917610 RNL917610 RXH917610 SHD917610 SQZ917610 TAV917610 TKR917610 TUN917610 UEJ917610 UOF917610 UYB917610 VHX917610 VRT917610 WBP917610 WLL917610 WVH917610 C983147 IV983146 SR983146 ACN983146 AMJ983146 AWF983146 BGB983146 BPX983146 BZT983146 CJP983146 CTL983146 DDH983146 DND983146 DWZ983146 EGV983146 EQR983146 FAN983146 FKJ983146 FUF983146 GEB983146 GNX983146 GXT983146 HHP983146 HRL983146 IBH983146 ILD983146 IUZ983146 JEV983146 JOR983146 JYN983146 KIJ983146 KSF983146 LCB983146 LLX983146 LVT983146 MFP983146 MPL983146 MZH983146 NJD983146 NSZ983146 OCV983146 OMR983146 OWN983146 PGJ983146 PQF983146 QAB983146 QJX983146 QTT983146 RDP983146 RNL983146 RXH983146 SHD983146 SQZ983146 TAV983146 TKR983146 TUN983146 UEJ983146 UOF983146 UYB983146 VHX983146 VRT983146 WBP983146 IV24:IV42 SR24:SR42 ACN24:ACN42 AMJ24:AMJ42 AWF24:AWF42 BGB24:BGB42 BPX24:BPX42 BZT24:BZT42 CJP24:CJP42 CTL24:CTL42 DDH24:DDH42 DND24:DND42 DWZ24:DWZ42 EGV24:EGV42 EQR24:EQR42 FAN24:FAN42 FKJ24:FKJ42 FUF24:FUF42 GEB24:GEB42 GNX24:GNX42 GXT24:GXT42 HHP24:HHP42 HRL24:HRL42 IBH24:IBH42 ILD24:ILD42 IUZ24:IUZ42 JEV24:JEV42 JOR24:JOR42 JYN24:JYN42 KIJ24:KIJ42 KSF24:KSF42 LCB24:LCB42 LLX24:LLX42 LVT24:LVT42 MFP24:MFP42 MPL24:MPL42 MZH24:MZH42 NJD24:NJD42 NSZ24:NSZ42 OCV24:OCV42 OMR24:OMR42 OWN24:OWN42 PGJ24:PGJ42 PQF24:PQF42 QAB24:QAB42 QJX24:QJX42 QTT24:QTT42 RDP24:RDP42 RNL24:RNL42 RXH24:RXH42 SHD24:SHD42 SQZ24:SQZ42 TAV24:TAV42 TKR24:TKR42 TUN24:TUN42 UEJ24:UEJ42 UOF24:UOF42 UYB24:UYB42 VHX24:VHX42 VRT24:VRT42 WBP24:WBP42 WLL24:WLL42 WVH24:WVH42">
      <formula1>0</formula1>
      <formula2>1</formula2>
    </dataValidation>
    <dataValidation type="list" allowBlank="1" showInputMessage="1" showErrorMessage="1" sqref="WVE983146 A65642 IS65642 SO65642 ACK65642 AMG65642 AWC65642 BFY65642 BPU65642 BZQ65642 CJM65642 CTI65642 DDE65642 DNA65642 DWW65642 EGS65642 EQO65642 FAK65642 FKG65642 FUC65642 GDY65642 GNU65642 GXQ65642 HHM65642 HRI65642 IBE65642 ILA65642 IUW65642 JES65642 JOO65642 JYK65642 KIG65642 KSC65642 LBY65642 LLU65642 LVQ65642 MFM65642 MPI65642 MZE65642 NJA65642 NSW65642 OCS65642 OMO65642 OWK65642 PGG65642 PQC65642 PZY65642 QJU65642 QTQ65642 RDM65642 RNI65642 RXE65642 SHA65642 SQW65642 TAS65642 TKO65642 TUK65642 UEG65642 UOC65642 UXY65642 VHU65642 VRQ65642 WBM65642 WLI65642 WVE65642 A131178 IS131178 SO131178 ACK131178 AMG131178 AWC131178 BFY131178 BPU131178 BZQ131178 CJM131178 CTI131178 DDE131178 DNA131178 DWW131178 EGS131178 EQO131178 FAK131178 FKG131178 FUC131178 GDY131178 GNU131178 GXQ131178 HHM131178 HRI131178 IBE131178 ILA131178 IUW131178 JES131178 JOO131178 JYK131178 KIG131178 KSC131178 LBY131178 LLU131178 LVQ131178 MFM131178 MPI131178 MZE131178 NJA131178 NSW131178 OCS131178 OMO131178 OWK131178 PGG131178 PQC131178 PZY131178 QJU131178 QTQ131178 RDM131178 RNI131178 RXE131178 SHA131178 SQW131178 TAS131178 TKO131178 TUK131178 UEG131178 UOC131178 UXY131178 VHU131178 VRQ131178 WBM131178 WLI131178 WVE131178 A196714 IS196714 SO196714 ACK196714 AMG196714 AWC196714 BFY196714 BPU196714 BZQ196714 CJM196714 CTI196714 DDE196714 DNA196714 DWW196714 EGS196714 EQO196714 FAK196714 FKG196714 FUC196714 GDY196714 GNU196714 GXQ196714 HHM196714 HRI196714 IBE196714 ILA196714 IUW196714 JES196714 JOO196714 JYK196714 KIG196714 KSC196714 LBY196714 LLU196714 LVQ196714 MFM196714 MPI196714 MZE196714 NJA196714 NSW196714 OCS196714 OMO196714 OWK196714 PGG196714 PQC196714 PZY196714 QJU196714 QTQ196714 RDM196714 RNI196714 RXE196714 SHA196714 SQW196714 TAS196714 TKO196714 TUK196714 UEG196714 UOC196714 UXY196714 VHU196714 VRQ196714 WBM196714 WLI196714 WVE196714 A262250 IS262250 SO262250 ACK262250 AMG262250 AWC262250 BFY262250 BPU262250 BZQ262250 CJM262250 CTI262250 DDE262250 DNA262250 DWW262250 EGS262250 EQO262250 FAK262250 FKG262250 FUC262250 GDY262250 GNU262250 GXQ262250 HHM262250 HRI262250 IBE262250 ILA262250 IUW262250 JES262250 JOO262250 JYK262250 KIG262250 KSC262250 LBY262250 LLU262250 LVQ262250 MFM262250 MPI262250 MZE262250 NJA262250 NSW262250 OCS262250 OMO262250 OWK262250 PGG262250 PQC262250 PZY262250 QJU262250 QTQ262250 RDM262250 RNI262250 RXE262250 SHA262250 SQW262250 TAS262250 TKO262250 TUK262250 UEG262250 UOC262250 UXY262250 VHU262250 VRQ262250 WBM262250 WLI262250 WVE262250 A327786 IS327786 SO327786 ACK327786 AMG327786 AWC327786 BFY327786 BPU327786 BZQ327786 CJM327786 CTI327786 DDE327786 DNA327786 DWW327786 EGS327786 EQO327786 FAK327786 FKG327786 FUC327786 GDY327786 GNU327786 GXQ327786 HHM327786 HRI327786 IBE327786 ILA327786 IUW327786 JES327786 JOO327786 JYK327786 KIG327786 KSC327786 LBY327786 LLU327786 LVQ327786 MFM327786 MPI327786 MZE327786 NJA327786 NSW327786 OCS327786 OMO327786 OWK327786 PGG327786 PQC327786 PZY327786 QJU327786 QTQ327786 RDM327786 RNI327786 RXE327786 SHA327786 SQW327786 TAS327786 TKO327786 TUK327786 UEG327786 UOC327786 UXY327786 VHU327786 VRQ327786 WBM327786 WLI327786 WVE327786 A393322 IS393322 SO393322 ACK393322 AMG393322 AWC393322 BFY393322 BPU393322 BZQ393322 CJM393322 CTI393322 DDE393322 DNA393322 DWW393322 EGS393322 EQO393322 FAK393322 FKG393322 FUC393322 GDY393322 GNU393322 GXQ393322 HHM393322 HRI393322 IBE393322 ILA393322 IUW393322 JES393322 JOO393322 JYK393322 KIG393322 KSC393322 LBY393322 LLU393322 LVQ393322 MFM393322 MPI393322 MZE393322 NJA393322 NSW393322 OCS393322 OMO393322 OWK393322 PGG393322 PQC393322 PZY393322 QJU393322 QTQ393322 RDM393322 RNI393322 RXE393322 SHA393322 SQW393322 TAS393322 TKO393322 TUK393322 UEG393322 UOC393322 UXY393322 VHU393322 VRQ393322 WBM393322 WLI393322 WVE393322 A458858 IS458858 SO458858 ACK458858 AMG458858 AWC458858 BFY458858 BPU458858 BZQ458858 CJM458858 CTI458858 DDE458858 DNA458858 DWW458858 EGS458858 EQO458858 FAK458858 FKG458858 FUC458858 GDY458858 GNU458858 GXQ458858 HHM458858 HRI458858 IBE458858 ILA458858 IUW458858 JES458858 JOO458858 JYK458858 KIG458858 KSC458858 LBY458858 LLU458858 LVQ458858 MFM458858 MPI458858 MZE458858 NJA458858 NSW458858 OCS458858 OMO458858 OWK458858 PGG458858 PQC458858 PZY458858 QJU458858 QTQ458858 RDM458858 RNI458858 RXE458858 SHA458858 SQW458858 TAS458858 TKO458858 TUK458858 UEG458858 UOC458858 UXY458858 VHU458858 VRQ458858 WBM458858 WLI458858 WVE458858 A524394 IS524394 SO524394 ACK524394 AMG524394 AWC524394 BFY524394 BPU524394 BZQ524394 CJM524394 CTI524394 DDE524394 DNA524394 DWW524394 EGS524394 EQO524394 FAK524394 FKG524394 FUC524394 GDY524394 GNU524394 GXQ524394 HHM524394 HRI524394 IBE524394 ILA524394 IUW524394 JES524394 JOO524394 JYK524394 KIG524394 KSC524394 LBY524394 LLU524394 LVQ524394 MFM524394 MPI524394 MZE524394 NJA524394 NSW524394 OCS524394 OMO524394 OWK524394 PGG524394 PQC524394 PZY524394 QJU524394 QTQ524394 RDM524394 RNI524394 RXE524394 SHA524394 SQW524394 TAS524394 TKO524394 TUK524394 UEG524394 UOC524394 UXY524394 VHU524394 VRQ524394 WBM524394 WLI524394 WVE524394 A589930 IS589930 SO589930 ACK589930 AMG589930 AWC589930 BFY589930 BPU589930 BZQ589930 CJM589930 CTI589930 DDE589930 DNA589930 DWW589930 EGS589930 EQO589930 FAK589930 FKG589930 FUC589930 GDY589930 GNU589930 GXQ589930 HHM589930 HRI589930 IBE589930 ILA589930 IUW589930 JES589930 JOO589930 JYK589930 KIG589930 KSC589930 LBY589930 LLU589930 LVQ589930 MFM589930 MPI589930 MZE589930 NJA589930 NSW589930 OCS589930 OMO589930 OWK589930 PGG589930 PQC589930 PZY589930 QJU589930 QTQ589930 RDM589930 RNI589930 RXE589930 SHA589930 SQW589930 TAS589930 TKO589930 TUK589930 UEG589930 UOC589930 UXY589930 VHU589930 VRQ589930 WBM589930 WLI589930 WVE589930 A655466 IS655466 SO655466 ACK655466 AMG655466 AWC655466 BFY655466 BPU655466 BZQ655466 CJM655466 CTI655466 DDE655466 DNA655466 DWW655466 EGS655466 EQO655466 FAK655466 FKG655466 FUC655466 GDY655466 GNU655466 GXQ655466 HHM655466 HRI655466 IBE655466 ILA655466 IUW655466 JES655466 JOO655466 JYK655466 KIG655466 KSC655466 LBY655466 LLU655466 LVQ655466 MFM655466 MPI655466 MZE655466 NJA655466 NSW655466 OCS655466 OMO655466 OWK655466 PGG655466 PQC655466 PZY655466 QJU655466 QTQ655466 RDM655466 RNI655466 RXE655466 SHA655466 SQW655466 TAS655466 TKO655466 TUK655466 UEG655466 UOC655466 UXY655466 VHU655466 VRQ655466 WBM655466 WLI655466 WVE655466 A721002 IS721002 SO721002 ACK721002 AMG721002 AWC721002 BFY721002 BPU721002 BZQ721002 CJM721002 CTI721002 DDE721002 DNA721002 DWW721002 EGS721002 EQO721002 FAK721002 FKG721002 FUC721002 GDY721002 GNU721002 GXQ721002 HHM721002 HRI721002 IBE721002 ILA721002 IUW721002 JES721002 JOO721002 JYK721002 KIG721002 KSC721002 LBY721002 LLU721002 LVQ721002 MFM721002 MPI721002 MZE721002 NJA721002 NSW721002 OCS721002 OMO721002 OWK721002 PGG721002 PQC721002 PZY721002 QJU721002 QTQ721002 RDM721002 RNI721002 RXE721002 SHA721002 SQW721002 TAS721002 TKO721002 TUK721002 UEG721002 UOC721002 UXY721002 VHU721002 VRQ721002 WBM721002 WLI721002 WVE721002 A786538 IS786538 SO786538 ACK786538 AMG786538 AWC786538 BFY786538 BPU786538 BZQ786538 CJM786538 CTI786538 DDE786538 DNA786538 DWW786538 EGS786538 EQO786538 FAK786538 FKG786538 FUC786538 GDY786538 GNU786538 GXQ786538 HHM786538 HRI786538 IBE786538 ILA786538 IUW786538 JES786538 JOO786538 JYK786538 KIG786538 KSC786538 LBY786538 LLU786538 LVQ786538 MFM786538 MPI786538 MZE786538 NJA786538 NSW786538 OCS786538 OMO786538 OWK786538 PGG786538 PQC786538 PZY786538 QJU786538 QTQ786538 RDM786538 RNI786538 RXE786538 SHA786538 SQW786538 TAS786538 TKO786538 TUK786538 UEG786538 UOC786538 UXY786538 VHU786538 VRQ786538 WBM786538 WLI786538 WVE786538 A852074 IS852074 SO852074 ACK852074 AMG852074 AWC852074 BFY852074 BPU852074 BZQ852074 CJM852074 CTI852074 DDE852074 DNA852074 DWW852074 EGS852074 EQO852074 FAK852074 FKG852074 FUC852074 GDY852074 GNU852074 GXQ852074 HHM852074 HRI852074 IBE852074 ILA852074 IUW852074 JES852074 JOO852074 JYK852074 KIG852074 KSC852074 LBY852074 LLU852074 LVQ852074 MFM852074 MPI852074 MZE852074 NJA852074 NSW852074 OCS852074 OMO852074 OWK852074 PGG852074 PQC852074 PZY852074 QJU852074 QTQ852074 RDM852074 RNI852074 RXE852074 SHA852074 SQW852074 TAS852074 TKO852074 TUK852074 UEG852074 UOC852074 UXY852074 VHU852074 VRQ852074 WBM852074 WLI852074 WVE852074 A917610 IS917610 SO917610 ACK917610 AMG917610 AWC917610 BFY917610 BPU917610 BZQ917610 CJM917610 CTI917610 DDE917610 DNA917610 DWW917610 EGS917610 EQO917610 FAK917610 FKG917610 FUC917610 GDY917610 GNU917610 GXQ917610 HHM917610 HRI917610 IBE917610 ILA917610 IUW917610 JES917610 JOO917610 JYK917610 KIG917610 KSC917610 LBY917610 LLU917610 LVQ917610 MFM917610 MPI917610 MZE917610 NJA917610 NSW917610 OCS917610 OMO917610 OWK917610 PGG917610 PQC917610 PZY917610 QJU917610 QTQ917610 RDM917610 RNI917610 RXE917610 SHA917610 SQW917610 TAS917610 TKO917610 TUK917610 UEG917610 UOC917610 UXY917610 VHU917610 VRQ917610 WBM917610 WLI917610 WVE917610 A983146 IS983146 SO983146 ACK983146 AMG983146 AWC983146 BFY983146 BPU983146 BZQ983146 CJM983146 CTI983146 DDE983146 DNA983146 DWW983146 EGS983146 EQO983146 FAK983146 FKG983146 FUC983146 GDY983146 GNU983146 GXQ983146 HHM983146 HRI983146 IBE983146 ILA983146 IUW983146 JES983146 JOO983146 JYK983146 KIG983146 KSC983146 LBY983146 LLU983146 LVQ983146 MFM983146 MPI983146 MZE983146 NJA983146 NSW983146 OCS983146 OMO983146 OWK983146 PGG983146 PQC983146 PZY983146 QJU983146 QTQ983146 RDM983146 RNI983146 RXE983146 SHA983146 SQW983146 TAS983146 TKO983146 TUK983146 UEG983146 UOC983146 UXY983146 VHU983146 VRQ983146 WBM983146 WLI983146 A24:A42 IS24:IS42 SO24:SO42 ACK24:ACK42 AMG24:AMG42 AWC24:AWC42 BFY24:BFY42 BPU24:BPU42 BZQ24:BZQ42 CJM24:CJM42 CTI24:CTI42 DDE24:DDE42 DNA24:DNA42 DWW24:DWW42 EGS24:EGS42 EQO24:EQO42 FAK24:FAK42 FKG24:FKG42 FUC24:FUC42 GDY24:GDY42 GNU24:GNU42 GXQ24:GXQ42 HHM24:HHM42 HRI24:HRI42 IBE24:IBE42 ILA24:ILA42 IUW24:IUW42 JES24:JES42 JOO24:JOO42 JYK24:JYK42 KIG24:KIG42 KSC24:KSC42 LBY24:LBY42 LLU24:LLU42 LVQ24:LVQ42 MFM24:MFM42 MPI24:MPI42 MZE24:MZE42 NJA24:NJA42 NSW24:NSW42 OCS24:OCS42 OMO24:OMO42 OWK24:OWK42 PGG24:PGG42 PQC24:PQC42 PZY24:PZY42 QJU24:QJU42 QTQ24:QTQ42 RDM24:RDM42 RNI24:RNI42 RXE24:RXE42 SHA24:SHA42 SQW24:SQW42 TAS24:TAS42 TKO24:TKO42 TUK24:TUK42 UEG24:UEG42 UOC24:UOC42 UXY24:UXY42 VHU24:VHU42 VRQ24:VRQ42 WBM24:WBM42 WLI24:WLI42 WVE24:WVE42">
      <formula1>"1,2,3,4,5"</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57"/>
  <sheetViews>
    <sheetView topLeftCell="A10" zoomScale="70" zoomScaleNormal="70" workbookViewId="0">
      <selection activeCell="D53" sqref="D53"/>
    </sheetView>
  </sheetViews>
  <sheetFormatPr baseColWidth="10" defaultRowHeight="15" x14ac:dyDescent="0.25"/>
  <cols>
    <col min="1" max="1" width="3.140625" style="1" bestFit="1" customWidth="1"/>
    <col min="2" max="2" width="102.7109375" style="1" bestFit="1" customWidth="1"/>
    <col min="3" max="3" width="47" style="1" customWidth="1"/>
    <col min="4" max="4" width="51.7109375" style="1" customWidth="1"/>
    <col min="5" max="5" width="40.42578125" style="1" customWidth="1"/>
    <col min="6" max="7" width="29.7109375" style="1" customWidth="1"/>
    <col min="8" max="8" width="24.5703125" style="1" customWidth="1"/>
    <col min="9" max="9" width="24" style="1" customWidth="1"/>
    <col min="10" max="10" width="22" style="1" customWidth="1"/>
    <col min="11" max="11" width="24" style="1" customWidth="1"/>
    <col min="12" max="12" width="25.85546875" style="1" customWidth="1"/>
    <col min="13" max="13" width="18.7109375" style="1" customWidth="1"/>
    <col min="14" max="14" width="22.140625" style="1" customWidth="1"/>
    <col min="15" max="15" width="26.140625" style="1" customWidth="1"/>
    <col min="16" max="16" width="23.7109375" style="1" customWidth="1"/>
    <col min="17" max="17" width="51.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3635</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1891" t="s">
        <v>3636</v>
      </c>
      <c r="D10" s="1891"/>
      <c r="E10" s="1892"/>
      <c r="F10" s="6"/>
      <c r="G10" s="6"/>
      <c r="H10" s="6"/>
      <c r="I10" s="6"/>
      <c r="J10" s="6"/>
      <c r="K10" s="6"/>
      <c r="L10" s="6"/>
      <c r="M10" s="6"/>
      <c r="N10" s="8"/>
    </row>
    <row r="11" spans="2:16" ht="16.5" thickBot="1" x14ac:dyDescent="0.3">
      <c r="B11" s="9" t="s">
        <v>8</v>
      </c>
      <c r="C11" s="1155">
        <v>41974</v>
      </c>
      <c r="D11" s="11"/>
      <c r="F11" s="11"/>
      <c r="G11" s="11"/>
      <c r="H11" s="11"/>
      <c r="I11" s="11"/>
      <c r="J11" s="11"/>
      <c r="K11" s="11"/>
      <c r="L11" s="11"/>
      <c r="M11" s="11"/>
      <c r="N11" s="13"/>
    </row>
    <row r="12" spans="2:16" ht="15.75" x14ac:dyDescent="0.25">
      <c r="B12" s="14"/>
      <c r="C12" s="244"/>
      <c r="D12" s="16"/>
      <c r="E12" s="16"/>
      <c r="F12" s="16"/>
      <c r="G12" s="16"/>
      <c r="H12" s="16"/>
      <c r="I12" s="799"/>
      <c r="J12" s="799"/>
      <c r="K12" s="799"/>
      <c r="L12" s="799"/>
      <c r="M12" s="799"/>
      <c r="N12" s="16"/>
    </row>
    <row r="13" spans="2:16" x14ac:dyDescent="0.25">
      <c r="I13" s="799"/>
      <c r="J13" s="799"/>
      <c r="K13" s="799"/>
      <c r="L13" s="799"/>
      <c r="M13" s="799"/>
      <c r="N13" s="17"/>
    </row>
    <row r="14" spans="2:16" x14ac:dyDescent="0.25">
      <c r="B14" s="1893" t="s">
        <v>10</v>
      </c>
      <c r="C14" s="1893"/>
      <c r="D14" s="754" t="s">
        <v>11</v>
      </c>
      <c r="E14" s="754" t="s">
        <v>12</v>
      </c>
      <c r="F14" s="754" t="s">
        <v>13</v>
      </c>
      <c r="G14" s="19"/>
      <c r="I14" s="20"/>
      <c r="J14" s="20"/>
      <c r="K14" s="20"/>
      <c r="L14" s="20"/>
      <c r="M14" s="20"/>
      <c r="N14" s="17"/>
    </row>
    <row r="15" spans="2:16" x14ac:dyDescent="0.25">
      <c r="B15" s="1893"/>
      <c r="C15" s="1893"/>
      <c r="D15" s="754" t="s">
        <v>3637</v>
      </c>
      <c r="E15" s="593">
        <v>208828100</v>
      </c>
      <c r="F15" s="314">
        <v>100</v>
      </c>
      <c r="G15" s="24"/>
      <c r="I15" s="25"/>
      <c r="J15" s="25"/>
      <c r="K15" s="25"/>
      <c r="L15" s="25"/>
      <c r="M15" s="25"/>
      <c r="N15" s="17"/>
    </row>
    <row r="16" spans="2:16" x14ac:dyDescent="0.25">
      <c r="B16" s="1893"/>
      <c r="C16" s="1893"/>
      <c r="D16" s="754" t="s">
        <v>3638</v>
      </c>
      <c r="E16" s="593">
        <v>291118966</v>
      </c>
      <c r="F16" s="314">
        <v>107</v>
      </c>
      <c r="G16" s="24"/>
      <c r="I16" s="25"/>
      <c r="J16" s="25"/>
      <c r="K16" s="25"/>
      <c r="L16" s="25"/>
      <c r="M16" s="25"/>
      <c r="N16" s="17"/>
    </row>
    <row r="17" spans="1:14" x14ac:dyDescent="0.25">
      <c r="B17" s="1893"/>
      <c r="C17" s="1893"/>
      <c r="D17" s="754"/>
      <c r="E17" s="245"/>
      <c r="F17" s="314"/>
      <c r="G17" s="24"/>
      <c r="I17" s="25"/>
      <c r="J17" s="25"/>
      <c r="K17" s="25"/>
      <c r="L17" s="25"/>
      <c r="M17" s="25"/>
      <c r="N17" s="17"/>
    </row>
    <row r="18" spans="1:14" x14ac:dyDescent="0.25">
      <c r="B18" s="1893"/>
      <c r="C18" s="1893"/>
      <c r="D18" s="754"/>
      <c r="E18" s="729"/>
      <c r="F18" s="314"/>
      <c r="G18" s="24"/>
      <c r="H18" s="28"/>
      <c r="I18" s="25"/>
      <c r="J18" s="25"/>
      <c r="K18" s="25"/>
      <c r="L18" s="25"/>
      <c r="M18" s="25"/>
      <c r="N18" s="29"/>
    </row>
    <row r="19" spans="1:14" x14ac:dyDescent="0.25">
      <c r="B19" s="1893"/>
      <c r="C19" s="1893"/>
      <c r="D19" s="754"/>
      <c r="E19" s="30"/>
      <c r="F19" s="245"/>
      <c r="G19" s="24"/>
      <c r="H19" s="28"/>
      <c r="I19" s="831"/>
      <c r="J19" s="831"/>
      <c r="K19" s="831"/>
      <c r="L19" s="831"/>
      <c r="M19" s="831"/>
      <c r="N19" s="29"/>
    </row>
    <row r="20" spans="1:14" x14ac:dyDescent="0.25">
      <c r="B20" s="1893"/>
      <c r="C20" s="1893"/>
      <c r="D20" s="754"/>
      <c r="E20" s="30"/>
      <c r="F20" s="245"/>
      <c r="G20" s="24"/>
      <c r="H20" s="28"/>
      <c r="I20" s="799"/>
      <c r="J20" s="799"/>
      <c r="K20" s="799"/>
      <c r="L20" s="799"/>
      <c r="M20" s="799"/>
      <c r="N20" s="29"/>
    </row>
    <row r="21" spans="1:14" x14ac:dyDescent="0.25">
      <c r="B21" s="1893"/>
      <c r="C21" s="1893"/>
      <c r="D21" s="754"/>
      <c r="E21" s="30"/>
      <c r="F21" s="245"/>
      <c r="G21" s="24"/>
      <c r="H21" s="28"/>
      <c r="I21" s="799"/>
      <c r="J21" s="799"/>
      <c r="K21" s="799"/>
      <c r="L21" s="799"/>
      <c r="M21" s="799"/>
      <c r="N21" s="29"/>
    </row>
    <row r="22" spans="1:14" ht="15.75" thickBot="1" x14ac:dyDescent="0.3">
      <c r="B22" s="1894" t="s">
        <v>14</v>
      </c>
      <c r="C22" s="1895"/>
      <c r="D22" s="754"/>
      <c r="E22" s="31"/>
      <c r="F22" s="314"/>
      <c r="G22" s="24"/>
      <c r="H22" s="28"/>
      <c r="I22" s="799"/>
      <c r="J22" s="799"/>
      <c r="K22" s="799"/>
      <c r="L22" s="799"/>
      <c r="M22" s="799"/>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48">
        <v>166</v>
      </c>
      <c r="D24" s="39"/>
      <c r="E24" s="315"/>
      <c r="F24" s="41"/>
      <c r="G24" s="41"/>
      <c r="H24" s="41"/>
      <c r="I24" s="42"/>
      <c r="J24" s="42"/>
      <c r="K24" s="42"/>
      <c r="L24" s="42"/>
      <c r="M24" s="42"/>
    </row>
    <row r="25" spans="1:14" x14ac:dyDescent="0.25">
      <c r="A25" s="44"/>
      <c r="C25" s="250"/>
      <c r="D25" s="25"/>
      <c r="E25" s="46"/>
      <c r="F25" s="41"/>
      <c r="G25" s="41"/>
      <c r="H25" s="41"/>
      <c r="I25" s="42"/>
      <c r="J25" s="42"/>
      <c r="K25" s="42"/>
      <c r="L25" s="42"/>
      <c r="M25" s="42"/>
    </row>
    <row r="26" spans="1:14" x14ac:dyDescent="0.25">
      <c r="A26" s="44"/>
      <c r="B26" s="47" t="s">
        <v>1233</v>
      </c>
      <c r="C26"/>
      <c r="D26"/>
      <c r="E26"/>
      <c r="F26"/>
      <c r="G26"/>
      <c r="H26"/>
      <c r="I26" s="799"/>
      <c r="J26" s="799"/>
      <c r="K26" s="799"/>
      <c r="L26" s="799"/>
      <c r="M26" s="799"/>
      <c r="N26" s="17"/>
    </row>
    <row r="27" spans="1:14" x14ac:dyDescent="0.25">
      <c r="A27" s="44"/>
      <c r="B27"/>
      <c r="C27"/>
      <c r="D27"/>
      <c r="E27"/>
      <c r="F27"/>
      <c r="G27"/>
      <c r="H27"/>
      <c r="I27" s="799"/>
      <c r="J27" s="799"/>
      <c r="K27" s="799"/>
      <c r="L27" s="799"/>
      <c r="M27" s="799"/>
      <c r="N27" s="17"/>
    </row>
    <row r="28" spans="1:14" x14ac:dyDescent="0.25">
      <c r="A28" s="44"/>
      <c r="B28" s="49" t="s">
        <v>18</v>
      </c>
      <c r="C28" s="49" t="s">
        <v>19</v>
      </c>
      <c r="D28" s="49" t="s">
        <v>20</v>
      </c>
      <c r="E28" s="800"/>
      <c r="F28"/>
      <c r="G28"/>
      <c r="H28"/>
      <c r="I28" s="799"/>
      <c r="J28" s="799"/>
      <c r="K28" s="799"/>
      <c r="L28" s="799"/>
      <c r="M28" s="799"/>
      <c r="N28" s="17"/>
    </row>
    <row r="29" spans="1:14" x14ac:dyDescent="0.25">
      <c r="A29" s="44"/>
      <c r="B29" s="51" t="s">
        <v>21</v>
      </c>
      <c r="C29" s="768" t="s">
        <v>22</v>
      </c>
      <c r="D29" s="770"/>
      <c r="E29" s="382"/>
      <c r="F29"/>
      <c r="G29"/>
      <c r="H29"/>
      <c r="I29" s="799"/>
      <c r="J29" s="799"/>
      <c r="K29" s="799"/>
      <c r="L29" s="799"/>
      <c r="M29" s="799"/>
      <c r="N29" s="17"/>
    </row>
    <row r="30" spans="1:14" x14ac:dyDescent="0.25">
      <c r="A30" s="44"/>
      <c r="B30" s="51" t="s">
        <v>23</v>
      </c>
      <c r="C30" s="768" t="s">
        <v>22</v>
      </c>
      <c r="D30" s="804"/>
      <c r="E30" s="195"/>
      <c r="F30"/>
      <c r="G30"/>
      <c r="H30"/>
      <c r="I30" s="799"/>
      <c r="J30" s="799"/>
      <c r="K30" s="799"/>
      <c r="L30" s="799"/>
      <c r="M30" s="799"/>
      <c r="N30" s="17"/>
    </row>
    <row r="31" spans="1:14" x14ac:dyDescent="0.25">
      <c r="A31" s="44"/>
      <c r="B31" s="51" t="s">
        <v>24</v>
      </c>
      <c r="C31" s="768" t="s">
        <v>22</v>
      </c>
      <c r="D31" s="768"/>
      <c r="E31" s="195"/>
      <c r="F31"/>
      <c r="G31"/>
      <c r="H31"/>
      <c r="I31" s="799"/>
      <c r="J31" s="799"/>
      <c r="K31" s="799"/>
      <c r="L31" s="799"/>
      <c r="M31" s="799"/>
      <c r="N31" s="17"/>
    </row>
    <row r="32" spans="1:14" x14ac:dyDescent="0.25">
      <c r="A32" s="44"/>
      <c r="B32" s="51" t="s">
        <v>25</v>
      </c>
      <c r="C32" s="768" t="s">
        <v>22</v>
      </c>
      <c r="D32" s="768" t="s">
        <v>237</v>
      </c>
      <c r="E32" s="195"/>
      <c r="F32"/>
      <c r="G32"/>
      <c r="H32"/>
      <c r="I32" s="799"/>
      <c r="J32" s="799"/>
      <c r="K32" s="799"/>
      <c r="L32" s="799"/>
      <c r="M32" s="799"/>
      <c r="N32" s="17"/>
    </row>
    <row r="33" spans="1:14" x14ac:dyDescent="0.25">
      <c r="A33" s="44"/>
      <c r="C33" s="250"/>
      <c r="D33" s="25"/>
      <c r="E33" s="46"/>
      <c r="F33" s="41"/>
      <c r="G33" s="41"/>
      <c r="H33" s="41"/>
      <c r="I33" s="42"/>
      <c r="J33" s="42"/>
      <c r="K33" s="42"/>
      <c r="L33" s="42"/>
      <c r="M33" s="42"/>
    </row>
    <row r="34" spans="1:14" x14ac:dyDescent="0.25">
      <c r="A34" s="44"/>
      <c r="B34" s="47" t="s">
        <v>1234</v>
      </c>
      <c r="C34"/>
      <c r="D34"/>
      <c r="E34" s="46"/>
      <c r="F34" s="41"/>
      <c r="G34" s="41"/>
      <c r="H34" s="41"/>
      <c r="I34" s="42"/>
      <c r="J34" s="42"/>
      <c r="K34" s="42"/>
      <c r="L34" s="42"/>
      <c r="M34" s="42"/>
    </row>
    <row r="35" spans="1:14" x14ac:dyDescent="0.25">
      <c r="A35" s="44"/>
      <c r="B35"/>
      <c r="C35"/>
      <c r="D35"/>
      <c r="E35" s="46"/>
      <c r="F35" s="41"/>
      <c r="G35" s="41"/>
      <c r="H35" s="41"/>
      <c r="I35" s="42"/>
      <c r="J35" s="42"/>
      <c r="K35" s="42"/>
      <c r="L35" s="42"/>
      <c r="M35" s="42"/>
    </row>
    <row r="36" spans="1:14" x14ac:dyDescent="0.25">
      <c r="A36" s="44"/>
      <c r="B36" s="49" t="s">
        <v>18</v>
      </c>
      <c r="C36" s="49" t="s">
        <v>19</v>
      </c>
      <c r="D36" s="49" t="s">
        <v>20</v>
      </c>
      <c r="E36" s="46"/>
      <c r="F36" s="41"/>
      <c r="G36" s="41"/>
      <c r="H36" s="41"/>
      <c r="I36" s="42"/>
      <c r="J36" s="42"/>
      <c r="K36" s="42"/>
      <c r="L36" s="42"/>
      <c r="M36" s="42"/>
    </row>
    <row r="37" spans="1:14" x14ac:dyDescent="0.25">
      <c r="A37" s="44"/>
      <c r="B37" s="51" t="s">
        <v>21</v>
      </c>
      <c r="C37" s="768" t="s">
        <v>22</v>
      </c>
      <c r="D37" s="770" t="s">
        <v>237</v>
      </c>
      <c r="E37" s="46"/>
      <c r="F37" s="41"/>
      <c r="G37" s="41"/>
      <c r="H37" s="41"/>
      <c r="I37" s="42"/>
      <c r="J37" s="42"/>
      <c r="K37" s="42"/>
      <c r="L37" s="42"/>
      <c r="M37" s="42"/>
    </row>
    <row r="38" spans="1:14" x14ac:dyDescent="0.25">
      <c r="A38" s="44"/>
      <c r="B38" s="51" t="s">
        <v>23</v>
      </c>
      <c r="C38" s="768" t="s">
        <v>22</v>
      </c>
      <c r="D38" s="804"/>
      <c r="E38" s="46"/>
      <c r="F38" s="41"/>
      <c r="G38" s="41"/>
      <c r="H38" s="41"/>
      <c r="I38" s="42"/>
      <c r="J38" s="42"/>
      <c r="K38" s="42"/>
      <c r="L38" s="42"/>
      <c r="M38" s="42"/>
    </row>
    <row r="39" spans="1:14" x14ac:dyDescent="0.25">
      <c r="A39" s="44"/>
      <c r="B39" s="51" t="s">
        <v>24</v>
      </c>
      <c r="C39" s="768" t="s">
        <v>22</v>
      </c>
      <c r="D39" s="768"/>
      <c r="E39" s="46"/>
      <c r="F39" s="41"/>
      <c r="G39" s="41"/>
      <c r="H39" s="41"/>
      <c r="I39" s="42"/>
      <c r="J39" s="42"/>
      <c r="K39" s="42"/>
      <c r="L39" s="42"/>
      <c r="M39" s="42"/>
    </row>
    <row r="40" spans="1:14" x14ac:dyDescent="0.25">
      <c r="A40" s="44"/>
      <c r="B40" s="51" t="s">
        <v>25</v>
      </c>
      <c r="C40" s="768" t="s">
        <v>22</v>
      </c>
      <c r="D40" s="768" t="s">
        <v>237</v>
      </c>
      <c r="E40" s="46"/>
      <c r="F40" s="41"/>
      <c r="G40" s="41"/>
      <c r="H40" s="41"/>
      <c r="I40" s="42"/>
      <c r="J40" s="42"/>
      <c r="K40" s="42"/>
      <c r="L40" s="42"/>
      <c r="M40" s="42"/>
    </row>
    <row r="41" spans="1:14" x14ac:dyDescent="0.25">
      <c r="A41" s="44"/>
      <c r="C41" s="250"/>
      <c r="D41" s="25"/>
      <c r="E41" s="46"/>
      <c r="F41" s="41"/>
      <c r="G41" s="41"/>
      <c r="H41" s="41"/>
      <c r="I41" s="42"/>
      <c r="J41" s="42"/>
      <c r="K41" s="42"/>
      <c r="L41" s="42"/>
      <c r="M41" s="42"/>
    </row>
    <row r="42" spans="1:14" x14ac:dyDescent="0.25">
      <c r="A42" s="44"/>
      <c r="B42"/>
      <c r="C42"/>
      <c r="D42"/>
      <c r="E42"/>
      <c r="F42"/>
      <c r="G42"/>
      <c r="H42"/>
      <c r="I42" s="799"/>
      <c r="J42" s="799"/>
      <c r="K42" s="799"/>
      <c r="L42" s="799"/>
      <c r="M42" s="799"/>
      <c r="N42" s="17"/>
    </row>
    <row r="43" spans="1:14" x14ac:dyDescent="0.25">
      <c r="A43" s="44"/>
      <c r="B43" s="47"/>
      <c r="C43"/>
      <c r="D43"/>
      <c r="E43"/>
      <c r="F43"/>
      <c r="G43"/>
      <c r="H43"/>
      <c r="I43" s="799"/>
      <c r="J43" s="799"/>
      <c r="K43" s="799"/>
      <c r="L43" s="799"/>
      <c r="M43" s="799"/>
      <c r="N43" s="17"/>
    </row>
    <row r="44" spans="1:14" x14ac:dyDescent="0.25">
      <c r="A44" s="44"/>
      <c r="B44"/>
      <c r="C44"/>
      <c r="D44"/>
      <c r="E44"/>
      <c r="F44"/>
      <c r="G44"/>
      <c r="H44"/>
      <c r="I44" s="799"/>
      <c r="J44" s="799"/>
      <c r="K44" s="799"/>
      <c r="L44" s="799"/>
      <c r="M44" s="799"/>
      <c r="N44" s="17"/>
    </row>
    <row r="45" spans="1:14" x14ac:dyDescent="0.25">
      <c r="A45" s="44"/>
      <c r="B45" t="s">
        <v>3680</v>
      </c>
      <c r="C45"/>
      <c r="D45"/>
      <c r="E45"/>
      <c r="F45"/>
      <c r="G45"/>
      <c r="H45"/>
      <c r="I45" s="799"/>
      <c r="J45" s="799"/>
      <c r="K45" s="799"/>
      <c r="L45" s="799"/>
      <c r="M45" s="799"/>
      <c r="N45" s="17"/>
    </row>
    <row r="46" spans="1:14" x14ac:dyDescent="0.25">
      <c r="A46" s="44"/>
      <c r="B46" s="49" t="s">
        <v>18</v>
      </c>
      <c r="C46" s="49" t="s">
        <v>27</v>
      </c>
      <c r="D46" s="55" t="s">
        <v>28</v>
      </c>
      <c r="E46" s="55" t="s">
        <v>29</v>
      </c>
      <c r="F46"/>
      <c r="G46"/>
      <c r="H46"/>
      <c r="I46" s="799"/>
      <c r="J46" s="799"/>
      <c r="K46" s="799"/>
      <c r="L46" s="799"/>
      <c r="M46" s="799"/>
      <c r="N46" s="17"/>
    </row>
    <row r="47" spans="1:14" ht="28.5" x14ac:dyDescent="0.25">
      <c r="A47" s="44"/>
      <c r="B47" s="56" t="s">
        <v>30</v>
      </c>
      <c r="C47" s="252">
        <v>40</v>
      </c>
      <c r="D47" s="768">
        <v>0</v>
      </c>
      <c r="E47" s="1885">
        <v>25</v>
      </c>
      <c r="F47"/>
      <c r="G47"/>
      <c r="H47"/>
      <c r="I47" s="799"/>
      <c r="J47" s="799"/>
      <c r="K47" s="799"/>
      <c r="L47" s="799"/>
      <c r="M47" s="799"/>
      <c r="N47" s="17"/>
    </row>
    <row r="48" spans="1:14" ht="42.75" x14ac:dyDescent="0.25">
      <c r="A48" s="44"/>
      <c r="B48" s="56" t="s">
        <v>31</v>
      </c>
      <c r="C48" s="252">
        <v>60</v>
      </c>
      <c r="D48" s="768">
        <v>25</v>
      </c>
      <c r="E48" s="1886"/>
      <c r="F48"/>
      <c r="G48"/>
      <c r="H48"/>
      <c r="I48" s="799"/>
      <c r="J48" s="799"/>
      <c r="K48" s="799"/>
      <c r="L48" s="799"/>
      <c r="M48" s="799"/>
      <c r="N48" s="17"/>
    </row>
    <row r="49" spans="1:26" x14ac:dyDescent="0.25">
      <c r="A49" s="44"/>
      <c r="B49" s="207"/>
      <c r="C49" s="253"/>
      <c r="D49" s="724"/>
      <c r="E49" s="724"/>
      <c r="F49"/>
      <c r="G49"/>
      <c r="H49"/>
      <c r="I49" s="799"/>
      <c r="J49" s="799"/>
      <c r="K49" s="799"/>
      <c r="L49" s="799"/>
      <c r="M49" s="799"/>
      <c r="N49" s="17"/>
    </row>
    <row r="50" spans="1:26" x14ac:dyDescent="0.25">
      <c r="A50" s="44"/>
      <c r="B50" s="47"/>
      <c r="C50"/>
      <c r="D50"/>
      <c r="E50"/>
      <c r="F50"/>
      <c r="G50"/>
      <c r="H50"/>
      <c r="I50" s="799"/>
      <c r="J50" s="799"/>
      <c r="K50" s="799"/>
      <c r="L50" s="799"/>
      <c r="M50" s="799"/>
      <c r="N50" s="17"/>
    </row>
    <row r="51" spans="1:26" x14ac:dyDescent="0.25">
      <c r="A51" s="44"/>
      <c r="C51" s="250"/>
      <c r="D51" s="25"/>
      <c r="E51" s="46"/>
      <c r="F51" s="41"/>
      <c r="G51" s="41"/>
      <c r="H51" s="41"/>
      <c r="I51" s="42"/>
      <c r="J51" s="42"/>
      <c r="K51" s="42"/>
      <c r="L51" s="42"/>
      <c r="M51" s="42"/>
    </row>
    <row r="52" spans="1:26" x14ac:dyDescent="0.25">
      <c r="A52" s="44"/>
      <c r="C52" s="250"/>
      <c r="D52" s="25"/>
      <c r="E52" s="46"/>
      <c r="F52" s="41"/>
      <c r="G52" s="41"/>
      <c r="H52" s="41"/>
      <c r="I52" s="42"/>
      <c r="J52" s="42"/>
      <c r="K52" s="42"/>
      <c r="L52" s="42"/>
      <c r="M52" s="42"/>
    </row>
    <row r="53" spans="1:26" ht="15.75" thickBot="1" x14ac:dyDescent="0.3">
      <c r="M53" s="1887" t="s">
        <v>32</v>
      </c>
      <c r="N53" s="1887"/>
    </row>
    <row r="54" spans="1:26" x14ac:dyDescent="0.25">
      <c r="B54" s="47" t="s">
        <v>2064</v>
      </c>
      <c r="M54" s="58"/>
      <c r="N54" s="58"/>
    </row>
    <row r="55" spans="1:26" ht="15.75" thickBot="1" x14ac:dyDescent="0.3">
      <c r="M55" s="58"/>
      <c r="N55" s="58"/>
    </row>
    <row r="56" spans="1:26" s="799" customFormat="1" ht="60" x14ac:dyDescent="0.25">
      <c r="B56" s="155" t="s">
        <v>34</v>
      </c>
      <c r="C56" s="155" t="s">
        <v>35</v>
      </c>
      <c r="D56" s="155" t="s">
        <v>36</v>
      </c>
      <c r="E56" s="155" t="s">
        <v>37</v>
      </c>
      <c r="F56" s="155" t="s">
        <v>38</v>
      </c>
      <c r="G56" s="155" t="s">
        <v>39</v>
      </c>
      <c r="H56" s="155" t="s">
        <v>40</v>
      </c>
      <c r="I56" s="155" t="s">
        <v>41</v>
      </c>
      <c r="J56" s="155" t="s">
        <v>42</v>
      </c>
      <c r="K56" s="155" t="s">
        <v>43</v>
      </c>
      <c r="L56" s="155" t="s">
        <v>44</v>
      </c>
      <c r="M56" s="157" t="s">
        <v>45</v>
      </c>
      <c r="N56" s="155" t="s">
        <v>46</v>
      </c>
      <c r="O56" s="155" t="s">
        <v>47</v>
      </c>
      <c r="P56" s="755" t="s">
        <v>48</v>
      </c>
      <c r="Q56" s="755" t="s">
        <v>49</v>
      </c>
    </row>
    <row r="57" spans="1:26" s="76" customFormat="1" ht="30" x14ac:dyDescent="0.25">
      <c r="A57" s="62">
        <v>1</v>
      </c>
      <c r="B57" s="77" t="s">
        <v>3639</v>
      </c>
      <c r="C57" s="79" t="s">
        <v>3639</v>
      </c>
      <c r="D57" s="77" t="s">
        <v>50</v>
      </c>
      <c r="E57" s="163" t="s">
        <v>3640</v>
      </c>
      <c r="F57" s="164" t="s">
        <v>19</v>
      </c>
      <c r="G57" s="302">
        <v>1</v>
      </c>
      <c r="H57" s="303">
        <v>39815</v>
      </c>
      <c r="I57" s="166">
        <v>40178</v>
      </c>
      <c r="J57" s="166" t="s">
        <v>20</v>
      </c>
      <c r="K57" s="304">
        <v>1.2</v>
      </c>
      <c r="L57" s="318">
        <v>0</v>
      </c>
      <c r="M57" s="304">
        <v>702</v>
      </c>
      <c r="N57" s="304">
        <v>702</v>
      </c>
      <c r="O57" s="170" t="s">
        <v>3641</v>
      </c>
      <c r="P57" s="592" t="s">
        <v>3642</v>
      </c>
      <c r="Q57" s="74"/>
      <c r="R57" s="75"/>
      <c r="S57" s="75"/>
      <c r="T57" s="75"/>
      <c r="U57" s="75"/>
      <c r="V57" s="75"/>
      <c r="W57" s="75"/>
      <c r="X57" s="75"/>
      <c r="Y57" s="75"/>
      <c r="Z57" s="75"/>
    </row>
    <row r="58" spans="1:26" s="76" customFormat="1" x14ac:dyDescent="0.25">
      <c r="A58" s="62">
        <f>+A57+1</f>
        <v>2</v>
      </c>
      <c r="B58" s="2240" t="s">
        <v>3639</v>
      </c>
      <c r="C58" s="2242" t="s">
        <v>3639</v>
      </c>
      <c r="D58" s="2240" t="s">
        <v>50</v>
      </c>
      <c r="E58" s="2448" t="s">
        <v>3643</v>
      </c>
      <c r="F58" s="2454" t="s">
        <v>19</v>
      </c>
      <c r="G58" s="2448">
        <v>1</v>
      </c>
      <c r="H58" s="2450">
        <v>40182</v>
      </c>
      <c r="I58" s="2452">
        <v>40543</v>
      </c>
      <c r="J58" s="2452" t="s">
        <v>20</v>
      </c>
      <c r="K58" s="2444">
        <v>11.9</v>
      </c>
      <c r="L58" s="2446">
        <v>0</v>
      </c>
      <c r="M58" s="2444">
        <v>2577</v>
      </c>
      <c r="N58" s="2444">
        <v>2577</v>
      </c>
      <c r="O58" s="2421" t="s">
        <v>3644</v>
      </c>
      <c r="P58" s="2456" t="s">
        <v>3645</v>
      </c>
      <c r="Q58" s="2228"/>
      <c r="R58" s="75"/>
      <c r="S58" s="75"/>
      <c r="T58" s="75"/>
      <c r="U58" s="75"/>
      <c r="V58" s="75"/>
      <c r="W58" s="75"/>
      <c r="X58" s="75"/>
      <c r="Y58" s="75"/>
      <c r="Z58" s="75"/>
    </row>
    <row r="59" spans="1:26" s="76" customFormat="1" x14ac:dyDescent="0.25">
      <c r="A59" s="62"/>
      <c r="B59" s="2460"/>
      <c r="C59" s="2461"/>
      <c r="D59" s="2460"/>
      <c r="E59" s="2462"/>
      <c r="F59" s="2463"/>
      <c r="G59" s="2462"/>
      <c r="H59" s="2465"/>
      <c r="I59" s="2466"/>
      <c r="J59" s="2466"/>
      <c r="K59" s="2464"/>
      <c r="L59" s="2467"/>
      <c r="M59" s="2464"/>
      <c r="N59" s="2464"/>
      <c r="O59" s="2459"/>
      <c r="P59" s="2457"/>
      <c r="Q59" s="2248"/>
      <c r="R59" s="75"/>
      <c r="S59" s="75"/>
      <c r="T59" s="75"/>
      <c r="U59" s="75"/>
      <c r="V59" s="75"/>
      <c r="W59" s="75"/>
      <c r="X59" s="75"/>
      <c r="Y59" s="75"/>
      <c r="Z59" s="75"/>
    </row>
    <row r="60" spans="1:26" s="76" customFormat="1" x14ac:dyDescent="0.25">
      <c r="A60" s="62"/>
      <c r="B60" s="2241"/>
      <c r="C60" s="2243"/>
      <c r="D60" s="2241"/>
      <c r="E60" s="2449"/>
      <c r="F60" s="2455"/>
      <c r="G60" s="2449"/>
      <c r="H60" s="2451"/>
      <c r="I60" s="2453"/>
      <c r="J60" s="2453"/>
      <c r="K60" s="2445"/>
      <c r="L60" s="2447"/>
      <c r="M60" s="2445"/>
      <c r="N60" s="2445"/>
      <c r="O60" s="2422"/>
      <c r="P60" s="2458"/>
      <c r="Q60" s="2229"/>
      <c r="R60" s="75"/>
      <c r="S60" s="75"/>
      <c r="T60" s="75"/>
      <c r="U60" s="75"/>
      <c r="V60" s="75"/>
      <c r="W60" s="75"/>
      <c r="X60" s="75"/>
      <c r="Y60" s="75"/>
      <c r="Z60" s="75"/>
    </row>
    <row r="61" spans="1:26" s="76" customFormat="1" ht="30" x14ac:dyDescent="0.25">
      <c r="A61" s="62"/>
      <c r="B61" s="77" t="s">
        <v>3639</v>
      </c>
      <c r="C61" s="79" t="s">
        <v>3639</v>
      </c>
      <c r="D61" s="77" t="s">
        <v>50</v>
      </c>
      <c r="E61" s="163" t="s">
        <v>3646</v>
      </c>
      <c r="F61" s="164" t="s">
        <v>19</v>
      </c>
      <c r="G61" s="163">
        <v>1</v>
      </c>
      <c r="H61" s="303">
        <v>40563</v>
      </c>
      <c r="I61" s="166">
        <v>40908</v>
      </c>
      <c r="J61" s="166" t="s">
        <v>20</v>
      </c>
      <c r="K61" s="304">
        <v>11.36</v>
      </c>
      <c r="L61" s="318">
        <v>0</v>
      </c>
      <c r="M61" s="304">
        <v>962</v>
      </c>
      <c r="N61" s="304">
        <v>962</v>
      </c>
      <c r="O61" s="170" t="s">
        <v>3647</v>
      </c>
      <c r="P61" s="170" t="s">
        <v>3648</v>
      </c>
      <c r="Q61" s="74"/>
      <c r="R61" s="75"/>
      <c r="S61" s="75"/>
      <c r="T61" s="75"/>
      <c r="U61" s="75"/>
      <c r="V61" s="75"/>
      <c r="W61" s="75"/>
      <c r="X61" s="75"/>
      <c r="Y61" s="75"/>
      <c r="Z61" s="75"/>
    </row>
    <row r="62" spans="1:26" s="76" customFormat="1" x14ac:dyDescent="0.25">
      <c r="A62" s="62"/>
      <c r="B62" s="2240" t="s">
        <v>3639</v>
      </c>
      <c r="C62" s="2242" t="s">
        <v>3639</v>
      </c>
      <c r="D62" s="2240" t="s">
        <v>50</v>
      </c>
      <c r="E62" s="2448" t="s">
        <v>3649</v>
      </c>
      <c r="F62" s="2454" t="s">
        <v>19</v>
      </c>
      <c r="G62" s="2448">
        <v>1</v>
      </c>
      <c r="H62" s="2450">
        <v>40931</v>
      </c>
      <c r="I62" s="2452">
        <v>41274</v>
      </c>
      <c r="J62" s="2452" t="s">
        <v>20</v>
      </c>
      <c r="K62" s="2444">
        <v>11.26</v>
      </c>
      <c r="L62" s="2446">
        <v>0</v>
      </c>
      <c r="M62" s="2444">
        <v>1836</v>
      </c>
      <c r="N62" s="2444">
        <v>1836</v>
      </c>
      <c r="O62" s="2421" t="s">
        <v>3650</v>
      </c>
      <c r="P62" s="2421" t="s">
        <v>3651</v>
      </c>
      <c r="Q62" s="2228"/>
      <c r="R62" s="75"/>
      <c r="S62" s="75"/>
      <c r="T62" s="75"/>
      <c r="U62" s="75"/>
      <c r="V62" s="75"/>
      <c r="W62" s="75"/>
      <c r="X62" s="75"/>
      <c r="Y62" s="75"/>
      <c r="Z62" s="75"/>
    </row>
    <row r="63" spans="1:26" s="76" customFormat="1" x14ac:dyDescent="0.25">
      <c r="A63" s="62"/>
      <c r="B63" s="2241"/>
      <c r="C63" s="2243"/>
      <c r="D63" s="2241"/>
      <c r="E63" s="2449"/>
      <c r="F63" s="2455"/>
      <c r="G63" s="2449"/>
      <c r="H63" s="2451"/>
      <c r="I63" s="2453"/>
      <c r="J63" s="2453"/>
      <c r="K63" s="2445"/>
      <c r="L63" s="2447"/>
      <c r="M63" s="2445"/>
      <c r="N63" s="2445"/>
      <c r="O63" s="2422"/>
      <c r="P63" s="2422"/>
      <c r="Q63" s="2229"/>
      <c r="R63" s="75"/>
      <c r="S63" s="75"/>
      <c r="T63" s="75"/>
      <c r="U63" s="75"/>
      <c r="V63" s="75"/>
      <c r="W63" s="75"/>
      <c r="X63" s="75"/>
      <c r="Y63" s="75"/>
      <c r="Z63" s="75"/>
    </row>
    <row r="64" spans="1:26" s="76" customFormat="1" ht="30" x14ac:dyDescent="0.25">
      <c r="A64" s="62"/>
      <c r="B64" s="77" t="s">
        <v>3639</v>
      </c>
      <c r="C64" s="79" t="s">
        <v>3639</v>
      </c>
      <c r="D64" s="77" t="s">
        <v>50</v>
      </c>
      <c r="E64" s="163" t="s">
        <v>3652</v>
      </c>
      <c r="F64" s="164" t="s">
        <v>19</v>
      </c>
      <c r="G64" s="163">
        <v>1</v>
      </c>
      <c r="H64" s="303">
        <v>41275</v>
      </c>
      <c r="I64" s="166">
        <v>41639</v>
      </c>
      <c r="J64" s="166" t="s">
        <v>20</v>
      </c>
      <c r="K64" s="304">
        <v>12</v>
      </c>
      <c r="L64" s="318">
        <v>0</v>
      </c>
      <c r="M64" s="304">
        <v>1836</v>
      </c>
      <c r="N64" s="304">
        <v>1836</v>
      </c>
      <c r="O64" s="170" t="s">
        <v>3653</v>
      </c>
      <c r="P64" s="170" t="s">
        <v>3654</v>
      </c>
      <c r="Q64" s="74"/>
      <c r="R64" s="75"/>
      <c r="S64" s="75"/>
      <c r="T64" s="75"/>
      <c r="U64" s="75"/>
      <c r="V64" s="75"/>
      <c r="W64" s="75"/>
      <c r="X64" s="75"/>
      <c r="Y64" s="75"/>
      <c r="Z64" s="75"/>
    </row>
    <row r="65" spans="1:26" s="76" customFormat="1" x14ac:dyDescent="0.25">
      <c r="A65" s="62"/>
      <c r="B65" s="2240" t="s">
        <v>3639</v>
      </c>
      <c r="C65" s="2242" t="s">
        <v>3639</v>
      </c>
      <c r="D65" s="2240" t="s">
        <v>50</v>
      </c>
      <c r="E65" s="2448" t="s">
        <v>3655</v>
      </c>
      <c r="F65" s="2454" t="s">
        <v>19</v>
      </c>
      <c r="G65" s="2448">
        <v>1</v>
      </c>
      <c r="H65" s="2450">
        <v>41550</v>
      </c>
      <c r="I65" s="2452">
        <v>41851</v>
      </c>
      <c r="J65" s="2452" t="s">
        <v>20</v>
      </c>
      <c r="K65" s="2444">
        <v>7</v>
      </c>
      <c r="L65" s="2446">
        <v>2.9</v>
      </c>
      <c r="M65" s="2444">
        <v>408</v>
      </c>
      <c r="N65" s="2444">
        <v>408</v>
      </c>
      <c r="O65" s="2421" t="s">
        <v>3656</v>
      </c>
      <c r="P65" s="2421" t="s">
        <v>3657</v>
      </c>
      <c r="Q65" s="2228"/>
      <c r="R65" s="75"/>
      <c r="S65" s="75"/>
      <c r="T65" s="75"/>
      <c r="U65" s="75"/>
      <c r="V65" s="75"/>
      <c r="W65" s="75"/>
      <c r="X65" s="75"/>
      <c r="Y65" s="75"/>
      <c r="Z65" s="75"/>
    </row>
    <row r="66" spans="1:26" s="76" customFormat="1" x14ac:dyDescent="0.25">
      <c r="A66" s="62"/>
      <c r="B66" s="2241"/>
      <c r="C66" s="2243"/>
      <c r="D66" s="2241"/>
      <c r="E66" s="2449"/>
      <c r="F66" s="2455"/>
      <c r="G66" s="2449"/>
      <c r="H66" s="2451"/>
      <c r="I66" s="2453"/>
      <c r="J66" s="2453"/>
      <c r="K66" s="2445"/>
      <c r="L66" s="2447"/>
      <c r="M66" s="2445"/>
      <c r="N66" s="2445"/>
      <c r="O66" s="2422"/>
      <c r="P66" s="2422"/>
      <c r="Q66" s="2229"/>
      <c r="R66" s="75"/>
      <c r="S66" s="75"/>
      <c r="T66" s="75"/>
      <c r="U66" s="75"/>
      <c r="V66" s="75"/>
      <c r="W66" s="75"/>
      <c r="X66" s="75"/>
      <c r="Y66" s="75"/>
      <c r="Z66" s="75"/>
    </row>
    <row r="67" spans="1:26" s="76" customFormat="1" ht="30" x14ac:dyDescent="0.25">
      <c r="A67" s="62"/>
      <c r="B67" s="77" t="s">
        <v>3639</v>
      </c>
      <c r="C67" s="79" t="s">
        <v>3639</v>
      </c>
      <c r="D67" s="77" t="s">
        <v>50</v>
      </c>
      <c r="E67" s="163" t="s">
        <v>3658</v>
      </c>
      <c r="F67" s="164" t="s">
        <v>19</v>
      </c>
      <c r="G67" s="163">
        <v>1</v>
      </c>
      <c r="H67" s="303">
        <v>41671</v>
      </c>
      <c r="I67" s="166">
        <v>41912</v>
      </c>
      <c r="J67" s="166" t="s">
        <v>20</v>
      </c>
      <c r="K67" s="304">
        <v>2</v>
      </c>
      <c r="L67" s="318">
        <v>6</v>
      </c>
      <c r="M67" s="304">
        <v>1530</v>
      </c>
      <c r="N67" s="304">
        <v>1530</v>
      </c>
      <c r="O67" s="170" t="s">
        <v>3659</v>
      </c>
      <c r="P67" s="170" t="s">
        <v>3660</v>
      </c>
      <c r="Q67" s="74"/>
      <c r="R67" s="75"/>
      <c r="S67" s="75"/>
      <c r="T67" s="75"/>
      <c r="U67" s="75"/>
      <c r="V67" s="75"/>
      <c r="W67" s="75"/>
      <c r="X67" s="75"/>
      <c r="Y67" s="75"/>
      <c r="Z67" s="75"/>
    </row>
    <row r="68" spans="1:26" s="76" customFormat="1" x14ac:dyDescent="0.25">
      <c r="A68" s="62"/>
      <c r="B68" s="77" t="s">
        <v>29</v>
      </c>
      <c r="C68" s="79"/>
      <c r="D68" s="77"/>
      <c r="E68" s="163"/>
      <c r="F68" s="164"/>
      <c r="G68" s="163"/>
      <c r="H68" s="303"/>
      <c r="I68" s="166"/>
      <c r="J68" s="166"/>
      <c r="K68" s="301"/>
      <c r="L68" s="318"/>
      <c r="M68" s="304"/>
      <c r="N68" s="304"/>
      <c r="O68" s="170"/>
      <c r="P68" s="170"/>
      <c r="Q68" s="74"/>
      <c r="R68" s="75"/>
      <c r="S68" s="75"/>
      <c r="T68" s="75"/>
      <c r="U68" s="75"/>
      <c r="V68" s="75"/>
      <c r="W68" s="75"/>
      <c r="X68" s="75"/>
      <c r="Y68" s="75"/>
      <c r="Z68" s="75"/>
    </row>
    <row r="69" spans="1:26" s="76" customFormat="1" x14ac:dyDescent="0.25">
      <c r="A69" s="62"/>
      <c r="B69" s="47"/>
      <c r="C69" s="79"/>
      <c r="D69" s="77"/>
      <c r="E69" s="163"/>
      <c r="F69" s="164"/>
      <c r="G69" s="163"/>
      <c r="H69" s="303"/>
      <c r="I69" s="166"/>
      <c r="J69" s="166"/>
      <c r="K69" s="304">
        <f>K57+K58+K61+K62+K64+K65+K67</f>
        <v>56.72</v>
      </c>
      <c r="L69" s="304">
        <f>SUM(L57:L67)</f>
        <v>8.9</v>
      </c>
      <c r="M69" s="304"/>
      <c r="N69" s="304"/>
      <c r="O69" s="170"/>
      <c r="P69" s="170"/>
      <c r="Q69" s="74"/>
      <c r="R69" s="75"/>
      <c r="S69" s="75"/>
      <c r="T69" s="75"/>
      <c r="U69" s="75"/>
      <c r="V69" s="75"/>
      <c r="W69" s="75"/>
      <c r="X69" s="75"/>
      <c r="Y69" s="75"/>
      <c r="Z69" s="75"/>
    </row>
    <row r="70" spans="1:26" s="100" customFormat="1" x14ac:dyDescent="0.25">
      <c r="B70" s="1888" t="s">
        <v>60</v>
      </c>
      <c r="C70" s="1888" t="s">
        <v>61</v>
      </c>
      <c r="D70" s="1890" t="s">
        <v>62</v>
      </c>
      <c r="E70" s="1890"/>
    </row>
    <row r="71" spans="1:26" s="100" customFormat="1" x14ac:dyDescent="0.25">
      <c r="B71" s="1889"/>
      <c r="C71" s="1889"/>
      <c r="D71" s="752" t="s">
        <v>63</v>
      </c>
      <c r="E71" s="105" t="s">
        <v>64</v>
      </c>
    </row>
    <row r="72" spans="1:26" s="100" customFormat="1" ht="18.75" x14ac:dyDescent="0.25">
      <c r="B72" s="106" t="s">
        <v>65</v>
      </c>
      <c r="C72" s="107" t="s">
        <v>3661</v>
      </c>
      <c r="D72" s="1095" t="s">
        <v>22</v>
      </c>
      <c r="E72" s="833"/>
      <c r="F72" s="110"/>
    </row>
    <row r="73" spans="1:26" s="100" customFormat="1" x14ac:dyDescent="0.25">
      <c r="B73" s="106" t="s">
        <v>66</v>
      </c>
      <c r="C73" s="107" t="s">
        <v>3681</v>
      </c>
      <c r="D73" s="833" t="s">
        <v>22</v>
      </c>
      <c r="E73" s="109"/>
    </row>
    <row r="74" spans="1:26" x14ac:dyDescent="0.25">
      <c r="B74" s="112"/>
      <c r="C74" s="1901"/>
      <c r="D74" s="1901"/>
      <c r="E74" s="1901"/>
      <c r="F74" s="1901"/>
      <c r="G74" s="1901"/>
      <c r="H74" s="1901"/>
      <c r="I74" s="1901"/>
      <c r="J74" s="1901"/>
      <c r="K74" s="1901"/>
      <c r="L74" s="1901"/>
      <c r="M74" s="1901"/>
      <c r="N74" s="1901"/>
      <c r="O74" s="100"/>
      <c r="P74" s="100"/>
      <c r="Q74" s="100"/>
    </row>
    <row r="75" spans="1:26" ht="15.75" thickBot="1" x14ac:dyDescent="0.3"/>
    <row r="76" spans="1:26" ht="27" thickBot="1" x14ac:dyDescent="0.3">
      <c r="B76" s="1902" t="s">
        <v>67</v>
      </c>
      <c r="C76" s="1902"/>
      <c r="D76" s="1902"/>
      <c r="E76" s="1902"/>
      <c r="F76" s="1902"/>
      <c r="G76" s="1902"/>
      <c r="H76" s="1902"/>
      <c r="I76" s="1902"/>
      <c r="J76" s="1902"/>
      <c r="K76" s="1902"/>
      <c r="L76" s="1902"/>
      <c r="M76" s="1902"/>
      <c r="N76" s="1902"/>
    </row>
    <row r="79" spans="1:26" ht="90" x14ac:dyDescent="0.25">
      <c r="B79" s="798" t="s">
        <v>68</v>
      </c>
      <c r="C79" s="114" t="s">
        <v>69</v>
      </c>
      <c r="D79" s="114" t="s">
        <v>70</v>
      </c>
      <c r="E79" s="114" t="s">
        <v>71</v>
      </c>
      <c r="F79" s="114" t="s">
        <v>72</v>
      </c>
      <c r="G79" s="114" t="s">
        <v>73</v>
      </c>
      <c r="H79" s="114" t="s">
        <v>74</v>
      </c>
      <c r="I79" s="114" t="s">
        <v>75</v>
      </c>
      <c r="J79" s="114" t="s">
        <v>76</v>
      </c>
      <c r="K79" s="114" t="s">
        <v>77</v>
      </c>
      <c r="L79" s="114" t="s">
        <v>78</v>
      </c>
      <c r="M79" s="115" t="s">
        <v>79</v>
      </c>
      <c r="N79" s="115" t="s">
        <v>80</v>
      </c>
      <c r="O79" s="1898" t="s">
        <v>81</v>
      </c>
      <c r="P79" s="1900"/>
      <c r="Q79" s="114" t="s">
        <v>82</v>
      </c>
    </row>
    <row r="80" spans="1:26" x14ac:dyDescent="0.25">
      <c r="B80" s="276" t="s">
        <v>3662</v>
      </c>
      <c r="C80" s="276"/>
      <c r="D80" s="277"/>
      <c r="E80" s="277"/>
      <c r="F80" s="806"/>
      <c r="G80" s="806"/>
      <c r="H80" s="806"/>
      <c r="I80" s="278"/>
      <c r="J80" s="278"/>
      <c r="K80" s="51"/>
      <c r="L80" s="51"/>
      <c r="M80" s="51"/>
      <c r="N80" s="51"/>
      <c r="O80" s="1952"/>
      <c r="P80" s="1953"/>
      <c r="Q80" s="51"/>
    </row>
    <row r="81" spans="2:17" x14ac:dyDescent="0.25">
      <c r="B81" s="276" t="s">
        <v>1128</v>
      </c>
      <c r="C81" s="276" t="s">
        <v>1128</v>
      </c>
      <c r="D81" s="279" t="s">
        <v>3663</v>
      </c>
      <c r="E81" s="277">
        <v>100</v>
      </c>
      <c r="F81" s="806"/>
      <c r="G81" s="806"/>
      <c r="H81" s="806"/>
      <c r="I81" s="278" t="s">
        <v>19</v>
      </c>
      <c r="J81" s="278" t="s">
        <v>19</v>
      </c>
      <c r="K81" s="51" t="s">
        <v>19</v>
      </c>
      <c r="L81" s="51" t="s">
        <v>19</v>
      </c>
      <c r="M81" s="51" t="s">
        <v>19</v>
      </c>
      <c r="N81" s="51" t="s">
        <v>19</v>
      </c>
      <c r="O81" s="1952"/>
      <c r="P81" s="1953"/>
      <c r="Q81" s="51" t="s">
        <v>19</v>
      </c>
    </row>
    <row r="82" spans="2:17" ht="30" x14ac:dyDescent="0.25">
      <c r="B82" s="276" t="s">
        <v>3664</v>
      </c>
      <c r="C82" s="276" t="s">
        <v>83</v>
      </c>
      <c r="D82" s="279" t="s">
        <v>3665</v>
      </c>
      <c r="E82" s="277">
        <v>107</v>
      </c>
      <c r="F82" s="806"/>
      <c r="G82" s="806"/>
      <c r="H82" s="806" t="s">
        <v>19</v>
      </c>
      <c r="I82" s="278"/>
      <c r="J82" s="278" t="s">
        <v>19</v>
      </c>
      <c r="K82" s="51" t="s">
        <v>19</v>
      </c>
      <c r="L82" s="51" t="s">
        <v>19</v>
      </c>
      <c r="M82" s="51" t="s">
        <v>19</v>
      </c>
      <c r="N82" s="51" t="s">
        <v>19</v>
      </c>
      <c r="O82" s="1952"/>
      <c r="P82" s="1953"/>
      <c r="Q82" s="51" t="s">
        <v>19</v>
      </c>
    </row>
    <row r="83" spans="2:17" x14ac:dyDescent="0.25">
      <c r="B83" s="1" t="s">
        <v>92</v>
      </c>
    </row>
    <row r="84" spans="2:17" x14ac:dyDescent="0.25">
      <c r="B84" s="1" t="s">
        <v>93</v>
      </c>
    </row>
    <row r="87" spans="2:17" ht="26.25" x14ac:dyDescent="0.25">
      <c r="B87" s="2313" t="s">
        <v>2095</v>
      </c>
      <c r="C87" s="2313"/>
      <c r="D87" s="2313"/>
      <c r="E87" s="544"/>
      <c r="F87" s="544"/>
      <c r="G87" s="544"/>
      <c r="H87" s="544"/>
      <c r="I87" s="544"/>
      <c r="J87" s="544"/>
      <c r="K87" s="544"/>
      <c r="L87" s="544"/>
      <c r="M87" s="544"/>
      <c r="N87" s="544"/>
      <c r="O87" s="544"/>
      <c r="P87" s="544"/>
      <c r="Q87" s="544"/>
    </row>
    <row r="88" spans="2:17" ht="75" x14ac:dyDescent="0.25">
      <c r="B88" s="798" t="s">
        <v>95</v>
      </c>
      <c r="C88" s="798" t="s">
        <v>96</v>
      </c>
      <c r="D88" s="798" t="s">
        <v>97</v>
      </c>
      <c r="E88" s="798" t="s">
        <v>98</v>
      </c>
      <c r="F88" s="798" t="s">
        <v>99</v>
      </c>
      <c r="G88" s="798" t="s">
        <v>100</v>
      </c>
      <c r="H88" s="798" t="s">
        <v>101</v>
      </c>
      <c r="I88" s="798" t="s">
        <v>102</v>
      </c>
      <c r="J88" s="1898" t="s">
        <v>241</v>
      </c>
      <c r="K88" s="1899"/>
      <c r="L88" s="1900"/>
      <c r="M88" s="798" t="s">
        <v>104</v>
      </c>
      <c r="N88" s="798" t="s">
        <v>105</v>
      </c>
      <c r="O88" s="798" t="s">
        <v>106</v>
      </c>
      <c r="P88" s="1898" t="s">
        <v>81</v>
      </c>
      <c r="Q88" s="1900"/>
    </row>
    <row r="89" spans="2:17" x14ac:dyDescent="0.25">
      <c r="B89" s="1885" t="s">
        <v>126</v>
      </c>
      <c r="C89" s="1885" t="s">
        <v>246</v>
      </c>
      <c r="D89" s="1885" t="s">
        <v>3666</v>
      </c>
      <c r="E89" s="1885">
        <v>32659837</v>
      </c>
      <c r="F89" s="1924" t="s">
        <v>3667</v>
      </c>
      <c r="G89" s="1885" t="s">
        <v>578</v>
      </c>
      <c r="H89" s="1930">
        <v>35519</v>
      </c>
      <c r="I89" s="1885"/>
      <c r="J89" s="1924" t="s">
        <v>198</v>
      </c>
      <c r="K89" s="1885" t="s">
        <v>3668</v>
      </c>
      <c r="L89" s="1885" t="s">
        <v>19</v>
      </c>
      <c r="M89" s="1885" t="s">
        <v>19</v>
      </c>
      <c r="N89" s="1885" t="s">
        <v>19</v>
      </c>
      <c r="O89" s="1885" t="s">
        <v>19</v>
      </c>
      <c r="P89" s="1965"/>
      <c r="Q89" s="1966"/>
    </row>
    <row r="90" spans="2:17" x14ac:dyDescent="0.25">
      <c r="B90" s="1886"/>
      <c r="C90" s="1886"/>
      <c r="D90" s="1886"/>
      <c r="E90" s="1886"/>
      <c r="F90" s="1926"/>
      <c r="G90" s="1927"/>
      <c r="H90" s="1926"/>
      <c r="I90" s="1886"/>
      <c r="J90" s="1926"/>
      <c r="K90" s="1886"/>
      <c r="L90" s="1886"/>
      <c r="M90" s="1886"/>
      <c r="N90" s="1886"/>
      <c r="O90" s="1886"/>
      <c r="P90" s="1967"/>
      <c r="Q90" s="1968"/>
    </row>
    <row r="91" spans="2:17" ht="30" x14ac:dyDescent="0.25">
      <c r="B91" s="768" t="s">
        <v>2130</v>
      </c>
      <c r="C91" s="751" t="s">
        <v>246</v>
      </c>
      <c r="D91" s="751" t="s">
        <v>4654</v>
      </c>
      <c r="E91" s="1096">
        <v>22809554</v>
      </c>
      <c r="F91" s="1096" t="s">
        <v>124</v>
      </c>
      <c r="G91" s="825" t="s">
        <v>125</v>
      </c>
      <c r="H91" s="780">
        <v>39324</v>
      </c>
      <c r="I91" s="544">
        <v>125944</v>
      </c>
      <c r="J91" s="804" t="s">
        <v>4655</v>
      </c>
      <c r="K91" s="51" t="s">
        <v>4656</v>
      </c>
      <c r="L91" s="549" t="s">
        <v>19</v>
      </c>
      <c r="M91" s="751" t="s">
        <v>19</v>
      </c>
      <c r="N91" s="751" t="s">
        <v>19</v>
      </c>
      <c r="O91" s="751" t="s">
        <v>19</v>
      </c>
      <c r="P91" s="2052" t="s">
        <v>4653</v>
      </c>
      <c r="Q91" s="2053"/>
    </row>
    <row r="92" spans="2:17" x14ac:dyDescent="0.25">
      <c r="B92" s="1885" t="s">
        <v>126</v>
      </c>
      <c r="C92" s="1885" t="s">
        <v>1506</v>
      </c>
      <c r="D92" s="1885" t="s">
        <v>3669</v>
      </c>
      <c r="E92" s="1885">
        <v>26138635</v>
      </c>
      <c r="F92" s="1924" t="s">
        <v>264</v>
      </c>
      <c r="G92" s="1924" t="s">
        <v>2436</v>
      </c>
      <c r="H92" s="1975">
        <v>40983</v>
      </c>
      <c r="I92" s="1885"/>
      <c r="J92" s="1924" t="s">
        <v>3670</v>
      </c>
      <c r="K92" s="1885" t="s">
        <v>3671</v>
      </c>
      <c r="L92" s="1885" t="s">
        <v>19</v>
      </c>
      <c r="M92" s="1885" t="s">
        <v>19</v>
      </c>
      <c r="N92" s="1885" t="s">
        <v>19</v>
      </c>
      <c r="O92" s="1885" t="s">
        <v>19</v>
      </c>
      <c r="P92" s="1965"/>
      <c r="Q92" s="1966"/>
    </row>
    <row r="93" spans="2:17" x14ac:dyDescent="0.25">
      <c r="B93" s="1886"/>
      <c r="C93" s="1886"/>
      <c r="D93" s="1886"/>
      <c r="E93" s="1886"/>
      <c r="F93" s="1926"/>
      <c r="G93" s="1926"/>
      <c r="H93" s="1976"/>
      <c r="I93" s="1886"/>
      <c r="J93" s="1926"/>
      <c r="K93" s="1886"/>
      <c r="L93" s="1886"/>
      <c r="M93" s="1886"/>
      <c r="N93" s="1886"/>
      <c r="O93" s="1886"/>
      <c r="P93" s="1967"/>
      <c r="Q93" s="1968"/>
    </row>
    <row r="94" spans="2:17" x14ac:dyDescent="0.25">
      <c r="B94" s="1885" t="s">
        <v>2130</v>
      </c>
      <c r="C94" s="1885" t="s">
        <v>1506</v>
      </c>
      <c r="D94" s="1885" t="s">
        <v>3672</v>
      </c>
      <c r="E94" s="1885">
        <v>1063151907</v>
      </c>
      <c r="F94" s="1924" t="s">
        <v>124</v>
      </c>
      <c r="G94" s="1924" t="s">
        <v>3673</v>
      </c>
      <c r="H94" s="1975">
        <v>41229</v>
      </c>
      <c r="I94" s="1885">
        <v>112349</v>
      </c>
      <c r="J94" s="1924" t="s">
        <v>3228</v>
      </c>
      <c r="K94" s="1885" t="s">
        <v>3674</v>
      </c>
      <c r="L94" s="1966" t="s">
        <v>19</v>
      </c>
      <c r="M94" s="1885" t="s">
        <v>19</v>
      </c>
      <c r="N94" s="1885" t="s">
        <v>19</v>
      </c>
      <c r="O94" s="1885" t="s">
        <v>19</v>
      </c>
      <c r="P94" s="1965"/>
      <c r="Q94" s="1966"/>
    </row>
    <row r="95" spans="2:17" x14ac:dyDescent="0.25">
      <c r="B95" s="1927"/>
      <c r="C95" s="1927"/>
      <c r="D95" s="1927"/>
      <c r="E95" s="1927"/>
      <c r="F95" s="1925"/>
      <c r="G95" s="1925"/>
      <c r="H95" s="2070"/>
      <c r="I95" s="1927"/>
      <c r="J95" s="1925"/>
      <c r="K95" s="1927"/>
      <c r="L95" s="2081"/>
      <c r="M95" s="1927"/>
      <c r="N95" s="1927"/>
      <c r="O95" s="1927"/>
      <c r="P95" s="2062"/>
      <c r="Q95" s="2081"/>
    </row>
    <row r="96" spans="2:17" x14ac:dyDescent="0.25">
      <c r="B96" s="1927"/>
      <c r="C96" s="1927"/>
      <c r="D96" s="1927"/>
      <c r="E96" s="1927"/>
      <c r="F96" s="1925"/>
      <c r="G96" s="1925"/>
      <c r="H96" s="2070"/>
      <c r="I96" s="1927"/>
      <c r="J96" s="1925"/>
      <c r="K96" s="1927"/>
      <c r="L96" s="2081"/>
      <c r="M96" s="1927"/>
      <c r="N96" s="1927"/>
      <c r="O96" s="1927"/>
      <c r="P96" s="2062"/>
      <c r="Q96" s="2081"/>
    </row>
    <row r="97" spans="2:17" x14ac:dyDescent="0.25">
      <c r="B97" s="1886"/>
      <c r="C97" s="1886"/>
      <c r="D97" s="1886"/>
      <c r="E97" s="1886"/>
      <c r="F97" s="1926"/>
      <c r="G97" s="1926"/>
      <c r="H97" s="1976"/>
      <c r="I97" s="1886"/>
      <c r="J97" s="1926"/>
      <c r="K97" s="1886"/>
      <c r="L97" s="1968"/>
      <c r="M97" s="1886"/>
      <c r="N97" s="1886"/>
      <c r="O97" s="1886"/>
      <c r="P97" s="1967"/>
      <c r="Q97" s="1968"/>
    </row>
    <row r="98" spans="2:17" ht="120" customHeight="1" x14ac:dyDescent="0.25">
      <c r="B98" s="751" t="s">
        <v>3675</v>
      </c>
      <c r="C98" s="751" t="s">
        <v>86</v>
      </c>
      <c r="D98" s="751" t="s">
        <v>86</v>
      </c>
      <c r="E98" s="751" t="s">
        <v>86</v>
      </c>
      <c r="F98" s="761" t="s">
        <v>86</v>
      </c>
      <c r="G98" s="761" t="s">
        <v>86</v>
      </c>
      <c r="H98" s="780" t="s">
        <v>86</v>
      </c>
      <c r="I98" s="751" t="s">
        <v>86</v>
      </c>
      <c r="J98" s="761" t="s">
        <v>86</v>
      </c>
      <c r="K98" s="751" t="s">
        <v>86</v>
      </c>
      <c r="L98" s="777" t="s">
        <v>86</v>
      </c>
      <c r="M98" s="751" t="s">
        <v>86</v>
      </c>
      <c r="N98" s="751" t="s">
        <v>86</v>
      </c>
      <c r="O98" s="751" t="s">
        <v>86</v>
      </c>
      <c r="P98" s="2052" t="s">
        <v>3676</v>
      </c>
      <c r="Q98" s="2053"/>
    </row>
    <row r="99" spans="2:17" ht="15.75" thickBot="1" x14ac:dyDescent="0.3">
      <c r="B99" s="833"/>
      <c r="C99" s="51"/>
      <c r="D99" s="51"/>
      <c r="E99" s="51"/>
      <c r="F99" s="51"/>
      <c r="G99" s="51"/>
      <c r="H99" s="51"/>
      <c r="I99" s="51"/>
      <c r="J99" s="51"/>
      <c r="K99" s="51"/>
      <c r="L99" s="51"/>
      <c r="M99" s="51"/>
      <c r="N99" s="51"/>
      <c r="O99" s="51"/>
      <c r="P99" s="51"/>
      <c r="Q99" s="51"/>
    </row>
    <row r="100" spans="2:17" ht="27" thickBot="1" x14ac:dyDescent="0.3">
      <c r="B100" s="1903" t="s">
        <v>149</v>
      </c>
      <c r="C100" s="2139"/>
      <c r="D100" s="2139"/>
      <c r="E100" s="2139"/>
      <c r="F100" s="2139"/>
      <c r="G100" s="2139"/>
      <c r="H100" s="2139"/>
      <c r="I100" s="2139"/>
      <c r="J100" s="2139"/>
      <c r="K100" s="2139"/>
      <c r="L100" s="2139"/>
      <c r="M100" s="2139"/>
      <c r="N100" s="2140"/>
    </row>
    <row r="103" spans="2:17" ht="30" x14ac:dyDescent="0.25">
      <c r="B103" s="114" t="s">
        <v>18</v>
      </c>
      <c r="C103" s="114" t="s">
        <v>150</v>
      </c>
      <c r="D103" s="1898" t="s">
        <v>81</v>
      </c>
      <c r="E103" s="1900"/>
    </row>
    <row r="104" spans="2:17" x14ac:dyDescent="0.25">
      <c r="B104" s="804" t="s">
        <v>151</v>
      </c>
      <c r="C104" s="768" t="s">
        <v>19</v>
      </c>
      <c r="D104" s="1949"/>
      <c r="E104" s="1949"/>
    </row>
    <row r="107" spans="2:17" ht="26.25" x14ac:dyDescent="0.25">
      <c r="B107" s="1881" t="s">
        <v>152</v>
      </c>
      <c r="C107" s="1882"/>
      <c r="D107" s="1882"/>
      <c r="E107" s="1882"/>
      <c r="F107" s="1882"/>
      <c r="G107" s="1882"/>
      <c r="H107" s="1882"/>
      <c r="I107" s="1882"/>
      <c r="J107" s="1882"/>
      <c r="K107" s="1882"/>
      <c r="L107" s="1882"/>
      <c r="M107" s="1882"/>
      <c r="N107" s="1882"/>
      <c r="O107" s="1882"/>
      <c r="P107" s="1882"/>
    </row>
    <row r="109" spans="2:17" ht="15.75" thickBot="1" x14ac:dyDescent="0.3"/>
    <row r="110" spans="2:17" ht="27" thickBot="1" x14ac:dyDescent="0.3">
      <c r="B110" s="1903" t="s">
        <v>153</v>
      </c>
      <c r="C110" s="1904"/>
      <c r="D110" s="1904"/>
      <c r="E110" s="1904"/>
      <c r="F110" s="1904"/>
      <c r="G110" s="1904"/>
      <c r="H110" s="1904"/>
      <c r="I110" s="1904"/>
      <c r="J110" s="1904"/>
      <c r="K110" s="1904"/>
      <c r="L110" s="1904"/>
      <c r="M110" s="1904"/>
      <c r="N110" s="1905"/>
    </row>
    <row r="112" spans="2:17" s="799" customFormat="1" ht="15.75" thickBot="1" x14ac:dyDescent="0.3">
      <c r="B112" s="1"/>
      <c r="C112" s="1"/>
      <c r="D112" s="1"/>
      <c r="E112" s="1"/>
      <c r="F112" s="1"/>
      <c r="G112" s="1"/>
      <c r="H112" s="1"/>
      <c r="I112" s="1"/>
      <c r="J112" s="1"/>
      <c r="K112" s="1"/>
      <c r="L112" s="1"/>
      <c r="M112" s="58"/>
      <c r="N112" s="58"/>
      <c r="O112" s="1"/>
      <c r="P112" s="1"/>
      <c r="Q112" s="1"/>
    </row>
    <row r="113" spans="1:26" s="76" customFormat="1" ht="60" x14ac:dyDescent="0.25">
      <c r="A113" s="62">
        <v>1</v>
      </c>
      <c r="B113" s="155" t="s">
        <v>34</v>
      </c>
      <c r="C113" s="155" t="s">
        <v>35</v>
      </c>
      <c r="D113" s="155" t="s">
        <v>36</v>
      </c>
      <c r="E113" s="155" t="s">
        <v>37</v>
      </c>
      <c r="F113" s="155" t="s">
        <v>38</v>
      </c>
      <c r="G113" s="155" t="s">
        <v>39</v>
      </c>
      <c r="H113" s="155" t="s">
        <v>40</v>
      </c>
      <c r="I113" s="155" t="s">
        <v>41</v>
      </c>
      <c r="J113" s="155" t="s">
        <v>42</v>
      </c>
      <c r="K113" s="155" t="s">
        <v>43</v>
      </c>
      <c r="L113" s="155" t="s">
        <v>44</v>
      </c>
      <c r="M113" s="157" t="s">
        <v>45</v>
      </c>
      <c r="N113" s="155" t="s">
        <v>46</v>
      </c>
      <c r="O113" s="155" t="s">
        <v>47</v>
      </c>
      <c r="P113" s="755" t="s">
        <v>48</v>
      </c>
      <c r="Q113" s="755" t="s">
        <v>49</v>
      </c>
      <c r="R113" s="75"/>
      <c r="S113" s="75"/>
      <c r="T113" s="75"/>
      <c r="U113" s="75"/>
      <c r="V113" s="75"/>
      <c r="W113" s="75"/>
      <c r="X113" s="75"/>
      <c r="Y113" s="75"/>
      <c r="Z113" s="75"/>
    </row>
    <row r="114" spans="1:26" s="76" customFormat="1" x14ac:dyDescent="0.25">
      <c r="A114" s="62">
        <f>+A113+1</f>
        <v>2</v>
      </c>
      <c r="B114" s="2240"/>
      <c r="C114" s="2242"/>
      <c r="D114" s="2240"/>
      <c r="E114" s="2244"/>
      <c r="F114" s="2242"/>
      <c r="G114" s="2246"/>
      <c r="H114" s="2230"/>
      <c r="I114" s="2230"/>
      <c r="J114" s="2232"/>
      <c r="K114" s="2234"/>
      <c r="L114" s="2236"/>
      <c r="M114" s="2236"/>
      <c r="N114" s="2238"/>
      <c r="O114" s="2224"/>
      <c r="P114" s="2226"/>
      <c r="Q114" s="2228"/>
      <c r="R114" s="75"/>
      <c r="S114" s="75"/>
      <c r="T114" s="75"/>
      <c r="U114" s="75"/>
      <c r="V114" s="75"/>
      <c r="W114" s="75"/>
      <c r="X114" s="75"/>
      <c r="Y114" s="75"/>
      <c r="Z114" s="75"/>
    </row>
    <row r="115" spans="1:26" s="76" customFormat="1" x14ac:dyDescent="0.25">
      <c r="A115" s="62">
        <f t="shared" ref="A115:A119" si="0">+A114+1</f>
        <v>3</v>
      </c>
      <c r="B115" s="2241"/>
      <c r="C115" s="2243"/>
      <c r="D115" s="2241"/>
      <c r="E115" s="2245"/>
      <c r="F115" s="2243"/>
      <c r="G115" s="2247"/>
      <c r="H115" s="2231"/>
      <c r="I115" s="2231"/>
      <c r="J115" s="2233"/>
      <c r="K115" s="2235"/>
      <c r="L115" s="2237"/>
      <c r="M115" s="2237"/>
      <c r="N115" s="2239"/>
      <c r="O115" s="2225"/>
      <c r="P115" s="2227"/>
      <c r="Q115" s="2229"/>
      <c r="R115" s="75"/>
      <c r="S115" s="75"/>
      <c r="T115" s="75"/>
      <c r="U115" s="75"/>
      <c r="V115" s="75"/>
      <c r="W115" s="75"/>
      <c r="X115" s="75"/>
      <c r="Y115" s="75"/>
      <c r="Z115" s="75"/>
    </row>
    <row r="116" spans="1:26" s="76" customFormat="1" x14ac:dyDescent="0.25">
      <c r="A116" s="62">
        <f t="shared" si="0"/>
        <v>4</v>
      </c>
      <c r="B116" s="77"/>
      <c r="C116" s="79"/>
      <c r="D116" s="77"/>
      <c r="E116" s="78"/>
      <c r="F116" s="79"/>
      <c r="G116" s="78"/>
      <c r="H116" s="80"/>
      <c r="I116" s="80"/>
      <c r="J116" s="82"/>
      <c r="K116" s="161"/>
      <c r="L116" s="82"/>
      <c r="M116" s="161"/>
      <c r="N116" s="161"/>
      <c r="O116" s="85"/>
      <c r="P116" s="85"/>
      <c r="Q116" s="74"/>
      <c r="R116" s="75"/>
      <c r="S116" s="75"/>
      <c r="T116" s="75"/>
      <c r="U116" s="75"/>
      <c r="V116" s="75"/>
      <c r="W116" s="75"/>
      <c r="X116" s="75"/>
      <c r="Y116" s="75"/>
      <c r="Z116" s="75"/>
    </row>
    <row r="117" spans="1:26" s="76" customFormat="1" x14ac:dyDescent="0.25">
      <c r="A117" s="62">
        <f t="shared" si="0"/>
        <v>5</v>
      </c>
      <c r="B117" s="77"/>
      <c r="C117" s="79"/>
      <c r="D117" s="77"/>
      <c r="E117" s="78"/>
      <c r="F117" s="79"/>
      <c r="G117" s="78"/>
      <c r="H117" s="80"/>
      <c r="I117" s="82"/>
      <c r="J117" s="82"/>
      <c r="K117" s="84"/>
      <c r="L117" s="84"/>
      <c r="M117" s="84"/>
      <c r="N117" s="161"/>
      <c r="O117" s="85"/>
      <c r="P117" s="85"/>
      <c r="Q117" s="74"/>
      <c r="R117" s="75"/>
      <c r="S117" s="75"/>
      <c r="T117" s="75"/>
      <c r="U117" s="75"/>
      <c r="V117" s="75"/>
      <c r="W117" s="75"/>
      <c r="X117" s="75"/>
      <c r="Y117" s="75"/>
      <c r="Z117" s="75"/>
    </row>
    <row r="118" spans="1:26" s="76" customFormat="1" x14ac:dyDescent="0.25">
      <c r="A118" s="62">
        <f t="shared" si="0"/>
        <v>6</v>
      </c>
      <c r="B118" s="77"/>
      <c r="C118" s="79"/>
      <c r="D118" s="77"/>
      <c r="E118" s="78"/>
      <c r="F118" s="79"/>
      <c r="G118" s="78"/>
      <c r="H118" s="80"/>
      <c r="I118" s="82"/>
      <c r="J118" s="82"/>
      <c r="K118" s="82"/>
      <c r="L118" s="84"/>
      <c r="M118" s="84"/>
      <c r="N118" s="84"/>
      <c r="O118" s="85"/>
      <c r="P118" s="85"/>
      <c r="Q118" s="74"/>
      <c r="R118" s="75"/>
      <c r="S118" s="75"/>
      <c r="T118" s="75"/>
      <c r="U118" s="75"/>
      <c r="V118" s="75"/>
      <c r="W118" s="75"/>
      <c r="X118" s="75"/>
      <c r="Y118" s="75"/>
      <c r="Z118" s="75"/>
    </row>
    <row r="119" spans="1:26" s="76" customFormat="1" x14ac:dyDescent="0.25">
      <c r="A119" s="62">
        <f t="shared" si="0"/>
        <v>7</v>
      </c>
      <c r="B119" s="77"/>
      <c r="C119" s="79"/>
      <c r="D119" s="77"/>
      <c r="E119" s="78"/>
      <c r="F119" s="79"/>
      <c r="G119" s="78"/>
      <c r="H119" s="80"/>
      <c r="I119" s="82"/>
      <c r="J119" s="82"/>
      <c r="K119" s="84"/>
      <c r="L119" s="218"/>
      <c r="M119" s="160"/>
      <c r="N119" s="160"/>
      <c r="O119" s="85"/>
      <c r="P119" s="85"/>
      <c r="Q119" s="74"/>
      <c r="R119" s="75"/>
      <c r="S119" s="75"/>
      <c r="T119" s="75"/>
      <c r="U119" s="75"/>
      <c r="V119" s="75"/>
      <c r="W119" s="75"/>
      <c r="X119" s="75"/>
      <c r="Y119" s="75"/>
      <c r="Z119" s="75"/>
    </row>
    <row r="120" spans="1:26" x14ac:dyDescent="0.25">
      <c r="B120" s="162" t="s">
        <v>29</v>
      </c>
      <c r="C120" s="79"/>
      <c r="D120" s="77"/>
      <c r="E120" s="163"/>
      <c r="F120" s="164"/>
      <c r="G120" s="164"/>
      <c r="H120" s="164"/>
      <c r="I120" s="166"/>
      <c r="J120" s="166"/>
      <c r="K120" s="168">
        <f>SUM(K114:K119)</f>
        <v>0</v>
      </c>
      <c r="L120" s="168" t="s">
        <v>258</v>
      </c>
      <c r="M120" s="167">
        <f>SUM(M114:M119)</f>
        <v>0</v>
      </c>
      <c r="N120" s="168">
        <f>SUM(N114:N119)</f>
        <v>0</v>
      </c>
      <c r="O120" s="327">
        <f>SUM(O114:O119)</f>
        <v>0</v>
      </c>
      <c r="P120" s="170"/>
      <c r="Q120" s="88"/>
    </row>
    <row r="121" spans="1:26" x14ac:dyDescent="0.25">
      <c r="B121" s="100"/>
      <c r="C121" s="100"/>
      <c r="D121" s="100"/>
      <c r="E121" s="102"/>
      <c r="F121" s="100"/>
      <c r="G121" s="100"/>
      <c r="H121" s="100"/>
      <c r="I121" s="100"/>
      <c r="J121" s="100"/>
      <c r="K121" s="100"/>
      <c r="L121" s="100"/>
      <c r="M121" s="100"/>
      <c r="N121" s="100"/>
      <c r="O121" s="100"/>
      <c r="P121" s="100"/>
    </row>
    <row r="122" spans="1:26" ht="18.75" x14ac:dyDescent="0.25">
      <c r="B122" s="106" t="s">
        <v>154</v>
      </c>
      <c r="C122" s="171">
        <f>+K120</f>
        <v>0</v>
      </c>
      <c r="H122" s="110"/>
      <c r="I122" s="110"/>
      <c r="J122" s="110"/>
      <c r="K122" s="110"/>
      <c r="L122" s="110"/>
      <c r="M122" s="110"/>
      <c r="N122" s="100"/>
      <c r="O122" s="100"/>
      <c r="P122" s="100"/>
    </row>
    <row r="124" spans="1:26" ht="15.75" thickBot="1" x14ac:dyDescent="0.3">
      <c r="B124" s="328"/>
    </row>
    <row r="125" spans="1:26" ht="30.75" thickBot="1" x14ac:dyDescent="0.3">
      <c r="B125" s="233" t="s">
        <v>166</v>
      </c>
      <c r="C125" s="199" t="s">
        <v>167</v>
      </c>
      <c r="D125" s="233" t="s">
        <v>28</v>
      </c>
      <c r="E125" s="199" t="s">
        <v>205</v>
      </c>
    </row>
    <row r="126" spans="1:26" x14ac:dyDescent="0.25">
      <c r="B126" s="235" t="s">
        <v>206</v>
      </c>
      <c r="C126" s="237">
        <v>20</v>
      </c>
      <c r="D126" s="237">
        <v>0</v>
      </c>
      <c r="E126" s="1946">
        <f>+D126+D127+D128</f>
        <v>0</v>
      </c>
    </row>
    <row r="127" spans="1:26" x14ac:dyDescent="0.25">
      <c r="B127" s="235" t="s">
        <v>207</v>
      </c>
      <c r="C127" s="833">
        <v>30</v>
      </c>
      <c r="D127" s="768">
        <v>0</v>
      </c>
      <c r="E127" s="1927"/>
    </row>
    <row r="128" spans="1:26" ht="15.75" thickBot="1" x14ac:dyDescent="0.3">
      <c r="B128" s="235" t="s">
        <v>208</v>
      </c>
      <c r="C128" s="239">
        <v>40</v>
      </c>
      <c r="D128" s="239">
        <v>0</v>
      </c>
      <c r="E128" s="1947"/>
    </row>
    <row r="130" spans="2:17" ht="15.75" thickBot="1" x14ac:dyDescent="0.3"/>
    <row r="131" spans="2:17" ht="27" thickBot="1" x14ac:dyDescent="0.3">
      <c r="B131" s="1903" t="s">
        <v>155</v>
      </c>
      <c r="C131" s="1904"/>
      <c r="D131" s="1904"/>
      <c r="E131" s="1904"/>
      <c r="F131" s="1904"/>
      <c r="G131" s="1904"/>
      <c r="H131" s="1904"/>
      <c r="I131" s="1904"/>
      <c r="J131" s="1904"/>
      <c r="K131" s="1904"/>
      <c r="L131" s="1904"/>
      <c r="M131" s="1904"/>
      <c r="N131" s="1905"/>
    </row>
    <row r="133" spans="2:17" ht="75" x14ac:dyDescent="0.25">
      <c r="B133" s="798" t="s">
        <v>95</v>
      </c>
      <c r="C133" s="798" t="s">
        <v>96</v>
      </c>
      <c r="D133" s="798" t="s">
        <v>97</v>
      </c>
      <c r="E133" s="798" t="s">
        <v>98</v>
      </c>
      <c r="F133" s="798" t="s">
        <v>99</v>
      </c>
      <c r="G133" s="798" t="s">
        <v>100</v>
      </c>
      <c r="H133" s="798" t="s">
        <v>101</v>
      </c>
      <c r="I133" s="798" t="s">
        <v>102</v>
      </c>
      <c r="J133" s="1898" t="s">
        <v>103</v>
      </c>
      <c r="K133" s="1899"/>
      <c r="L133" s="1900"/>
      <c r="M133" s="798" t="s">
        <v>104</v>
      </c>
      <c r="N133" s="798" t="s">
        <v>105</v>
      </c>
      <c r="O133" s="798" t="s">
        <v>106</v>
      </c>
      <c r="P133" s="1898" t="s">
        <v>81</v>
      </c>
      <c r="Q133" s="1900"/>
    </row>
    <row r="134" spans="2:17" x14ac:dyDescent="0.25">
      <c r="B134" s="1999" t="s">
        <v>2153</v>
      </c>
      <c r="C134" s="2221" t="s">
        <v>259</v>
      </c>
      <c r="D134" s="2222" t="s">
        <v>3677</v>
      </c>
      <c r="E134" s="2057">
        <v>22521910</v>
      </c>
      <c r="F134" s="1999" t="s">
        <v>245</v>
      </c>
      <c r="G134" s="1999" t="s">
        <v>125</v>
      </c>
      <c r="H134" s="2050">
        <v>39716</v>
      </c>
      <c r="I134" s="2005"/>
      <c r="J134" s="1999" t="s">
        <v>2309</v>
      </c>
      <c r="K134" s="2002" t="s">
        <v>3678</v>
      </c>
      <c r="L134" s="2005"/>
      <c r="M134" s="1885" t="s">
        <v>19</v>
      </c>
      <c r="N134" s="1885" t="s">
        <v>19</v>
      </c>
      <c r="O134" s="1885" t="s">
        <v>19</v>
      </c>
      <c r="P134" s="1965"/>
      <c r="Q134" s="1966"/>
    </row>
    <row r="135" spans="2:17" x14ac:dyDescent="0.25">
      <c r="B135" s="2001"/>
      <c r="C135" s="2215"/>
      <c r="D135" s="2223"/>
      <c r="E135" s="2059"/>
      <c r="F135" s="2001"/>
      <c r="G135" s="2001"/>
      <c r="H135" s="2051"/>
      <c r="I135" s="2007"/>
      <c r="J135" s="2001"/>
      <c r="K135" s="2004"/>
      <c r="L135" s="2007"/>
      <c r="M135" s="1886"/>
      <c r="N135" s="1886"/>
      <c r="O135" s="1886"/>
      <c r="P135" s="1967"/>
      <c r="Q135" s="1968"/>
    </row>
    <row r="136" spans="2:17" x14ac:dyDescent="0.25">
      <c r="B136" s="2169" t="s">
        <v>2159</v>
      </c>
      <c r="C136" s="2437" t="s">
        <v>259</v>
      </c>
      <c r="D136" s="2407" t="s">
        <v>2096</v>
      </c>
      <c r="E136" s="2408">
        <v>25772930</v>
      </c>
      <c r="F136" s="2438" t="s">
        <v>124</v>
      </c>
      <c r="G136" s="2441" t="s">
        <v>189</v>
      </c>
      <c r="H136" s="2050">
        <v>40690</v>
      </c>
      <c r="I136" s="2216"/>
      <c r="J136" s="2169"/>
      <c r="K136" s="2170"/>
      <c r="L136" s="2216"/>
      <c r="M136" s="1885" t="s">
        <v>19</v>
      </c>
      <c r="N136" s="1945" t="s">
        <v>19</v>
      </c>
      <c r="O136" s="1945" t="s">
        <v>20</v>
      </c>
      <c r="P136" s="1949" t="s">
        <v>3679</v>
      </c>
      <c r="Q136" s="1949"/>
    </row>
    <row r="137" spans="2:17" x14ac:dyDescent="0.25">
      <c r="B137" s="2169"/>
      <c r="C137" s="2437"/>
      <c r="D137" s="2407"/>
      <c r="E137" s="2409"/>
      <c r="F137" s="2439"/>
      <c r="G137" s="2442"/>
      <c r="H137" s="2069"/>
      <c r="I137" s="2216"/>
      <c r="J137" s="2169"/>
      <c r="K137" s="2170"/>
      <c r="L137" s="2216"/>
      <c r="M137" s="1927"/>
      <c r="N137" s="1945"/>
      <c r="O137" s="1945"/>
      <c r="P137" s="1949"/>
      <c r="Q137" s="1949"/>
    </row>
    <row r="138" spans="2:17" x14ac:dyDescent="0.25">
      <c r="B138" s="2169"/>
      <c r="C138" s="2437"/>
      <c r="D138" s="2407"/>
      <c r="E138" s="2409"/>
      <c r="F138" s="2439"/>
      <c r="G138" s="2442"/>
      <c r="H138" s="2069"/>
      <c r="I138" s="2216"/>
      <c r="J138" s="2169"/>
      <c r="K138" s="2170"/>
      <c r="L138" s="2216"/>
      <c r="M138" s="1927"/>
      <c r="N138" s="1945"/>
      <c r="O138" s="1945"/>
      <c r="P138" s="1949"/>
      <c r="Q138" s="1949"/>
    </row>
    <row r="139" spans="2:17" x14ac:dyDescent="0.25">
      <c r="B139" s="2169"/>
      <c r="C139" s="2437"/>
      <c r="D139" s="2407"/>
      <c r="E139" s="2409"/>
      <c r="F139" s="2439"/>
      <c r="G139" s="2442"/>
      <c r="H139" s="2069"/>
      <c r="I139" s="2216"/>
      <c r="J139" s="2169"/>
      <c r="K139" s="2170"/>
      <c r="L139" s="2216"/>
      <c r="M139" s="1927"/>
      <c r="N139" s="1945"/>
      <c r="O139" s="1945"/>
      <c r="P139" s="1949"/>
      <c r="Q139" s="1949"/>
    </row>
    <row r="140" spans="2:17" x14ac:dyDescent="0.25">
      <c r="B140" s="2169"/>
      <c r="C140" s="2437"/>
      <c r="D140" s="2407"/>
      <c r="E140" s="2410"/>
      <c r="F140" s="2440"/>
      <c r="G140" s="2443"/>
      <c r="H140" s="2051"/>
      <c r="I140" s="2216"/>
      <c r="J140" s="2169"/>
      <c r="K140" s="2170"/>
      <c r="L140" s="2216"/>
      <c r="M140" s="1886"/>
      <c r="N140" s="1945"/>
      <c r="O140" s="1945"/>
      <c r="P140" s="1949"/>
      <c r="Q140" s="1949"/>
    </row>
    <row r="141" spans="2:17" ht="134.25" customHeight="1" x14ac:dyDescent="0.25">
      <c r="B141" s="1376" t="s">
        <v>2153</v>
      </c>
      <c r="C141" s="1381"/>
      <c r="D141" s="1380" t="s">
        <v>4657</v>
      </c>
      <c r="E141" s="1380">
        <v>50969901</v>
      </c>
      <c r="F141" s="1376" t="s">
        <v>4658</v>
      </c>
      <c r="G141" s="1376" t="s">
        <v>4659</v>
      </c>
      <c r="H141" s="1375">
        <v>40983</v>
      </c>
      <c r="I141" s="1374"/>
      <c r="J141" s="1376"/>
      <c r="K141" s="1373"/>
      <c r="L141" s="1374"/>
      <c r="M141" s="1367"/>
      <c r="N141" s="1367"/>
      <c r="O141" s="1367"/>
      <c r="P141" s="2052" t="s">
        <v>4660</v>
      </c>
      <c r="Q141" s="2053"/>
    </row>
    <row r="142" spans="2:17" ht="70.5" customHeight="1" x14ac:dyDescent="0.25">
      <c r="B142" s="1376" t="s">
        <v>2153</v>
      </c>
      <c r="C142" s="1381"/>
      <c r="D142" s="1380" t="s">
        <v>4661</v>
      </c>
      <c r="E142" s="1380">
        <v>50968090</v>
      </c>
      <c r="F142" s="1376" t="s">
        <v>261</v>
      </c>
      <c r="G142" s="1376" t="s">
        <v>4662</v>
      </c>
      <c r="H142" s="1375">
        <v>37687</v>
      </c>
      <c r="I142" s="1374"/>
      <c r="J142" s="1376"/>
      <c r="K142" s="1373"/>
      <c r="L142" s="1374"/>
      <c r="M142" s="1367"/>
      <c r="N142" s="1367"/>
      <c r="O142" s="1367"/>
      <c r="P142" s="2052" t="s">
        <v>4660</v>
      </c>
      <c r="Q142" s="2053"/>
    </row>
    <row r="144" spans="2:17" ht="15.75" thickBot="1" x14ac:dyDescent="0.3"/>
    <row r="145" spans="2:9" ht="30" x14ac:dyDescent="0.25">
      <c r="B145" s="55" t="s">
        <v>18</v>
      </c>
      <c r="C145" s="55" t="s">
        <v>166</v>
      </c>
      <c r="D145" s="798" t="s">
        <v>167</v>
      </c>
      <c r="E145" s="55" t="s">
        <v>28</v>
      </c>
      <c r="F145" s="199" t="s">
        <v>168</v>
      </c>
      <c r="G145" s="200"/>
    </row>
    <row r="146" spans="2:9" ht="84" x14ac:dyDescent="0.2">
      <c r="B146" s="2072" t="s">
        <v>169</v>
      </c>
      <c r="C146" s="201" t="s">
        <v>170</v>
      </c>
      <c r="D146" s="768">
        <v>25</v>
      </c>
      <c r="E146" s="768">
        <v>25</v>
      </c>
      <c r="F146" s="2073">
        <f>+E146+E147+E148</f>
        <v>25</v>
      </c>
      <c r="G146" s="202"/>
      <c r="I146" s="1" t="e">
        <f>B138:H138+C143</f>
        <v>#VALUE!</v>
      </c>
    </row>
    <row r="147" spans="2:9" ht="48" x14ac:dyDescent="0.2">
      <c r="B147" s="2072"/>
      <c r="C147" s="201" t="s">
        <v>171</v>
      </c>
      <c r="D147" s="770">
        <v>25</v>
      </c>
      <c r="E147" s="768">
        <v>0</v>
      </c>
      <c r="F147" s="2074"/>
      <c r="G147" s="202"/>
    </row>
    <row r="148" spans="2:9" ht="48" x14ac:dyDescent="0.2">
      <c r="B148" s="2072"/>
      <c r="C148" s="201" t="s">
        <v>172</v>
      </c>
      <c r="D148" s="768">
        <v>10</v>
      </c>
      <c r="E148" s="768">
        <v>0</v>
      </c>
      <c r="F148" s="2075"/>
      <c r="G148" s="202"/>
    </row>
    <row r="149" spans="2:9" x14ac:dyDescent="0.25">
      <c r="C149"/>
    </row>
    <row r="152" spans="2:9" x14ac:dyDescent="0.25">
      <c r="B152" s="47" t="s">
        <v>173</v>
      </c>
    </row>
    <row r="155" spans="2:9" x14ac:dyDescent="0.25">
      <c r="B155" s="49" t="s">
        <v>18</v>
      </c>
      <c r="C155" s="49" t="s">
        <v>27</v>
      </c>
      <c r="D155" s="55" t="s">
        <v>28</v>
      </c>
      <c r="E155" s="55" t="s">
        <v>29</v>
      </c>
    </row>
    <row r="156" spans="2:9" ht="28.5" x14ac:dyDescent="0.25">
      <c r="B156" s="56" t="s">
        <v>174</v>
      </c>
      <c r="C156" s="252">
        <v>40</v>
      </c>
      <c r="D156" s="768">
        <f>+E126</f>
        <v>0</v>
      </c>
      <c r="E156" s="1885">
        <f>+D156+D157</f>
        <v>25</v>
      </c>
    </row>
    <row r="157" spans="2:9" ht="42.75" x14ac:dyDescent="0.25">
      <c r="B157" s="56" t="s">
        <v>175</v>
      </c>
      <c r="C157" s="252">
        <v>60</v>
      </c>
      <c r="D157" s="768">
        <f>+F146</f>
        <v>25</v>
      </c>
      <c r="E157" s="1886"/>
    </row>
  </sheetData>
  <mergeCells count="178">
    <mergeCell ref="P141:Q141"/>
    <mergeCell ref="P142:Q142"/>
    <mergeCell ref="E47:E48"/>
    <mergeCell ref="M53:N53"/>
    <mergeCell ref="B58:B60"/>
    <mergeCell ref="C58:C60"/>
    <mergeCell ref="D58:D60"/>
    <mergeCell ref="E58:E60"/>
    <mergeCell ref="F58:F60"/>
    <mergeCell ref="M58:M60"/>
    <mergeCell ref="N58:N60"/>
    <mergeCell ref="Q58:Q60"/>
    <mergeCell ref="B62:B63"/>
    <mergeCell ref="C62:C63"/>
    <mergeCell ref="D62:D63"/>
    <mergeCell ref="E62:E63"/>
    <mergeCell ref="F62:F63"/>
    <mergeCell ref="G58:G60"/>
    <mergeCell ref="H58:H60"/>
    <mergeCell ref="I58:I60"/>
    <mergeCell ref="J58:J60"/>
    <mergeCell ref="K58:K60"/>
    <mergeCell ref="L58:L60"/>
    <mergeCell ref="H62:H63"/>
    <mergeCell ref="I62:I63"/>
    <mergeCell ref="J62:J63"/>
    <mergeCell ref="B2:P2"/>
    <mergeCell ref="B4:P4"/>
    <mergeCell ref="C6:N6"/>
    <mergeCell ref="C7:N7"/>
    <mergeCell ref="C8:N8"/>
    <mergeCell ref="C9:N9"/>
    <mergeCell ref="C10:E10"/>
    <mergeCell ref="B14:C21"/>
    <mergeCell ref="B22:C22"/>
    <mergeCell ref="P58:P60"/>
    <mergeCell ref="O58:O60"/>
    <mergeCell ref="M62:M63"/>
    <mergeCell ref="N62:N63"/>
    <mergeCell ref="O62:O63"/>
    <mergeCell ref="P62:P63"/>
    <mergeCell ref="Q62:Q63"/>
    <mergeCell ref="K62:K63"/>
    <mergeCell ref="L62:L63"/>
    <mergeCell ref="G62:G63"/>
    <mergeCell ref="C74:N74"/>
    <mergeCell ref="B76:N76"/>
    <mergeCell ref="O79:P79"/>
    <mergeCell ref="O80:P80"/>
    <mergeCell ref="O81:P81"/>
    <mergeCell ref="Q65:Q66"/>
    <mergeCell ref="B70:B71"/>
    <mergeCell ref="C70:C71"/>
    <mergeCell ref="D70:E70"/>
    <mergeCell ref="G65:G66"/>
    <mergeCell ref="H65:H66"/>
    <mergeCell ref="I65:I66"/>
    <mergeCell ref="J65:J66"/>
    <mergeCell ref="K65:K66"/>
    <mergeCell ref="L65:L66"/>
    <mergeCell ref="B65:B66"/>
    <mergeCell ref="C65:C66"/>
    <mergeCell ref="D65:D66"/>
    <mergeCell ref="E65:E66"/>
    <mergeCell ref="F65:F66"/>
    <mergeCell ref="O82:P82"/>
    <mergeCell ref="M65:M66"/>
    <mergeCell ref="N65:N66"/>
    <mergeCell ref="O65:O66"/>
    <mergeCell ref="P65:P66"/>
    <mergeCell ref="P91:Q91"/>
    <mergeCell ref="B87:D87"/>
    <mergeCell ref="J88:L88"/>
    <mergeCell ref="P88:Q88"/>
    <mergeCell ref="B89:B90"/>
    <mergeCell ref="C89:C90"/>
    <mergeCell ref="D89:D90"/>
    <mergeCell ref="E89:E90"/>
    <mergeCell ref="F89:F90"/>
    <mergeCell ref="G89:G90"/>
    <mergeCell ref="H89:H90"/>
    <mergeCell ref="O89:O90"/>
    <mergeCell ref="P89:Q90"/>
    <mergeCell ref="I89:I90"/>
    <mergeCell ref="J89:J90"/>
    <mergeCell ref="K89:K90"/>
    <mergeCell ref="L89:L90"/>
    <mergeCell ref="M89:M90"/>
    <mergeCell ref="N89:N90"/>
    <mergeCell ref="B92:B93"/>
    <mergeCell ref="C92:C93"/>
    <mergeCell ref="D92:D93"/>
    <mergeCell ref="E92:E93"/>
    <mergeCell ref="F92:F93"/>
    <mergeCell ref="G92:G93"/>
    <mergeCell ref="H92:H93"/>
    <mergeCell ref="P94:Q97"/>
    <mergeCell ref="P98:Q98"/>
    <mergeCell ref="O92:O93"/>
    <mergeCell ref="P92:Q93"/>
    <mergeCell ref="J92:J93"/>
    <mergeCell ref="K92:K93"/>
    <mergeCell ref="L92:L93"/>
    <mergeCell ref="M92:M93"/>
    <mergeCell ref="N92:N93"/>
    <mergeCell ref="I92:I93"/>
    <mergeCell ref="J94:J97"/>
    <mergeCell ref="K94:K97"/>
    <mergeCell ref="L94:L97"/>
    <mergeCell ref="M94:M97"/>
    <mergeCell ref="N94:N97"/>
    <mergeCell ref="O94:O97"/>
    <mergeCell ref="B94:B97"/>
    <mergeCell ref="C94:C97"/>
    <mergeCell ref="D94:D97"/>
    <mergeCell ref="E94:E97"/>
    <mergeCell ref="F94:F97"/>
    <mergeCell ref="G94:G97"/>
    <mergeCell ref="H94:H97"/>
    <mergeCell ref="I94:I97"/>
    <mergeCell ref="H114:H115"/>
    <mergeCell ref="I114:I115"/>
    <mergeCell ref="E134:E135"/>
    <mergeCell ref="F134:F135"/>
    <mergeCell ref="K114:K115"/>
    <mergeCell ref="L114:L115"/>
    <mergeCell ref="M114:M115"/>
    <mergeCell ref="G134:G135"/>
    <mergeCell ref="E114:E115"/>
    <mergeCell ref="F114:F115"/>
    <mergeCell ref="G114:G115"/>
    <mergeCell ref="B100:N100"/>
    <mergeCell ref="D103:E103"/>
    <mergeCell ref="D104:E104"/>
    <mergeCell ref="B107:P107"/>
    <mergeCell ref="B110:N110"/>
    <mergeCell ref="B114:B115"/>
    <mergeCell ref="C114:C115"/>
    <mergeCell ref="D114:D115"/>
    <mergeCell ref="J133:L133"/>
    <mergeCell ref="P133:Q133"/>
    <mergeCell ref="N136:N140"/>
    <mergeCell ref="O136:O140"/>
    <mergeCell ref="P136:Q140"/>
    <mergeCell ref="B146:B148"/>
    <mergeCell ref="F146:F148"/>
    <mergeCell ref="N114:N115"/>
    <mergeCell ref="O114:O115"/>
    <mergeCell ref="P114:P115"/>
    <mergeCell ref="M134:M135"/>
    <mergeCell ref="N134:N135"/>
    <mergeCell ref="O134:O135"/>
    <mergeCell ref="P134:Q135"/>
    <mergeCell ref="J134:J135"/>
    <mergeCell ref="K134:K135"/>
    <mergeCell ref="L134:L135"/>
    <mergeCell ref="J114:J115"/>
    <mergeCell ref="Q114:Q115"/>
    <mergeCell ref="E126:E128"/>
    <mergeCell ref="B131:N131"/>
    <mergeCell ref="H134:H135"/>
    <mergeCell ref="I134:I135"/>
    <mergeCell ref="B134:B135"/>
    <mergeCell ref="C134:C135"/>
    <mergeCell ref="D134:D135"/>
    <mergeCell ref="E156:E157"/>
    <mergeCell ref="H136:H140"/>
    <mergeCell ref="I136:I140"/>
    <mergeCell ref="J136:J140"/>
    <mergeCell ref="K136:K140"/>
    <mergeCell ref="L136:L140"/>
    <mergeCell ref="M136:M140"/>
    <mergeCell ref="B136:B140"/>
    <mergeCell ref="C136:C140"/>
    <mergeCell ref="D136:D140"/>
    <mergeCell ref="E136:E140"/>
    <mergeCell ref="F136:F140"/>
    <mergeCell ref="G136:G140"/>
  </mergeCells>
  <dataValidations count="2">
    <dataValidation type="decimal" allowBlank="1" showInputMessage="1" showErrorMessage="1" sqref="WVH983072 WLL983072 C65569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5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1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7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3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9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5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1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7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3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9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5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1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7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3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4:IV52 SR24:SR52 ACN24:ACN52 AMJ24:AMJ52 AWF24:AWF52 BGB24:BGB52 BPX24:BPX52 BZT24:BZT52 CJP24:CJP52 CTL24:CTL52 DDH24:DDH52 DND24:DND52 DWZ24:DWZ52 EGV24:EGV52 EQR24:EQR52 FAN24:FAN52 FKJ24:FKJ52 FUF24:FUF52 GEB24:GEB52 GNX24:GNX52 GXT24:GXT52 HHP24:HHP52 HRL24:HRL52 IBH24:IBH52 ILD24:ILD52 IUZ24:IUZ52 JEV24:JEV52 JOR24:JOR52 JYN24:JYN52 KIJ24:KIJ52 KSF24:KSF52 LCB24:LCB52 LLX24:LLX52 LVT24:LVT52 MFP24:MFP52 MPL24:MPL52 MZH24:MZH52 NJD24:NJD52 NSZ24:NSZ52 OCV24:OCV52 OMR24:OMR52 OWN24:OWN52 PGJ24:PGJ52 PQF24:PQF52 QAB24:QAB52 QJX24:QJX52 QTT24:QTT52 RDP24:RDP52 RNL24:RNL52 RXH24:RXH52 SHD24:SHD52 SQZ24:SQZ52 TAV24:TAV52 TKR24:TKR52 TUN24:TUN52 UEJ24:UEJ52 UOF24:UOF52 UYB24:UYB52 VHX24:VHX52 VRT24:VRT52 WBP24:WBP52 WLL24:WLL52 WVH24:WVH52">
      <formula1>0</formula1>
      <formula2>1</formula2>
    </dataValidation>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4:A52 IS24:IS52 SO24:SO52 ACK24:ACK52 AMG24:AMG52 AWC24:AWC52 BFY24:BFY52 BPU24:BPU52 BZQ24:BZQ52 CJM24:CJM52 CTI24:CTI52 DDE24:DDE52 DNA24:DNA52 DWW24:DWW52 EGS24:EGS52 EQO24:EQO52 FAK24:FAK52 FKG24:FKG52 FUC24:FUC52 GDY24:GDY52 GNU24:GNU52 GXQ24:GXQ52 HHM24:HHM52 HRI24:HRI52 IBE24:IBE52 ILA24:ILA52 IUW24:IUW52 JES24:JES52 JOO24:JOO52 JYK24:JYK52 KIG24:KIG52 KSC24:KSC52 LBY24:LBY52 LLU24:LLU52 LVQ24:LVQ52 MFM24:MFM52 MPI24:MPI52 MZE24:MZE52 NJA24:NJA52 NSW24:NSW52 OCS24:OCS52 OMO24:OMO52 OWK24:OWK52 PGG24:PGG52 PQC24:PQC52 PZY24:PZY52 QJU24:QJU52 QTQ24:QTQ52 RDM24:RDM52 RNI24:RNI52 RXE24:RXE52 SHA24:SHA52 SQW24:SQW52 TAS24:TAS52 TKO24:TKO52 TUK24:TUK52 UEG24:UEG52 UOC24:UOC52 UXY24:UXY52 VHU24:VHU52 VRQ24:VRQ52 WBM24:WBM52 WLI24:WLI52 WVE24:WVE52">
      <formula1>"1,2,3,4,5"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4"/>
  </sheetPr>
  <dimension ref="A2:Y299"/>
  <sheetViews>
    <sheetView topLeftCell="A52" zoomScale="50" zoomScaleNormal="50" workbookViewId="0">
      <selection activeCell="A84" sqref="A84"/>
    </sheetView>
  </sheetViews>
  <sheetFormatPr baseColWidth="10" defaultRowHeight="15" x14ac:dyDescent="0.25"/>
  <cols>
    <col min="1" max="1" width="102.7109375" style="1" bestFit="1" customWidth="1"/>
    <col min="2" max="2" width="47" style="1" customWidth="1"/>
    <col min="3" max="3" width="51.7109375" style="1" customWidth="1"/>
    <col min="4" max="4" width="25" style="1" customWidth="1"/>
    <col min="5" max="6" width="29.7109375" style="1" customWidth="1"/>
    <col min="7" max="7" width="24.5703125" style="1" customWidth="1"/>
    <col min="8" max="8" width="24" style="1" customWidth="1"/>
    <col min="9" max="9" width="20.28515625" style="1" customWidth="1"/>
    <col min="10" max="10" width="24" style="1" customWidth="1"/>
    <col min="11" max="11" width="64.7109375" style="1" customWidth="1"/>
    <col min="12" max="12" width="18.7109375" style="1" customWidth="1"/>
    <col min="13" max="13" width="22.140625" style="1" customWidth="1"/>
    <col min="14" max="14" width="26.140625" style="1" customWidth="1"/>
    <col min="15" max="15" width="65.7109375" style="1" customWidth="1"/>
    <col min="16" max="16" width="89.7109375" style="1" customWidth="1"/>
    <col min="17" max="21" width="6.42578125" style="1" customWidth="1"/>
    <col min="22" max="250" width="11.42578125" style="1"/>
    <col min="251" max="251" width="1" style="1" customWidth="1"/>
    <col min="252" max="252" width="4.28515625" style="1" customWidth="1"/>
    <col min="253" max="253" width="34.7109375" style="1" customWidth="1"/>
    <col min="254" max="254" width="0" style="1" hidden="1" customWidth="1"/>
    <col min="255" max="255" width="20" style="1" customWidth="1"/>
    <col min="256" max="256" width="20.85546875" style="1" customWidth="1"/>
    <col min="257" max="257" width="25" style="1" customWidth="1"/>
    <col min="258" max="258" width="18.7109375" style="1" customWidth="1"/>
    <col min="259" max="259" width="29.7109375" style="1" customWidth="1"/>
    <col min="260" max="260" width="13.42578125" style="1" customWidth="1"/>
    <col min="261" max="261" width="13.85546875" style="1" customWidth="1"/>
    <col min="262" max="266" width="16.5703125" style="1" customWidth="1"/>
    <col min="267" max="267" width="20.5703125" style="1" customWidth="1"/>
    <col min="268" max="268" width="21.140625" style="1" customWidth="1"/>
    <col min="269" max="269" width="9.5703125" style="1" customWidth="1"/>
    <col min="270" max="270" width="0.42578125" style="1" customWidth="1"/>
    <col min="271" max="277" width="6.42578125" style="1" customWidth="1"/>
    <col min="278" max="506" width="11.42578125" style="1"/>
    <col min="507" max="507" width="1" style="1" customWidth="1"/>
    <col min="508" max="508" width="4.28515625" style="1" customWidth="1"/>
    <col min="509" max="509" width="34.7109375" style="1" customWidth="1"/>
    <col min="510" max="510" width="0" style="1" hidden="1" customWidth="1"/>
    <col min="511" max="511" width="20" style="1" customWidth="1"/>
    <col min="512" max="512" width="20.85546875" style="1" customWidth="1"/>
    <col min="513" max="513" width="25" style="1" customWidth="1"/>
    <col min="514" max="514" width="18.7109375" style="1" customWidth="1"/>
    <col min="515" max="515" width="29.7109375" style="1" customWidth="1"/>
    <col min="516" max="516" width="13.42578125" style="1" customWidth="1"/>
    <col min="517" max="517" width="13.85546875" style="1" customWidth="1"/>
    <col min="518" max="522" width="16.5703125" style="1" customWidth="1"/>
    <col min="523" max="523" width="20.5703125" style="1" customWidth="1"/>
    <col min="524" max="524" width="21.140625" style="1" customWidth="1"/>
    <col min="525" max="525" width="9.5703125" style="1" customWidth="1"/>
    <col min="526" max="526" width="0.42578125" style="1" customWidth="1"/>
    <col min="527" max="533" width="6.42578125" style="1" customWidth="1"/>
    <col min="534" max="762" width="11.42578125" style="1"/>
    <col min="763" max="763" width="1" style="1" customWidth="1"/>
    <col min="764" max="764" width="4.28515625" style="1" customWidth="1"/>
    <col min="765" max="765" width="34.7109375" style="1" customWidth="1"/>
    <col min="766" max="766" width="0" style="1" hidden="1" customWidth="1"/>
    <col min="767" max="767" width="20" style="1" customWidth="1"/>
    <col min="768" max="768" width="20.85546875" style="1" customWidth="1"/>
    <col min="769" max="769" width="25" style="1" customWidth="1"/>
    <col min="770" max="770" width="18.7109375" style="1" customWidth="1"/>
    <col min="771" max="771" width="29.7109375" style="1" customWidth="1"/>
    <col min="772" max="772" width="13.42578125" style="1" customWidth="1"/>
    <col min="773" max="773" width="13.85546875" style="1" customWidth="1"/>
    <col min="774" max="778" width="16.5703125" style="1" customWidth="1"/>
    <col min="779" max="779" width="20.5703125" style="1" customWidth="1"/>
    <col min="780" max="780" width="21.140625" style="1" customWidth="1"/>
    <col min="781" max="781" width="9.5703125" style="1" customWidth="1"/>
    <col min="782" max="782" width="0.42578125" style="1" customWidth="1"/>
    <col min="783" max="789" width="6.42578125" style="1" customWidth="1"/>
    <col min="790" max="1018" width="11.42578125" style="1"/>
    <col min="1019" max="1019" width="1" style="1" customWidth="1"/>
    <col min="1020" max="1020" width="4.28515625" style="1" customWidth="1"/>
    <col min="1021" max="1021" width="34.7109375" style="1" customWidth="1"/>
    <col min="1022" max="1022" width="0" style="1" hidden="1" customWidth="1"/>
    <col min="1023" max="1023" width="20" style="1" customWidth="1"/>
    <col min="1024" max="1024" width="20.85546875" style="1" customWidth="1"/>
    <col min="1025" max="1025" width="25" style="1" customWidth="1"/>
    <col min="1026" max="1026" width="18.7109375" style="1" customWidth="1"/>
    <col min="1027" max="1027" width="29.7109375" style="1" customWidth="1"/>
    <col min="1028" max="1028" width="13.42578125" style="1" customWidth="1"/>
    <col min="1029" max="1029" width="13.85546875" style="1" customWidth="1"/>
    <col min="1030" max="1034" width="16.5703125" style="1" customWidth="1"/>
    <col min="1035" max="1035" width="20.5703125" style="1" customWidth="1"/>
    <col min="1036" max="1036" width="21.140625" style="1" customWidth="1"/>
    <col min="1037" max="1037" width="9.5703125" style="1" customWidth="1"/>
    <col min="1038" max="1038" width="0.42578125" style="1" customWidth="1"/>
    <col min="1039" max="1045" width="6.42578125" style="1" customWidth="1"/>
    <col min="1046" max="1274" width="11.42578125" style="1"/>
    <col min="1275" max="1275" width="1" style="1" customWidth="1"/>
    <col min="1276" max="1276" width="4.28515625" style="1" customWidth="1"/>
    <col min="1277" max="1277" width="34.7109375" style="1" customWidth="1"/>
    <col min="1278" max="1278" width="0" style="1" hidden="1" customWidth="1"/>
    <col min="1279" max="1279" width="20" style="1" customWidth="1"/>
    <col min="1280" max="1280" width="20.85546875" style="1" customWidth="1"/>
    <col min="1281" max="1281" width="25" style="1" customWidth="1"/>
    <col min="1282" max="1282" width="18.7109375" style="1" customWidth="1"/>
    <col min="1283" max="1283" width="29.7109375" style="1" customWidth="1"/>
    <col min="1284" max="1284" width="13.42578125" style="1" customWidth="1"/>
    <col min="1285" max="1285" width="13.85546875" style="1" customWidth="1"/>
    <col min="1286" max="1290" width="16.5703125" style="1" customWidth="1"/>
    <col min="1291" max="1291" width="20.5703125" style="1" customWidth="1"/>
    <col min="1292" max="1292" width="21.140625" style="1" customWidth="1"/>
    <col min="1293" max="1293" width="9.5703125" style="1" customWidth="1"/>
    <col min="1294" max="1294" width="0.42578125" style="1" customWidth="1"/>
    <col min="1295" max="1301" width="6.42578125" style="1" customWidth="1"/>
    <col min="1302" max="1530" width="11.42578125" style="1"/>
    <col min="1531" max="1531" width="1" style="1" customWidth="1"/>
    <col min="1532" max="1532" width="4.28515625" style="1" customWidth="1"/>
    <col min="1533" max="1533" width="34.7109375" style="1" customWidth="1"/>
    <col min="1534" max="1534" width="0" style="1" hidden="1" customWidth="1"/>
    <col min="1535" max="1535" width="20" style="1" customWidth="1"/>
    <col min="1536" max="1536" width="20.85546875" style="1" customWidth="1"/>
    <col min="1537" max="1537" width="25" style="1" customWidth="1"/>
    <col min="1538" max="1538" width="18.7109375" style="1" customWidth="1"/>
    <col min="1539" max="1539" width="29.7109375" style="1" customWidth="1"/>
    <col min="1540" max="1540" width="13.42578125" style="1" customWidth="1"/>
    <col min="1541" max="1541" width="13.85546875" style="1" customWidth="1"/>
    <col min="1542" max="1546" width="16.5703125" style="1" customWidth="1"/>
    <col min="1547" max="1547" width="20.5703125" style="1" customWidth="1"/>
    <col min="1548" max="1548" width="21.140625" style="1" customWidth="1"/>
    <col min="1549" max="1549" width="9.5703125" style="1" customWidth="1"/>
    <col min="1550" max="1550" width="0.42578125" style="1" customWidth="1"/>
    <col min="1551" max="1557" width="6.42578125" style="1" customWidth="1"/>
    <col min="1558" max="1786" width="11.42578125" style="1"/>
    <col min="1787" max="1787" width="1" style="1" customWidth="1"/>
    <col min="1788" max="1788" width="4.28515625" style="1" customWidth="1"/>
    <col min="1789" max="1789" width="34.7109375" style="1" customWidth="1"/>
    <col min="1790" max="1790" width="0" style="1" hidden="1" customWidth="1"/>
    <col min="1791" max="1791" width="20" style="1" customWidth="1"/>
    <col min="1792" max="1792" width="20.85546875" style="1" customWidth="1"/>
    <col min="1793" max="1793" width="25" style="1" customWidth="1"/>
    <col min="1794" max="1794" width="18.7109375" style="1" customWidth="1"/>
    <col min="1795" max="1795" width="29.7109375" style="1" customWidth="1"/>
    <col min="1796" max="1796" width="13.42578125" style="1" customWidth="1"/>
    <col min="1797" max="1797" width="13.85546875" style="1" customWidth="1"/>
    <col min="1798" max="1802" width="16.5703125" style="1" customWidth="1"/>
    <col min="1803" max="1803" width="20.5703125" style="1" customWidth="1"/>
    <col min="1804" max="1804" width="21.140625" style="1" customWidth="1"/>
    <col min="1805" max="1805" width="9.5703125" style="1" customWidth="1"/>
    <col min="1806" max="1806" width="0.42578125" style="1" customWidth="1"/>
    <col min="1807" max="1813" width="6.42578125" style="1" customWidth="1"/>
    <col min="1814" max="2042" width="11.42578125" style="1"/>
    <col min="2043" max="2043" width="1" style="1" customWidth="1"/>
    <col min="2044" max="2044" width="4.28515625" style="1" customWidth="1"/>
    <col min="2045" max="2045" width="34.7109375" style="1" customWidth="1"/>
    <col min="2046" max="2046" width="0" style="1" hidden="1" customWidth="1"/>
    <col min="2047" max="2047" width="20" style="1" customWidth="1"/>
    <col min="2048" max="2048" width="20.85546875" style="1" customWidth="1"/>
    <col min="2049" max="2049" width="25" style="1" customWidth="1"/>
    <col min="2050" max="2050" width="18.7109375" style="1" customWidth="1"/>
    <col min="2051" max="2051" width="29.7109375" style="1" customWidth="1"/>
    <col min="2052" max="2052" width="13.42578125" style="1" customWidth="1"/>
    <col min="2053" max="2053" width="13.85546875" style="1" customWidth="1"/>
    <col min="2054" max="2058" width="16.5703125" style="1" customWidth="1"/>
    <col min="2059" max="2059" width="20.5703125" style="1" customWidth="1"/>
    <col min="2060" max="2060" width="21.140625" style="1" customWidth="1"/>
    <col min="2061" max="2061" width="9.5703125" style="1" customWidth="1"/>
    <col min="2062" max="2062" width="0.42578125" style="1" customWidth="1"/>
    <col min="2063" max="2069" width="6.42578125" style="1" customWidth="1"/>
    <col min="2070" max="2298" width="11.42578125" style="1"/>
    <col min="2299" max="2299" width="1" style="1" customWidth="1"/>
    <col min="2300" max="2300" width="4.28515625" style="1" customWidth="1"/>
    <col min="2301" max="2301" width="34.7109375" style="1" customWidth="1"/>
    <col min="2302" max="2302" width="0" style="1" hidden="1" customWidth="1"/>
    <col min="2303" max="2303" width="20" style="1" customWidth="1"/>
    <col min="2304" max="2304" width="20.85546875" style="1" customWidth="1"/>
    <col min="2305" max="2305" width="25" style="1" customWidth="1"/>
    <col min="2306" max="2306" width="18.7109375" style="1" customWidth="1"/>
    <col min="2307" max="2307" width="29.7109375" style="1" customWidth="1"/>
    <col min="2308" max="2308" width="13.42578125" style="1" customWidth="1"/>
    <col min="2309" max="2309" width="13.85546875" style="1" customWidth="1"/>
    <col min="2310" max="2314" width="16.5703125" style="1" customWidth="1"/>
    <col min="2315" max="2315" width="20.5703125" style="1" customWidth="1"/>
    <col min="2316" max="2316" width="21.140625" style="1" customWidth="1"/>
    <col min="2317" max="2317" width="9.5703125" style="1" customWidth="1"/>
    <col min="2318" max="2318" width="0.42578125" style="1" customWidth="1"/>
    <col min="2319" max="2325" width="6.42578125" style="1" customWidth="1"/>
    <col min="2326" max="2554" width="11.42578125" style="1"/>
    <col min="2555" max="2555" width="1" style="1" customWidth="1"/>
    <col min="2556" max="2556" width="4.28515625" style="1" customWidth="1"/>
    <col min="2557" max="2557" width="34.7109375" style="1" customWidth="1"/>
    <col min="2558" max="2558" width="0" style="1" hidden="1" customWidth="1"/>
    <col min="2559" max="2559" width="20" style="1" customWidth="1"/>
    <col min="2560" max="2560" width="20.85546875" style="1" customWidth="1"/>
    <col min="2561" max="2561" width="25" style="1" customWidth="1"/>
    <col min="2562" max="2562" width="18.7109375" style="1" customWidth="1"/>
    <col min="2563" max="2563" width="29.7109375" style="1" customWidth="1"/>
    <col min="2564" max="2564" width="13.42578125" style="1" customWidth="1"/>
    <col min="2565" max="2565" width="13.85546875" style="1" customWidth="1"/>
    <col min="2566" max="2570" width="16.5703125" style="1" customWidth="1"/>
    <col min="2571" max="2571" width="20.5703125" style="1" customWidth="1"/>
    <col min="2572" max="2572" width="21.140625" style="1" customWidth="1"/>
    <col min="2573" max="2573" width="9.5703125" style="1" customWidth="1"/>
    <col min="2574" max="2574" width="0.42578125" style="1" customWidth="1"/>
    <col min="2575" max="2581" width="6.42578125" style="1" customWidth="1"/>
    <col min="2582" max="2810" width="11.42578125" style="1"/>
    <col min="2811" max="2811" width="1" style="1" customWidth="1"/>
    <col min="2812" max="2812" width="4.28515625" style="1" customWidth="1"/>
    <col min="2813" max="2813" width="34.7109375" style="1" customWidth="1"/>
    <col min="2814" max="2814" width="0" style="1" hidden="1" customWidth="1"/>
    <col min="2815" max="2815" width="20" style="1" customWidth="1"/>
    <col min="2816" max="2816" width="20.85546875" style="1" customWidth="1"/>
    <col min="2817" max="2817" width="25" style="1" customWidth="1"/>
    <col min="2818" max="2818" width="18.7109375" style="1" customWidth="1"/>
    <col min="2819" max="2819" width="29.7109375" style="1" customWidth="1"/>
    <col min="2820" max="2820" width="13.42578125" style="1" customWidth="1"/>
    <col min="2821" max="2821" width="13.85546875" style="1" customWidth="1"/>
    <col min="2822" max="2826" width="16.5703125" style="1" customWidth="1"/>
    <col min="2827" max="2827" width="20.5703125" style="1" customWidth="1"/>
    <col min="2828" max="2828" width="21.140625" style="1" customWidth="1"/>
    <col min="2829" max="2829" width="9.5703125" style="1" customWidth="1"/>
    <col min="2830" max="2830" width="0.42578125" style="1" customWidth="1"/>
    <col min="2831" max="2837" width="6.42578125" style="1" customWidth="1"/>
    <col min="2838" max="3066" width="11.42578125" style="1"/>
    <col min="3067" max="3067" width="1" style="1" customWidth="1"/>
    <col min="3068" max="3068" width="4.28515625" style="1" customWidth="1"/>
    <col min="3069" max="3069" width="34.7109375" style="1" customWidth="1"/>
    <col min="3070" max="3070" width="0" style="1" hidden="1" customWidth="1"/>
    <col min="3071" max="3071" width="20" style="1" customWidth="1"/>
    <col min="3072" max="3072" width="20.85546875" style="1" customWidth="1"/>
    <col min="3073" max="3073" width="25" style="1" customWidth="1"/>
    <col min="3074" max="3074" width="18.7109375" style="1" customWidth="1"/>
    <col min="3075" max="3075" width="29.7109375" style="1" customWidth="1"/>
    <col min="3076" max="3076" width="13.42578125" style="1" customWidth="1"/>
    <col min="3077" max="3077" width="13.85546875" style="1" customWidth="1"/>
    <col min="3078" max="3082" width="16.5703125" style="1" customWidth="1"/>
    <col min="3083" max="3083" width="20.5703125" style="1" customWidth="1"/>
    <col min="3084" max="3084" width="21.140625" style="1" customWidth="1"/>
    <col min="3085" max="3085" width="9.5703125" style="1" customWidth="1"/>
    <col min="3086" max="3086" width="0.42578125" style="1" customWidth="1"/>
    <col min="3087" max="3093" width="6.42578125" style="1" customWidth="1"/>
    <col min="3094" max="3322" width="11.42578125" style="1"/>
    <col min="3323" max="3323" width="1" style="1" customWidth="1"/>
    <col min="3324" max="3324" width="4.28515625" style="1" customWidth="1"/>
    <col min="3325" max="3325" width="34.7109375" style="1" customWidth="1"/>
    <col min="3326" max="3326" width="0" style="1" hidden="1" customWidth="1"/>
    <col min="3327" max="3327" width="20" style="1" customWidth="1"/>
    <col min="3328" max="3328" width="20.85546875" style="1" customWidth="1"/>
    <col min="3329" max="3329" width="25" style="1" customWidth="1"/>
    <col min="3330" max="3330" width="18.7109375" style="1" customWidth="1"/>
    <col min="3331" max="3331" width="29.7109375" style="1" customWidth="1"/>
    <col min="3332" max="3332" width="13.42578125" style="1" customWidth="1"/>
    <col min="3333" max="3333" width="13.85546875" style="1" customWidth="1"/>
    <col min="3334" max="3338" width="16.5703125" style="1" customWidth="1"/>
    <col min="3339" max="3339" width="20.5703125" style="1" customWidth="1"/>
    <col min="3340" max="3340" width="21.140625" style="1" customWidth="1"/>
    <col min="3341" max="3341" width="9.5703125" style="1" customWidth="1"/>
    <col min="3342" max="3342" width="0.42578125" style="1" customWidth="1"/>
    <col min="3343" max="3349" width="6.42578125" style="1" customWidth="1"/>
    <col min="3350" max="3578" width="11.42578125" style="1"/>
    <col min="3579" max="3579" width="1" style="1" customWidth="1"/>
    <col min="3580" max="3580" width="4.28515625" style="1" customWidth="1"/>
    <col min="3581" max="3581" width="34.7109375" style="1" customWidth="1"/>
    <col min="3582" max="3582" width="0" style="1" hidden="1" customWidth="1"/>
    <col min="3583" max="3583" width="20" style="1" customWidth="1"/>
    <col min="3584" max="3584" width="20.85546875" style="1" customWidth="1"/>
    <col min="3585" max="3585" width="25" style="1" customWidth="1"/>
    <col min="3586" max="3586" width="18.7109375" style="1" customWidth="1"/>
    <col min="3587" max="3587" width="29.7109375" style="1" customWidth="1"/>
    <col min="3588" max="3588" width="13.42578125" style="1" customWidth="1"/>
    <col min="3589" max="3589" width="13.85546875" style="1" customWidth="1"/>
    <col min="3590" max="3594" width="16.5703125" style="1" customWidth="1"/>
    <col min="3595" max="3595" width="20.5703125" style="1" customWidth="1"/>
    <col min="3596" max="3596" width="21.140625" style="1" customWidth="1"/>
    <col min="3597" max="3597" width="9.5703125" style="1" customWidth="1"/>
    <col min="3598" max="3598" width="0.42578125" style="1" customWidth="1"/>
    <col min="3599" max="3605" width="6.42578125" style="1" customWidth="1"/>
    <col min="3606" max="3834" width="11.42578125" style="1"/>
    <col min="3835" max="3835" width="1" style="1" customWidth="1"/>
    <col min="3836" max="3836" width="4.28515625" style="1" customWidth="1"/>
    <col min="3837" max="3837" width="34.7109375" style="1" customWidth="1"/>
    <col min="3838" max="3838" width="0" style="1" hidden="1" customWidth="1"/>
    <col min="3839" max="3839" width="20" style="1" customWidth="1"/>
    <col min="3840" max="3840" width="20.85546875" style="1" customWidth="1"/>
    <col min="3841" max="3841" width="25" style="1" customWidth="1"/>
    <col min="3842" max="3842" width="18.7109375" style="1" customWidth="1"/>
    <col min="3843" max="3843" width="29.7109375" style="1" customWidth="1"/>
    <col min="3844" max="3844" width="13.42578125" style="1" customWidth="1"/>
    <col min="3845" max="3845" width="13.85546875" style="1" customWidth="1"/>
    <col min="3846" max="3850" width="16.5703125" style="1" customWidth="1"/>
    <col min="3851" max="3851" width="20.5703125" style="1" customWidth="1"/>
    <col min="3852" max="3852" width="21.140625" style="1" customWidth="1"/>
    <col min="3853" max="3853" width="9.5703125" style="1" customWidth="1"/>
    <col min="3854" max="3854" width="0.42578125" style="1" customWidth="1"/>
    <col min="3855" max="3861" width="6.42578125" style="1" customWidth="1"/>
    <col min="3862" max="4090" width="11.42578125" style="1"/>
    <col min="4091" max="4091" width="1" style="1" customWidth="1"/>
    <col min="4092" max="4092" width="4.28515625" style="1" customWidth="1"/>
    <col min="4093" max="4093" width="34.7109375" style="1" customWidth="1"/>
    <col min="4094" max="4094" width="0" style="1" hidden="1" customWidth="1"/>
    <col min="4095" max="4095" width="20" style="1" customWidth="1"/>
    <col min="4096" max="4096" width="20.85546875" style="1" customWidth="1"/>
    <col min="4097" max="4097" width="25" style="1" customWidth="1"/>
    <col min="4098" max="4098" width="18.7109375" style="1" customWidth="1"/>
    <col min="4099" max="4099" width="29.7109375" style="1" customWidth="1"/>
    <col min="4100" max="4100" width="13.42578125" style="1" customWidth="1"/>
    <col min="4101" max="4101" width="13.85546875" style="1" customWidth="1"/>
    <col min="4102" max="4106" width="16.5703125" style="1" customWidth="1"/>
    <col min="4107" max="4107" width="20.5703125" style="1" customWidth="1"/>
    <col min="4108" max="4108" width="21.140625" style="1" customWidth="1"/>
    <col min="4109" max="4109" width="9.5703125" style="1" customWidth="1"/>
    <col min="4110" max="4110" width="0.42578125" style="1" customWidth="1"/>
    <col min="4111" max="4117" width="6.42578125" style="1" customWidth="1"/>
    <col min="4118" max="4346" width="11.42578125" style="1"/>
    <col min="4347" max="4347" width="1" style="1" customWidth="1"/>
    <col min="4348" max="4348" width="4.28515625" style="1" customWidth="1"/>
    <col min="4349" max="4349" width="34.7109375" style="1" customWidth="1"/>
    <col min="4350" max="4350" width="0" style="1" hidden="1" customWidth="1"/>
    <col min="4351" max="4351" width="20" style="1" customWidth="1"/>
    <col min="4352" max="4352" width="20.85546875" style="1" customWidth="1"/>
    <col min="4353" max="4353" width="25" style="1" customWidth="1"/>
    <col min="4354" max="4354" width="18.7109375" style="1" customWidth="1"/>
    <col min="4355" max="4355" width="29.7109375" style="1" customWidth="1"/>
    <col min="4356" max="4356" width="13.42578125" style="1" customWidth="1"/>
    <col min="4357" max="4357" width="13.85546875" style="1" customWidth="1"/>
    <col min="4358" max="4362" width="16.5703125" style="1" customWidth="1"/>
    <col min="4363" max="4363" width="20.5703125" style="1" customWidth="1"/>
    <col min="4364" max="4364" width="21.140625" style="1" customWidth="1"/>
    <col min="4365" max="4365" width="9.5703125" style="1" customWidth="1"/>
    <col min="4366" max="4366" width="0.42578125" style="1" customWidth="1"/>
    <col min="4367" max="4373" width="6.42578125" style="1" customWidth="1"/>
    <col min="4374" max="4602" width="11.42578125" style="1"/>
    <col min="4603" max="4603" width="1" style="1" customWidth="1"/>
    <col min="4604" max="4604" width="4.28515625" style="1" customWidth="1"/>
    <col min="4605" max="4605" width="34.7109375" style="1" customWidth="1"/>
    <col min="4606" max="4606" width="0" style="1" hidden="1" customWidth="1"/>
    <col min="4607" max="4607" width="20" style="1" customWidth="1"/>
    <col min="4608" max="4608" width="20.85546875" style="1" customWidth="1"/>
    <col min="4609" max="4609" width="25" style="1" customWidth="1"/>
    <col min="4610" max="4610" width="18.7109375" style="1" customWidth="1"/>
    <col min="4611" max="4611" width="29.7109375" style="1" customWidth="1"/>
    <col min="4612" max="4612" width="13.42578125" style="1" customWidth="1"/>
    <col min="4613" max="4613" width="13.85546875" style="1" customWidth="1"/>
    <col min="4614" max="4618" width="16.5703125" style="1" customWidth="1"/>
    <col min="4619" max="4619" width="20.5703125" style="1" customWidth="1"/>
    <col min="4620" max="4620" width="21.140625" style="1" customWidth="1"/>
    <col min="4621" max="4621" width="9.5703125" style="1" customWidth="1"/>
    <col min="4622" max="4622" width="0.42578125" style="1" customWidth="1"/>
    <col min="4623" max="4629" width="6.42578125" style="1" customWidth="1"/>
    <col min="4630" max="4858" width="11.42578125" style="1"/>
    <col min="4859" max="4859" width="1" style="1" customWidth="1"/>
    <col min="4860" max="4860" width="4.28515625" style="1" customWidth="1"/>
    <col min="4861" max="4861" width="34.7109375" style="1" customWidth="1"/>
    <col min="4862" max="4862" width="0" style="1" hidden="1" customWidth="1"/>
    <col min="4863" max="4863" width="20" style="1" customWidth="1"/>
    <col min="4864" max="4864" width="20.85546875" style="1" customWidth="1"/>
    <col min="4865" max="4865" width="25" style="1" customWidth="1"/>
    <col min="4866" max="4866" width="18.7109375" style="1" customWidth="1"/>
    <col min="4867" max="4867" width="29.7109375" style="1" customWidth="1"/>
    <col min="4868" max="4868" width="13.42578125" style="1" customWidth="1"/>
    <col min="4869" max="4869" width="13.85546875" style="1" customWidth="1"/>
    <col min="4870" max="4874" width="16.5703125" style="1" customWidth="1"/>
    <col min="4875" max="4875" width="20.5703125" style="1" customWidth="1"/>
    <col min="4876" max="4876" width="21.140625" style="1" customWidth="1"/>
    <col min="4877" max="4877" width="9.5703125" style="1" customWidth="1"/>
    <col min="4878" max="4878" width="0.42578125" style="1" customWidth="1"/>
    <col min="4879" max="4885" width="6.42578125" style="1" customWidth="1"/>
    <col min="4886" max="5114" width="11.42578125" style="1"/>
    <col min="5115" max="5115" width="1" style="1" customWidth="1"/>
    <col min="5116" max="5116" width="4.28515625" style="1" customWidth="1"/>
    <col min="5117" max="5117" width="34.7109375" style="1" customWidth="1"/>
    <col min="5118" max="5118" width="0" style="1" hidden="1" customWidth="1"/>
    <col min="5119" max="5119" width="20" style="1" customWidth="1"/>
    <col min="5120" max="5120" width="20.85546875" style="1" customWidth="1"/>
    <col min="5121" max="5121" width="25" style="1" customWidth="1"/>
    <col min="5122" max="5122" width="18.7109375" style="1" customWidth="1"/>
    <col min="5123" max="5123" width="29.7109375" style="1" customWidth="1"/>
    <col min="5124" max="5124" width="13.42578125" style="1" customWidth="1"/>
    <col min="5125" max="5125" width="13.85546875" style="1" customWidth="1"/>
    <col min="5126" max="5130" width="16.5703125" style="1" customWidth="1"/>
    <col min="5131" max="5131" width="20.5703125" style="1" customWidth="1"/>
    <col min="5132" max="5132" width="21.140625" style="1" customWidth="1"/>
    <col min="5133" max="5133" width="9.5703125" style="1" customWidth="1"/>
    <col min="5134" max="5134" width="0.42578125" style="1" customWidth="1"/>
    <col min="5135" max="5141" width="6.42578125" style="1" customWidth="1"/>
    <col min="5142" max="5370" width="11.42578125" style="1"/>
    <col min="5371" max="5371" width="1" style="1" customWidth="1"/>
    <col min="5372" max="5372" width="4.28515625" style="1" customWidth="1"/>
    <col min="5373" max="5373" width="34.7109375" style="1" customWidth="1"/>
    <col min="5374" max="5374" width="0" style="1" hidden="1" customWidth="1"/>
    <col min="5375" max="5375" width="20" style="1" customWidth="1"/>
    <col min="5376" max="5376" width="20.85546875" style="1" customWidth="1"/>
    <col min="5377" max="5377" width="25" style="1" customWidth="1"/>
    <col min="5378" max="5378" width="18.7109375" style="1" customWidth="1"/>
    <col min="5379" max="5379" width="29.7109375" style="1" customWidth="1"/>
    <col min="5380" max="5380" width="13.42578125" style="1" customWidth="1"/>
    <col min="5381" max="5381" width="13.85546875" style="1" customWidth="1"/>
    <col min="5382" max="5386" width="16.5703125" style="1" customWidth="1"/>
    <col min="5387" max="5387" width="20.5703125" style="1" customWidth="1"/>
    <col min="5388" max="5388" width="21.140625" style="1" customWidth="1"/>
    <col min="5389" max="5389" width="9.5703125" style="1" customWidth="1"/>
    <col min="5390" max="5390" width="0.42578125" style="1" customWidth="1"/>
    <col min="5391" max="5397" width="6.42578125" style="1" customWidth="1"/>
    <col min="5398" max="5626" width="11.42578125" style="1"/>
    <col min="5627" max="5627" width="1" style="1" customWidth="1"/>
    <col min="5628" max="5628" width="4.28515625" style="1" customWidth="1"/>
    <col min="5629" max="5629" width="34.7109375" style="1" customWidth="1"/>
    <col min="5630" max="5630" width="0" style="1" hidden="1" customWidth="1"/>
    <col min="5631" max="5631" width="20" style="1" customWidth="1"/>
    <col min="5632" max="5632" width="20.85546875" style="1" customWidth="1"/>
    <col min="5633" max="5633" width="25" style="1" customWidth="1"/>
    <col min="5634" max="5634" width="18.7109375" style="1" customWidth="1"/>
    <col min="5635" max="5635" width="29.7109375" style="1" customWidth="1"/>
    <col min="5636" max="5636" width="13.42578125" style="1" customWidth="1"/>
    <col min="5637" max="5637" width="13.85546875" style="1" customWidth="1"/>
    <col min="5638" max="5642" width="16.5703125" style="1" customWidth="1"/>
    <col min="5643" max="5643" width="20.5703125" style="1" customWidth="1"/>
    <col min="5644" max="5644" width="21.140625" style="1" customWidth="1"/>
    <col min="5645" max="5645" width="9.5703125" style="1" customWidth="1"/>
    <col min="5646" max="5646" width="0.42578125" style="1" customWidth="1"/>
    <col min="5647" max="5653" width="6.42578125" style="1" customWidth="1"/>
    <col min="5654" max="5882" width="11.42578125" style="1"/>
    <col min="5883" max="5883" width="1" style="1" customWidth="1"/>
    <col min="5884" max="5884" width="4.28515625" style="1" customWidth="1"/>
    <col min="5885" max="5885" width="34.7109375" style="1" customWidth="1"/>
    <col min="5886" max="5886" width="0" style="1" hidden="1" customWidth="1"/>
    <col min="5887" max="5887" width="20" style="1" customWidth="1"/>
    <col min="5888" max="5888" width="20.85546875" style="1" customWidth="1"/>
    <col min="5889" max="5889" width="25" style="1" customWidth="1"/>
    <col min="5890" max="5890" width="18.7109375" style="1" customWidth="1"/>
    <col min="5891" max="5891" width="29.7109375" style="1" customWidth="1"/>
    <col min="5892" max="5892" width="13.42578125" style="1" customWidth="1"/>
    <col min="5893" max="5893" width="13.85546875" style="1" customWidth="1"/>
    <col min="5894" max="5898" width="16.5703125" style="1" customWidth="1"/>
    <col min="5899" max="5899" width="20.5703125" style="1" customWidth="1"/>
    <col min="5900" max="5900" width="21.140625" style="1" customWidth="1"/>
    <col min="5901" max="5901" width="9.5703125" style="1" customWidth="1"/>
    <col min="5902" max="5902" width="0.42578125" style="1" customWidth="1"/>
    <col min="5903" max="5909" width="6.42578125" style="1" customWidth="1"/>
    <col min="5910" max="6138" width="11.42578125" style="1"/>
    <col min="6139" max="6139" width="1" style="1" customWidth="1"/>
    <col min="6140" max="6140" width="4.28515625" style="1" customWidth="1"/>
    <col min="6141" max="6141" width="34.7109375" style="1" customWidth="1"/>
    <col min="6142" max="6142" width="0" style="1" hidden="1" customWidth="1"/>
    <col min="6143" max="6143" width="20" style="1" customWidth="1"/>
    <col min="6144" max="6144" width="20.85546875" style="1" customWidth="1"/>
    <col min="6145" max="6145" width="25" style="1" customWidth="1"/>
    <col min="6146" max="6146" width="18.7109375" style="1" customWidth="1"/>
    <col min="6147" max="6147" width="29.7109375" style="1" customWidth="1"/>
    <col min="6148" max="6148" width="13.42578125" style="1" customWidth="1"/>
    <col min="6149" max="6149" width="13.85546875" style="1" customWidth="1"/>
    <col min="6150" max="6154" width="16.5703125" style="1" customWidth="1"/>
    <col min="6155" max="6155" width="20.5703125" style="1" customWidth="1"/>
    <col min="6156" max="6156" width="21.140625" style="1" customWidth="1"/>
    <col min="6157" max="6157" width="9.5703125" style="1" customWidth="1"/>
    <col min="6158" max="6158" width="0.42578125" style="1" customWidth="1"/>
    <col min="6159" max="6165" width="6.42578125" style="1" customWidth="1"/>
    <col min="6166" max="6394" width="11.42578125" style="1"/>
    <col min="6395" max="6395" width="1" style="1" customWidth="1"/>
    <col min="6396" max="6396" width="4.28515625" style="1" customWidth="1"/>
    <col min="6397" max="6397" width="34.7109375" style="1" customWidth="1"/>
    <col min="6398" max="6398" width="0" style="1" hidden="1" customWidth="1"/>
    <col min="6399" max="6399" width="20" style="1" customWidth="1"/>
    <col min="6400" max="6400" width="20.85546875" style="1" customWidth="1"/>
    <col min="6401" max="6401" width="25" style="1" customWidth="1"/>
    <col min="6402" max="6402" width="18.7109375" style="1" customWidth="1"/>
    <col min="6403" max="6403" width="29.7109375" style="1" customWidth="1"/>
    <col min="6404" max="6404" width="13.42578125" style="1" customWidth="1"/>
    <col min="6405" max="6405" width="13.85546875" style="1" customWidth="1"/>
    <col min="6406" max="6410" width="16.5703125" style="1" customWidth="1"/>
    <col min="6411" max="6411" width="20.5703125" style="1" customWidth="1"/>
    <col min="6412" max="6412" width="21.140625" style="1" customWidth="1"/>
    <col min="6413" max="6413" width="9.5703125" style="1" customWidth="1"/>
    <col min="6414" max="6414" width="0.42578125" style="1" customWidth="1"/>
    <col min="6415" max="6421" width="6.42578125" style="1" customWidth="1"/>
    <col min="6422" max="6650" width="11.42578125" style="1"/>
    <col min="6651" max="6651" width="1" style="1" customWidth="1"/>
    <col min="6652" max="6652" width="4.28515625" style="1" customWidth="1"/>
    <col min="6653" max="6653" width="34.7109375" style="1" customWidth="1"/>
    <col min="6654" max="6654" width="0" style="1" hidden="1" customWidth="1"/>
    <col min="6655" max="6655" width="20" style="1" customWidth="1"/>
    <col min="6656" max="6656" width="20.85546875" style="1" customWidth="1"/>
    <col min="6657" max="6657" width="25" style="1" customWidth="1"/>
    <col min="6658" max="6658" width="18.7109375" style="1" customWidth="1"/>
    <col min="6659" max="6659" width="29.7109375" style="1" customWidth="1"/>
    <col min="6660" max="6660" width="13.42578125" style="1" customWidth="1"/>
    <col min="6661" max="6661" width="13.85546875" style="1" customWidth="1"/>
    <col min="6662" max="6666" width="16.5703125" style="1" customWidth="1"/>
    <col min="6667" max="6667" width="20.5703125" style="1" customWidth="1"/>
    <col min="6668" max="6668" width="21.140625" style="1" customWidth="1"/>
    <col min="6669" max="6669" width="9.5703125" style="1" customWidth="1"/>
    <col min="6670" max="6670" width="0.42578125" style="1" customWidth="1"/>
    <col min="6671" max="6677" width="6.42578125" style="1" customWidth="1"/>
    <col min="6678" max="6906" width="11.42578125" style="1"/>
    <col min="6907" max="6907" width="1" style="1" customWidth="1"/>
    <col min="6908" max="6908" width="4.28515625" style="1" customWidth="1"/>
    <col min="6909" max="6909" width="34.7109375" style="1" customWidth="1"/>
    <col min="6910" max="6910" width="0" style="1" hidden="1" customWidth="1"/>
    <col min="6911" max="6911" width="20" style="1" customWidth="1"/>
    <col min="6912" max="6912" width="20.85546875" style="1" customWidth="1"/>
    <col min="6913" max="6913" width="25" style="1" customWidth="1"/>
    <col min="6914" max="6914" width="18.7109375" style="1" customWidth="1"/>
    <col min="6915" max="6915" width="29.7109375" style="1" customWidth="1"/>
    <col min="6916" max="6916" width="13.42578125" style="1" customWidth="1"/>
    <col min="6917" max="6917" width="13.85546875" style="1" customWidth="1"/>
    <col min="6918" max="6922" width="16.5703125" style="1" customWidth="1"/>
    <col min="6923" max="6923" width="20.5703125" style="1" customWidth="1"/>
    <col min="6924" max="6924" width="21.140625" style="1" customWidth="1"/>
    <col min="6925" max="6925" width="9.5703125" style="1" customWidth="1"/>
    <col min="6926" max="6926" width="0.42578125" style="1" customWidth="1"/>
    <col min="6927" max="6933" width="6.42578125" style="1" customWidth="1"/>
    <col min="6934" max="7162" width="11.42578125" style="1"/>
    <col min="7163" max="7163" width="1" style="1" customWidth="1"/>
    <col min="7164" max="7164" width="4.28515625" style="1" customWidth="1"/>
    <col min="7165" max="7165" width="34.7109375" style="1" customWidth="1"/>
    <col min="7166" max="7166" width="0" style="1" hidden="1" customWidth="1"/>
    <col min="7167" max="7167" width="20" style="1" customWidth="1"/>
    <col min="7168" max="7168" width="20.85546875" style="1" customWidth="1"/>
    <col min="7169" max="7169" width="25" style="1" customWidth="1"/>
    <col min="7170" max="7170" width="18.7109375" style="1" customWidth="1"/>
    <col min="7171" max="7171" width="29.7109375" style="1" customWidth="1"/>
    <col min="7172" max="7172" width="13.42578125" style="1" customWidth="1"/>
    <col min="7173" max="7173" width="13.85546875" style="1" customWidth="1"/>
    <col min="7174" max="7178" width="16.5703125" style="1" customWidth="1"/>
    <col min="7179" max="7179" width="20.5703125" style="1" customWidth="1"/>
    <col min="7180" max="7180" width="21.140625" style="1" customWidth="1"/>
    <col min="7181" max="7181" width="9.5703125" style="1" customWidth="1"/>
    <col min="7182" max="7182" width="0.42578125" style="1" customWidth="1"/>
    <col min="7183" max="7189" width="6.42578125" style="1" customWidth="1"/>
    <col min="7190" max="7418" width="11.42578125" style="1"/>
    <col min="7419" max="7419" width="1" style="1" customWidth="1"/>
    <col min="7420" max="7420" width="4.28515625" style="1" customWidth="1"/>
    <col min="7421" max="7421" width="34.7109375" style="1" customWidth="1"/>
    <col min="7422" max="7422" width="0" style="1" hidden="1" customWidth="1"/>
    <col min="7423" max="7423" width="20" style="1" customWidth="1"/>
    <col min="7424" max="7424" width="20.85546875" style="1" customWidth="1"/>
    <col min="7425" max="7425" width="25" style="1" customWidth="1"/>
    <col min="7426" max="7426" width="18.7109375" style="1" customWidth="1"/>
    <col min="7427" max="7427" width="29.7109375" style="1" customWidth="1"/>
    <col min="7428" max="7428" width="13.42578125" style="1" customWidth="1"/>
    <col min="7429" max="7429" width="13.85546875" style="1" customWidth="1"/>
    <col min="7430" max="7434" width="16.5703125" style="1" customWidth="1"/>
    <col min="7435" max="7435" width="20.5703125" style="1" customWidth="1"/>
    <col min="7436" max="7436" width="21.140625" style="1" customWidth="1"/>
    <col min="7437" max="7437" width="9.5703125" style="1" customWidth="1"/>
    <col min="7438" max="7438" width="0.42578125" style="1" customWidth="1"/>
    <col min="7439" max="7445" width="6.42578125" style="1" customWidth="1"/>
    <col min="7446" max="7674" width="11.42578125" style="1"/>
    <col min="7675" max="7675" width="1" style="1" customWidth="1"/>
    <col min="7676" max="7676" width="4.28515625" style="1" customWidth="1"/>
    <col min="7677" max="7677" width="34.7109375" style="1" customWidth="1"/>
    <col min="7678" max="7678" width="0" style="1" hidden="1" customWidth="1"/>
    <col min="7679" max="7679" width="20" style="1" customWidth="1"/>
    <col min="7680" max="7680" width="20.85546875" style="1" customWidth="1"/>
    <col min="7681" max="7681" width="25" style="1" customWidth="1"/>
    <col min="7682" max="7682" width="18.7109375" style="1" customWidth="1"/>
    <col min="7683" max="7683" width="29.7109375" style="1" customWidth="1"/>
    <col min="7684" max="7684" width="13.42578125" style="1" customWidth="1"/>
    <col min="7685" max="7685" width="13.85546875" style="1" customWidth="1"/>
    <col min="7686" max="7690" width="16.5703125" style="1" customWidth="1"/>
    <col min="7691" max="7691" width="20.5703125" style="1" customWidth="1"/>
    <col min="7692" max="7692" width="21.140625" style="1" customWidth="1"/>
    <col min="7693" max="7693" width="9.5703125" style="1" customWidth="1"/>
    <col min="7694" max="7694" width="0.42578125" style="1" customWidth="1"/>
    <col min="7695" max="7701" width="6.42578125" style="1" customWidth="1"/>
    <col min="7702" max="7930" width="11.42578125" style="1"/>
    <col min="7931" max="7931" width="1" style="1" customWidth="1"/>
    <col min="7932" max="7932" width="4.28515625" style="1" customWidth="1"/>
    <col min="7933" max="7933" width="34.7109375" style="1" customWidth="1"/>
    <col min="7934" max="7934" width="0" style="1" hidden="1" customWidth="1"/>
    <col min="7935" max="7935" width="20" style="1" customWidth="1"/>
    <col min="7936" max="7936" width="20.85546875" style="1" customWidth="1"/>
    <col min="7937" max="7937" width="25" style="1" customWidth="1"/>
    <col min="7938" max="7938" width="18.7109375" style="1" customWidth="1"/>
    <col min="7939" max="7939" width="29.7109375" style="1" customWidth="1"/>
    <col min="7940" max="7940" width="13.42578125" style="1" customWidth="1"/>
    <col min="7941" max="7941" width="13.85546875" style="1" customWidth="1"/>
    <col min="7942" max="7946" width="16.5703125" style="1" customWidth="1"/>
    <col min="7947" max="7947" width="20.5703125" style="1" customWidth="1"/>
    <col min="7948" max="7948" width="21.140625" style="1" customWidth="1"/>
    <col min="7949" max="7949" width="9.5703125" style="1" customWidth="1"/>
    <col min="7950" max="7950" width="0.42578125" style="1" customWidth="1"/>
    <col min="7951" max="7957" width="6.42578125" style="1" customWidth="1"/>
    <col min="7958" max="8186" width="11.42578125" style="1"/>
    <col min="8187" max="8187" width="1" style="1" customWidth="1"/>
    <col min="8188" max="8188" width="4.28515625" style="1" customWidth="1"/>
    <col min="8189" max="8189" width="34.7109375" style="1" customWidth="1"/>
    <col min="8190" max="8190" width="0" style="1" hidden="1" customWidth="1"/>
    <col min="8191" max="8191" width="20" style="1" customWidth="1"/>
    <col min="8192" max="8192" width="20.85546875" style="1" customWidth="1"/>
    <col min="8193" max="8193" width="25" style="1" customWidth="1"/>
    <col min="8194" max="8194" width="18.7109375" style="1" customWidth="1"/>
    <col min="8195" max="8195" width="29.7109375" style="1" customWidth="1"/>
    <col min="8196" max="8196" width="13.42578125" style="1" customWidth="1"/>
    <col min="8197" max="8197" width="13.85546875" style="1" customWidth="1"/>
    <col min="8198" max="8202" width="16.5703125" style="1" customWidth="1"/>
    <col min="8203" max="8203" width="20.5703125" style="1" customWidth="1"/>
    <col min="8204" max="8204" width="21.140625" style="1" customWidth="1"/>
    <col min="8205" max="8205" width="9.5703125" style="1" customWidth="1"/>
    <col min="8206" max="8206" width="0.42578125" style="1" customWidth="1"/>
    <col min="8207" max="8213" width="6.42578125" style="1" customWidth="1"/>
    <col min="8214" max="8442" width="11.42578125" style="1"/>
    <col min="8443" max="8443" width="1" style="1" customWidth="1"/>
    <col min="8444" max="8444" width="4.28515625" style="1" customWidth="1"/>
    <col min="8445" max="8445" width="34.7109375" style="1" customWidth="1"/>
    <col min="8446" max="8446" width="0" style="1" hidden="1" customWidth="1"/>
    <col min="8447" max="8447" width="20" style="1" customWidth="1"/>
    <col min="8448" max="8448" width="20.85546875" style="1" customWidth="1"/>
    <col min="8449" max="8449" width="25" style="1" customWidth="1"/>
    <col min="8450" max="8450" width="18.7109375" style="1" customWidth="1"/>
    <col min="8451" max="8451" width="29.7109375" style="1" customWidth="1"/>
    <col min="8452" max="8452" width="13.42578125" style="1" customWidth="1"/>
    <col min="8453" max="8453" width="13.85546875" style="1" customWidth="1"/>
    <col min="8454" max="8458" width="16.5703125" style="1" customWidth="1"/>
    <col min="8459" max="8459" width="20.5703125" style="1" customWidth="1"/>
    <col min="8460" max="8460" width="21.140625" style="1" customWidth="1"/>
    <col min="8461" max="8461" width="9.5703125" style="1" customWidth="1"/>
    <col min="8462" max="8462" width="0.42578125" style="1" customWidth="1"/>
    <col min="8463" max="8469" width="6.42578125" style="1" customWidth="1"/>
    <col min="8470" max="8698" width="11.42578125" style="1"/>
    <col min="8699" max="8699" width="1" style="1" customWidth="1"/>
    <col min="8700" max="8700" width="4.28515625" style="1" customWidth="1"/>
    <col min="8701" max="8701" width="34.7109375" style="1" customWidth="1"/>
    <col min="8702" max="8702" width="0" style="1" hidden="1" customWidth="1"/>
    <col min="8703" max="8703" width="20" style="1" customWidth="1"/>
    <col min="8704" max="8704" width="20.85546875" style="1" customWidth="1"/>
    <col min="8705" max="8705" width="25" style="1" customWidth="1"/>
    <col min="8706" max="8706" width="18.7109375" style="1" customWidth="1"/>
    <col min="8707" max="8707" width="29.7109375" style="1" customWidth="1"/>
    <col min="8708" max="8708" width="13.42578125" style="1" customWidth="1"/>
    <col min="8709" max="8709" width="13.85546875" style="1" customWidth="1"/>
    <col min="8710" max="8714" width="16.5703125" style="1" customWidth="1"/>
    <col min="8715" max="8715" width="20.5703125" style="1" customWidth="1"/>
    <col min="8716" max="8716" width="21.140625" style="1" customWidth="1"/>
    <col min="8717" max="8717" width="9.5703125" style="1" customWidth="1"/>
    <col min="8718" max="8718" width="0.42578125" style="1" customWidth="1"/>
    <col min="8719" max="8725" width="6.42578125" style="1" customWidth="1"/>
    <col min="8726" max="8954" width="11.42578125" style="1"/>
    <col min="8955" max="8955" width="1" style="1" customWidth="1"/>
    <col min="8956" max="8956" width="4.28515625" style="1" customWidth="1"/>
    <col min="8957" max="8957" width="34.7109375" style="1" customWidth="1"/>
    <col min="8958" max="8958" width="0" style="1" hidden="1" customWidth="1"/>
    <col min="8959" max="8959" width="20" style="1" customWidth="1"/>
    <col min="8960" max="8960" width="20.85546875" style="1" customWidth="1"/>
    <col min="8961" max="8961" width="25" style="1" customWidth="1"/>
    <col min="8962" max="8962" width="18.7109375" style="1" customWidth="1"/>
    <col min="8963" max="8963" width="29.7109375" style="1" customWidth="1"/>
    <col min="8964" max="8964" width="13.42578125" style="1" customWidth="1"/>
    <col min="8965" max="8965" width="13.85546875" style="1" customWidth="1"/>
    <col min="8966" max="8970" width="16.5703125" style="1" customWidth="1"/>
    <col min="8971" max="8971" width="20.5703125" style="1" customWidth="1"/>
    <col min="8972" max="8972" width="21.140625" style="1" customWidth="1"/>
    <col min="8973" max="8973" width="9.5703125" style="1" customWidth="1"/>
    <col min="8974" max="8974" width="0.42578125" style="1" customWidth="1"/>
    <col min="8975" max="8981" width="6.42578125" style="1" customWidth="1"/>
    <col min="8982" max="9210" width="11.42578125" style="1"/>
    <col min="9211" max="9211" width="1" style="1" customWidth="1"/>
    <col min="9212" max="9212" width="4.28515625" style="1" customWidth="1"/>
    <col min="9213" max="9213" width="34.7109375" style="1" customWidth="1"/>
    <col min="9214" max="9214" width="0" style="1" hidden="1" customWidth="1"/>
    <col min="9215" max="9215" width="20" style="1" customWidth="1"/>
    <col min="9216" max="9216" width="20.85546875" style="1" customWidth="1"/>
    <col min="9217" max="9217" width="25" style="1" customWidth="1"/>
    <col min="9218" max="9218" width="18.7109375" style="1" customWidth="1"/>
    <col min="9219" max="9219" width="29.7109375" style="1" customWidth="1"/>
    <col min="9220" max="9220" width="13.42578125" style="1" customWidth="1"/>
    <col min="9221" max="9221" width="13.85546875" style="1" customWidth="1"/>
    <col min="9222" max="9226" width="16.5703125" style="1" customWidth="1"/>
    <col min="9227" max="9227" width="20.5703125" style="1" customWidth="1"/>
    <col min="9228" max="9228" width="21.140625" style="1" customWidth="1"/>
    <col min="9229" max="9229" width="9.5703125" style="1" customWidth="1"/>
    <col min="9230" max="9230" width="0.42578125" style="1" customWidth="1"/>
    <col min="9231" max="9237" width="6.42578125" style="1" customWidth="1"/>
    <col min="9238" max="9466" width="11.42578125" style="1"/>
    <col min="9467" max="9467" width="1" style="1" customWidth="1"/>
    <col min="9468" max="9468" width="4.28515625" style="1" customWidth="1"/>
    <col min="9469" max="9469" width="34.7109375" style="1" customWidth="1"/>
    <col min="9470" max="9470" width="0" style="1" hidden="1" customWidth="1"/>
    <col min="9471" max="9471" width="20" style="1" customWidth="1"/>
    <col min="9472" max="9472" width="20.85546875" style="1" customWidth="1"/>
    <col min="9473" max="9473" width="25" style="1" customWidth="1"/>
    <col min="9474" max="9474" width="18.7109375" style="1" customWidth="1"/>
    <col min="9475" max="9475" width="29.7109375" style="1" customWidth="1"/>
    <col min="9476" max="9476" width="13.42578125" style="1" customWidth="1"/>
    <col min="9477" max="9477" width="13.85546875" style="1" customWidth="1"/>
    <col min="9478" max="9482" width="16.5703125" style="1" customWidth="1"/>
    <col min="9483" max="9483" width="20.5703125" style="1" customWidth="1"/>
    <col min="9484" max="9484" width="21.140625" style="1" customWidth="1"/>
    <col min="9485" max="9485" width="9.5703125" style="1" customWidth="1"/>
    <col min="9486" max="9486" width="0.42578125" style="1" customWidth="1"/>
    <col min="9487" max="9493" width="6.42578125" style="1" customWidth="1"/>
    <col min="9494" max="9722" width="11.42578125" style="1"/>
    <col min="9723" max="9723" width="1" style="1" customWidth="1"/>
    <col min="9724" max="9724" width="4.28515625" style="1" customWidth="1"/>
    <col min="9725" max="9725" width="34.7109375" style="1" customWidth="1"/>
    <col min="9726" max="9726" width="0" style="1" hidden="1" customWidth="1"/>
    <col min="9727" max="9727" width="20" style="1" customWidth="1"/>
    <col min="9728" max="9728" width="20.85546875" style="1" customWidth="1"/>
    <col min="9729" max="9729" width="25" style="1" customWidth="1"/>
    <col min="9730" max="9730" width="18.7109375" style="1" customWidth="1"/>
    <col min="9731" max="9731" width="29.7109375" style="1" customWidth="1"/>
    <col min="9732" max="9732" width="13.42578125" style="1" customWidth="1"/>
    <col min="9733" max="9733" width="13.85546875" style="1" customWidth="1"/>
    <col min="9734" max="9738" width="16.5703125" style="1" customWidth="1"/>
    <col min="9739" max="9739" width="20.5703125" style="1" customWidth="1"/>
    <col min="9740" max="9740" width="21.140625" style="1" customWidth="1"/>
    <col min="9741" max="9741" width="9.5703125" style="1" customWidth="1"/>
    <col min="9742" max="9742" width="0.42578125" style="1" customWidth="1"/>
    <col min="9743" max="9749" width="6.42578125" style="1" customWidth="1"/>
    <col min="9750" max="9978" width="11.42578125" style="1"/>
    <col min="9979" max="9979" width="1" style="1" customWidth="1"/>
    <col min="9980" max="9980" width="4.28515625" style="1" customWidth="1"/>
    <col min="9981" max="9981" width="34.7109375" style="1" customWidth="1"/>
    <col min="9982" max="9982" width="0" style="1" hidden="1" customWidth="1"/>
    <col min="9983" max="9983" width="20" style="1" customWidth="1"/>
    <col min="9984" max="9984" width="20.85546875" style="1" customWidth="1"/>
    <col min="9985" max="9985" width="25" style="1" customWidth="1"/>
    <col min="9986" max="9986" width="18.7109375" style="1" customWidth="1"/>
    <col min="9987" max="9987" width="29.7109375" style="1" customWidth="1"/>
    <col min="9988" max="9988" width="13.42578125" style="1" customWidth="1"/>
    <col min="9989" max="9989" width="13.85546875" style="1" customWidth="1"/>
    <col min="9990" max="9994" width="16.5703125" style="1" customWidth="1"/>
    <col min="9995" max="9995" width="20.5703125" style="1" customWidth="1"/>
    <col min="9996" max="9996" width="21.140625" style="1" customWidth="1"/>
    <col min="9997" max="9997" width="9.5703125" style="1" customWidth="1"/>
    <col min="9998" max="9998" width="0.42578125" style="1" customWidth="1"/>
    <col min="9999" max="10005" width="6.42578125" style="1" customWidth="1"/>
    <col min="10006" max="10234" width="11.42578125" style="1"/>
    <col min="10235" max="10235" width="1" style="1" customWidth="1"/>
    <col min="10236" max="10236" width="4.28515625" style="1" customWidth="1"/>
    <col min="10237" max="10237" width="34.7109375" style="1" customWidth="1"/>
    <col min="10238" max="10238" width="0" style="1" hidden="1" customWidth="1"/>
    <col min="10239" max="10239" width="20" style="1" customWidth="1"/>
    <col min="10240" max="10240" width="20.85546875" style="1" customWidth="1"/>
    <col min="10241" max="10241" width="25" style="1" customWidth="1"/>
    <col min="10242" max="10242" width="18.7109375" style="1" customWidth="1"/>
    <col min="10243" max="10243" width="29.7109375" style="1" customWidth="1"/>
    <col min="10244" max="10244" width="13.42578125" style="1" customWidth="1"/>
    <col min="10245" max="10245" width="13.85546875" style="1" customWidth="1"/>
    <col min="10246" max="10250" width="16.5703125" style="1" customWidth="1"/>
    <col min="10251" max="10251" width="20.5703125" style="1" customWidth="1"/>
    <col min="10252" max="10252" width="21.140625" style="1" customWidth="1"/>
    <col min="10253" max="10253" width="9.5703125" style="1" customWidth="1"/>
    <col min="10254" max="10254" width="0.42578125" style="1" customWidth="1"/>
    <col min="10255" max="10261" width="6.42578125" style="1" customWidth="1"/>
    <col min="10262" max="10490" width="11.42578125" style="1"/>
    <col min="10491" max="10491" width="1" style="1" customWidth="1"/>
    <col min="10492" max="10492" width="4.28515625" style="1" customWidth="1"/>
    <col min="10493" max="10493" width="34.7109375" style="1" customWidth="1"/>
    <col min="10494" max="10494" width="0" style="1" hidden="1" customWidth="1"/>
    <col min="10495" max="10495" width="20" style="1" customWidth="1"/>
    <col min="10496" max="10496" width="20.85546875" style="1" customWidth="1"/>
    <col min="10497" max="10497" width="25" style="1" customWidth="1"/>
    <col min="10498" max="10498" width="18.7109375" style="1" customWidth="1"/>
    <col min="10499" max="10499" width="29.7109375" style="1" customWidth="1"/>
    <col min="10500" max="10500" width="13.42578125" style="1" customWidth="1"/>
    <col min="10501" max="10501" width="13.85546875" style="1" customWidth="1"/>
    <col min="10502" max="10506" width="16.5703125" style="1" customWidth="1"/>
    <col min="10507" max="10507" width="20.5703125" style="1" customWidth="1"/>
    <col min="10508" max="10508" width="21.140625" style="1" customWidth="1"/>
    <col min="10509" max="10509" width="9.5703125" style="1" customWidth="1"/>
    <col min="10510" max="10510" width="0.42578125" style="1" customWidth="1"/>
    <col min="10511" max="10517" width="6.42578125" style="1" customWidth="1"/>
    <col min="10518" max="10746" width="11.42578125" style="1"/>
    <col min="10747" max="10747" width="1" style="1" customWidth="1"/>
    <col min="10748" max="10748" width="4.28515625" style="1" customWidth="1"/>
    <col min="10749" max="10749" width="34.7109375" style="1" customWidth="1"/>
    <col min="10750" max="10750" width="0" style="1" hidden="1" customWidth="1"/>
    <col min="10751" max="10751" width="20" style="1" customWidth="1"/>
    <col min="10752" max="10752" width="20.85546875" style="1" customWidth="1"/>
    <col min="10753" max="10753" width="25" style="1" customWidth="1"/>
    <col min="10754" max="10754" width="18.7109375" style="1" customWidth="1"/>
    <col min="10755" max="10755" width="29.7109375" style="1" customWidth="1"/>
    <col min="10756" max="10756" width="13.42578125" style="1" customWidth="1"/>
    <col min="10757" max="10757" width="13.85546875" style="1" customWidth="1"/>
    <col min="10758" max="10762" width="16.5703125" style="1" customWidth="1"/>
    <col min="10763" max="10763" width="20.5703125" style="1" customWidth="1"/>
    <col min="10764" max="10764" width="21.140625" style="1" customWidth="1"/>
    <col min="10765" max="10765" width="9.5703125" style="1" customWidth="1"/>
    <col min="10766" max="10766" width="0.42578125" style="1" customWidth="1"/>
    <col min="10767" max="10773" width="6.42578125" style="1" customWidth="1"/>
    <col min="10774" max="11002" width="11.42578125" style="1"/>
    <col min="11003" max="11003" width="1" style="1" customWidth="1"/>
    <col min="11004" max="11004" width="4.28515625" style="1" customWidth="1"/>
    <col min="11005" max="11005" width="34.7109375" style="1" customWidth="1"/>
    <col min="11006" max="11006" width="0" style="1" hidden="1" customWidth="1"/>
    <col min="11007" max="11007" width="20" style="1" customWidth="1"/>
    <col min="11008" max="11008" width="20.85546875" style="1" customWidth="1"/>
    <col min="11009" max="11009" width="25" style="1" customWidth="1"/>
    <col min="11010" max="11010" width="18.7109375" style="1" customWidth="1"/>
    <col min="11011" max="11011" width="29.7109375" style="1" customWidth="1"/>
    <col min="11012" max="11012" width="13.42578125" style="1" customWidth="1"/>
    <col min="11013" max="11013" width="13.85546875" style="1" customWidth="1"/>
    <col min="11014" max="11018" width="16.5703125" style="1" customWidth="1"/>
    <col min="11019" max="11019" width="20.5703125" style="1" customWidth="1"/>
    <col min="11020" max="11020" width="21.140625" style="1" customWidth="1"/>
    <col min="11021" max="11021" width="9.5703125" style="1" customWidth="1"/>
    <col min="11022" max="11022" width="0.42578125" style="1" customWidth="1"/>
    <col min="11023" max="11029" width="6.42578125" style="1" customWidth="1"/>
    <col min="11030" max="11258" width="11.42578125" style="1"/>
    <col min="11259" max="11259" width="1" style="1" customWidth="1"/>
    <col min="11260" max="11260" width="4.28515625" style="1" customWidth="1"/>
    <col min="11261" max="11261" width="34.7109375" style="1" customWidth="1"/>
    <col min="11262" max="11262" width="0" style="1" hidden="1" customWidth="1"/>
    <col min="11263" max="11263" width="20" style="1" customWidth="1"/>
    <col min="11264" max="11264" width="20.85546875" style="1" customWidth="1"/>
    <col min="11265" max="11265" width="25" style="1" customWidth="1"/>
    <col min="11266" max="11266" width="18.7109375" style="1" customWidth="1"/>
    <col min="11267" max="11267" width="29.7109375" style="1" customWidth="1"/>
    <col min="11268" max="11268" width="13.42578125" style="1" customWidth="1"/>
    <col min="11269" max="11269" width="13.85546875" style="1" customWidth="1"/>
    <col min="11270" max="11274" width="16.5703125" style="1" customWidth="1"/>
    <col min="11275" max="11275" width="20.5703125" style="1" customWidth="1"/>
    <col min="11276" max="11276" width="21.140625" style="1" customWidth="1"/>
    <col min="11277" max="11277" width="9.5703125" style="1" customWidth="1"/>
    <col min="11278" max="11278" width="0.42578125" style="1" customWidth="1"/>
    <col min="11279" max="11285" width="6.42578125" style="1" customWidth="1"/>
    <col min="11286" max="11514" width="11.42578125" style="1"/>
    <col min="11515" max="11515" width="1" style="1" customWidth="1"/>
    <col min="11516" max="11516" width="4.28515625" style="1" customWidth="1"/>
    <col min="11517" max="11517" width="34.7109375" style="1" customWidth="1"/>
    <col min="11518" max="11518" width="0" style="1" hidden="1" customWidth="1"/>
    <col min="11519" max="11519" width="20" style="1" customWidth="1"/>
    <col min="11520" max="11520" width="20.85546875" style="1" customWidth="1"/>
    <col min="11521" max="11521" width="25" style="1" customWidth="1"/>
    <col min="11522" max="11522" width="18.7109375" style="1" customWidth="1"/>
    <col min="11523" max="11523" width="29.7109375" style="1" customWidth="1"/>
    <col min="11524" max="11524" width="13.42578125" style="1" customWidth="1"/>
    <col min="11525" max="11525" width="13.85546875" style="1" customWidth="1"/>
    <col min="11526" max="11530" width="16.5703125" style="1" customWidth="1"/>
    <col min="11531" max="11531" width="20.5703125" style="1" customWidth="1"/>
    <col min="11532" max="11532" width="21.140625" style="1" customWidth="1"/>
    <col min="11533" max="11533" width="9.5703125" style="1" customWidth="1"/>
    <col min="11534" max="11534" width="0.42578125" style="1" customWidth="1"/>
    <col min="11535" max="11541" width="6.42578125" style="1" customWidth="1"/>
    <col min="11542" max="11770" width="11.42578125" style="1"/>
    <col min="11771" max="11771" width="1" style="1" customWidth="1"/>
    <col min="11772" max="11772" width="4.28515625" style="1" customWidth="1"/>
    <col min="11773" max="11773" width="34.7109375" style="1" customWidth="1"/>
    <col min="11774" max="11774" width="0" style="1" hidden="1" customWidth="1"/>
    <col min="11775" max="11775" width="20" style="1" customWidth="1"/>
    <col min="11776" max="11776" width="20.85546875" style="1" customWidth="1"/>
    <col min="11777" max="11777" width="25" style="1" customWidth="1"/>
    <col min="11778" max="11778" width="18.7109375" style="1" customWidth="1"/>
    <col min="11779" max="11779" width="29.7109375" style="1" customWidth="1"/>
    <col min="11780" max="11780" width="13.42578125" style="1" customWidth="1"/>
    <col min="11781" max="11781" width="13.85546875" style="1" customWidth="1"/>
    <col min="11782" max="11786" width="16.5703125" style="1" customWidth="1"/>
    <col min="11787" max="11787" width="20.5703125" style="1" customWidth="1"/>
    <col min="11788" max="11788" width="21.140625" style="1" customWidth="1"/>
    <col min="11789" max="11789" width="9.5703125" style="1" customWidth="1"/>
    <col min="11790" max="11790" width="0.42578125" style="1" customWidth="1"/>
    <col min="11791" max="11797" width="6.42578125" style="1" customWidth="1"/>
    <col min="11798" max="12026" width="11.42578125" style="1"/>
    <col min="12027" max="12027" width="1" style="1" customWidth="1"/>
    <col min="12028" max="12028" width="4.28515625" style="1" customWidth="1"/>
    <col min="12029" max="12029" width="34.7109375" style="1" customWidth="1"/>
    <col min="12030" max="12030" width="0" style="1" hidden="1" customWidth="1"/>
    <col min="12031" max="12031" width="20" style="1" customWidth="1"/>
    <col min="12032" max="12032" width="20.85546875" style="1" customWidth="1"/>
    <col min="12033" max="12033" width="25" style="1" customWidth="1"/>
    <col min="12034" max="12034" width="18.7109375" style="1" customWidth="1"/>
    <col min="12035" max="12035" width="29.7109375" style="1" customWidth="1"/>
    <col min="12036" max="12036" width="13.42578125" style="1" customWidth="1"/>
    <col min="12037" max="12037" width="13.85546875" style="1" customWidth="1"/>
    <col min="12038" max="12042" width="16.5703125" style="1" customWidth="1"/>
    <col min="12043" max="12043" width="20.5703125" style="1" customWidth="1"/>
    <col min="12044" max="12044" width="21.140625" style="1" customWidth="1"/>
    <col min="12045" max="12045" width="9.5703125" style="1" customWidth="1"/>
    <col min="12046" max="12046" width="0.42578125" style="1" customWidth="1"/>
    <col min="12047" max="12053" width="6.42578125" style="1" customWidth="1"/>
    <col min="12054" max="12282" width="11.42578125" style="1"/>
    <col min="12283" max="12283" width="1" style="1" customWidth="1"/>
    <col min="12284" max="12284" width="4.28515625" style="1" customWidth="1"/>
    <col min="12285" max="12285" width="34.7109375" style="1" customWidth="1"/>
    <col min="12286" max="12286" width="0" style="1" hidden="1" customWidth="1"/>
    <col min="12287" max="12287" width="20" style="1" customWidth="1"/>
    <col min="12288" max="12288" width="20.85546875" style="1" customWidth="1"/>
    <col min="12289" max="12289" width="25" style="1" customWidth="1"/>
    <col min="12290" max="12290" width="18.7109375" style="1" customWidth="1"/>
    <col min="12291" max="12291" width="29.7109375" style="1" customWidth="1"/>
    <col min="12292" max="12292" width="13.42578125" style="1" customWidth="1"/>
    <col min="12293" max="12293" width="13.85546875" style="1" customWidth="1"/>
    <col min="12294" max="12298" width="16.5703125" style="1" customWidth="1"/>
    <col min="12299" max="12299" width="20.5703125" style="1" customWidth="1"/>
    <col min="12300" max="12300" width="21.140625" style="1" customWidth="1"/>
    <col min="12301" max="12301" width="9.5703125" style="1" customWidth="1"/>
    <col min="12302" max="12302" width="0.42578125" style="1" customWidth="1"/>
    <col min="12303" max="12309" width="6.42578125" style="1" customWidth="1"/>
    <col min="12310" max="12538" width="11.42578125" style="1"/>
    <col min="12539" max="12539" width="1" style="1" customWidth="1"/>
    <col min="12540" max="12540" width="4.28515625" style="1" customWidth="1"/>
    <col min="12541" max="12541" width="34.7109375" style="1" customWidth="1"/>
    <col min="12542" max="12542" width="0" style="1" hidden="1" customWidth="1"/>
    <col min="12543" max="12543" width="20" style="1" customWidth="1"/>
    <col min="12544" max="12544" width="20.85546875" style="1" customWidth="1"/>
    <col min="12545" max="12545" width="25" style="1" customWidth="1"/>
    <col min="12546" max="12546" width="18.7109375" style="1" customWidth="1"/>
    <col min="12547" max="12547" width="29.7109375" style="1" customWidth="1"/>
    <col min="12548" max="12548" width="13.42578125" style="1" customWidth="1"/>
    <col min="12549" max="12549" width="13.85546875" style="1" customWidth="1"/>
    <col min="12550" max="12554" width="16.5703125" style="1" customWidth="1"/>
    <col min="12555" max="12555" width="20.5703125" style="1" customWidth="1"/>
    <col min="12556" max="12556" width="21.140625" style="1" customWidth="1"/>
    <col min="12557" max="12557" width="9.5703125" style="1" customWidth="1"/>
    <col min="12558" max="12558" width="0.42578125" style="1" customWidth="1"/>
    <col min="12559" max="12565" width="6.42578125" style="1" customWidth="1"/>
    <col min="12566" max="12794" width="11.42578125" style="1"/>
    <col min="12795" max="12795" width="1" style="1" customWidth="1"/>
    <col min="12796" max="12796" width="4.28515625" style="1" customWidth="1"/>
    <col min="12797" max="12797" width="34.7109375" style="1" customWidth="1"/>
    <col min="12798" max="12798" width="0" style="1" hidden="1" customWidth="1"/>
    <col min="12799" max="12799" width="20" style="1" customWidth="1"/>
    <col min="12800" max="12800" width="20.85546875" style="1" customWidth="1"/>
    <col min="12801" max="12801" width="25" style="1" customWidth="1"/>
    <col min="12802" max="12802" width="18.7109375" style="1" customWidth="1"/>
    <col min="12803" max="12803" width="29.7109375" style="1" customWidth="1"/>
    <col min="12804" max="12804" width="13.42578125" style="1" customWidth="1"/>
    <col min="12805" max="12805" width="13.85546875" style="1" customWidth="1"/>
    <col min="12806" max="12810" width="16.5703125" style="1" customWidth="1"/>
    <col min="12811" max="12811" width="20.5703125" style="1" customWidth="1"/>
    <col min="12812" max="12812" width="21.140625" style="1" customWidth="1"/>
    <col min="12813" max="12813" width="9.5703125" style="1" customWidth="1"/>
    <col min="12814" max="12814" width="0.42578125" style="1" customWidth="1"/>
    <col min="12815" max="12821" width="6.42578125" style="1" customWidth="1"/>
    <col min="12822" max="13050" width="11.42578125" style="1"/>
    <col min="13051" max="13051" width="1" style="1" customWidth="1"/>
    <col min="13052" max="13052" width="4.28515625" style="1" customWidth="1"/>
    <col min="13053" max="13053" width="34.7109375" style="1" customWidth="1"/>
    <col min="13054" max="13054" width="0" style="1" hidden="1" customWidth="1"/>
    <col min="13055" max="13055" width="20" style="1" customWidth="1"/>
    <col min="13056" max="13056" width="20.85546875" style="1" customWidth="1"/>
    <col min="13057" max="13057" width="25" style="1" customWidth="1"/>
    <col min="13058" max="13058" width="18.7109375" style="1" customWidth="1"/>
    <col min="13059" max="13059" width="29.7109375" style="1" customWidth="1"/>
    <col min="13060" max="13060" width="13.42578125" style="1" customWidth="1"/>
    <col min="13061" max="13061" width="13.85546875" style="1" customWidth="1"/>
    <col min="13062" max="13066" width="16.5703125" style="1" customWidth="1"/>
    <col min="13067" max="13067" width="20.5703125" style="1" customWidth="1"/>
    <col min="13068" max="13068" width="21.140625" style="1" customWidth="1"/>
    <col min="13069" max="13069" width="9.5703125" style="1" customWidth="1"/>
    <col min="13070" max="13070" width="0.42578125" style="1" customWidth="1"/>
    <col min="13071" max="13077" width="6.42578125" style="1" customWidth="1"/>
    <col min="13078" max="13306" width="11.42578125" style="1"/>
    <col min="13307" max="13307" width="1" style="1" customWidth="1"/>
    <col min="13308" max="13308" width="4.28515625" style="1" customWidth="1"/>
    <col min="13309" max="13309" width="34.7109375" style="1" customWidth="1"/>
    <col min="13310" max="13310" width="0" style="1" hidden="1" customWidth="1"/>
    <col min="13311" max="13311" width="20" style="1" customWidth="1"/>
    <col min="13312" max="13312" width="20.85546875" style="1" customWidth="1"/>
    <col min="13313" max="13313" width="25" style="1" customWidth="1"/>
    <col min="13314" max="13314" width="18.7109375" style="1" customWidth="1"/>
    <col min="13315" max="13315" width="29.7109375" style="1" customWidth="1"/>
    <col min="13316" max="13316" width="13.42578125" style="1" customWidth="1"/>
    <col min="13317" max="13317" width="13.85546875" style="1" customWidth="1"/>
    <col min="13318" max="13322" width="16.5703125" style="1" customWidth="1"/>
    <col min="13323" max="13323" width="20.5703125" style="1" customWidth="1"/>
    <col min="13324" max="13324" width="21.140625" style="1" customWidth="1"/>
    <col min="13325" max="13325" width="9.5703125" style="1" customWidth="1"/>
    <col min="13326" max="13326" width="0.42578125" style="1" customWidth="1"/>
    <col min="13327" max="13333" width="6.42578125" style="1" customWidth="1"/>
    <col min="13334" max="13562" width="11.42578125" style="1"/>
    <col min="13563" max="13563" width="1" style="1" customWidth="1"/>
    <col min="13564" max="13564" width="4.28515625" style="1" customWidth="1"/>
    <col min="13565" max="13565" width="34.7109375" style="1" customWidth="1"/>
    <col min="13566" max="13566" width="0" style="1" hidden="1" customWidth="1"/>
    <col min="13567" max="13567" width="20" style="1" customWidth="1"/>
    <col min="13568" max="13568" width="20.85546875" style="1" customWidth="1"/>
    <col min="13569" max="13569" width="25" style="1" customWidth="1"/>
    <col min="13570" max="13570" width="18.7109375" style="1" customWidth="1"/>
    <col min="13571" max="13571" width="29.7109375" style="1" customWidth="1"/>
    <col min="13572" max="13572" width="13.42578125" style="1" customWidth="1"/>
    <col min="13573" max="13573" width="13.85546875" style="1" customWidth="1"/>
    <col min="13574" max="13578" width="16.5703125" style="1" customWidth="1"/>
    <col min="13579" max="13579" width="20.5703125" style="1" customWidth="1"/>
    <col min="13580" max="13580" width="21.140625" style="1" customWidth="1"/>
    <col min="13581" max="13581" width="9.5703125" style="1" customWidth="1"/>
    <col min="13582" max="13582" width="0.42578125" style="1" customWidth="1"/>
    <col min="13583" max="13589" width="6.42578125" style="1" customWidth="1"/>
    <col min="13590" max="13818" width="11.42578125" style="1"/>
    <col min="13819" max="13819" width="1" style="1" customWidth="1"/>
    <col min="13820" max="13820" width="4.28515625" style="1" customWidth="1"/>
    <col min="13821" max="13821" width="34.7109375" style="1" customWidth="1"/>
    <col min="13822" max="13822" width="0" style="1" hidden="1" customWidth="1"/>
    <col min="13823" max="13823" width="20" style="1" customWidth="1"/>
    <col min="13824" max="13824" width="20.85546875" style="1" customWidth="1"/>
    <col min="13825" max="13825" width="25" style="1" customWidth="1"/>
    <col min="13826" max="13826" width="18.7109375" style="1" customWidth="1"/>
    <col min="13827" max="13827" width="29.7109375" style="1" customWidth="1"/>
    <col min="13828" max="13828" width="13.42578125" style="1" customWidth="1"/>
    <col min="13829" max="13829" width="13.85546875" style="1" customWidth="1"/>
    <col min="13830" max="13834" width="16.5703125" style="1" customWidth="1"/>
    <col min="13835" max="13835" width="20.5703125" style="1" customWidth="1"/>
    <col min="13836" max="13836" width="21.140625" style="1" customWidth="1"/>
    <col min="13837" max="13837" width="9.5703125" style="1" customWidth="1"/>
    <col min="13838" max="13838" width="0.42578125" style="1" customWidth="1"/>
    <col min="13839" max="13845" width="6.42578125" style="1" customWidth="1"/>
    <col min="13846" max="14074" width="11.42578125" style="1"/>
    <col min="14075" max="14075" width="1" style="1" customWidth="1"/>
    <col min="14076" max="14076" width="4.28515625" style="1" customWidth="1"/>
    <col min="14077" max="14077" width="34.7109375" style="1" customWidth="1"/>
    <col min="14078" max="14078" width="0" style="1" hidden="1" customWidth="1"/>
    <col min="14079" max="14079" width="20" style="1" customWidth="1"/>
    <col min="14080" max="14080" width="20.85546875" style="1" customWidth="1"/>
    <col min="14081" max="14081" width="25" style="1" customWidth="1"/>
    <col min="14082" max="14082" width="18.7109375" style="1" customWidth="1"/>
    <col min="14083" max="14083" width="29.7109375" style="1" customWidth="1"/>
    <col min="14084" max="14084" width="13.42578125" style="1" customWidth="1"/>
    <col min="14085" max="14085" width="13.85546875" style="1" customWidth="1"/>
    <col min="14086" max="14090" width="16.5703125" style="1" customWidth="1"/>
    <col min="14091" max="14091" width="20.5703125" style="1" customWidth="1"/>
    <col min="14092" max="14092" width="21.140625" style="1" customWidth="1"/>
    <col min="14093" max="14093" width="9.5703125" style="1" customWidth="1"/>
    <col min="14094" max="14094" width="0.42578125" style="1" customWidth="1"/>
    <col min="14095" max="14101" width="6.42578125" style="1" customWidth="1"/>
    <col min="14102" max="14330" width="11.42578125" style="1"/>
    <col min="14331" max="14331" width="1" style="1" customWidth="1"/>
    <col min="14332" max="14332" width="4.28515625" style="1" customWidth="1"/>
    <col min="14333" max="14333" width="34.7109375" style="1" customWidth="1"/>
    <col min="14334" max="14334" width="0" style="1" hidden="1" customWidth="1"/>
    <col min="14335" max="14335" width="20" style="1" customWidth="1"/>
    <col min="14336" max="14336" width="20.85546875" style="1" customWidth="1"/>
    <col min="14337" max="14337" width="25" style="1" customWidth="1"/>
    <col min="14338" max="14338" width="18.7109375" style="1" customWidth="1"/>
    <col min="14339" max="14339" width="29.7109375" style="1" customWidth="1"/>
    <col min="14340" max="14340" width="13.42578125" style="1" customWidth="1"/>
    <col min="14341" max="14341" width="13.85546875" style="1" customWidth="1"/>
    <col min="14342" max="14346" width="16.5703125" style="1" customWidth="1"/>
    <col min="14347" max="14347" width="20.5703125" style="1" customWidth="1"/>
    <col min="14348" max="14348" width="21.140625" style="1" customWidth="1"/>
    <col min="14349" max="14349" width="9.5703125" style="1" customWidth="1"/>
    <col min="14350" max="14350" width="0.42578125" style="1" customWidth="1"/>
    <col min="14351" max="14357" width="6.42578125" style="1" customWidth="1"/>
    <col min="14358" max="14586" width="11.42578125" style="1"/>
    <col min="14587" max="14587" width="1" style="1" customWidth="1"/>
    <col min="14588" max="14588" width="4.28515625" style="1" customWidth="1"/>
    <col min="14589" max="14589" width="34.7109375" style="1" customWidth="1"/>
    <col min="14590" max="14590" width="0" style="1" hidden="1" customWidth="1"/>
    <col min="14591" max="14591" width="20" style="1" customWidth="1"/>
    <col min="14592" max="14592" width="20.85546875" style="1" customWidth="1"/>
    <col min="14593" max="14593" width="25" style="1" customWidth="1"/>
    <col min="14594" max="14594" width="18.7109375" style="1" customWidth="1"/>
    <col min="14595" max="14595" width="29.7109375" style="1" customWidth="1"/>
    <col min="14596" max="14596" width="13.42578125" style="1" customWidth="1"/>
    <col min="14597" max="14597" width="13.85546875" style="1" customWidth="1"/>
    <col min="14598" max="14602" width="16.5703125" style="1" customWidth="1"/>
    <col min="14603" max="14603" width="20.5703125" style="1" customWidth="1"/>
    <col min="14604" max="14604" width="21.140625" style="1" customWidth="1"/>
    <col min="14605" max="14605" width="9.5703125" style="1" customWidth="1"/>
    <col min="14606" max="14606" width="0.42578125" style="1" customWidth="1"/>
    <col min="14607" max="14613" width="6.42578125" style="1" customWidth="1"/>
    <col min="14614" max="14842" width="11.42578125" style="1"/>
    <col min="14843" max="14843" width="1" style="1" customWidth="1"/>
    <col min="14844" max="14844" width="4.28515625" style="1" customWidth="1"/>
    <col min="14845" max="14845" width="34.7109375" style="1" customWidth="1"/>
    <col min="14846" max="14846" width="0" style="1" hidden="1" customWidth="1"/>
    <col min="14847" max="14847" width="20" style="1" customWidth="1"/>
    <col min="14848" max="14848" width="20.85546875" style="1" customWidth="1"/>
    <col min="14849" max="14849" width="25" style="1" customWidth="1"/>
    <col min="14850" max="14850" width="18.7109375" style="1" customWidth="1"/>
    <col min="14851" max="14851" width="29.7109375" style="1" customWidth="1"/>
    <col min="14852" max="14852" width="13.42578125" style="1" customWidth="1"/>
    <col min="14853" max="14853" width="13.85546875" style="1" customWidth="1"/>
    <col min="14854" max="14858" width="16.5703125" style="1" customWidth="1"/>
    <col min="14859" max="14859" width="20.5703125" style="1" customWidth="1"/>
    <col min="14860" max="14860" width="21.140625" style="1" customWidth="1"/>
    <col min="14861" max="14861" width="9.5703125" style="1" customWidth="1"/>
    <col min="14862" max="14862" width="0.42578125" style="1" customWidth="1"/>
    <col min="14863" max="14869" width="6.42578125" style="1" customWidth="1"/>
    <col min="14870" max="15098" width="11.42578125" style="1"/>
    <col min="15099" max="15099" width="1" style="1" customWidth="1"/>
    <col min="15100" max="15100" width="4.28515625" style="1" customWidth="1"/>
    <col min="15101" max="15101" width="34.7109375" style="1" customWidth="1"/>
    <col min="15102" max="15102" width="0" style="1" hidden="1" customWidth="1"/>
    <col min="15103" max="15103" width="20" style="1" customWidth="1"/>
    <col min="15104" max="15104" width="20.85546875" style="1" customWidth="1"/>
    <col min="15105" max="15105" width="25" style="1" customWidth="1"/>
    <col min="15106" max="15106" width="18.7109375" style="1" customWidth="1"/>
    <col min="15107" max="15107" width="29.7109375" style="1" customWidth="1"/>
    <col min="15108" max="15108" width="13.42578125" style="1" customWidth="1"/>
    <col min="15109" max="15109" width="13.85546875" style="1" customWidth="1"/>
    <col min="15110" max="15114" width="16.5703125" style="1" customWidth="1"/>
    <col min="15115" max="15115" width="20.5703125" style="1" customWidth="1"/>
    <col min="15116" max="15116" width="21.140625" style="1" customWidth="1"/>
    <col min="15117" max="15117" width="9.5703125" style="1" customWidth="1"/>
    <col min="15118" max="15118" width="0.42578125" style="1" customWidth="1"/>
    <col min="15119" max="15125" width="6.42578125" style="1" customWidth="1"/>
    <col min="15126" max="15354" width="11.42578125" style="1"/>
    <col min="15355" max="15355" width="1" style="1" customWidth="1"/>
    <col min="15356" max="15356" width="4.28515625" style="1" customWidth="1"/>
    <col min="15357" max="15357" width="34.7109375" style="1" customWidth="1"/>
    <col min="15358" max="15358" width="0" style="1" hidden="1" customWidth="1"/>
    <col min="15359" max="15359" width="20" style="1" customWidth="1"/>
    <col min="15360" max="15360" width="20.85546875" style="1" customWidth="1"/>
    <col min="15361" max="15361" width="25" style="1" customWidth="1"/>
    <col min="15362" max="15362" width="18.7109375" style="1" customWidth="1"/>
    <col min="15363" max="15363" width="29.7109375" style="1" customWidth="1"/>
    <col min="15364" max="15364" width="13.42578125" style="1" customWidth="1"/>
    <col min="15365" max="15365" width="13.85546875" style="1" customWidth="1"/>
    <col min="15366" max="15370" width="16.5703125" style="1" customWidth="1"/>
    <col min="15371" max="15371" width="20.5703125" style="1" customWidth="1"/>
    <col min="15372" max="15372" width="21.140625" style="1" customWidth="1"/>
    <col min="15373" max="15373" width="9.5703125" style="1" customWidth="1"/>
    <col min="15374" max="15374" width="0.42578125" style="1" customWidth="1"/>
    <col min="15375" max="15381" width="6.42578125" style="1" customWidth="1"/>
    <col min="15382" max="15610" width="11.42578125" style="1"/>
    <col min="15611" max="15611" width="1" style="1" customWidth="1"/>
    <col min="15612" max="15612" width="4.28515625" style="1" customWidth="1"/>
    <col min="15613" max="15613" width="34.7109375" style="1" customWidth="1"/>
    <col min="15614" max="15614" width="0" style="1" hidden="1" customWidth="1"/>
    <col min="15615" max="15615" width="20" style="1" customWidth="1"/>
    <col min="15616" max="15616" width="20.85546875" style="1" customWidth="1"/>
    <col min="15617" max="15617" width="25" style="1" customWidth="1"/>
    <col min="15618" max="15618" width="18.7109375" style="1" customWidth="1"/>
    <col min="15619" max="15619" width="29.7109375" style="1" customWidth="1"/>
    <col min="15620" max="15620" width="13.42578125" style="1" customWidth="1"/>
    <col min="15621" max="15621" width="13.85546875" style="1" customWidth="1"/>
    <col min="15622" max="15626" width="16.5703125" style="1" customWidth="1"/>
    <col min="15627" max="15627" width="20.5703125" style="1" customWidth="1"/>
    <col min="15628" max="15628" width="21.140625" style="1" customWidth="1"/>
    <col min="15629" max="15629" width="9.5703125" style="1" customWidth="1"/>
    <col min="15630" max="15630" width="0.42578125" style="1" customWidth="1"/>
    <col min="15631" max="15637" width="6.42578125" style="1" customWidth="1"/>
    <col min="15638" max="15866" width="11.42578125" style="1"/>
    <col min="15867" max="15867" width="1" style="1" customWidth="1"/>
    <col min="15868" max="15868" width="4.28515625" style="1" customWidth="1"/>
    <col min="15869" max="15869" width="34.7109375" style="1" customWidth="1"/>
    <col min="15870" max="15870" width="0" style="1" hidden="1" customWidth="1"/>
    <col min="15871" max="15871" width="20" style="1" customWidth="1"/>
    <col min="15872" max="15872" width="20.85546875" style="1" customWidth="1"/>
    <col min="15873" max="15873" width="25" style="1" customWidth="1"/>
    <col min="15874" max="15874" width="18.7109375" style="1" customWidth="1"/>
    <col min="15875" max="15875" width="29.7109375" style="1" customWidth="1"/>
    <col min="15876" max="15876" width="13.42578125" style="1" customWidth="1"/>
    <col min="15877" max="15877" width="13.85546875" style="1" customWidth="1"/>
    <col min="15878" max="15882" width="16.5703125" style="1" customWidth="1"/>
    <col min="15883" max="15883" width="20.5703125" style="1" customWidth="1"/>
    <col min="15884" max="15884" width="21.140625" style="1" customWidth="1"/>
    <col min="15885" max="15885" width="9.5703125" style="1" customWidth="1"/>
    <col min="15886" max="15886" width="0.42578125" style="1" customWidth="1"/>
    <col min="15887" max="15893" width="6.42578125" style="1" customWidth="1"/>
    <col min="15894" max="16122" width="11.42578125" style="1"/>
    <col min="16123" max="16123" width="1" style="1" customWidth="1"/>
    <col min="16124" max="16124" width="4.28515625" style="1" customWidth="1"/>
    <col min="16125" max="16125" width="34.7109375" style="1" customWidth="1"/>
    <col min="16126" max="16126" width="0" style="1" hidden="1" customWidth="1"/>
    <col min="16127" max="16127" width="20" style="1" customWidth="1"/>
    <col min="16128" max="16128" width="20.85546875" style="1" customWidth="1"/>
    <col min="16129" max="16129" width="25" style="1" customWidth="1"/>
    <col min="16130" max="16130" width="18.7109375" style="1" customWidth="1"/>
    <col min="16131" max="16131" width="29.7109375" style="1" customWidth="1"/>
    <col min="16132" max="16132" width="13.42578125" style="1" customWidth="1"/>
    <col min="16133" max="16133" width="13.85546875" style="1" customWidth="1"/>
    <col min="16134" max="16138" width="16.5703125" style="1" customWidth="1"/>
    <col min="16139" max="16139" width="20.5703125" style="1" customWidth="1"/>
    <col min="16140" max="16140" width="21.140625" style="1" customWidth="1"/>
    <col min="16141" max="16141" width="9.5703125" style="1" customWidth="1"/>
    <col min="16142" max="16142" width="0.42578125" style="1" customWidth="1"/>
    <col min="16143" max="16149" width="6.42578125" style="1" customWidth="1"/>
    <col min="16150" max="16370" width="11.42578125" style="1"/>
    <col min="16371" max="16383" width="11.42578125" style="1" customWidth="1"/>
    <col min="16384" max="16384" width="11.42578125" style="1"/>
  </cols>
  <sheetData>
    <row r="2" spans="1:15" ht="26.25" x14ac:dyDescent="0.25">
      <c r="A2" s="1881" t="s">
        <v>0</v>
      </c>
      <c r="B2" s="1882"/>
      <c r="C2" s="1882"/>
      <c r="D2" s="1882"/>
      <c r="E2" s="1882"/>
      <c r="F2" s="1882"/>
      <c r="G2" s="1882"/>
      <c r="H2" s="1882"/>
      <c r="I2" s="1882"/>
      <c r="J2" s="1882"/>
      <c r="K2" s="1882"/>
      <c r="L2" s="1882"/>
      <c r="M2" s="1882"/>
      <c r="N2" s="1882"/>
      <c r="O2" s="1882"/>
    </row>
    <row r="4" spans="1:15" ht="15.75" thickBot="1" x14ac:dyDescent="0.3"/>
    <row r="5" spans="1:15" ht="21.75" thickBot="1" x14ac:dyDescent="0.3">
      <c r="A5" s="4" t="s">
        <v>2</v>
      </c>
      <c r="B5" s="1883" t="s">
        <v>1789</v>
      </c>
      <c r="C5" s="1883"/>
      <c r="D5" s="1883"/>
      <c r="E5" s="1883"/>
      <c r="F5" s="1883"/>
      <c r="G5" s="1883"/>
      <c r="H5" s="1883"/>
      <c r="I5" s="1883"/>
      <c r="J5" s="1883"/>
      <c r="K5" s="1883"/>
      <c r="L5" s="1883"/>
      <c r="M5" s="1884"/>
    </row>
    <row r="6" spans="1:15" ht="16.5" thickBot="1" x14ac:dyDescent="0.3">
      <c r="A6" s="5" t="s">
        <v>4</v>
      </c>
      <c r="B6" s="1883"/>
      <c r="C6" s="1883"/>
      <c r="D6" s="1883"/>
      <c r="E6" s="1883"/>
      <c r="F6" s="1883"/>
      <c r="G6" s="1883"/>
      <c r="H6" s="1883"/>
      <c r="I6" s="1883"/>
      <c r="J6" s="1883"/>
      <c r="K6" s="1883"/>
      <c r="L6" s="1883"/>
      <c r="M6" s="1884"/>
    </row>
    <row r="7" spans="1:15" ht="16.5" thickBot="1" x14ac:dyDescent="0.3">
      <c r="A7" s="5" t="s">
        <v>5</v>
      </c>
      <c r="B7" s="1883"/>
      <c r="C7" s="1883"/>
      <c r="D7" s="1883"/>
      <c r="E7" s="1883"/>
      <c r="F7" s="1883"/>
      <c r="G7" s="1883"/>
      <c r="H7" s="1883"/>
      <c r="I7" s="1883"/>
      <c r="J7" s="1883"/>
      <c r="K7" s="1883"/>
      <c r="L7" s="1883"/>
      <c r="M7" s="1884"/>
    </row>
    <row r="8" spans="1:15" ht="16.5" thickBot="1" x14ac:dyDescent="0.3">
      <c r="A8" s="5" t="s">
        <v>6</v>
      </c>
      <c r="B8" s="1883"/>
      <c r="C8" s="1883"/>
      <c r="D8" s="1883"/>
      <c r="E8" s="1883"/>
      <c r="F8" s="1883"/>
      <c r="G8" s="1883"/>
      <c r="H8" s="1883"/>
      <c r="I8" s="1883"/>
      <c r="J8" s="1883"/>
      <c r="K8" s="1883"/>
      <c r="L8" s="1883"/>
      <c r="M8" s="1884"/>
    </row>
    <row r="9" spans="1:15" ht="16.5" thickBot="1" x14ac:dyDescent="0.3">
      <c r="A9" s="5" t="s">
        <v>7</v>
      </c>
      <c r="B9" s="1891" t="s">
        <v>1790</v>
      </c>
      <c r="C9" s="1891"/>
      <c r="D9" s="1892"/>
      <c r="E9" s="6"/>
      <c r="F9" s="6"/>
      <c r="G9" s="6"/>
      <c r="H9" s="6"/>
      <c r="I9" s="6"/>
      <c r="J9" s="6"/>
      <c r="K9" s="6"/>
      <c r="L9" s="6"/>
      <c r="M9" s="8"/>
    </row>
    <row r="10" spans="1:15" ht="16.5" thickBot="1" x14ac:dyDescent="0.3">
      <c r="A10" s="9" t="s">
        <v>8</v>
      </c>
      <c r="B10" s="313">
        <v>41969</v>
      </c>
      <c r="C10" s="11"/>
      <c r="D10" s="11"/>
      <c r="E10" s="11"/>
      <c r="F10" s="11"/>
      <c r="G10" s="11"/>
      <c r="H10" s="11"/>
      <c r="I10" s="11"/>
      <c r="J10" s="11"/>
      <c r="K10" s="11"/>
      <c r="L10" s="11"/>
      <c r="M10" s="13"/>
    </row>
    <row r="11" spans="1:15" ht="15.75" x14ac:dyDescent="0.25">
      <c r="A11" s="14"/>
      <c r="B11" s="244"/>
      <c r="C11" s="16"/>
      <c r="D11" s="16"/>
      <c r="E11" s="16"/>
      <c r="F11" s="16"/>
      <c r="G11" s="16"/>
      <c r="H11" s="3"/>
      <c r="I11" s="3"/>
      <c r="J11" s="3"/>
      <c r="K11" s="3"/>
      <c r="L11" s="3"/>
      <c r="M11" s="16"/>
    </row>
    <row r="12" spans="1:15" x14ac:dyDescent="0.25">
      <c r="H12" s="3"/>
      <c r="I12" s="3"/>
      <c r="J12" s="3"/>
      <c r="K12" s="3"/>
      <c r="L12" s="3"/>
      <c r="M12" s="17"/>
    </row>
    <row r="13" spans="1:15" x14ac:dyDescent="0.25">
      <c r="A13" s="1893" t="s">
        <v>10</v>
      </c>
      <c r="B13" s="1893"/>
      <c r="C13" s="498" t="s">
        <v>11</v>
      </c>
      <c r="D13" s="498" t="s">
        <v>12</v>
      </c>
      <c r="E13" s="498" t="s">
        <v>13</v>
      </c>
      <c r="F13" s="19"/>
      <c r="H13" s="20"/>
      <c r="I13" s="20"/>
      <c r="J13" s="20"/>
      <c r="K13" s="20"/>
      <c r="L13" s="20"/>
      <c r="M13" s="17"/>
    </row>
    <row r="14" spans="1:15" x14ac:dyDescent="0.25">
      <c r="A14" s="1893"/>
      <c r="B14" s="1893"/>
      <c r="C14" s="498" t="s">
        <v>1791</v>
      </c>
      <c r="D14" s="245">
        <v>2747190536</v>
      </c>
      <c r="E14" s="314">
        <v>1273</v>
      </c>
      <c r="F14" s="24"/>
      <c r="H14" s="25"/>
      <c r="I14" s="25"/>
      <c r="J14" s="25"/>
      <c r="K14" s="25"/>
      <c r="L14" s="25"/>
      <c r="M14" s="17"/>
    </row>
    <row r="15" spans="1:15" x14ac:dyDescent="0.25">
      <c r="A15" s="1893"/>
      <c r="B15" s="1893"/>
      <c r="C15" s="498" t="s">
        <v>1792</v>
      </c>
      <c r="D15" s="245">
        <v>2021508334</v>
      </c>
      <c r="E15" s="314">
        <v>743</v>
      </c>
      <c r="F15" s="24"/>
      <c r="H15" s="25"/>
      <c r="I15" s="25"/>
      <c r="J15" s="25"/>
      <c r="K15" s="25"/>
      <c r="L15" s="25"/>
      <c r="M15" s="17"/>
    </row>
    <row r="16" spans="1:15" x14ac:dyDescent="0.25">
      <c r="A16" s="1893"/>
      <c r="B16" s="1893"/>
      <c r="C16" s="498" t="s">
        <v>1793</v>
      </c>
      <c r="D16" s="245">
        <v>1524445130</v>
      </c>
      <c r="E16" s="314">
        <v>730</v>
      </c>
      <c r="F16" s="24"/>
      <c r="H16" s="25"/>
      <c r="I16" s="25"/>
      <c r="J16" s="25"/>
      <c r="K16" s="25"/>
      <c r="L16" s="25"/>
      <c r="M16" s="17"/>
    </row>
    <row r="17" spans="1:13" x14ac:dyDescent="0.25">
      <c r="A17" s="1893"/>
      <c r="B17" s="1893"/>
      <c r="C17" s="498"/>
      <c r="D17" s="30"/>
      <c r="E17" s="245"/>
      <c r="F17" s="24"/>
      <c r="G17" s="28"/>
      <c r="H17" s="25"/>
      <c r="I17" s="25"/>
      <c r="J17" s="25"/>
      <c r="K17" s="25"/>
      <c r="L17" s="25"/>
      <c r="M17" s="29"/>
    </row>
    <row r="18" spans="1:13" x14ac:dyDescent="0.25">
      <c r="A18" s="1893"/>
      <c r="B18" s="1893"/>
      <c r="C18" s="498"/>
      <c r="D18" s="30"/>
      <c r="E18" s="245"/>
      <c r="F18" s="24"/>
      <c r="G18" s="28"/>
      <c r="H18" s="247"/>
      <c r="I18" s="247"/>
      <c r="J18" s="247"/>
      <c r="K18" s="247"/>
      <c r="L18" s="247"/>
      <c r="M18" s="29"/>
    </row>
    <row r="19" spans="1:13" x14ac:dyDescent="0.25">
      <c r="A19" s="1893"/>
      <c r="B19" s="1893"/>
      <c r="C19" s="498"/>
      <c r="D19" s="30"/>
      <c r="E19" s="245"/>
      <c r="F19" s="24"/>
      <c r="G19" s="28"/>
      <c r="H19" s="3"/>
      <c r="I19" s="3"/>
      <c r="J19" s="3"/>
      <c r="K19" s="3"/>
      <c r="L19" s="3"/>
      <c r="M19" s="29"/>
    </row>
    <row r="20" spans="1:13" x14ac:dyDescent="0.25">
      <c r="A20" s="1893"/>
      <c r="B20" s="1893"/>
      <c r="C20" s="498"/>
      <c r="D20" s="30"/>
      <c r="E20" s="245"/>
      <c r="F20" s="24"/>
      <c r="G20" s="28"/>
      <c r="H20" s="3"/>
      <c r="I20" s="3"/>
      <c r="J20" s="3"/>
      <c r="K20" s="3"/>
      <c r="L20" s="3"/>
      <c r="M20" s="29"/>
    </row>
    <row r="21" spans="1:13" x14ac:dyDescent="0.25">
      <c r="A21" s="1894" t="s">
        <v>14</v>
      </c>
      <c r="B21" s="1895"/>
      <c r="C21" s="498"/>
      <c r="D21" s="31">
        <f>SUM(D14:D20)</f>
        <v>6293144000</v>
      </c>
      <c r="E21" s="314">
        <f>SUM(E14:E20)</f>
        <v>2746</v>
      </c>
      <c r="F21" s="24"/>
      <c r="G21" s="28"/>
      <c r="H21" s="3"/>
      <c r="I21" s="3"/>
      <c r="J21" s="3"/>
      <c r="K21" s="3"/>
      <c r="L21" s="3"/>
      <c r="M21" s="29"/>
    </row>
    <row r="22" spans="1:13" ht="30" x14ac:dyDescent="0.25">
      <c r="A22" s="33" t="s">
        <v>15</v>
      </c>
      <c r="B22" s="33" t="s">
        <v>16</v>
      </c>
      <c r="D22" s="20"/>
      <c r="E22" s="20"/>
      <c r="F22" s="20"/>
      <c r="G22" s="20"/>
      <c r="H22" s="35"/>
      <c r="I22" s="35"/>
      <c r="J22" s="35"/>
      <c r="K22" s="35"/>
      <c r="L22" s="35"/>
    </row>
    <row r="23" spans="1:13" x14ac:dyDescent="0.25">
      <c r="B23" s="248">
        <f>E21*80/100</f>
        <v>2196.8000000000002</v>
      </c>
      <c r="C23" s="39"/>
      <c r="D23" s="315"/>
      <c r="E23" s="41"/>
      <c r="F23" s="41"/>
      <c r="G23" s="41"/>
      <c r="H23" s="42"/>
      <c r="I23" s="42"/>
      <c r="J23" s="42"/>
      <c r="K23" s="42"/>
      <c r="L23" s="42"/>
    </row>
    <row r="24" spans="1:13" x14ac:dyDescent="0.25">
      <c r="B24" s="250"/>
      <c r="C24" s="25"/>
      <c r="D24" s="46"/>
      <c r="E24" s="41"/>
      <c r="F24" s="41"/>
      <c r="G24" s="41"/>
      <c r="H24" s="42"/>
      <c r="I24" s="42"/>
      <c r="J24" s="42"/>
      <c r="K24" s="42"/>
      <c r="L24" s="42"/>
    </row>
    <row r="25" spans="1:13" x14ac:dyDescent="0.25">
      <c r="B25" s="250"/>
      <c r="C25" s="25"/>
      <c r="D25" s="46"/>
      <c r="E25" s="41"/>
      <c r="F25" s="41"/>
      <c r="G25" s="41"/>
      <c r="H25" s="42"/>
      <c r="I25" s="42"/>
      <c r="J25" s="42"/>
      <c r="K25" s="42"/>
      <c r="L25" s="42"/>
    </row>
    <row r="26" spans="1:13" x14ac:dyDescent="0.25">
      <c r="A26" s="47" t="s">
        <v>1794</v>
      </c>
      <c r="B26"/>
      <c r="C26"/>
      <c r="D26"/>
      <c r="E26"/>
      <c r="F26"/>
      <c r="G26"/>
      <c r="H26" s="3"/>
      <c r="I26" s="3"/>
      <c r="J26" s="3"/>
      <c r="K26" s="3"/>
      <c r="L26" s="3"/>
      <c r="M26" s="17"/>
    </row>
    <row r="27" spans="1:13" x14ac:dyDescent="0.25">
      <c r="A27"/>
      <c r="B27"/>
      <c r="C27"/>
      <c r="D27"/>
      <c r="E27"/>
      <c r="F27"/>
      <c r="G27"/>
      <c r="H27" s="3"/>
      <c r="I27" s="3"/>
      <c r="J27" s="3"/>
      <c r="K27" s="3"/>
      <c r="L27" s="3"/>
      <c r="M27" s="17"/>
    </row>
    <row r="28" spans="1:13" x14ac:dyDescent="0.25">
      <c r="A28" s="49" t="s">
        <v>18</v>
      </c>
      <c r="B28" s="49" t="s">
        <v>19</v>
      </c>
      <c r="C28" s="49" t="s">
        <v>20</v>
      </c>
      <c r="D28" s="316"/>
      <c r="E28"/>
      <c r="F28" s="1951"/>
      <c r="G28" s="1951"/>
      <c r="H28" s="1951"/>
      <c r="I28" s="1951"/>
      <c r="J28" s="3"/>
      <c r="K28" s="3"/>
      <c r="L28" s="3"/>
      <c r="M28" s="17"/>
    </row>
    <row r="29" spans="1:13" ht="18.75" x14ac:dyDescent="0.3">
      <c r="A29" s="51" t="s">
        <v>21</v>
      </c>
      <c r="B29" s="562" t="s">
        <v>811</v>
      </c>
      <c r="C29" s="563"/>
      <c r="D29"/>
      <c r="E29"/>
      <c r="F29" s="1951"/>
      <c r="G29" s="1951"/>
      <c r="H29" s="565"/>
      <c r="I29" s="566"/>
      <c r="J29" s="3"/>
      <c r="K29" s="3"/>
      <c r="L29" s="3"/>
      <c r="M29" s="17"/>
    </row>
    <row r="30" spans="1:13" ht="18.75" x14ac:dyDescent="0.3">
      <c r="A30" s="51" t="s">
        <v>23</v>
      </c>
      <c r="B30" s="563" t="s">
        <v>22</v>
      </c>
      <c r="C30" s="562"/>
      <c r="D30"/>
      <c r="E30"/>
      <c r="F30" s="420"/>
      <c r="G30" s="421"/>
      <c r="H30" s="247"/>
      <c r="I30" s="247"/>
      <c r="J30" s="3"/>
      <c r="K30" s="3"/>
      <c r="L30" s="3"/>
      <c r="M30" s="17"/>
    </row>
    <row r="31" spans="1:13" ht="18.75" x14ac:dyDescent="0.3">
      <c r="A31" s="51" t="s">
        <v>24</v>
      </c>
      <c r="B31" s="562" t="s">
        <v>22</v>
      </c>
      <c r="C31" s="562"/>
      <c r="D31"/>
      <c r="E31"/>
      <c r="F31" s="420"/>
      <c r="G31" s="421"/>
      <c r="H31" s="247"/>
      <c r="I31" s="247"/>
      <c r="J31" s="3"/>
      <c r="K31" s="3"/>
      <c r="L31" s="3"/>
      <c r="M31" s="17"/>
    </row>
    <row r="32" spans="1:13" ht="18.75" x14ac:dyDescent="0.3">
      <c r="A32" s="51" t="s">
        <v>25</v>
      </c>
      <c r="B32" s="562" t="s">
        <v>22</v>
      </c>
      <c r="C32" s="562"/>
      <c r="D32"/>
      <c r="E32"/>
      <c r="F32" s="381"/>
      <c r="G32" s="381"/>
      <c r="H32" s="247"/>
      <c r="I32" s="26"/>
      <c r="J32" s="3"/>
      <c r="K32" s="3"/>
      <c r="L32" s="3"/>
      <c r="M32" s="17"/>
    </row>
    <row r="33" spans="1:13" ht="18.75" x14ac:dyDescent="0.3">
      <c r="A33"/>
      <c r="B33" s="564"/>
      <c r="C33" s="564"/>
      <c r="D33"/>
      <c r="E33"/>
      <c r="F33" s="1951"/>
      <c r="G33" s="1951"/>
      <c r="H33" s="1951"/>
      <c r="I33" s="1951"/>
      <c r="J33" s="3"/>
      <c r="K33" s="3"/>
      <c r="L33" s="3"/>
      <c r="M33" s="17"/>
    </row>
    <row r="34" spans="1:13" x14ac:dyDescent="0.25">
      <c r="A34" s="47" t="s">
        <v>1795</v>
      </c>
      <c r="B34" s="206"/>
      <c r="C34" s="206"/>
      <c r="D34"/>
      <c r="E34"/>
      <c r="F34" s="1951"/>
      <c r="G34" s="1951"/>
      <c r="H34" s="565"/>
      <c r="I34" s="566"/>
      <c r="J34" s="3"/>
      <c r="K34" s="3"/>
      <c r="L34" s="3"/>
      <c r="M34" s="17"/>
    </row>
    <row r="35" spans="1:13" x14ac:dyDescent="0.25">
      <c r="A35"/>
      <c r="B35" s="206"/>
      <c r="C35" s="206"/>
      <c r="D35"/>
      <c r="E35"/>
      <c r="F35" s="420"/>
      <c r="G35" s="421"/>
      <c r="H35" s="247"/>
      <c r="I35" s="247"/>
      <c r="J35" s="3"/>
      <c r="K35" s="3"/>
      <c r="L35" s="3"/>
      <c r="M35" s="17"/>
    </row>
    <row r="36" spans="1:13" x14ac:dyDescent="0.25">
      <c r="A36" s="49" t="s">
        <v>18</v>
      </c>
      <c r="B36" s="560" t="s">
        <v>19</v>
      </c>
      <c r="C36" s="560" t="s">
        <v>20</v>
      </c>
      <c r="D36"/>
      <c r="E36"/>
      <c r="F36" s="420"/>
      <c r="G36" s="421"/>
      <c r="H36" s="247"/>
      <c r="I36" s="247"/>
      <c r="J36" s="3"/>
      <c r="K36" s="3"/>
      <c r="L36" s="3"/>
      <c r="M36" s="17"/>
    </row>
    <row r="37" spans="1:13" ht="18.75" x14ac:dyDescent="0.3">
      <c r="A37" s="51" t="s">
        <v>21</v>
      </c>
      <c r="B37" s="562"/>
      <c r="C37" s="562" t="s">
        <v>811</v>
      </c>
      <c r="D37"/>
      <c r="E37"/>
      <c r="F37" s="381"/>
      <c r="G37" s="381"/>
      <c r="H37" s="247"/>
      <c r="I37" s="26"/>
      <c r="J37" s="3"/>
      <c r="K37" s="3"/>
      <c r="L37" s="3"/>
      <c r="M37" s="17"/>
    </row>
    <row r="38" spans="1:13" ht="18.75" x14ac:dyDescent="0.3">
      <c r="A38" s="51" t="s">
        <v>23</v>
      </c>
      <c r="B38" s="562"/>
      <c r="C38" s="562" t="s">
        <v>22</v>
      </c>
      <c r="D38"/>
      <c r="E38"/>
      <c r="F38" s="1951"/>
      <c r="G38" s="1951"/>
      <c r="H38" s="1951"/>
      <c r="I38" s="1951"/>
      <c r="J38" s="3"/>
      <c r="K38" s="3"/>
      <c r="L38" s="3"/>
      <c r="M38" s="17"/>
    </row>
    <row r="39" spans="1:13" ht="18.75" x14ac:dyDescent="0.3">
      <c r="A39" s="51" t="s">
        <v>24</v>
      </c>
      <c r="B39" s="562"/>
      <c r="C39" s="562" t="s">
        <v>22</v>
      </c>
      <c r="D39"/>
      <c r="E39"/>
      <c r="F39" s="1951"/>
      <c r="G39" s="1951"/>
      <c r="H39" s="565"/>
      <c r="I39" s="566"/>
      <c r="J39" s="3"/>
      <c r="K39" s="3"/>
      <c r="L39" s="3"/>
      <c r="M39" s="17"/>
    </row>
    <row r="40" spans="1:13" ht="18.75" x14ac:dyDescent="0.3">
      <c r="A40" s="51" t="s">
        <v>25</v>
      </c>
      <c r="B40" s="562" t="s">
        <v>22</v>
      </c>
      <c r="C40" s="562"/>
      <c r="D40"/>
      <c r="E40"/>
      <c r="F40" s="420"/>
      <c r="G40" s="421"/>
      <c r="H40" s="247"/>
      <c r="I40" s="247"/>
      <c r="J40" s="3"/>
      <c r="K40" s="3"/>
      <c r="L40" s="3"/>
      <c r="M40" s="17"/>
    </row>
    <row r="41" spans="1:13" x14ac:dyDescent="0.25">
      <c r="A41" s="35"/>
      <c r="B41" s="561"/>
      <c r="C41" s="561"/>
      <c r="D41"/>
      <c r="E41"/>
      <c r="F41" s="420"/>
      <c r="G41" s="421"/>
      <c r="H41" s="247"/>
      <c r="I41" s="247"/>
      <c r="J41" s="3"/>
      <c r="K41" s="3"/>
      <c r="L41" s="3"/>
      <c r="M41" s="17"/>
    </row>
    <row r="42" spans="1:13" x14ac:dyDescent="0.25">
      <c r="A42" s="47" t="s">
        <v>1796</v>
      </c>
      <c r="B42" s="206"/>
      <c r="C42" s="206"/>
      <c r="D42"/>
      <c r="E42"/>
      <c r="F42" s="195"/>
      <c r="G42" s="195"/>
      <c r="H42" s="247"/>
      <c r="I42" s="247"/>
      <c r="J42" s="3"/>
      <c r="K42" s="3"/>
      <c r="L42" s="3"/>
      <c r="M42" s="17"/>
    </row>
    <row r="43" spans="1:13" x14ac:dyDescent="0.25">
      <c r="A43"/>
      <c r="B43" s="206"/>
      <c r="C43" s="206"/>
      <c r="D43"/>
      <c r="E43"/>
      <c r="F43"/>
      <c r="G43"/>
      <c r="H43" s="3"/>
      <c r="I43" s="3"/>
      <c r="J43" s="3"/>
      <c r="K43" s="3"/>
      <c r="L43" s="3"/>
      <c r="M43" s="17"/>
    </row>
    <row r="44" spans="1:13" x14ac:dyDescent="0.25">
      <c r="A44" s="49" t="s">
        <v>18</v>
      </c>
      <c r="B44" s="560" t="s">
        <v>19</v>
      </c>
      <c r="C44" s="560" t="s">
        <v>20</v>
      </c>
      <c r="D44"/>
      <c r="E44"/>
      <c r="F44"/>
      <c r="G44"/>
      <c r="H44" s="3"/>
      <c r="I44" s="3"/>
      <c r="J44" s="3"/>
      <c r="K44" s="3"/>
      <c r="L44" s="3"/>
      <c r="M44" s="17"/>
    </row>
    <row r="45" spans="1:13" ht="18.75" x14ac:dyDescent="0.3">
      <c r="A45" s="51" t="s">
        <v>21</v>
      </c>
      <c r="B45" s="562" t="s">
        <v>811</v>
      </c>
      <c r="C45" s="562"/>
      <c r="D45"/>
      <c r="E45"/>
      <c r="F45"/>
      <c r="G45"/>
      <c r="H45" s="3"/>
      <c r="I45" s="3"/>
      <c r="J45" s="3"/>
      <c r="K45" s="3"/>
      <c r="L45" s="3"/>
      <c r="M45" s="17"/>
    </row>
    <row r="46" spans="1:13" ht="18.75" x14ac:dyDescent="0.3">
      <c r="A46" s="51" t="s">
        <v>23</v>
      </c>
      <c r="B46" s="562" t="s">
        <v>22</v>
      </c>
      <c r="C46" s="562"/>
      <c r="D46"/>
      <c r="E46"/>
      <c r="F46"/>
      <c r="G46"/>
      <c r="H46" s="3"/>
      <c r="I46" s="3"/>
      <c r="J46" s="3"/>
      <c r="K46" s="3"/>
      <c r="L46" s="3"/>
      <c r="M46" s="17"/>
    </row>
    <row r="47" spans="1:13" ht="18.75" x14ac:dyDescent="0.3">
      <c r="A47" s="51" t="s">
        <v>24</v>
      </c>
      <c r="B47" s="562" t="s">
        <v>811</v>
      </c>
      <c r="C47" s="562"/>
      <c r="D47"/>
      <c r="E47"/>
      <c r="F47"/>
      <c r="G47"/>
      <c r="H47" s="3"/>
      <c r="I47" s="3"/>
      <c r="J47" s="3"/>
      <c r="K47" s="3"/>
      <c r="L47" s="3"/>
      <c r="M47" s="17"/>
    </row>
    <row r="48" spans="1:13" ht="18.75" x14ac:dyDescent="0.3">
      <c r="A48" s="51" t="s">
        <v>25</v>
      </c>
      <c r="B48" s="562" t="s">
        <v>811</v>
      </c>
      <c r="C48" s="562"/>
      <c r="D48"/>
      <c r="E48"/>
      <c r="F48"/>
      <c r="G48"/>
      <c r="H48" s="3"/>
      <c r="I48" s="3"/>
      <c r="J48" s="3"/>
      <c r="K48" s="3"/>
      <c r="L48" s="3"/>
      <c r="M48" s="17"/>
    </row>
    <row r="49" spans="1:13" x14ac:dyDescent="0.25">
      <c r="A49" s="35"/>
      <c r="B49" s="561"/>
      <c r="C49" s="561"/>
      <c r="D49"/>
      <c r="E49"/>
      <c r="F49"/>
      <c r="G49"/>
      <c r="H49" s="3"/>
      <c r="I49" s="3"/>
      <c r="J49" s="3"/>
      <c r="K49" s="3"/>
      <c r="L49" s="3"/>
      <c r="M49" s="17"/>
    </row>
    <row r="50" spans="1:13" x14ac:dyDescent="0.25">
      <c r="A50"/>
      <c r="B50"/>
      <c r="C50"/>
      <c r="D50"/>
      <c r="E50"/>
      <c r="F50"/>
      <c r="G50"/>
      <c r="H50" s="3"/>
      <c r="I50" s="3"/>
      <c r="J50" s="3"/>
      <c r="K50" s="3"/>
      <c r="L50" s="3"/>
      <c r="M50" s="17"/>
    </row>
    <row r="51" spans="1:13" x14ac:dyDescent="0.25">
      <c r="A51" s="47" t="s">
        <v>1797</v>
      </c>
      <c r="B51"/>
      <c r="C51"/>
      <c r="D51"/>
      <c r="E51"/>
      <c r="F51"/>
      <c r="G51"/>
      <c r="H51" s="3"/>
      <c r="I51" s="3"/>
      <c r="J51" s="3"/>
      <c r="K51" s="3"/>
      <c r="L51" s="3"/>
      <c r="M51" s="17"/>
    </row>
    <row r="52" spans="1:13" x14ac:dyDescent="0.25">
      <c r="A52"/>
      <c r="B52"/>
      <c r="C52"/>
      <c r="D52"/>
      <c r="E52"/>
      <c r="F52"/>
      <c r="G52"/>
      <c r="H52" s="3"/>
      <c r="I52" s="3"/>
      <c r="J52" s="3"/>
      <c r="K52" s="3"/>
      <c r="L52" s="3"/>
      <c r="M52" s="17"/>
    </row>
    <row r="53" spans="1:13" x14ac:dyDescent="0.25">
      <c r="A53"/>
      <c r="B53"/>
      <c r="C53"/>
      <c r="D53"/>
      <c r="E53"/>
      <c r="F53"/>
      <c r="G53"/>
      <c r="H53" s="3"/>
      <c r="I53" s="3"/>
      <c r="J53" s="3"/>
      <c r="K53" s="3"/>
      <c r="L53" s="3"/>
      <c r="M53" s="17"/>
    </row>
    <row r="54" spans="1:13" x14ac:dyDescent="0.25">
      <c r="A54" s="49" t="s">
        <v>18</v>
      </c>
      <c r="B54" s="49" t="s">
        <v>27</v>
      </c>
      <c r="C54" s="55" t="s">
        <v>28</v>
      </c>
      <c r="D54" s="55" t="s">
        <v>29</v>
      </c>
      <c r="E54"/>
      <c r="F54"/>
      <c r="G54"/>
      <c r="H54" s="3"/>
      <c r="I54" s="3"/>
      <c r="J54" s="3"/>
      <c r="K54" s="3"/>
      <c r="L54" s="3"/>
      <c r="M54" s="17"/>
    </row>
    <row r="55" spans="1:13" ht="28.5" x14ac:dyDescent="0.25">
      <c r="A55" s="56" t="s">
        <v>30</v>
      </c>
      <c r="B55" s="252">
        <v>40</v>
      </c>
      <c r="C55" s="558">
        <v>20</v>
      </c>
      <c r="D55" s="1885">
        <f>C55+C56</f>
        <v>20</v>
      </c>
      <c r="E55"/>
      <c r="F55"/>
      <c r="G55"/>
      <c r="H55" s="3"/>
      <c r="I55" s="3"/>
      <c r="J55" s="3"/>
      <c r="K55" s="3"/>
      <c r="L55" s="3"/>
      <c r="M55" s="17"/>
    </row>
    <row r="56" spans="1:13" ht="42.75" x14ac:dyDescent="0.25">
      <c r="A56" s="56" t="s">
        <v>31</v>
      </c>
      <c r="B56" s="252">
        <v>60</v>
      </c>
      <c r="C56" s="558">
        <v>0</v>
      </c>
      <c r="D56" s="1886"/>
      <c r="E56"/>
      <c r="F56"/>
      <c r="G56"/>
      <c r="H56" s="3"/>
      <c r="I56" s="3"/>
      <c r="J56" s="3"/>
      <c r="K56" s="3"/>
      <c r="L56" s="3"/>
      <c r="M56" s="17"/>
    </row>
    <row r="57" spans="1:13" x14ac:dyDescent="0.25">
      <c r="A57" s="207"/>
      <c r="B57" s="253"/>
      <c r="C57" s="514"/>
      <c r="D57" s="514"/>
      <c r="E57"/>
      <c r="F57"/>
      <c r="G57"/>
      <c r="H57" s="3"/>
      <c r="I57" s="3"/>
      <c r="J57" s="3"/>
      <c r="K57" s="3"/>
      <c r="L57" s="3"/>
      <c r="M57" s="17"/>
    </row>
    <row r="58" spans="1:13" x14ac:dyDescent="0.25">
      <c r="A58" s="47" t="s">
        <v>1798</v>
      </c>
      <c r="B58"/>
      <c r="C58"/>
      <c r="D58"/>
      <c r="E58"/>
      <c r="F58"/>
      <c r="G58"/>
      <c r="H58" s="3"/>
      <c r="I58" s="3"/>
      <c r="J58" s="3"/>
      <c r="K58" s="3"/>
      <c r="L58" s="3"/>
      <c r="M58" s="17"/>
    </row>
    <row r="59" spans="1:13" x14ac:dyDescent="0.25">
      <c r="A59" s="47"/>
      <c r="B59"/>
      <c r="C59"/>
      <c r="D59"/>
      <c r="E59"/>
      <c r="F59"/>
      <c r="G59"/>
      <c r="H59" s="3"/>
      <c r="I59" s="3"/>
      <c r="J59" s="3"/>
      <c r="K59" s="3"/>
      <c r="L59" s="3"/>
      <c r="M59" s="17"/>
    </row>
    <row r="60" spans="1:13" x14ac:dyDescent="0.25">
      <c r="A60" s="49" t="s">
        <v>18</v>
      </c>
      <c r="B60" s="49" t="s">
        <v>27</v>
      </c>
      <c r="C60" s="55" t="s">
        <v>28</v>
      </c>
      <c r="D60" s="55" t="s">
        <v>29</v>
      </c>
      <c r="E60"/>
      <c r="F60"/>
      <c r="G60"/>
      <c r="H60" s="3"/>
      <c r="I60" s="3"/>
      <c r="J60" s="3"/>
      <c r="K60" s="3"/>
      <c r="L60" s="3"/>
      <c r="M60" s="17"/>
    </row>
    <row r="61" spans="1:13" ht="28.5" x14ac:dyDescent="0.25">
      <c r="A61" s="56" t="s">
        <v>30</v>
      </c>
      <c r="B61" s="252">
        <v>40</v>
      </c>
      <c r="C61" s="558">
        <v>0</v>
      </c>
      <c r="D61" s="1885">
        <f>C61+C62</f>
        <v>0</v>
      </c>
      <c r="E61"/>
      <c r="F61"/>
      <c r="G61"/>
      <c r="H61" s="3"/>
      <c r="I61" s="3"/>
      <c r="J61" s="3"/>
      <c r="K61" s="3"/>
      <c r="L61" s="3"/>
      <c r="M61" s="17"/>
    </row>
    <row r="62" spans="1:13" ht="42.75" x14ac:dyDescent="0.25">
      <c r="A62" s="56" t="s">
        <v>31</v>
      </c>
      <c r="B62" s="252">
        <v>60</v>
      </c>
      <c r="C62" s="558"/>
      <c r="D62" s="1886"/>
      <c r="E62"/>
      <c r="F62"/>
      <c r="G62"/>
      <c r="H62" s="3"/>
      <c r="I62" s="3"/>
      <c r="J62" s="3"/>
      <c r="K62" s="3"/>
      <c r="L62" s="3"/>
      <c r="M62" s="17"/>
    </row>
    <row r="63" spans="1:13" x14ac:dyDescent="0.25">
      <c r="A63" s="47"/>
      <c r="B63"/>
      <c r="C63"/>
      <c r="D63"/>
      <c r="E63"/>
      <c r="F63"/>
      <c r="G63"/>
      <c r="H63" s="3"/>
      <c r="I63" s="3"/>
      <c r="J63" s="3"/>
      <c r="K63" s="3"/>
      <c r="L63" s="3"/>
      <c r="M63" s="17"/>
    </row>
    <row r="64" spans="1:13" x14ac:dyDescent="0.25">
      <c r="A64" s="47"/>
      <c r="B64"/>
      <c r="C64"/>
      <c r="D64"/>
      <c r="E64"/>
      <c r="F64"/>
      <c r="G64"/>
      <c r="H64" s="3"/>
      <c r="I64" s="3"/>
      <c r="J64" s="3"/>
      <c r="K64" s="3"/>
      <c r="L64" s="3"/>
      <c r="M64" s="17"/>
    </row>
    <row r="65" spans="1:25" x14ac:dyDescent="0.25">
      <c r="A65" s="47" t="s">
        <v>1799</v>
      </c>
      <c r="B65"/>
      <c r="C65"/>
      <c r="D65"/>
      <c r="E65"/>
      <c r="F65"/>
      <c r="G65"/>
      <c r="H65" s="3"/>
      <c r="I65" s="3"/>
      <c r="J65" s="3"/>
      <c r="K65" s="3"/>
      <c r="L65" s="3"/>
      <c r="M65" s="17"/>
    </row>
    <row r="66" spans="1:25" x14ac:dyDescent="0.25">
      <c r="A66" s="49" t="s">
        <v>18</v>
      </c>
      <c r="B66" s="49" t="s">
        <v>27</v>
      </c>
      <c r="C66" s="55" t="s">
        <v>28</v>
      </c>
      <c r="D66" s="55" t="s">
        <v>29</v>
      </c>
      <c r="E66"/>
      <c r="F66"/>
      <c r="G66"/>
      <c r="H66" s="3"/>
      <c r="I66" s="3"/>
      <c r="J66" s="3"/>
      <c r="K66" s="3"/>
      <c r="L66" s="3"/>
      <c r="M66" s="17"/>
    </row>
    <row r="67" spans="1:25" ht="28.5" x14ac:dyDescent="0.25">
      <c r="A67" s="56" t="s">
        <v>30</v>
      </c>
      <c r="B67" s="252">
        <v>40</v>
      </c>
      <c r="C67" s="558">
        <v>0</v>
      </c>
      <c r="D67" s="1885">
        <f>+C67+C68</f>
        <v>0</v>
      </c>
      <c r="E67"/>
      <c r="F67"/>
      <c r="G67"/>
      <c r="H67" s="3"/>
      <c r="I67" s="3"/>
      <c r="J67" s="3"/>
      <c r="K67" s="3"/>
      <c r="L67" s="3"/>
      <c r="M67" s="17"/>
    </row>
    <row r="68" spans="1:25" ht="42.75" x14ac:dyDescent="0.25">
      <c r="A68" s="56" t="s">
        <v>31</v>
      </c>
      <c r="B68" s="252">
        <v>60</v>
      </c>
      <c r="C68" s="558">
        <f>+E305</f>
        <v>0</v>
      </c>
      <c r="D68" s="1886"/>
      <c r="E68" s="41"/>
      <c r="F68" s="41"/>
      <c r="G68" s="41"/>
      <c r="H68" s="42"/>
      <c r="I68" s="42"/>
      <c r="J68" s="42"/>
      <c r="K68" s="42"/>
      <c r="L68" s="42"/>
    </row>
    <row r="69" spans="1:25" x14ac:dyDescent="0.25">
      <c r="B69" s="250"/>
      <c r="C69" s="25"/>
      <c r="D69" s="46"/>
      <c r="E69" s="41"/>
      <c r="F69" s="41"/>
      <c r="G69" s="41"/>
      <c r="H69" s="42"/>
      <c r="I69" s="42"/>
      <c r="J69" s="42"/>
      <c r="K69" s="42"/>
      <c r="L69" s="42"/>
    </row>
    <row r="70" spans="1:25" x14ac:dyDescent="0.25">
      <c r="B70" s="250"/>
      <c r="C70" s="25"/>
      <c r="D70" s="46"/>
      <c r="E70" s="41"/>
      <c r="F70" s="41"/>
      <c r="G70" s="41"/>
      <c r="H70" s="42"/>
      <c r="I70" s="42"/>
      <c r="J70" s="42"/>
      <c r="K70" s="42"/>
      <c r="L70" s="42"/>
    </row>
    <row r="71" spans="1:25" ht="15.75" thickBot="1" x14ac:dyDescent="0.3">
      <c r="L71" s="1887" t="s">
        <v>32</v>
      </c>
      <c r="M71" s="1887"/>
    </row>
    <row r="72" spans="1:25" x14ac:dyDescent="0.25">
      <c r="A72" s="559" t="s">
        <v>1800</v>
      </c>
      <c r="L72" s="58"/>
      <c r="M72" s="58"/>
    </row>
    <row r="73" spans="1:25" ht="15.75" thickBot="1" x14ac:dyDescent="0.3">
      <c r="L73" s="58"/>
      <c r="M73" s="58"/>
    </row>
    <row r="74" spans="1:25" s="3" customFormat="1" ht="60" x14ac:dyDescent="0.25">
      <c r="A74" s="155" t="s">
        <v>34</v>
      </c>
      <c r="B74" s="155" t="s">
        <v>35</v>
      </c>
      <c r="C74" s="155" t="s">
        <v>36</v>
      </c>
      <c r="D74" s="155" t="s">
        <v>37</v>
      </c>
      <c r="E74" s="155" t="s">
        <v>38</v>
      </c>
      <c r="F74" s="155" t="s">
        <v>39</v>
      </c>
      <c r="G74" s="155" t="s">
        <v>40</v>
      </c>
      <c r="H74" s="155" t="s">
        <v>41</v>
      </c>
      <c r="I74" s="155" t="s">
        <v>42</v>
      </c>
      <c r="J74" s="155" t="s">
        <v>43</v>
      </c>
      <c r="K74" s="155" t="s">
        <v>44</v>
      </c>
      <c r="L74" s="157" t="s">
        <v>45</v>
      </c>
      <c r="M74" s="155" t="s">
        <v>46</v>
      </c>
      <c r="N74" s="155" t="s">
        <v>47</v>
      </c>
      <c r="O74" s="497" t="s">
        <v>48</v>
      </c>
      <c r="P74" s="497" t="s">
        <v>49</v>
      </c>
    </row>
    <row r="75" spans="1:25" s="76" customFormat="1" ht="60" x14ac:dyDescent="0.25">
      <c r="A75" s="77" t="s">
        <v>1789</v>
      </c>
      <c r="B75" s="79" t="s">
        <v>1801</v>
      </c>
      <c r="C75" s="77" t="s">
        <v>50</v>
      </c>
      <c r="D75" s="163" t="s">
        <v>1802</v>
      </c>
      <c r="E75" s="164" t="s">
        <v>19</v>
      </c>
      <c r="F75" s="302">
        <v>1</v>
      </c>
      <c r="G75" s="303">
        <v>40562</v>
      </c>
      <c r="H75" s="303">
        <v>40908</v>
      </c>
      <c r="I75" s="166" t="s">
        <v>20</v>
      </c>
      <c r="J75" s="317">
        <v>11.4</v>
      </c>
      <c r="K75" s="318">
        <v>0</v>
      </c>
      <c r="L75" s="304">
        <v>1303</v>
      </c>
      <c r="M75" s="304">
        <v>1303</v>
      </c>
      <c r="N75" s="170" t="s">
        <v>1803</v>
      </c>
      <c r="O75" s="538" t="s">
        <v>1804</v>
      </c>
      <c r="P75" s="74" t="s">
        <v>1805</v>
      </c>
      <c r="Q75" s="75"/>
      <c r="R75" s="75"/>
      <c r="S75" s="75"/>
      <c r="T75" s="75"/>
      <c r="U75" s="75"/>
      <c r="V75" s="75"/>
      <c r="W75" s="75"/>
      <c r="X75" s="75"/>
      <c r="Y75" s="75"/>
    </row>
    <row r="76" spans="1:25" s="76" customFormat="1" ht="110.25" customHeight="1" x14ac:dyDescent="0.25">
      <c r="A76" s="77" t="s">
        <v>1789</v>
      </c>
      <c r="B76" s="79" t="s">
        <v>1801</v>
      </c>
      <c r="C76" s="77" t="s">
        <v>50</v>
      </c>
      <c r="D76" s="163" t="s">
        <v>1806</v>
      </c>
      <c r="E76" s="164" t="s">
        <v>19</v>
      </c>
      <c r="F76" s="163">
        <v>1</v>
      </c>
      <c r="G76" s="303">
        <v>40567</v>
      </c>
      <c r="H76" s="303">
        <v>40908</v>
      </c>
      <c r="I76" s="166" t="s">
        <v>20</v>
      </c>
      <c r="J76" s="301">
        <v>0</v>
      </c>
      <c r="K76" s="318">
        <v>11.2</v>
      </c>
      <c r="L76" s="304">
        <v>90</v>
      </c>
      <c r="M76" s="304">
        <v>90</v>
      </c>
      <c r="N76" s="170" t="s">
        <v>1807</v>
      </c>
      <c r="O76" s="170" t="s">
        <v>1808</v>
      </c>
      <c r="P76" s="74" t="s">
        <v>2045</v>
      </c>
      <c r="Q76" s="75"/>
      <c r="R76" s="75"/>
      <c r="S76" s="75"/>
      <c r="T76" s="75"/>
      <c r="U76" s="75"/>
      <c r="V76" s="75"/>
      <c r="W76" s="75"/>
      <c r="X76" s="75"/>
      <c r="Y76" s="75"/>
    </row>
    <row r="77" spans="1:25" s="76" customFormat="1" ht="110.25" customHeight="1" x14ac:dyDescent="0.25">
      <c r="A77" s="77" t="s">
        <v>1789</v>
      </c>
      <c r="B77" s="79" t="s">
        <v>1962</v>
      </c>
      <c r="C77" s="77" t="s">
        <v>50</v>
      </c>
      <c r="D77" s="78" t="s">
        <v>1963</v>
      </c>
      <c r="E77" s="79" t="s">
        <v>19</v>
      </c>
      <c r="F77" s="159">
        <v>1</v>
      </c>
      <c r="G77" s="933">
        <v>39829</v>
      </c>
      <c r="H77" s="933">
        <v>40178</v>
      </c>
      <c r="I77" s="82" t="s">
        <v>20</v>
      </c>
      <c r="J77" s="416">
        <v>1.2</v>
      </c>
      <c r="K77" s="62">
        <v>8.4600000000000009</v>
      </c>
      <c r="L77" s="88">
        <v>1248</v>
      </c>
      <c r="M77" s="84">
        <v>1248</v>
      </c>
      <c r="N77" s="552" t="s">
        <v>1964</v>
      </c>
      <c r="O77" s="85" t="s">
        <v>1965</v>
      </c>
      <c r="P77" s="452" t="s">
        <v>4609</v>
      </c>
      <c r="Q77" s="75"/>
      <c r="R77" s="75"/>
      <c r="S77" s="75"/>
      <c r="T77" s="75"/>
      <c r="U77" s="75"/>
      <c r="V77" s="75"/>
      <c r="W77" s="75"/>
      <c r="X77" s="75"/>
      <c r="Y77" s="75"/>
    </row>
    <row r="78" spans="1:25" s="76" customFormat="1" ht="110.25" customHeight="1" x14ac:dyDescent="0.25">
      <c r="A78" s="77" t="s">
        <v>1789</v>
      </c>
      <c r="B78" s="79" t="s">
        <v>1962</v>
      </c>
      <c r="C78" s="77" t="s">
        <v>50</v>
      </c>
      <c r="D78" s="78" t="s">
        <v>1966</v>
      </c>
      <c r="E78" s="79" t="s">
        <v>19</v>
      </c>
      <c r="F78" s="159">
        <v>1</v>
      </c>
      <c r="G78" s="933">
        <v>40182</v>
      </c>
      <c r="H78" s="933">
        <v>40543</v>
      </c>
      <c r="I78" s="82" t="s">
        <v>20</v>
      </c>
      <c r="J78" s="160">
        <v>11.86</v>
      </c>
      <c r="K78" s="62">
        <v>0</v>
      </c>
      <c r="L78" s="76">
        <v>1300</v>
      </c>
      <c r="M78" s="84">
        <v>1300</v>
      </c>
      <c r="N78" s="552" t="s">
        <v>1967</v>
      </c>
      <c r="O78" s="85" t="s">
        <v>1968</v>
      </c>
      <c r="P78" s="1421" t="s">
        <v>4610</v>
      </c>
      <c r="Q78" s="75"/>
      <c r="R78" s="75"/>
      <c r="S78" s="75"/>
      <c r="T78" s="75"/>
      <c r="U78" s="75"/>
      <c r="V78" s="75"/>
      <c r="W78" s="75"/>
      <c r="X78" s="75"/>
      <c r="Y78" s="75"/>
    </row>
    <row r="79" spans="1:25" s="76" customFormat="1" x14ac:dyDescent="0.25">
      <c r="A79" s="77" t="s">
        <v>29</v>
      </c>
      <c r="B79" s="79"/>
      <c r="C79" s="77"/>
      <c r="D79" s="163"/>
      <c r="E79" s="164"/>
      <c r="F79" s="163"/>
      <c r="G79" s="303"/>
      <c r="H79" s="166"/>
      <c r="I79" s="166"/>
      <c r="J79" s="539">
        <f>11.4+1.2+11.86</f>
        <v>24.46</v>
      </c>
      <c r="K79" s="318"/>
      <c r="L79" s="304"/>
      <c r="M79" s="304"/>
      <c r="N79" s="170"/>
      <c r="O79" s="170"/>
      <c r="P79" s="74"/>
      <c r="Q79" s="75"/>
      <c r="R79" s="75"/>
      <c r="S79" s="75"/>
      <c r="T79" s="75"/>
      <c r="U79" s="75"/>
      <c r="V79" s="75"/>
      <c r="W79" s="75"/>
      <c r="X79" s="75"/>
      <c r="Y79" s="75"/>
    </row>
    <row r="80" spans="1:25" s="76" customFormat="1" ht="15.75" thickBot="1" x14ac:dyDescent="0.3">
      <c r="A80" s="559" t="s">
        <v>1809</v>
      </c>
      <c r="B80" s="79"/>
      <c r="C80" s="77"/>
      <c r="D80" s="163"/>
      <c r="E80" s="164"/>
      <c r="F80" s="163"/>
      <c r="G80" s="303"/>
      <c r="H80" s="166"/>
      <c r="I80" s="166"/>
      <c r="J80" s="301"/>
      <c r="K80" s="318"/>
      <c r="L80" s="304"/>
      <c r="M80" s="304"/>
      <c r="N80" s="170"/>
      <c r="O80" s="170"/>
      <c r="P80" s="74"/>
      <c r="Q80" s="75"/>
      <c r="R80" s="75"/>
      <c r="S80" s="75"/>
      <c r="T80" s="75"/>
      <c r="U80" s="75"/>
      <c r="V80" s="75"/>
      <c r="W80" s="75"/>
      <c r="X80" s="75"/>
      <c r="Y80" s="75"/>
    </row>
    <row r="81" spans="1:25" s="76" customFormat="1" ht="60" x14ac:dyDescent="0.25">
      <c r="A81" s="155" t="s">
        <v>34</v>
      </c>
      <c r="B81" s="155" t="s">
        <v>35</v>
      </c>
      <c r="C81" s="155" t="s">
        <v>36</v>
      </c>
      <c r="D81" s="155" t="s">
        <v>37</v>
      </c>
      <c r="E81" s="155" t="s">
        <v>38</v>
      </c>
      <c r="F81" s="155" t="s">
        <v>39</v>
      </c>
      <c r="G81" s="155" t="s">
        <v>40</v>
      </c>
      <c r="H81" s="155" t="s">
        <v>41</v>
      </c>
      <c r="I81" s="155" t="s">
        <v>42</v>
      </c>
      <c r="J81" s="155" t="s">
        <v>43</v>
      </c>
      <c r="K81" s="155" t="s">
        <v>44</v>
      </c>
      <c r="L81" s="157" t="s">
        <v>45</v>
      </c>
      <c r="M81" s="155" t="s">
        <v>46</v>
      </c>
      <c r="N81" s="155" t="s">
        <v>47</v>
      </c>
      <c r="O81" s="497" t="s">
        <v>48</v>
      </c>
      <c r="P81" s="497" t="s">
        <v>49</v>
      </c>
      <c r="Q81" s="75"/>
      <c r="R81" s="75"/>
      <c r="S81" s="75"/>
      <c r="T81" s="75"/>
      <c r="U81" s="75"/>
      <c r="V81" s="75"/>
      <c r="W81" s="75"/>
      <c r="X81" s="75"/>
      <c r="Y81" s="75"/>
    </row>
    <row r="82" spans="1:25" s="76" customFormat="1" x14ac:dyDescent="0.25">
      <c r="A82" s="77"/>
      <c r="B82" s="79"/>
      <c r="C82" s="77"/>
      <c r="D82" s="163"/>
      <c r="E82" s="164"/>
      <c r="F82" s="163"/>
      <c r="G82" s="303"/>
      <c r="H82" s="166"/>
      <c r="I82" s="166"/>
      <c r="J82" s="301"/>
      <c r="K82" s="318"/>
      <c r="L82" s="304"/>
      <c r="M82" s="304"/>
      <c r="N82" s="170"/>
      <c r="O82" s="170"/>
      <c r="P82" s="74"/>
      <c r="Q82" s="75"/>
      <c r="R82" s="75"/>
      <c r="S82" s="75"/>
      <c r="T82" s="75"/>
      <c r="U82" s="75"/>
      <c r="V82" s="75"/>
      <c r="W82" s="75"/>
      <c r="X82" s="75"/>
      <c r="Y82" s="75"/>
    </row>
    <row r="83" spans="1:25" s="76" customFormat="1" ht="111.75" customHeight="1" x14ac:dyDescent="0.25">
      <c r="A83" s="77" t="s">
        <v>1789</v>
      </c>
      <c r="B83" s="79" t="s">
        <v>1801</v>
      </c>
      <c r="C83" s="77" t="s">
        <v>50</v>
      </c>
      <c r="D83" s="163" t="s">
        <v>1810</v>
      </c>
      <c r="E83" s="164" t="s">
        <v>19</v>
      </c>
      <c r="F83" s="163">
        <v>1</v>
      </c>
      <c r="G83" s="303">
        <v>40574</v>
      </c>
      <c r="H83" s="303">
        <v>40908</v>
      </c>
      <c r="I83" s="166" t="s">
        <v>20</v>
      </c>
      <c r="J83" s="318">
        <v>11</v>
      </c>
      <c r="K83" s="318">
        <v>0</v>
      </c>
      <c r="L83" s="304">
        <v>39</v>
      </c>
      <c r="M83" s="304">
        <v>39</v>
      </c>
      <c r="N83" s="170" t="s">
        <v>1811</v>
      </c>
      <c r="O83" s="170" t="s">
        <v>1812</v>
      </c>
      <c r="P83" s="74" t="s">
        <v>2041</v>
      </c>
      <c r="Q83" s="75"/>
      <c r="R83" s="75"/>
      <c r="S83" s="75"/>
      <c r="T83" s="75"/>
      <c r="U83" s="75"/>
      <c r="V83" s="75"/>
      <c r="W83" s="75"/>
      <c r="X83" s="75"/>
      <c r="Y83" s="75"/>
    </row>
    <row r="84" spans="1:25" s="76" customFormat="1" x14ac:dyDescent="0.25">
      <c r="A84" s="77" t="s">
        <v>29</v>
      </c>
      <c r="B84" s="79"/>
      <c r="C84" s="77"/>
      <c r="D84" s="163"/>
      <c r="E84" s="164"/>
      <c r="F84" s="163"/>
      <c r="G84" s="303"/>
      <c r="H84" s="166"/>
      <c r="I84" s="166"/>
      <c r="J84" s="318"/>
      <c r="K84" s="318"/>
      <c r="L84" s="304"/>
      <c r="M84" s="304"/>
      <c r="N84" s="170"/>
      <c r="O84" s="170"/>
      <c r="P84" s="74"/>
      <c r="Q84" s="75"/>
      <c r="R84" s="75"/>
      <c r="S84" s="75"/>
      <c r="T84" s="75"/>
      <c r="U84" s="75"/>
      <c r="V84" s="75"/>
      <c r="W84" s="75"/>
      <c r="X84" s="75"/>
      <c r="Y84" s="75"/>
    </row>
    <row r="85" spans="1:25" s="76" customFormat="1" ht="15.75" thickBot="1" x14ac:dyDescent="0.3">
      <c r="A85" s="559" t="s">
        <v>1813</v>
      </c>
      <c r="B85" s="79"/>
      <c r="C85" s="77"/>
      <c r="D85" s="163"/>
      <c r="E85" s="164"/>
      <c r="F85" s="163"/>
      <c r="G85" s="303"/>
      <c r="H85" s="166"/>
      <c r="I85" s="166"/>
      <c r="J85" s="318"/>
      <c r="K85" s="318"/>
      <c r="L85" s="304"/>
      <c r="M85" s="304"/>
      <c r="N85" s="170"/>
      <c r="O85" s="170"/>
      <c r="P85" s="74"/>
      <c r="Q85" s="75"/>
      <c r="R85" s="75"/>
      <c r="S85" s="75"/>
      <c r="T85" s="75"/>
      <c r="U85" s="75"/>
      <c r="V85" s="75"/>
      <c r="W85" s="75"/>
      <c r="X85" s="75"/>
      <c r="Y85" s="75"/>
    </row>
    <row r="86" spans="1:25" s="76" customFormat="1" ht="60" x14ac:dyDescent="0.25">
      <c r="A86" s="155" t="s">
        <v>34</v>
      </c>
      <c r="B86" s="155" t="s">
        <v>35</v>
      </c>
      <c r="C86" s="155" t="s">
        <v>36</v>
      </c>
      <c r="D86" s="155" t="s">
        <v>37</v>
      </c>
      <c r="E86" s="155" t="s">
        <v>38</v>
      </c>
      <c r="F86" s="155" t="s">
        <v>39</v>
      </c>
      <c r="G86" s="155" t="s">
        <v>40</v>
      </c>
      <c r="H86" s="155" t="s">
        <v>41</v>
      </c>
      <c r="I86" s="155" t="s">
        <v>42</v>
      </c>
      <c r="J86" s="155" t="s">
        <v>43</v>
      </c>
      <c r="K86" s="155" t="s">
        <v>44</v>
      </c>
      <c r="L86" s="157" t="s">
        <v>45</v>
      </c>
      <c r="M86" s="155" t="s">
        <v>46</v>
      </c>
      <c r="N86" s="155" t="s">
        <v>47</v>
      </c>
      <c r="O86" s="497" t="s">
        <v>48</v>
      </c>
      <c r="P86" s="497" t="s">
        <v>49</v>
      </c>
      <c r="Q86" s="75"/>
      <c r="R86" s="75"/>
      <c r="S86" s="75"/>
      <c r="T86" s="75"/>
      <c r="U86" s="75"/>
      <c r="V86" s="75"/>
      <c r="W86" s="75"/>
      <c r="X86" s="75"/>
      <c r="Y86" s="75"/>
    </row>
    <row r="87" spans="1:25" s="76" customFormat="1" ht="30" x14ac:dyDescent="0.25">
      <c r="A87" s="77" t="s">
        <v>1789</v>
      </c>
      <c r="B87" s="79" t="s">
        <v>1801</v>
      </c>
      <c r="C87" s="77" t="s">
        <v>50</v>
      </c>
      <c r="D87" s="163" t="s">
        <v>1814</v>
      </c>
      <c r="E87" s="164" t="s">
        <v>19</v>
      </c>
      <c r="F87" s="163">
        <v>1</v>
      </c>
      <c r="G87" s="303">
        <v>40574</v>
      </c>
      <c r="H87" s="303">
        <v>40908</v>
      </c>
      <c r="I87" s="166" t="s">
        <v>20</v>
      </c>
      <c r="J87" s="301">
        <v>11</v>
      </c>
      <c r="K87" s="301">
        <v>0</v>
      </c>
      <c r="L87" s="304">
        <v>95</v>
      </c>
      <c r="M87" s="304">
        <v>95</v>
      </c>
      <c r="N87" s="170" t="s">
        <v>1815</v>
      </c>
      <c r="O87" s="170" t="s">
        <v>1816</v>
      </c>
      <c r="P87" s="74"/>
      <c r="Q87" s="75"/>
      <c r="R87" s="75"/>
      <c r="S87" s="75"/>
      <c r="T87" s="75"/>
      <c r="U87" s="75"/>
      <c r="V87" s="75"/>
      <c r="W87" s="75"/>
      <c r="X87" s="75"/>
      <c r="Y87" s="75"/>
    </row>
    <row r="88" spans="1:25" s="76" customFormat="1" ht="114.75" customHeight="1" x14ac:dyDescent="0.25">
      <c r="A88" s="77" t="s">
        <v>1789</v>
      </c>
      <c r="B88" s="79" t="s">
        <v>1700</v>
      </c>
      <c r="C88" s="77" t="s">
        <v>50</v>
      </c>
      <c r="D88" s="163" t="s">
        <v>1702</v>
      </c>
      <c r="E88" s="164" t="s">
        <v>19</v>
      </c>
      <c r="F88" s="163">
        <v>0.93</v>
      </c>
      <c r="G88" s="303">
        <v>41551</v>
      </c>
      <c r="H88" s="303">
        <v>41943</v>
      </c>
      <c r="I88" s="166" t="s">
        <v>20</v>
      </c>
      <c r="J88" s="539">
        <v>11.87</v>
      </c>
      <c r="K88" s="301">
        <v>0</v>
      </c>
      <c r="L88" s="304">
        <v>1724</v>
      </c>
      <c r="M88" s="304">
        <v>1603</v>
      </c>
      <c r="N88" s="170" t="s">
        <v>1817</v>
      </c>
      <c r="O88" s="170" t="s">
        <v>1818</v>
      </c>
      <c r="P88" s="74" t="s">
        <v>4560</v>
      </c>
      <c r="Q88" s="75"/>
      <c r="R88" s="75"/>
      <c r="S88" s="75"/>
      <c r="T88" s="75"/>
      <c r="U88" s="75"/>
      <c r="V88" s="75"/>
      <c r="W88" s="75"/>
      <c r="X88" s="75"/>
      <c r="Y88" s="75"/>
    </row>
    <row r="89" spans="1:25" s="76" customFormat="1" ht="66.75" customHeight="1" x14ac:dyDescent="0.25">
      <c r="A89" s="77" t="s">
        <v>1789</v>
      </c>
      <c r="B89" s="79" t="s">
        <v>1819</v>
      </c>
      <c r="C89" s="77" t="s">
        <v>50</v>
      </c>
      <c r="D89" s="163" t="s">
        <v>1820</v>
      </c>
      <c r="E89" s="164" t="s">
        <v>19</v>
      </c>
      <c r="F89" s="164">
        <v>40.17</v>
      </c>
      <c r="G89" s="303">
        <v>41563</v>
      </c>
      <c r="H89" s="303">
        <v>41943</v>
      </c>
      <c r="I89" s="166" t="s">
        <v>20</v>
      </c>
      <c r="J89" s="319">
        <v>11.86</v>
      </c>
      <c r="K89" s="319">
        <v>11.86</v>
      </c>
      <c r="L89" s="304">
        <v>1304</v>
      </c>
      <c r="M89" s="304">
        <v>525</v>
      </c>
      <c r="N89" s="170" t="s">
        <v>1821</v>
      </c>
      <c r="O89" s="170" t="s">
        <v>1822</v>
      </c>
      <c r="P89" s="74"/>
      <c r="Q89" s="75"/>
      <c r="R89" s="75"/>
      <c r="S89" s="75"/>
      <c r="T89" s="75"/>
      <c r="U89" s="75"/>
      <c r="V89" s="75"/>
      <c r="W89" s="75"/>
      <c r="X89" s="75"/>
      <c r="Y89" s="75"/>
    </row>
    <row r="90" spans="1:25" s="100" customFormat="1" x14ac:dyDescent="0.25">
      <c r="A90" s="162" t="s">
        <v>29</v>
      </c>
      <c r="B90" s="79"/>
      <c r="C90" s="77"/>
      <c r="D90" s="163"/>
      <c r="E90" s="164"/>
      <c r="F90" s="164"/>
      <c r="G90" s="164"/>
      <c r="H90" s="166"/>
      <c r="I90" s="166"/>
      <c r="J90" s="167">
        <f>SUM(J87:J89)</f>
        <v>34.729999999999997</v>
      </c>
      <c r="K90" s="168"/>
      <c r="L90" s="167"/>
      <c r="M90" s="168"/>
      <c r="N90" s="170"/>
      <c r="O90" s="170"/>
      <c r="P90" s="88"/>
    </row>
    <row r="91" spans="1:25" s="100" customFormat="1" x14ac:dyDescent="0.25">
      <c r="A91" s="100" t="s">
        <v>1823</v>
      </c>
      <c r="D91" s="102"/>
    </row>
    <row r="92" spans="1:25" s="100" customFormat="1" x14ac:dyDescent="0.25">
      <c r="A92" s="1888" t="s">
        <v>60</v>
      </c>
      <c r="B92" s="1888" t="s">
        <v>61</v>
      </c>
      <c r="C92" s="1890" t="s">
        <v>62</v>
      </c>
      <c r="D92" s="1890"/>
    </row>
    <row r="93" spans="1:25" s="100" customFormat="1" x14ac:dyDescent="0.25">
      <c r="A93" s="1889"/>
      <c r="B93" s="1889"/>
      <c r="C93" s="517" t="s">
        <v>63</v>
      </c>
      <c r="D93" s="105" t="s">
        <v>64</v>
      </c>
    </row>
    <row r="94" spans="1:25" s="100" customFormat="1" ht="18.75" x14ac:dyDescent="0.25">
      <c r="A94" s="106" t="s">
        <v>65</v>
      </c>
      <c r="B94" s="107" t="s">
        <v>4602</v>
      </c>
      <c r="C94" s="530" t="s">
        <v>811</v>
      </c>
      <c r="D94" s="530"/>
      <c r="E94" s="110"/>
    </row>
    <row r="95" spans="1:25" s="100" customFormat="1" x14ac:dyDescent="0.25">
      <c r="A95" s="106" t="s">
        <v>66</v>
      </c>
      <c r="B95" s="107" t="s">
        <v>2044</v>
      </c>
      <c r="C95" s="530" t="s">
        <v>811</v>
      </c>
      <c r="D95" s="530"/>
    </row>
    <row r="96" spans="1:25" s="100" customFormat="1" x14ac:dyDescent="0.25">
      <c r="A96" s="100" t="s">
        <v>1824</v>
      </c>
      <c r="C96" s="103"/>
      <c r="D96" s="419"/>
    </row>
    <row r="97" spans="1:16" s="100" customFormat="1" x14ac:dyDescent="0.25">
      <c r="A97" s="1888" t="s">
        <v>60</v>
      </c>
      <c r="B97" s="1888" t="s">
        <v>61</v>
      </c>
      <c r="C97" s="1890" t="s">
        <v>62</v>
      </c>
      <c r="D97" s="1890"/>
    </row>
    <row r="98" spans="1:16" s="100" customFormat="1" x14ac:dyDescent="0.25">
      <c r="A98" s="1889"/>
      <c r="B98" s="1889"/>
      <c r="C98" s="517" t="s">
        <v>63</v>
      </c>
      <c r="D98" s="105" t="s">
        <v>64</v>
      </c>
    </row>
    <row r="99" spans="1:16" s="100" customFormat="1" x14ac:dyDescent="0.25">
      <c r="A99" s="106" t="s">
        <v>65</v>
      </c>
      <c r="B99" s="107">
        <f>+J87</f>
        <v>11</v>
      </c>
      <c r="C99" s="530"/>
      <c r="D99" s="530" t="s">
        <v>22</v>
      </c>
    </row>
    <row r="100" spans="1:16" s="100" customFormat="1" x14ac:dyDescent="0.25">
      <c r="A100" s="106" t="s">
        <v>66</v>
      </c>
      <c r="B100" s="107" t="s">
        <v>2043</v>
      </c>
      <c r="C100" s="530"/>
      <c r="D100" s="530" t="s">
        <v>811</v>
      </c>
    </row>
    <row r="101" spans="1:16" s="100" customFormat="1" x14ac:dyDescent="0.25">
      <c r="A101" s="100" t="s">
        <v>1825</v>
      </c>
      <c r="C101" s="103"/>
      <c r="D101" s="419"/>
    </row>
    <row r="102" spans="1:16" s="100" customFormat="1" x14ac:dyDescent="0.25">
      <c r="A102" s="1888" t="s">
        <v>60</v>
      </c>
      <c r="B102" s="1888" t="s">
        <v>61</v>
      </c>
      <c r="C102" s="1890" t="s">
        <v>62</v>
      </c>
      <c r="D102" s="1890"/>
    </row>
    <row r="103" spans="1:16" s="100" customFormat="1" x14ac:dyDescent="0.25">
      <c r="A103" s="1889"/>
      <c r="B103" s="1889"/>
      <c r="C103" s="517" t="s">
        <v>63</v>
      </c>
      <c r="D103" s="105" t="s">
        <v>64</v>
      </c>
    </row>
    <row r="104" spans="1:16" s="100" customFormat="1" ht="18.75" x14ac:dyDescent="0.25">
      <c r="A104" s="106" t="s">
        <v>65</v>
      </c>
      <c r="B104" s="107" t="s">
        <v>4603</v>
      </c>
      <c r="C104" s="530" t="s">
        <v>811</v>
      </c>
      <c r="D104" s="530"/>
      <c r="E104" s="110"/>
      <c r="F104" s="110"/>
      <c r="G104" s="110"/>
      <c r="H104" s="110"/>
      <c r="I104" s="110"/>
      <c r="J104" s="110"/>
      <c r="K104" s="110"/>
      <c r="L104" s="110"/>
    </row>
    <row r="105" spans="1:16" s="100" customFormat="1" x14ac:dyDescent="0.25">
      <c r="A105" s="106" t="s">
        <v>66</v>
      </c>
      <c r="B105" s="107" t="s">
        <v>2042</v>
      </c>
      <c r="C105" s="530" t="s">
        <v>811</v>
      </c>
      <c r="D105" s="530"/>
    </row>
    <row r="106" spans="1:16" x14ac:dyDescent="0.25">
      <c r="A106" s="112"/>
      <c r="B106" s="1901"/>
      <c r="C106" s="1901"/>
      <c r="D106" s="1901"/>
      <c r="E106" s="1901"/>
      <c r="F106" s="1901"/>
      <c r="G106" s="1901"/>
      <c r="H106" s="1901"/>
      <c r="I106" s="1901"/>
      <c r="J106" s="1901"/>
      <c r="K106" s="1901"/>
      <c r="L106" s="1901"/>
      <c r="M106" s="1901"/>
      <c r="N106" s="100"/>
      <c r="O106" s="100"/>
      <c r="P106" s="100"/>
    </row>
    <row r="107" spans="1:16" ht="15.75" thickBot="1" x14ac:dyDescent="0.3"/>
    <row r="108" spans="1:16" ht="27" thickBot="1" x14ac:dyDescent="0.3">
      <c r="A108" s="1902" t="s">
        <v>67</v>
      </c>
      <c r="B108" s="1902"/>
      <c r="C108" s="1902"/>
      <c r="D108" s="1902"/>
      <c r="E108" s="1902"/>
      <c r="F108" s="1902"/>
      <c r="G108" s="1902"/>
      <c r="H108" s="1902"/>
      <c r="I108" s="1902"/>
      <c r="J108" s="1902"/>
      <c r="K108" s="1902"/>
      <c r="L108" s="1902"/>
      <c r="M108" s="1902"/>
    </row>
    <row r="111" spans="1:16" ht="90" x14ac:dyDescent="0.25">
      <c r="A111" s="505" t="s">
        <v>68</v>
      </c>
      <c r="B111" s="114" t="s">
        <v>69</v>
      </c>
      <c r="C111" s="114" t="s">
        <v>70</v>
      </c>
      <c r="D111" s="114" t="s">
        <v>71</v>
      </c>
      <c r="E111" s="114" t="s">
        <v>72</v>
      </c>
      <c r="F111" s="114" t="s">
        <v>73</v>
      </c>
      <c r="G111" s="114" t="s">
        <v>74</v>
      </c>
      <c r="H111" s="114" t="s">
        <v>75</v>
      </c>
      <c r="I111" s="114" t="s">
        <v>76</v>
      </c>
      <c r="J111" s="114" t="s">
        <v>77</v>
      </c>
      <c r="K111" s="114" t="s">
        <v>78</v>
      </c>
      <c r="L111" s="115" t="s">
        <v>79</v>
      </c>
      <c r="M111" s="115" t="s">
        <v>80</v>
      </c>
      <c r="N111" s="1898" t="s">
        <v>81</v>
      </c>
      <c r="O111" s="1900"/>
      <c r="P111" s="114" t="s">
        <v>82</v>
      </c>
    </row>
    <row r="112" spans="1:16" x14ac:dyDescent="0.25">
      <c r="A112" s="276" t="s">
        <v>1826</v>
      </c>
      <c r="B112" s="276" t="s">
        <v>240</v>
      </c>
      <c r="C112" s="277" t="s">
        <v>1827</v>
      </c>
      <c r="D112" s="277">
        <v>107</v>
      </c>
      <c r="E112" s="188"/>
      <c r="F112" s="188" t="s">
        <v>19</v>
      </c>
      <c r="G112" s="188"/>
      <c r="H112" s="278"/>
      <c r="I112" s="278" t="s">
        <v>19</v>
      </c>
      <c r="J112" s="51" t="s">
        <v>19</v>
      </c>
      <c r="K112" s="51" t="s">
        <v>19</v>
      </c>
      <c r="L112" s="51" t="s">
        <v>19</v>
      </c>
      <c r="M112" s="51" t="s">
        <v>19</v>
      </c>
      <c r="N112" s="1952" t="s">
        <v>1828</v>
      </c>
      <c r="O112" s="1953"/>
      <c r="P112" s="51" t="s">
        <v>19</v>
      </c>
    </row>
    <row r="113" spans="1:16" ht="30" x14ac:dyDescent="0.25">
      <c r="A113" s="276" t="s">
        <v>1829</v>
      </c>
      <c r="B113" s="276" t="s">
        <v>1128</v>
      </c>
      <c r="C113" s="279" t="s">
        <v>1830</v>
      </c>
      <c r="D113" s="277">
        <v>50</v>
      </c>
      <c r="E113" s="188"/>
      <c r="F113" s="188"/>
      <c r="G113" s="188"/>
      <c r="H113" s="278" t="s">
        <v>19</v>
      </c>
      <c r="I113" s="278" t="s">
        <v>19</v>
      </c>
      <c r="J113" s="51" t="s">
        <v>19</v>
      </c>
      <c r="K113" s="51" t="s">
        <v>19</v>
      </c>
      <c r="L113" s="51" t="s">
        <v>19</v>
      </c>
      <c r="M113" s="51" t="s">
        <v>19</v>
      </c>
      <c r="N113" s="1952"/>
      <c r="O113" s="1953"/>
      <c r="P113" s="51" t="s">
        <v>19</v>
      </c>
    </row>
    <row r="114" spans="1:16" x14ac:dyDescent="0.25">
      <c r="A114" s="276" t="s">
        <v>1829</v>
      </c>
      <c r="B114" s="276" t="s">
        <v>1128</v>
      </c>
      <c r="C114" s="279" t="s">
        <v>1831</v>
      </c>
      <c r="D114" s="277">
        <v>50</v>
      </c>
      <c r="E114" s="188"/>
      <c r="F114" s="188" t="s">
        <v>19</v>
      </c>
      <c r="G114" s="188"/>
      <c r="H114" s="278" t="s">
        <v>19</v>
      </c>
      <c r="I114" s="278" t="s">
        <v>19</v>
      </c>
      <c r="J114" s="51" t="s">
        <v>19</v>
      </c>
      <c r="K114" s="51" t="s">
        <v>19</v>
      </c>
      <c r="L114" s="51" t="s">
        <v>19</v>
      </c>
      <c r="M114" s="51" t="s">
        <v>19</v>
      </c>
      <c r="N114" s="1952"/>
      <c r="O114" s="1953"/>
      <c r="P114" s="51" t="s">
        <v>19</v>
      </c>
    </row>
    <row r="115" spans="1:16" x14ac:dyDescent="0.25">
      <c r="A115" s="276" t="s">
        <v>1829</v>
      </c>
      <c r="B115" s="276" t="s">
        <v>1128</v>
      </c>
      <c r="C115" s="279" t="s">
        <v>1832</v>
      </c>
      <c r="D115" s="277">
        <v>50</v>
      </c>
      <c r="E115" s="188"/>
      <c r="F115" s="188" t="s">
        <v>19</v>
      </c>
      <c r="G115" s="188"/>
      <c r="H115" s="278" t="s">
        <v>19</v>
      </c>
      <c r="I115" s="278" t="s">
        <v>19</v>
      </c>
      <c r="J115" s="51" t="s">
        <v>19</v>
      </c>
      <c r="K115" s="51" t="s">
        <v>19</v>
      </c>
      <c r="L115" s="51" t="s">
        <v>19</v>
      </c>
      <c r="M115" s="51" t="s">
        <v>19</v>
      </c>
      <c r="N115" s="1952"/>
      <c r="O115" s="1953"/>
      <c r="P115" s="51" t="s">
        <v>19</v>
      </c>
    </row>
    <row r="116" spans="1:16" x14ac:dyDescent="0.25">
      <c r="A116" s="276" t="s">
        <v>1829</v>
      </c>
      <c r="B116" s="276" t="s">
        <v>1128</v>
      </c>
      <c r="C116" s="279" t="s">
        <v>1833</v>
      </c>
      <c r="D116" s="277">
        <v>50</v>
      </c>
      <c r="E116" s="188"/>
      <c r="F116" s="188" t="s">
        <v>19</v>
      </c>
      <c r="G116" s="188"/>
      <c r="H116" s="278" t="s">
        <v>19</v>
      </c>
      <c r="I116" s="278" t="s">
        <v>19</v>
      </c>
      <c r="J116" s="51" t="s">
        <v>19</v>
      </c>
      <c r="K116" s="51" t="s">
        <v>19</v>
      </c>
      <c r="L116" s="51" t="s">
        <v>19</v>
      </c>
      <c r="M116" s="51" t="s">
        <v>19</v>
      </c>
      <c r="N116" s="1952"/>
      <c r="O116" s="1953"/>
      <c r="P116" s="51" t="s">
        <v>19</v>
      </c>
    </row>
    <row r="117" spans="1:16" x14ac:dyDescent="0.25">
      <c r="A117" s="276" t="s">
        <v>1829</v>
      </c>
      <c r="B117" s="276" t="s">
        <v>1128</v>
      </c>
      <c r="C117" s="277" t="s">
        <v>1834</v>
      </c>
      <c r="D117" s="277">
        <v>50</v>
      </c>
      <c r="E117" s="188"/>
      <c r="F117" s="188" t="s">
        <v>19</v>
      </c>
      <c r="G117" s="188"/>
      <c r="H117" s="278" t="s">
        <v>19</v>
      </c>
      <c r="I117" s="278" t="s">
        <v>19</v>
      </c>
      <c r="J117" s="51" t="s">
        <v>19</v>
      </c>
      <c r="K117" s="51" t="s">
        <v>19</v>
      </c>
      <c r="L117" s="51" t="s">
        <v>19</v>
      </c>
      <c r="M117" s="51" t="s">
        <v>19</v>
      </c>
      <c r="N117" s="1952"/>
      <c r="O117" s="1953"/>
      <c r="P117" s="51" t="s">
        <v>19</v>
      </c>
    </row>
    <row r="118" spans="1:16" x14ac:dyDescent="0.25">
      <c r="A118" s="276" t="s">
        <v>1829</v>
      </c>
      <c r="B118" s="276" t="s">
        <v>1128</v>
      </c>
      <c r="C118" s="277" t="s">
        <v>1835</v>
      </c>
      <c r="D118" s="277">
        <v>50</v>
      </c>
      <c r="E118" s="188"/>
      <c r="F118" s="188" t="s">
        <v>19</v>
      </c>
      <c r="G118" s="188"/>
      <c r="H118" s="278" t="s">
        <v>19</v>
      </c>
      <c r="I118" s="278" t="s">
        <v>19</v>
      </c>
      <c r="J118" s="51" t="s">
        <v>19</v>
      </c>
      <c r="K118" s="51" t="s">
        <v>19</v>
      </c>
      <c r="L118" s="51" t="s">
        <v>19</v>
      </c>
      <c r="M118" s="51" t="s">
        <v>19</v>
      </c>
      <c r="N118" s="1952"/>
      <c r="O118" s="1953"/>
      <c r="P118" s="51" t="s">
        <v>19</v>
      </c>
    </row>
    <row r="119" spans="1:16" x14ac:dyDescent="0.25">
      <c r="A119" s="276" t="s">
        <v>1829</v>
      </c>
      <c r="B119" s="276" t="s">
        <v>1128</v>
      </c>
      <c r="C119" s="277" t="s">
        <v>1836</v>
      </c>
      <c r="D119" s="277">
        <v>50</v>
      </c>
      <c r="E119" s="188"/>
      <c r="F119" s="188" t="s">
        <v>19</v>
      </c>
      <c r="G119" s="188"/>
      <c r="H119" s="278" t="s">
        <v>19</v>
      </c>
      <c r="I119" s="278" t="s">
        <v>19</v>
      </c>
      <c r="J119" s="51" t="s">
        <v>19</v>
      </c>
      <c r="K119" s="51" t="s">
        <v>19</v>
      </c>
      <c r="L119" s="51" t="s">
        <v>19</v>
      </c>
      <c r="M119" s="51" t="s">
        <v>19</v>
      </c>
      <c r="N119" s="1952"/>
      <c r="O119" s="1953"/>
      <c r="P119" s="51" t="s">
        <v>19</v>
      </c>
    </row>
    <row r="120" spans="1:16" x14ac:dyDescent="0.25">
      <c r="A120" s="276" t="s">
        <v>1829</v>
      </c>
      <c r="B120" s="276" t="s">
        <v>1128</v>
      </c>
      <c r="C120" s="277" t="s">
        <v>1837</v>
      </c>
      <c r="D120" s="277">
        <v>53</v>
      </c>
      <c r="E120" s="188"/>
      <c r="F120" s="188" t="s">
        <v>19</v>
      </c>
      <c r="G120" s="188"/>
      <c r="H120" s="278" t="s">
        <v>19</v>
      </c>
      <c r="I120" s="278" t="s">
        <v>19</v>
      </c>
      <c r="J120" s="51" t="s">
        <v>19</v>
      </c>
      <c r="K120" s="51" t="s">
        <v>19</v>
      </c>
      <c r="L120" s="51" t="s">
        <v>19</v>
      </c>
      <c r="M120" s="51" t="s">
        <v>19</v>
      </c>
      <c r="N120" s="1952"/>
      <c r="O120" s="1953"/>
      <c r="P120" s="51" t="s">
        <v>19</v>
      </c>
    </row>
    <row r="121" spans="1:16" x14ac:dyDescent="0.25">
      <c r="A121" s="276" t="s">
        <v>1829</v>
      </c>
      <c r="B121" s="276" t="s">
        <v>1128</v>
      </c>
      <c r="C121" s="277" t="s">
        <v>1838</v>
      </c>
      <c r="D121" s="277">
        <v>56</v>
      </c>
      <c r="E121" s="188"/>
      <c r="F121" s="188" t="s">
        <v>19</v>
      </c>
      <c r="G121" s="188"/>
      <c r="H121" s="278" t="s">
        <v>19</v>
      </c>
      <c r="I121" s="278" t="s">
        <v>19</v>
      </c>
      <c r="J121" s="51" t="s">
        <v>19</v>
      </c>
      <c r="K121" s="51" t="s">
        <v>19</v>
      </c>
      <c r="L121" s="51" t="s">
        <v>19</v>
      </c>
      <c r="M121" s="51" t="s">
        <v>19</v>
      </c>
      <c r="N121" s="1952"/>
      <c r="O121" s="1953"/>
      <c r="P121" s="51" t="s">
        <v>19</v>
      </c>
    </row>
    <row r="122" spans="1:16" x14ac:dyDescent="0.25">
      <c r="A122" s="276" t="s">
        <v>1829</v>
      </c>
      <c r="B122" s="276" t="s">
        <v>1128</v>
      </c>
      <c r="C122" s="277" t="s">
        <v>1839</v>
      </c>
      <c r="D122" s="277">
        <v>50</v>
      </c>
      <c r="E122" s="188"/>
      <c r="F122" s="188" t="s">
        <v>19</v>
      </c>
      <c r="G122" s="188"/>
      <c r="H122" s="278" t="s">
        <v>19</v>
      </c>
      <c r="I122" s="278" t="s">
        <v>19</v>
      </c>
      <c r="J122" s="51" t="s">
        <v>19</v>
      </c>
      <c r="K122" s="51" t="s">
        <v>19</v>
      </c>
      <c r="L122" s="51" t="s">
        <v>19</v>
      </c>
      <c r="M122" s="51" t="s">
        <v>19</v>
      </c>
      <c r="N122" s="1952"/>
      <c r="O122" s="1953"/>
      <c r="P122" s="51" t="s">
        <v>19</v>
      </c>
    </row>
    <row r="123" spans="1:16" ht="30" x14ac:dyDescent="0.25">
      <c r="A123" s="276" t="s">
        <v>1829</v>
      </c>
      <c r="B123" s="276" t="s">
        <v>1128</v>
      </c>
      <c r="C123" s="279" t="s">
        <v>1840</v>
      </c>
      <c r="D123" s="277">
        <v>50</v>
      </c>
      <c r="E123" s="188"/>
      <c r="F123" s="188" t="s">
        <v>19</v>
      </c>
      <c r="G123" s="188"/>
      <c r="H123" s="278" t="s">
        <v>19</v>
      </c>
      <c r="I123" s="278" t="s">
        <v>19</v>
      </c>
      <c r="J123" s="51" t="s">
        <v>19</v>
      </c>
      <c r="K123" s="51" t="s">
        <v>19</v>
      </c>
      <c r="L123" s="51" t="s">
        <v>19</v>
      </c>
      <c r="M123" s="51" t="s">
        <v>19</v>
      </c>
      <c r="N123" s="1952"/>
      <c r="O123" s="1953"/>
      <c r="P123" s="51" t="s">
        <v>19</v>
      </c>
    </row>
    <row r="124" spans="1:16" x14ac:dyDescent="0.25">
      <c r="A124" s="276" t="s">
        <v>1829</v>
      </c>
      <c r="B124" s="276" t="s">
        <v>1128</v>
      </c>
      <c r="C124" s="277" t="s">
        <v>1841</v>
      </c>
      <c r="D124" s="277">
        <v>50</v>
      </c>
      <c r="E124" s="188"/>
      <c r="F124" s="188" t="s">
        <v>19</v>
      </c>
      <c r="G124" s="188"/>
      <c r="H124" s="278" t="s">
        <v>19</v>
      </c>
      <c r="I124" s="278" t="s">
        <v>19</v>
      </c>
      <c r="J124" s="51" t="s">
        <v>19</v>
      </c>
      <c r="K124" s="51" t="s">
        <v>19</v>
      </c>
      <c r="L124" s="51" t="s">
        <v>19</v>
      </c>
      <c r="M124" s="51" t="s">
        <v>19</v>
      </c>
      <c r="N124" s="1952"/>
      <c r="O124" s="1953"/>
      <c r="P124" s="51" t="s">
        <v>19</v>
      </c>
    </row>
    <row r="125" spans="1:16" x14ac:dyDescent="0.25">
      <c r="A125" s="276" t="s">
        <v>1829</v>
      </c>
      <c r="B125" s="276" t="s">
        <v>1128</v>
      </c>
      <c r="C125" s="277" t="s">
        <v>1842</v>
      </c>
      <c r="D125" s="277">
        <v>50</v>
      </c>
      <c r="E125" s="188"/>
      <c r="F125" s="188" t="s">
        <v>19</v>
      </c>
      <c r="G125" s="188"/>
      <c r="H125" s="278" t="s">
        <v>19</v>
      </c>
      <c r="I125" s="278" t="s">
        <v>19</v>
      </c>
      <c r="J125" s="51" t="s">
        <v>19</v>
      </c>
      <c r="K125" s="51" t="s">
        <v>19</v>
      </c>
      <c r="L125" s="51" t="s">
        <v>19</v>
      </c>
      <c r="M125" s="51" t="s">
        <v>19</v>
      </c>
      <c r="N125" s="1952"/>
      <c r="O125" s="1953"/>
      <c r="P125" s="51" t="s">
        <v>19</v>
      </c>
    </row>
    <row r="126" spans="1:16" x14ac:dyDescent="0.25">
      <c r="A126" s="276" t="s">
        <v>1829</v>
      </c>
      <c r="B126" s="276" t="s">
        <v>1128</v>
      </c>
      <c r="C126" s="277" t="s">
        <v>1843</v>
      </c>
      <c r="D126" s="277">
        <v>50</v>
      </c>
      <c r="E126" s="188"/>
      <c r="F126" s="188" t="s">
        <v>19</v>
      </c>
      <c r="G126" s="188"/>
      <c r="H126" s="278" t="s">
        <v>19</v>
      </c>
      <c r="I126" s="278" t="s">
        <v>19</v>
      </c>
      <c r="J126" s="51" t="s">
        <v>19</v>
      </c>
      <c r="K126" s="51" t="s">
        <v>19</v>
      </c>
      <c r="L126" s="51" t="s">
        <v>19</v>
      </c>
      <c r="M126" s="51" t="s">
        <v>19</v>
      </c>
      <c r="N126" s="1952"/>
      <c r="O126" s="1953"/>
      <c r="P126" s="51" t="s">
        <v>19</v>
      </c>
    </row>
    <row r="127" spans="1:16" x14ac:dyDescent="0.25">
      <c r="A127" s="276" t="s">
        <v>1829</v>
      </c>
      <c r="B127" s="276" t="s">
        <v>1128</v>
      </c>
      <c r="C127" s="277" t="s">
        <v>1844</v>
      </c>
      <c r="D127" s="277">
        <v>51</v>
      </c>
      <c r="E127" s="188"/>
      <c r="F127" s="188" t="s">
        <v>19</v>
      </c>
      <c r="G127" s="188"/>
      <c r="H127" s="278" t="s">
        <v>19</v>
      </c>
      <c r="I127" s="278" t="s">
        <v>19</v>
      </c>
      <c r="J127" s="51" t="s">
        <v>19</v>
      </c>
      <c r="K127" s="51" t="s">
        <v>19</v>
      </c>
      <c r="L127" s="51" t="s">
        <v>19</v>
      </c>
      <c r="M127" s="51" t="s">
        <v>19</v>
      </c>
      <c r="N127" s="1952"/>
      <c r="O127" s="1953"/>
      <c r="P127" s="51" t="s">
        <v>19</v>
      </c>
    </row>
    <row r="128" spans="1:16" x14ac:dyDescent="0.25">
      <c r="A128" s="276" t="s">
        <v>1829</v>
      </c>
      <c r="B128" s="276" t="s">
        <v>1128</v>
      </c>
      <c r="C128" s="277" t="s">
        <v>1845</v>
      </c>
      <c r="D128" s="277">
        <v>50</v>
      </c>
      <c r="E128" s="188"/>
      <c r="F128" s="188" t="s">
        <v>19</v>
      </c>
      <c r="G128" s="188"/>
      <c r="H128" s="278" t="s">
        <v>19</v>
      </c>
      <c r="I128" s="278" t="s">
        <v>19</v>
      </c>
      <c r="J128" s="51" t="s">
        <v>19</v>
      </c>
      <c r="K128" s="51" t="s">
        <v>19</v>
      </c>
      <c r="L128" s="51" t="s">
        <v>19</v>
      </c>
      <c r="M128" s="51" t="s">
        <v>19</v>
      </c>
      <c r="N128" s="1952"/>
      <c r="O128" s="1953"/>
      <c r="P128" s="51" t="s">
        <v>19</v>
      </c>
    </row>
    <row r="129" spans="1:16" x14ac:dyDescent="0.25">
      <c r="A129" s="276" t="s">
        <v>1829</v>
      </c>
      <c r="B129" s="276" t="s">
        <v>1128</v>
      </c>
      <c r="C129" s="277" t="s">
        <v>1846</v>
      </c>
      <c r="D129" s="277">
        <v>50</v>
      </c>
      <c r="E129" s="188"/>
      <c r="F129" s="188" t="s">
        <v>19</v>
      </c>
      <c r="G129" s="188"/>
      <c r="H129" s="278" t="s">
        <v>19</v>
      </c>
      <c r="I129" s="278" t="s">
        <v>19</v>
      </c>
      <c r="J129" s="51" t="s">
        <v>19</v>
      </c>
      <c r="K129" s="51" t="s">
        <v>19</v>
      </c>
      <c r="L129" s="51" t="s">
        <v>19</v>
      </c>
      <c r="M129" s="51" t="s">
        <v>19</v>
      </c>
      <c r="N129" s="1952"/>
      <c r="O129" s="1953"/>
      <c r="P129" s="51" t="s">
        <v>19</v>
      </c>
    </row>
    <row r="130" spans="1:16" x14ac:dyDescent="0.25">
      <c r="A130" s="276" t="s">
        <v>1829</v>
      </c>
      <c r="B130" s="276" t="s">
        <v>1128</v>
      </c>
      <c r="C130" s="277" t="s">
        <v>1847</v>
      </c>
      <c r="D130" s="277">
        <v>50</v>
      </c>
      <c r="E130" s="188"/>
      <c r="F130" s="188" t="s">
        <v>19</v>
      </c>
      <c r="G130" s="188"/>
      <c r="H130" s="278" t="s">
        <v>19</v>
      </c>
      <c r="I130" s="278" t="s">
        <v>19</v>
      </c>
      <c r="J130" s="51" t="s">
        <v>19</v>
      </c>
      <c r="K130" s="51" t="s">
        <v>19</v>
      </c>
      <c r="L130" s="51" t="s">
        <v>19</v>
      </c>
      <c r="M130" s="51" t="s">
        <v>19</v>
      </c>
      <c r="N130" s="1952"/>
      <c r="O130" s="1953"/>
      <c r="P130" s="51" t="s">
        <v>19</v>
      </c>
    </row>
    <row r="131" spans="1:16" x14ac:dyDescent="0.25">
      <c r="A131" s="276" t="s">
        <v>1829</v>
      </c>
      <c r="B131" s="276" t="s">
        <v>1128</v>
      </c>
      <c r="C131" s="277" t="s">
        <v>1848</v>
      </c>
      <c r="D131" s="277">
        <v>50</v>
      </c>
      <c r="E131" s="188"/>
      <c r="F131" s="188" t="s">
        <v>19</v>
      </c>
      <c r="G131" s="188"/>
      <c r="H131" s="278" t="s">
        <v>19</v>
      </c>
      <c r="I131" s="278" t="s">
        <v>19</v>
      </c>
      <c r="J131" s="51" t="s">
        <v>19</v>
      </c>
      <c r="K131" s="51" t="s">
        <v>19</v>
      </c>
      <c r="L131" s="51" t="s">
        <v>19</v>
      </c>
      <c r="M131" s="51" t="s">
        <v>19</v>
      </c>
      <c r="N131" s="1952"/>
      <c r="O131" s="1953"/>
      <c r="P131" s="51" t="s">
        <v>19</v>
      </c>
    </row>
    <row r="132" spans="1:16" x14ac:dyDescent="0.25">
      <c r="A132" s="276" t="s">
        <v>1829</v>
      </c>
      <c r="B132" s="276" t="s">
        <v>1128</v>
      </c>
      <c r="C132" s="277" t="s">
        <v>1849</v>
      </c>
      <c r="D132" s="277">
        <v>50</v>
      </c>
      <c r="E132" s="188"/>
      <c r="F132" s="188" t="s">
        <v>19</v>
      </c>
      <c r="G132" s="188"/>
      <c r="H132" s="278" t="s">
        <v>19</v>
      </c>
      <c r="I132" s="278" t="s">
        <v>19</v>
      </c>
      <c r="J132" s="51" t="s">
        <v>19</v>
      </c>
      <c r="K132" s="51" t="s">
        <v>19</v>
      </c>
      <c r="L132" s="51" t="s">
        <v>19</v>
      </c>
      <c r="M132" s="51" t="s">
        <v>19</v>
      </c>
      <c r="N132" s="1952"/>
      <c r="O132" s="1953"/>
      <c r="P132" s="51" t="s">
        <v>19</v>
      </c>
    </row>
    <row r="133" spans="1:16" x14ac:dyDescent="0.25">
      <c r="A133" s="276" t="s">
        <v>1829</v>
      </c>
      <c r="B133" s="276" t="s">
        <v>1128</v>
      </c>
      <c r="C133" s="277" t="s">
        <v>1850</v>
      </c>
      <c r="D133" s="277">
        <v>50</v>
      </c>
      <c r="E133" s="188"/>
      <c r="F133" s="188" t="s">
        <v>19</v>
      </c>
      <c r="G133" s="188"/>
      <c r="H133" s="278" t="s">
        <v>19</v>
      </c>
      <c r="I133" s="278" t="s">
        <v>19</v>
      </c>
      <c r="J133" s="51" t="s">
        <v>19</v>
      </c>
      <c r="K133" s="51" t="s">
        <v>19</v>
      </c>
      <c r="L133" s="51" t="s">
        <v>19</v>
      </c>
      <c r="M133" s="51" t="s">
        <v>19</v>
      </c>
      <c r="N133" s="1952"/>
      <c r="O133" s="1953"/>
      <c r="P133" s="51" t="s">
        <v>19</v>
      </c>
    </row>
    <row r="134" spans="1:16" x14ac:dyDescent="0.25">
      <c r="A134" s="276" t="s">
        <v>1829</v>
      </c>
      <c r="B134" s="276" t="s">
        <v>1128</v>
      </c>
      <c r="C134" s="277" t="s">
        <v>1851</v>
      </c>
      <c r="D134" s="277">
        <v>56</v>
      </c>
      <c r="E134" s="188"/>
      <c r="F134" s="188" t="s">
        <v>19</v>
      </c>
      <c r="G134" s="188"/>
      <c r="H134" s="278" t="s">
        <v>19</v>
      </c>
      <c r="I134" s="278" t="s">
        <v>19</v>
      </c>
      <c r="J134" s="51" t="s">
        <v>19</v>
      </c>
      <c r="K134" s="51" t="s">
        <v>19</v>
      </c>
      <c r="L134" s="51" t="s">
        <v>19</v>
      </c>
      <c r="M134" s="51" t="s">
        <v>19</v>
      </c>
      <c r="N134" s="509"/>
      <c r="O134" s="510"/>
      <c r="P134" s="51" t="s">
        <v>19</v>
      </c>
    </row>
    <row r="135" spans="1:16" x14ac:dyDescent="0.25">
      <c r="A135" s="276" t="s">
        <v>1829</v>
      </c>
      <c r="B135" s="276" t="s">
        <v>1128</v>
      </c>
      <c r="C135" s="277" t="s">
        <v>1852</v>
      </c>
      <c r="D135" s="277">
        <v>50</v>
      </c>
      <c r="E135" s="188"/>
      <c r="F135" s="188" t="s">
        <v>19</v>
      </c>
      <c r="G135" s="188"/>
      <c r="H135" s="278" t="s">
        <v>19</v>
      </c>
      <c r="I135" s="278" t="s">
        <v>19</v>
      </c>
      <c r="J135" s="51" t="s">
        <v>19</v>
      </c>
      <c r="K135" s="51" t="s">
        <v>19</v>
      </c>
      <c r="L135" s="51" t="s">
        <v>19</v>
      </c>
      <c r="M135" s="51" t="s">
        <v>19</v>
      </c>
      <c r="N135" s="1952"/>
      <c r="O135" s="1953"/>
      <c r="P135" s="51" t="s">
        <v>19</v>
      </c>
    </row>
    <row r="136" spans="1:16" x14ac:dyDescent="0.25">
      <c r="A136" s="1" t="s">
        <v>92</v>
      </c>
    </row>
    <row r="137" spans="1:16" x14ac:dyDescent="0.25">
      <c r="A137" s="1" t="s">
        <v>93</v>
      </c>
    </row>
    <row r="140" spans="1:16" ht="90" x14ac:dyDescent="0.25">
      <c r="A140" s="505" t="s">
        <v>68</v>
      </c>
      <c r="B140" s="114" t="s">
        <v>69</v>
      </c>
      <c r="C140" s="114" t="s">
        <v>70</v>
      </c>
      <c r="D140" s="114" t="s">
        <v>71</v>
      </c>
      <c r="E140" s="114" t="s">
        <v>72</v>
      </c>
      <c r="F140" s="114" t="s">
        <v>73</v>
      </c>
      <c r="G140" s="114" t="s">
        <v>74</v>
      </c>
      <c r="H140" s="114" t="s">
        <v>75</v>
      </c>
      <c r="I140" s="114" t="s">
        <v>76</v>
      </c>
      <c r="J140" s="114" t="s">
        <v>77</v>
      </c>
      <c r="K140" s="114" t="s">
        <v>78</v>
      </c>
      <c r="L140" s="115" t="s">
        <v>79</v>
      </c>
      <c r="M140" s="115" t="s">
        <v>80</v>
      </c>
      <c r="N140" s="1898" t="s">
        <v>81</v>
      </c>
      <c r="O140" s="1900"/>
      <c r="P140" s="114" t="s">
        <v>82</v>
      </c>
    </row>
    <row r="141" spans="1:16" ht="30" x14ac:dyDescent="0.25">
      <c r="A141" s="51" t="s">
        <v>1853</v>
      </c>
      <c r="B141" s="51" t="s">
        <v>1361</v>
      </c>
      <c r="C141" s="496" t="s">
        <v>1854</v>
      </c>
      <c r="D141" s="540">
        <v>140</v>
      </c>
      <c r="E141" s="51"/>
      <c r="F141" s="51"/>
      <c r="G141" s="51" t="s">
        <v>19</v>
      </c>
      <c r="H141" s="51" t="s">
        <v>63</v>
      </c>
      <c r="I141" s="51" t="s">
        <v>63</v>
      </c>
      <c r="J141" s="51" t="s">
        <v>63</v>
      </c>
      <c r="K141" s="51" t="s">
        <v>63</v>
      </c>
      <c r="L141" s="51" t="s">
        <v>63</v>
      </c>
      <c r="M141" s="51" t="s">
        <v>63</v>
      </c>
      <c r="N141" s="1954" t="s">
        <v>4604</v>
      </c>
      <c r="O141" s="1955"/>
      <c r="P141" s="51" t="s">
        <v>19</v>
      </c>
    </row>
    <row r="142" spans="1:16" ht="30" x14ac:dyDescent="0.25">
      <c r="A142" s="51" t="s">
        <v>1853</v>
      </c>
      <c r="B142" s="51" t="s">
        <v>1361</v>
      </c>
      <c r="C142" s="153" t="s">
        <v>1855</v>
      </c>
      <c r="D142" s="540">
        <v>143</v>
      </c>
      <c r="E142" s="51"/>
      <c r="F142" s="51"/>
      <c r="G142" s="51" t="s">
        <v>19</v>
      </c>
      <c r="H142" s="51" t="s">
        <v>63</v>
      </c>
      <c r="I142" s="51" t="s">
        <v>63</v>
      </c>
      <c r="J142" s="51" t="s">
        <v>63</v>
      </c>
      <c r="K142" s="51" t="s">
        <v>63</v>
      </c>
      <c r="L142" s="51" t="s">
        <v>63</v>
      </c>
      <c r="M142" s="51" t="s">
        <v>63</v>
      </c>
      <c r="N142" s="1954" t="s">
        <v>4604</v>
      </c>
      <c r="O142" s="1955"/>
      <c r="P142" s="51" t="s">
        <v>19</v>
      </c>
    </row>
    <row r="143" spans="1:16" x14ac:dyDescent="0.25">
      <c r="A143" s="51" t="s">
        <v>1853</v>
      </c>
      <c r="B143" s="51" t="s">
        <v>1361</v>
      </c>
      <c r="C143" s="153" t="s">
        <v>1856</v>
      </c>
      <c r="D143" s="540">
        <v>182</v>
      </c>
      <c r="E143" s="51"/>
      <c r="F143" s="51"/>
      <c r="G143" s="51" t="s">
        <v>19</v>
      </c>
      <c r="H143" s="51" t="s">
        <v>63</v>
      </c>
      <c r="I143" s="51" t="s">
        <v>63</v>
      </c>
      <c r="J143" s="51" t="s">
        <v>63</v>
      </c>
      <c r="K143" s="51" t="s">
        <v>63</v>
      </c>
      <c r="L143" s="51" t="s">
        <v>63</v>
      </c>
      <c r="M143" s="51" t="s">
        <v>63</v>
      </c>
      <c r="N143" s="1954" t="s">
        <v>4604</v>
      </c>
      <c r="O143" s="1955"/>
      <c r="P143" s="51" t="s">
        <v>19</v>
      </c>
    </row>
    <row r="144" spans="1:16" x14ac:dyDescent="0.25">
      <c r="A144" s="51" t="s">
        <v>1853</v>
      </c>
      <c r="B144" s="51" t="s">
        <v>1361</v>
      </c>
      <c r="C144" s="51" t="s">
        <v>1857</v>
      </c>
      <c r="D144" s="540">
        <v>78</v>
      </c>
      <c r="E144" s="51"/>
      <c r="F144" s="51"/>
      <c r="G144" s="51" t="s">
        <v>19</v>
      </c>
      <c r="H144" s="51" t="s">
        <v>63</v>
      </c>
      <c r="I144" s="51" t="s">
        <v>63</v>
      </c>
      <c r="J144" s="51" t="s">
        <v>63</v>
      </c>
      <c r="K144" s="51" t="s">
        <v>63</v>
      </c>
      <c r="L144" s="51" t="s">
        <v>63</v>
      </c>
      <c r="M144" s="51" t="s">
        <v>63</v>
      </c>
      <c r="N144" s="1954" t="s">
        <v>4604</v>
      </c>
      <c r="O144" s="1955"/>
      <c r="P144" s="51" t="s">
        <v>19</v>
      </c>
    </row>
    <row r="145" spans="1:16" x14ac:dyDescent="0.25">
      <c r="A145" s="51" t="s">
        <v>1853</v>
      </c>
      <c r="B145" s="51" t="s">
        <v>1361</v>
      </c>
      <c r="C145" s="153" t="s">
        <v>1858</v>
      </c>
      <c r="D145" s="540">
        <v>200</v>
      </c>
      <c r="E145" s="51"/>
      <c r="F145" s="51"/>
      <c r="G145" s="51" t="s">
        <v>19</v>
      </c>
      <c r="H145" s="51" t="s">
        <v>63</v>
      </c>
      <c r="I145" s="51" t="s">
        <v>63</v>
      </c>
      <c r="J145" s="51" t="s">
        <v>63</v>
      </c>
      <c r="K145" s="51" t="s">
        <v>63</v>
      </c>
      <c r="L145" s="51" t="s">
        <v>63</v>
      </c>
      <c r="M145" s="51" t="s">
        <v>63</v>
      </c>
      <c r="N145" s="1954" t="s">
        <v>4604</v>
      </c>
      <c r="O145" s="1955"/>
      <c r="P145" s="51" t="s">
        <v>19</v>
      </c>
    </row>
    <row r="146" spans="1:16" x14ac:dyDescent="0.25">
      <c r="A146" s="35"/>
      <c r="B146" s="51"/>
      <c r="C146" s="153"/>
      <c r="D146" s="540"/>
      <c r="E146" s="51"/>
      <c r="F146" s="51"/>
      <c r="G146" s="51"/>
      <c r="H146" s="51"/>
      <c r="I146" s="51"/>
      <c r="J146" s="51"/>
      <c r="K146" s="51"/>
      <c r="L146" s="51"/>
      <c r="M146" s="51"/>
      <c r="N146" s="500"/>
      <c r="O146" s="501"/>
      <c r="P146" s="51"/>
    </row>
    <row r="147" spans="1:16" ht="90" x14ac:dyDescent="0.25">
      <c r="A147" s="505" t="s">
        <v>68</v>
      </c>
      <c r="B147" s="114" t="s">
        <v>69</v>
      </c>
      <c r="C147" s="114" t="s">
        <v>70</v>
      </c>
      <c r="D147" s="114" t="s">
        <v>71</v>
      </c>
      <c r="E147" s="114" t="s">
        <v>72</v>
      </c>
      <c r="F147" s="114" t="s">
        <v>73</v>
      </c>
      <c r="G147" s="114" t="s">
        <v>74</v>
      </c>
      <c r="H147" s="114" t="s">
        <v>75</v>
      </c>
      <c r="I147" s="114" t="s">
        <v>76</v>
      </c>
      <c r="J147" s="114" t="s">
        <v>77</v>
      </c>
      <c r="K147" s="114" t="s">
        <v>78</v>
      </c>
      <c r="L147" s="115" t="s">
        <v>79</v>
      </c>
      <c r="M147" s="115" t="s">
        <v>80</v>
      </c>
      <c r="N147" s="1898" t="s">
        <v>81</v>
      </c>
      <c r="O147" s="1900"/>
      <c r="P147" s="114" t="s">
        <v>82</v>
      </c>
    </row>
    <row r="148" spans="1:16" ht="15" customHeight="1" x14ac:dyDescent="0.25">
      <c r="A148" s="511" t="s">
        <v>1859</v>
      </c>
      <c r="B148" s="119" t="s">
        <v>1128</v>
      </c>
      <c r="C148" s="119" t="s">
        <v>1860</v>
      </c>
      <c r="D148" s="119">
        <v>50</v>
      </c>
      <c r="E148" s="541" t="s">
        <v>86</v>
      </c>
      <c r="F148" s="541" t="s">
        <v>86</v>
      </c>
      <c r="G148" s="541" t="s">
        <v>86</v>
      </c>
      <c r="H148" s="541" t="s">
        <v>19</v>
      </c>
      <c r="I148" s="541" t="s">
        <v>19</v>
      </c>
      <c r="J148" s="541" t="s">
        <v>19</v>
      </c>
      <c r="K148" s="541" t="s">
        <v>19</v>
      </c>
      <c r="L148" s="542" t="s">
        <v>19</v>
      </c>
      <c r="M148" s="542" t="s">
        <v>19</v>
      </c>
      <c r="N148" s="1954" t="s">
        <v>4604</v>
      </c>
      <c r="O148" s="1955"/>
      <c r="P148" s="119" t="s">
        <v>19</v>
      </c>
    </row>
    <row r="149" spans="1:16" ht="15" customHeight="1" x14ac:dyDescent="0.25">
      <c r="A149" s="511" t="s">
        <v>1859</v>
      </c>
      <c r="B149" s="119" t="s">
        <v>1128</v>
      </c>
      <c r="C149" s="119" t="s">
        <v>1861</v>
      </c>
      <c r="D149" s="119">
        <v>50</v>
      </c>
      <c r="E149" s="541" t="s">
        <v>86</v>
      </c>
      <c r="F149" s="541" t="s">
        <v>86</v>
      </c>
      <c r="G149" s="541" t="s">
        <v>86</v>
      </c>
      <c r="H149" s="541" t="s">
        <v>19</v>
      </c>
      <c r="I149" s="541" t="s">
        <v>19</v>
      </c>
      <c r="J149" s="541" t="s">
        <v>19</v>
      </c>
      <c r="K149" s="541" t="s">
        <v>19</v>
      </c>
      <c r="L149" s="542" t="s">
        <v>19</v>
      </c>
      <c r="M149" s="542" t="s">
        <v>19</v>
      </c>
      <c r="N149" s="1954" t="s">
        <v>4604</v>
      </c>
      <c r="O149" s="1955"/>
      <c r="P149" s="119" t="s">
        <v>19</v>
      </c>
    </row>
    <row r="150" spans="1:16" ht="15" customHeight="1" x14ac:dyDescent="0.25">
      <c r="A150" s="511" t="s">
        <v>1859</v>
      </c>
      <c r="B150" s="119" t="s">
        <v>1128</v>
      </c>
      <c r="C150" s="119" t="s">
        <v>1862</v>
      </c>
      <c r="D150" s="119">
        <v>50</v>
      </c>
      <c r="E150" s="541" t="s">
        <v>86</v>
      </c>
      <c r="F150" s="541" t="s">
        <v>86</v>
      </c>
      <c r="G150" s="541" t="s">
        <v>86</v>
      </c>
      <c r="H150" s="541" t="s">
        <v>19</v>
      </c>
      <c r="I150" s="541" t="s">
        <v>19</v>
      </c>
      <c r="J150" s="541" t="s">
        <v>19</v>
      </c>
      <c r="K150" s="541" t="s">
        <v>19</v>
      </c>
      <c r="L150" s="542" t="s">
        <v>19</v>
      </c>
      <c r="M150" s="542" t="s">
        <v>19</v>
      </c>
      <c r="N150" s="1954" t="s">
        <v>4604</v>
      </c>
      <c r="O150" s="1955"/>
      <c r="P150" s="119" t="s">
        <v>19</v>
      </c>
    </row>
    <row r="151" spans="1:16" ht="15" customHeight="1" x14ac:dyDescent="0.25">
      <c r="A151" s="511" t="s">
        <v>1859</v>
      </c>
      <c r="B151" s="119" t="s">
        <v>1128</v>
      </c>
      <c r="C151" s="119" t="s">
        <v>1863</v>
      </c>
      <c r="D151" s="119">
        <v>50</v>
      </c>
      <c r="E151" s="541" t="s">
        <v>86</v>
      </c>
      <c r="F151" s="541" t="s">
        <v>86</v>
      </c>
      <c r="G151" s="541" t="s">
        <v>86</v>
      </c>
      <c r="H151" s="541" t="s">
        <v>19</v>
      </c>
      <c r="I151" s="541" t="s">
        <v>19</v>
      </c>
      <c r="J151" s="541" t="s">
        <v>19</v>
      </c>
      <c r="K151" s="541" t="s">
        <v>19</v>
      </c>
      <c r="L151" s="542" t="s">
        <v>19</v>
      </c>
      <c r="M151" s="542" t="s">
        <v>19</v>
      </c>
      <c r="N151" s="1954" t="s">
        <v>4604</v>
      </c>
      <c r="O151" s="1955"/>
      <c r="P151" s="119" t="s">
        <v>19</v>
      </c>
    </row>
    <row r="152" spans="1:16" ht="15" customHeight="1" x14ac:dyDescent="0.25">
      <c r="A152" s="511" t="s">
        <v>1859</v>
      </c>
      <c r="B152" s="119" t="s">
        <v>1128</v>
      </c>
      <c r="C152" s="119" t="s">
        <v>1864</v>
      </c>
      <c r="D152" s="119">
        <v>50</v>
      </c>
      <c r="E152" s="541" t="s">
        <v>86</v>
      </c>
      <c r="F152" s="541" t="s">
        <v>86</v>
      </c>
      <c r="G152" s="541" t="s">
        <v>86</v>
      </c>
      <c r="H152" s="541" t="s">
        <v>19</v>
      </c>
      <c r="I152" s="541" t="s">
        <v>19</v>
      </c>
      <c r="J152" s="541" t="s">
        <v>19</v>
      </c>
      <c r="K152" s="541" t="s">
        <v>19</v>
      </c>
      <c r="L152" s="542" t="s">
        <v>19</v>
      </c>
      <c r="M152" s="542" t="s">
        <v>19</v>
      </c>
      <c r="N152" s="1954" t="s">
        <v>4604</v>
      </c>
      <c r="O152" s="1955"/>
      <c r="P152" s="119" t="s">
        <v>19</v>
      </c>
    </row>
    <row r="153" spans="1:16" ht="15" customHeight="1" x14ac:dyDescent="0.25">
      <c r="A153" s="511" t="s">
        <v>1859</v>
      </c>
      <c r="B153" s="119" t="s">
        <v>1128</v>
      </c>
      <c r="C153" s="119" t="s">
        <v>1865</v>
      </c>
      <c r="D153" s="119">
        <v>50</v>
      </c>
      <c r="E153" s="541" t="s">
        <v>86</v>
      </c>
      <c r="F153" s="541" t="s">
        <v>86</v>
      </c>
      <c r="G153" s="541" t="s">
        <v>86</v>
      </c>
      <c r="H153" s="541" t="s">
        <v>19</v>
      </c>
      <c r="I153" s="541" t="s">
        <v>19</v>
      </c>
      <c r="J153" s="541" t="s">
        <v>19</v>
      </c>
      <c r="K153" s="541" t="s">
        <v>19</v>
      </c>
      <c r="L153" s="542" t="s">
        <v>19</v>
      </c>
      <c r="M153" s="542" t="s">
        <v>19</v>
      </c>
      <c r="N153" s="1954" t="s">
        <v>4604</v>
      </c>
      <c r="O153" s="1955"/>
      <c r="P153" s="119" t="s">
        <v>19</v>
      </c>
    </row>
    <row r="154" spans="1:16" ht="15" customHeight="1" x14ac:dyDescent="0.25">
      <c r="A154" s="511" t="s">
        <v>1859</v>
      </c>
      <c r="B154" s="119" t="s">
        <v>1128</v>
      </c>
      <c r="C154" s="119" t="s">
        <v>1866</v>
      </c>
      <c r="D154" s="119">
        <v>50</v>
      </c>
      <c r="E154" s="541" t="s">
        <v>86</v>
      </c>
      <c r="F154" s="541" t="s">
        <v>86</v>
      </c>
      <c r="G154" s="541" t="s">
        <v>86</v>
      </c>
      <c r="H154" s="541" t="s">
        <v>19</v>
      </c>
      <c r="I154" s="541" t="s">
        <v>19</v>
      </c>
      <c r="J154" s="541" t="s">
        <v>19</v>
      </c>
      <c r="K154" s="541" t="s">
        <v>19</v>
      </c>
      <c r="L154" s="542" t="s">
        <v>19</v>
      </c>
      <c r="M154" s="542" t="s">
        <v>19</v>
      </c>
      <c r="N154" s="1954" t="s">
        <v>4604</v>
      </c>
      <c r="O154" s="1955"/>
      <c r="P154" s="119" t="s">
        <v>19</v>
      </c>
    </row>
    <row r="155" spans="1:16" ht="15" customHeight="1" x14ac:dyDescent="0.25">
      <c r="A155" s="511" t="s">
        <v>1859</v>
      </c>
      <c r="B155" s="119" t="s">
        <v>1128</v>
      </c>
      <c r="C155" s="119" t="s">
        <v>1867</v>
      </c>
      <c r="D155" s="119">
        <v>50</v>
      </c>
      <c r="E155" s="541" t="s">
        <v>86</v>
      </c>
      <c r="F155" s="541" t="s">
        <v>86</v>
      </c>
      <c r="G155" s="541" t="s">
        <v>86</v>
      </c>
      <c r="H155" s="541" t="s">
        <v>19</v>
      </c>
      <c r="I155" s="541" t="s">
        <v>19</v>
      </c>
      <c r="J155" s="541" t="s">
        <v>19</v>
      </c>
      <c r="K155" s="541" t="s">
        <v>19</v>
      </c>
      <c r="L155" s="542" t="s">
        <v>19</v>
      </c>
      <c r="M155" s="542" t="s">
        <v>19</v>
      </c>
      <c r="N155" s="1954" t="s">
        <v>4604</v>
      </c>
      <c r="O155" s="1955"/>
      <c r="P155" s="119" t="s">
        <v>19</v>
      </c>
    </row>
    <row r="156" spans="1:16" ht="15" customHeight="1" x14ac:dyDescent="0.25">
      <c r="A156" s="511" t="s">
        <v>1859</v>
      </c>
      <c r="B156" s="119" t="s">
        <v>1128</v>
      </c>
      <c r="C156" s="119" t="s">
        <v>1868</v>
      </c>
      <c r="D156" s="119">
        <v>50</v>
      </c>
      <c r="E156" s="541" t="s">
        <v>86</v>
      </c>
      <c r="F156" s="541" t="s">
        <v>86</v>
      </c>
      <c r="G156" s="541" t="s">
        <v>86</v>
      </c>
      <c r="H156" s="541" t="s">
        <v>19</v>
      </c>
      <c r="I156" s="541" t="s">
        <v>19</v>
      </c>
      <c r="J156" s="541" t="s">
        <v>19</v>
      </c>
      <c r="K156" s="541" t="s">
        <v>19</v>
      </c>
      <c r="L156" s="542" t="s">
        <v>19</v>
      </c>
      <c r="M156" s="542" t="s">
        <v>19</v>
      </c>
      <c r="N156" s="1954" t="s">
        <v>4604</v>
      </c>
      <c r="O156" s="1955"/>
      <c r="P156" s="119" t="s">
        <v>19</v>
      </c>
    </row>
    <row r="157" spans="1:16" ht="15" customHeight="1" x14ac:dyDescent="0.25">
      <c r="A157" s="511" t="s">
        <v>1859</v>
      </c>
      <c r="B157" s="119" t="s">
        <v>1128</v>
      </c>
      <c r="C157" s="119" t="s">
        <v>1869</v>
      </c>
      <c r="D157" s="119">
        <v>50</v>
      </c>
      <c r="E157" s="541" t="s">
        <v>86</v>
      </c>
      <c r="F157" s="541" t="s">
        <v>86</v>
      </c>
      <c r="G157" s="541" t="s">
        <v>86</v>
      </c>
      <c r="H157" s="541" t="s">
        <v>19</v>
      </c>
      <c r="I157" s="541" t="s">
        <v>19</v>
      </c>
      <c r="J157" s="541" t="s">
        <v>19</v>
      </c>
      <c r="K157" s="541" t="s">
        <v>19</v>
      </c>
      <c r="L157" s="542" t="s">
        <v>19</v>
      </c>
      <c r="M157" s="542" t="s">
        <v>19</v>
      </c>
      <c r="N157" s="1954" t="s">
        <v>4604</v>
      </c>
      <c r="O157" s="1955"/>
      <c r="P157" s="119" t="s">
        <v>19</v>
      </c>
    </row>
    <row r="158" spans="1:16" ht="15" customHeight="1" x14ac:dyDescent="0.25">
      <c r="A158" s="511" t="s">
        <v>1859</v>
      </c>
      <c r="B158" s="119" t="s">
        <v>1128</v>
      </c>
      <c r="C158" s="119" t="s">
        <v>1870</v>
      </c>
      <c r="D158" s="119">
        <v>40</v>
      </c>
      <c r="E158" s="541" t="s">
        <v>86</v>
      </c>
      <c r="F158" s="541" t="s">
        <v>86</v>
      </c>
      <c r="G158" s="541" t="s">
        <v>86</v>
      </c>
      <c r="H158" s="541" t="s">
        <v>19</v>
      </c>
      <c r="I158" s="541" t="s">
        <v>19</v>
      </c>
      <c r="J158" s="541" t="s">
        <v>19</v>
      </c>
      <c r="K158" s="541" t="s">
        <v>19</v>
      </c>
      <c r="L158" s="542" t="s">
        <v>19</v>
      </c>
      <c r="M158" s="542" t="s">
        <v>19</v>
      </c>
      <c r="N158" s="1954" t="s">
        <v>4604</v>
      </c>
      <c r="O158" s="1955"/>
      <c r="P158" s="119" t="s">
        <v>19</v>
      </c>
    </row>
    <row r="159" spans="1:16" ht="15" customHeight="1" x14ac:dyDescent="0.25">
      <c r="A159" s="511" t="s">
        <v>1859</v>
      </c>
      <c r="B159" s="119" t="s">
        <v>1128</v>
      </c>
      <c r="C159" s="119" t="s">
        <v>1871</v>
      </c>
      <c r="D159" s="119">
        <v>50</v>
      </c>
      <c r="E159" s="541" t="s">
        <v>86</v>
      </c>
      <c r="F159" s="541" t="s">
        <v>86</v>
      </c>
      <c r="G159" s="541" t="s">
        <v>86</v>
      </c>
      <c r="H159" s="541" t="s">
        <v>19</v>
      </c>
      <c r="I159" s="541" t="s">
        <v>19</v>
      </c>
      <c r="J159" s="541" t="s">
        <v>19</v>
      </c>
      <c r="K159" s="541" t="s">
        <v>19</v>
      </c>
      <c r="L159" s="542" t="s">
        <v>19</v>
      </c>
      <c r="M159" s="542" t="s">
        <v>19</v>
      </c>
      <c r="N159" s="1954" t="s">
        <v>4604</v>
      </c>
      <c r="O159" s="1955"/>
      <c r="P159" s="119" t="s">
        <v>19</v>
      </c>
    </row>
    <row r="160" spans="1:16" ht="15" customHeight="1" x14ac:dyDescent="0.25">
      <c r="A160" s="511" t="s">
        <v>1859</v>
      </c>
      <c r="B160" s="119" t="s">
        <v>1128</v>
      </c>
      <c r="C160" s="119" t="s">
        <v>1872</v>
      </c>
      <c r="D160" s="119">
        <v>50</v>
      </c>
      <c r="E160" s="541" t="s">
        <v>86</v>
      </c>
      <c r="F160" s="541" t="s">
        <v>86</v>
      </c>
      <c r="G160" s="541" t="s">
        <v>86</v>
      </c>
      <c r="H160" s="541" t="s">
        <v>19</v>
      </c>
      <c r="I160" s="541" t="s">
        <v>19</v>
      </c>
      <c r="J160" s="541" t="s">
        <v>19</v>
      </c>
      <c r="K160" s="541" t="s">
        <v>19</v>
      </c>
      <c r="L160" s="542" t="s">
        <v>19</v>
      </c>
      <c r="M160" s="542" t="s">
        <v>19</v>
      </c>
      <c r="N160" s="1954" t="s">
        <v>4604</v>
      </c>
      <c r="O160" s="1955"/>
      <c r="P160" s="119" t="s">
        <v>19</v>
      </c>
    </row>
    <row r="161" spans="1:16" ht="15" customHeight="1" x14ac:dyDescent="0.25">
      <c r="A161" s="511" t="s">
        <v>1859</v>
      </c>
      <c r="B161" s="119" t="s">
        <v>1128</v>
      </c>
      <c r="C161" s="119" t="s">
        <v>1873</v>
      </c>
      <c r="D161" s="119">
        <v>50</v>
      </c>
      <c r="E161" s="541" t="s">
        <v>86</v>
      </c>
      <c r="F161" s="541" t="s">
        <v>86</v>
      </c>
      <c r="G161" s="541" t="s">
        <v>86</v>
      </c>
      <c r="H161" s="541" t="s">
        <v>19</v>
      </c>
      <c r="I161" s="541" t="s">
        <v>19</v>
      </c>
      <c r="J161" s="541" t="s">
        <v>19</v>
      </c>
      <c r="K161" s="541" t="s">
        <v>19</v>
      </c>
      <c r="L161" s="542" t="s">
        <v>19</v>
      </c>
      <c r="M161" s="542" t="s">
        <v>19</v>
      </c>
      <c r="N161" s="1954" t="s">
        <v>4604</v>
      </c>
      <c r="O161" s="1955"/>
      <c r="P161" s="119" t="s">
        <v>19</v>
      </c>
    </row>
    <row r="162" spans="1:16" ht="15" customHeight="1" x14ac:dyDescent="0.25">
      <c r="A162" s="511" t="s">
        <v>1859</v>
      </c>
      <c r="B162" s="119" t="s">
        <v>1128</v>
      </c>
      <c r="C162" s="153" t="s">
        <v>1874</v>
      </c>
      <c r="D162" s="494">
        <v>50</v>
      </c>
      <c r="E162" s="541" t="s">
        <v>86</v>
      </c>
      <c r="F162" s="541" t="s">
        <v>86</v>
      </c>
      <c r="G162" s="541" t="s">
        <v>86</v>
      </c>
      <c r="H162" s="541" t="s">
        <v>19</v>
      </c>
      <c r="I162" s="541" t="s">
        <v>19</v>
      </c>
      <c r="J162" s="541" t="s">
        <v>19</v>
      </c>
      <c r="K162" s="541" t="s">
        <v>19</v>
      </c>
      <c r="L162" s="542" t="s">
        <v>19</v>
      </c>
      <c r="M162" s="542" t="s">
        <v>19</v>
      </c>
      <c r="N162" s="1954" t="s">
        <v>4604</v>
      </c>
      <c r="O162" s="1955"/>
      <c r="P162" s="119" t="s">
        <v>19</v>
      </c>
    </row>
    <row r="163" spans="1:16" x14ac:dyDescent="0.25">
      <c r="B163" s="544"/>
      <c r="C163" s="544"/>
      <c r="D163" s="544"/>
      <c r="E163" s="544"/>
      <c r="F163" s="544"/>
      <c r="G163" s="544"/>
      <c r="H163" s="544"/>
      <c r="I163" s="544"/>
      <c r="J163" s="544"/>
      <c r="K163" s="544"/>
      <c r="L163" s="544"/>
      <c r="M163" s="544"/>
      <c r="N163" s="544"/>
      <c r="O163" s="544"/>
      <c r="P163" s="544"/>
    </row>
    <row r="164" spans="1:16" ht="75" x14ac:dyDescent="0.25">
      <c r="A164" s="505" t="s">
        <v>95</v>
      </c>
      <c r="B164" s="505" t="s">
        <v>96</v>
      </c>
      <c r="C164" s="505" t="s">
        <v>97</v>
      </c>
      <c r="D164" s="505" t="s">
        <v>98</v>
      </c>
      <c r="E164" s="505" t="s">
        <v>99</v>
      </c>
      <c r="F164" s="505" t="s">
        <v>100</v>
      </c>
      <c r="G164" s="505" t="s">
        <v>101</v>
      </c>
      <c r="H164" s="505" t="s">
        <v>102</v>
      </c>
      <c r="I164" s="1898" t="s">
        <v>241</v>
      </c>
      <c r="J164" s="1899"/>
      <c r="K164" s="1900"/>
      <c r="L164" s="505" t="s">
        <v>104</v>
      </c>
      <c r="M164" s="505" t="s">
        <v>105</v>
      </c>
      <c r="N164" s="505" t="s">
        <v>106</v>
      </c>
      <c r="O164" s="1898" t="s">
        <v>81</v>
      </c>
      <c r="P164" s="1900"/>
    </row>
    <row r="165" spans="1:16" ht="60" x14ac:dyDescent="0.25">
      <c r="A165" s="348" t="s">
        <v>1875</v>
      </c>
      <c r="B165" s="348" t="s">
        <v>1506</v>
      </c>
      <c r="C165" s="348" t="s">
        <v>1876</v>
      </c>
      <c r="D165" s="348">
        <v>1069482785</v>
      </c>
      <c r="E165" s="348" t="s">
        <v>1877</v>
      </c>
      <c r="F165" s="348" t="s">
        <v>130</v>
      </c>
      <c r="G165" s="545">
        <v>41207</v>
      </c>
      <c r="H165" s="348"/>
      <c r="I165" s="1956" t="s">
        <v>1878</v>
      </c>
      <c r="J165" s="1957"/>
      <c r="K165" s="1958"/>
      <c r="L165" s="348" t="s">
        <v>19</v>
      </c>
      <c r="M165" s="348" t="s">
        <v>19</v>
      </c>
      <c r="N165" s="348" t="s">
        <v>19</v>
      </c>
      <c r="O165" s="543"/>
      <c r="P165" s="359"/>
    </row>
    <row r="166" spans="1:16" ht="30" x14ac:dyDescent="0.25">
      <c r="A166" s="348" t="s">
        <v>1875</v>
      </c>
      <c r="B166" s="348" t="s">
        <v>1506</v>
      </c>
      <c r="C166" s="348" t="s">
        <v>1879</v>
      </c>
      <c r="D166" s="348">
        <v>92559490</v>
      </c>
      <c r="E166" s="348" t="s">
        <v>182</v>
      </c>
      <c r="F166" s="348" t="s">
        <v>253</v>
      </c>
      <c r="G166" s="545">
        <v>41452</v>
      </c>
      <c r="H166" s="348"/>
      <c r="I166" s="543" t="s">
        <v>184</v>
      </c>
      <c r="J166" s="546" t="s">
        <v>1880</v>
      </c>
      <c r="K166" s="359"/>
      <c r="L166" s="348" t="s">
        <v>19</v>
      </c>
      <c r="M166" s="348" t="s">
        <v>19</v>
      </c>
      <c r="N166" s="348" t="s">
        <v>19</v>
      </c>
      <c r="O166" s="543"/>
      <c r="P166" s="359"/>
    </row>
    <row r="167" spans="1:16" ht="90" x14ac:dyDescent="0.25">
      <c r="A167" s="348" t="s">
        <v>1881</v>
      </c>
      <c r="B167" s="348" t="s">
        <v>127</v>
      </c>
      <c r="C167" s="348" t="s">
        <v>1882</v>
      </c>
      <c r="D167" s="348">
        <v>1069465703</v>
      </c>
      <c r="E167" s="348" t="s">
        <v>1883</v>
      </c>
      <c r="F167" s="348" t="s">
        <v>253</v>
      </c>
      <c r="G167" s="545">
        <v>41452</v>
      </c>
      <c r="H167" s="348"/>
      <c r="I167" s="543" t="s">
        <v>1884</v>
      </c>
      <c r="J167" s="546" t="s">
        <v>1885</v>
      </c>
      <c r="K167" s="359"/>
      <c r="L167" s="348" t="s">
        <v>19</v>
      </c>
      <c r="M167" s="348" t="s">
        <v>19</v>
      </c>
      <c r="N167" s="348" t="s">
        <v>19</v>
      </c>
      <c r="O167" s="543"/>
      <c r="P167" s="359"/>
    </row>
    <row r="168" spans="1:16" ht="90" x14ac:dyDescent="0.25">
      <c r="A168" s="348" t="s">
        <v>1881</v>
      </c>
      <c r="B168" s="348" t="s">
        <v>127</v>
      </c>
      <c r="C168" s="348" t="s">
        <v>1886</v>
      </c>
      <c r="D168" s="348">
        <v>1069479560</v>
      </c>
      <c r="E168" s="348" t="s">
        <v>1883</v>
      </c>
      <c r="F168" s="348" t="s">
        <v>253</v>
      </c>
      <c r="G168" s="545">
        <v>41354</v>
      </c>
      <c r="H168" s="348"/>
      <c r="I168" s="543" t="s">
        <v>1884</v>
      </c>
      <c r="J168" s="546" t="s">
        <v>1887</v>
      </c>
      <c r="K168" s="359"/>
      <c r="L168" s="348" t="s">
        <v>19</v>
      </c>
      <c r="M168" s="348" t="s">
        <v>19</v>
      </c>
      <c r="N168" s="348" t="s">
        <v>19</v>
      </c>
      <c r="O168" s="543"/>
      <c r="P168" s="359"/>
    </row>
    <row r="169" spans="1:16" ht="90" x14ac:dyDescent="0.25">
      <c r="A169" s="1959" t="s">
        <v>1881</v>
      </c>
      <c r="B169" s="1961" t="s">
        <v>127</v>
      </c>
      <c r="C169" s="1961" t="s">
        <v>1888</v>
      </c>
      <c r="D169" s="1961">
        <v>30568874</v>
      </c>
      <c r="E169" s="1961" t="s">
        <v>1889</v>
      </c>
      <c r="F169" s="1961" t="s">
        <v>192</v>
      </c>
      <c r="G169" s="1962">
        <v>35370</v>
      </c>
      <c r="H169" s="1959"/>
      <c r="I169" s="543" t="s">
        <v>1884</v>
      </c>
      <c r="J169" s="546" t="s">
        <v>1890</v>
      </c>
      <c r="K169" s="359"/>
      <c r="L169" s="348" t="s">
        <v>19</v>
      </c>
      <c r="M169" s="348" t="s">
        <v>19</v>
      </c>
      <c r="N169" s="348" t="s">
        <v>19</v>
      </c>
      <c r="O169" s="543"/>
      <c r="P169" s="359"/>
    </row>
    <row r="170" spans="1:16" ht="45" hidden="1" x14ac:dyDescent="0.25">
      <c r="A170" s="1960"/>
      <c r="B170" s="1961"/>
      <c r="C170" s="1961"/>
      <c r="D170" s="1961"/>
      <c r="E170" s="1961"/>
      <c r="F170" s="1961"/>
      <c r="G170" s="1962"/>
      <c r="H170" s="1960"/>
      <c r="I170" s="543" t="s">
        <v>1891</v>
      </c>
      <c r="J170" s="546" t="s">
        <v>1892</v>
      </c>
      <c r="K170" s="359"/>
      <c r="L170" s="348" t="s">
        <v>19</v>
      </c>
      <c r="M170" s="348" t="s">
        <v>19</v>
      </c>
      <c r="N170" s="348" t="s">
        <v>19</v>
      </c>
      <c r="O170" s="543"/>
      <c r="P170" s="359"/>
    </row>
    <row r="171" spans="1:16" ht="45" x14ac:dyDescent="0.25">
      <c r="A171" s="1959" t="s">
        <v>1881</v>
      </c>
      <c r="B171" s="1959" t="s">
        <v>127</v>
      </c>
      <c r="C171" s="1959" t="s">
        <v>1893</v>
      </c>
      <c r="D171" s="1959">
        <v>30572980</v>
      </c>
      <c r="E171" s="1959" t="s">
        <v>1894</v>
      </c>
      <c r="F171" s="1959" t="s">
        <v>253</v>
      </c>
      <c r="G171" s="1963">
        <v>38492</v>
      </c>
      <c r="H171" s="1959"/>
      <c r="I171" s="543" t="s">
        <v>610</v>
      </c>
      <c r="J171" s="546" t="s">
        <v>1895</v>
      </c>
      <c r="K171" s="359"/>
      <c r="L171" s="348" t="s">
        <v>19</v>
      </c>
      <c r="M171" s="348" t="s">
        <v>19</v>
      </c>
      <c r="N171" s="348" t="s">
        <v>19</v>
      </c>
      <c r="O171" s="543"/>
      <c r="P171" s="359"/>
    </row>
    <row r="172" spans="1:16" ht="90" hidden="1" x14ac:dyDescent="0.25">
      <c r="A172" s="1960"/>
      <c r="B172" s="1960"/>
      <c r="C172" s="1960"/>
      <c r="D172" s="1960"/>
      <c r="E172" s="1960"/>
      <c r="F172" s="1960"/>
      <c r="G172" s="1964"/>
      <c r="H172" s="1960"/>
      <c r="I172" s="348" t="s">
        <v>1884</v>
      </c>
      <c r="J172" s="348" t="s">
        <v>1896</v>
      </c>
      <c r="K172" s="359"/>
      <c r="L172" s="348" t="s">
        <v>19</v>
      </c>
      <c r="M172" s="348" t="s">
        <v>19</v>
      </c>
      <c r="N172" s="348" t="s">
        <v>19</v>
      </c>
      <c r="O172" s="543"/>
      <c r="P172" s="359"/>
    </row>
    <row r="173" spans="1:16" ht="45" x14ac:dyDescent="0.25">
      <c r="A173" s="348" t="s">
        <v>1881</v>
      </c>
      <c r="B173" s="348" t="s">
        <v>133</v>
      </c>
      <c r="C173" s="348" t="s">
        <v>1897</v>
      </c>
      <c r="D173" s="348">
        <v>35145019</v>
      </c>
      <c r="E173" s="348" t="s">
        <v>182</v>
      </c>
      <c r="F173" s="511" t="s">
        <v>370</v>
      </c>
      <c r="G173" s="545">
        <v>39255</v>
      </c>
      <c r="H173" s="348"/>
      <c r="I173" s="348" t="s">
        <v>1898</v>
      </c>
      <c r="J173" s="348" t="s">
        <v>1899</v>
      </c>
      <c r="K173" s="359"/>
      <c r="L173" s="348" t="s">
        <v>19</v>
      </c>
      <c r="M173" s="348" t="s">
        <v>19</v>
      </c>
      <c r="N173" s="348" t="s">
        <v>19</v>
      </c>
      <c r="O173" s="543"/>
      <c r="P173" s="359"/>
    </row>
    <row r="174" spans="1:16" ht="75" x14ac:dyDescent="0.25">
      <c r="A174" s="1959" t="s">
        <v>1881</v>
      </c>
      <c r="B174" s="1959" t="s">
        <v>133</v>
      </c>
      <c r="C174" s="1959" t="s">
        <v>1900</v>
      </c>
      <c r="D174" s="1959">
        <v>78762788</v>
      </c>
      <c r="E174" s="1959" t="s">
        <v>182</v>
      </c>
      <c r="F174" s="1909" t="s">
        <v>1901</v>
      </c>
      <c r="G174" s="1963">
        <v>41194</v>
      </c>
      <c r="H174" s="1959"/>
      <c r="I174" s="543" t="s">
        <v>1902</v>
      </c>
      <c r="J174" s="348" t="s">
        <v>1903</v>
      </c>
      <c r="K174" s="1959"/>
      <c r="L174" s="1959" t="s">
        <v>19</v>
      </c>
      <c r="M174" s="1959" t="s">
        <v>19</v>
      </c>
      <c r="N174" s="1959" t="s">
        <v>19</v>
      </c>
      <c r="O174" s="1971"/>
      <c r="P174" s="1972"/>
    </row>
    <row r="175" spans="1:16" ht="75" hidden="1" x14ac:dyDescent="0.25">
      <c r="A175" s="1960"/>
      <c r="B175" s="1960"/>
      <c r="C175" s="1960"/>
      <c r="D175" s="1960"/>
      <c r="E175" s="1960"/>
      <c r="F175" s="1911"/>
      <c r="G175" s="1964"/>
      <c r="H175" s="1960"/>
      <c r="I175" s="543" t="s">
        <v>1902</v>
      </c>
      <c r="J175" s="51" t="s">
        <v>1904</v>
      </c>
      <c r="K175" s="1960"/>
      <c r="L175" s="1960"/>
      <c r="M175" s="1960"/>
      <c r="N175" s="1960"/>
      <c r="O175" s="1973"/>
      <c r="P175" s="1974"/>
    </row>
    <row r="176" spans="1:16" ht="30" x14ac:dyDescent="0.25">
      <c r="A176" s="1885" t="s">
        <v>1881</v>
      </c>
      <c r="B176" s="1885" t="s">
        <v>133</v>
      </c>
      <c r="C176" s="1885" t="s">
        <v>1905</v>
      </c>
      <c r="D176" s="1885">
        <v>1069478397</v>
      </c>
      <c r="E176" s="1885" t="s">
        <v>182</v>
      </c>
      <c r="F176" s="1924" t="s">
        <v>370</v>
      </c>
      <c r="G176" s="1975">
        <v>41621</v>
      </c>
      <c r="H176" s="1885"/>
      <c r="I176" s="153" t="s">
        <v>807</v>
      </c>
      <c r="J176" s="300" t="s">
        <v>1906</v>
      </c>
      <c r="K176" s="1885"/>
      <c r="L176" s="1885" t="s">
        <v>19</v>
      </c>
      <c r="M176" s="1885" t="s">
        <v>19</v>
      </c>
      <c r="N176" s="1885" t="s">
        <v>19</v>
      </c>
      <c r="O176" s="1965"/>
      <c r="P176" s="1966"/>
    </row>
    <row r="177" spans="1:16" ht="60" hidden="1" x14ac:dyDescent="0.25">
      <c r="A177" s="1886"/>
      <c r="B177" s="1886"/>
      <c r="C177" s="1886"/>
      <c r="D177" s="1886"/>
      <c r="E177" s="1886"/>
      <c r="F177" s="1926"/>
      <c r="G177" s="1976"/>
      <c r="H177" s="1886"/>
      <c r="I177" s="153" t="s">
        <v>1907</v>
      </c>
      <c r="J177" s="51" t="s">
        <v>1908</v>
      </c>
      <c r="K177" s="1886"/>
      <c r="L177" s="1886"/>
      <c r="M177" s="1886"/>
      <c r="N177" s="1886"/>
      <c r="O177" s="1967"/>
      <c r="P177" s="1968"/>
    </row>
    <row r="178" spans="1:16" ht="75" x14ac:dyDescent="0.25">
      <c r="A178" s="494" t="s">
        <v>1909</v>
      </c>
      <c r="B178" s="494" t="s">
        <v>133</v>
      </c>
      <c r="C178" s="51" t="s">
        <v>1910</v>
      </c>
      <c r="D178" s="51">
        <v>1010089214</v>
      </c>
      <c r="E178" s="51" t="s">
        <v>182</v>
      </c>
      <c r="F178" s="153" t="s">
        <v>370</v>
      </c>
      <c r="G178" s="300">
        <v>41621</v>
      </c>
      <c r="H178" s="51"/>
      <c r="I178" s="153" t="s">
        <v>1902</v>
      </c>
      <c r="J178" s="51" t="s">
        <v>1911</v>
      </c>
      <c r="K178" s="51"/>
      <c r="L178" s="51" t="s">
        <v>19</v>
      </c>
      <c r="M178" s="51" t="s">
        <v>19</v>
      </c>
      <c r="N178" s="51" t="s">
        <v>19</v>
      </c>
      <c r="O178" s="1969"/>
      <c r="P178" s="1970"/>
    </row>
    <row r="179" spans="1:16" ht="75" x14ac:dyDescent="0.25">
      <c r="A179" s="1885" t="s">
        <v>1909</v>
      </c>
      <c r="B179" s="1885" t="s">
        <v>133</v>
      </c>
      <c r="C179" s="1885" t="s">
        <v>1912</v>
      </c>
      <c r="D179" s="1885">
        <v>30566169</v>
      </c>
      <c r="E179" s="1885" t="s">
        <v>182</v>
      </c>
      <c r="F179" s="1924" t="s">
        <v>370</v>
      </c>
      <c r="G179" s="1975">
        <v>38331</v>
      </c>
      <c r="H179" s="1885"/>
      <c r="I179" s="153" t="s">
        <v>1913</v>
      </c>
      <c r="J179" s="153" t="s">
        <v>1914</v>
      </c>
      <c r="K179" s="1885"/>
      <c r="L179" s="1885" t="s">
        <v>19</v>
      </c>
      <c r="M179" s="1885" t="s">
        <v>19</v>
      </c>
      <c r="N179" s="1885" t="s">
        <v>19</v>
      </c>
      <c r="O179" s="1965"/>
      <c r="P179" s="1966"/>
    </row>
    <row r="180" spans="1:16" hidden="1" x14ac:dyDescent="0.25">
      <c r="A180" s="1886"/>
      <c r="B180" s="1886"/>
      <c r="C180" s="1886"/>
      <c r="D180" s="1886"/>
      <c r="E180" s="1886"/>
      <c r="F180" s="1926"/>
      <c r="G180" s="1976"/>
      <c r="H180" s="1886"/>
      <c r="I180" s="547" t="s">
        <v>50</v>
      </c>
      <c r="J180" s="153" t="s">
        <v>1915</v>
      </c>
      <c r="K180" s="1886"/>
      <c r="L180" s="1886"/>
      <c r="M180" s="1886"/>
      <c r="N180" s="1886"/>
      <c r="O180" s="1967"/>
      <c r="P180" s="1968"/>
    </row>
    <row r="181" spans="1:16" ht="60" x14ac:dyDescent="0.25">
      <c r="A181" s="494" t="s">
        <v>1909</v>
      </c>
      <c r="B181" s="493" t="s">
        <v>133</v>
      </c>
      <c r="C181" s="544" t="s">
        <v>1916</v>
      </c>
      <c r="D181" s="544">
        <v>50876015</v>
      </c>
      <c r="E181" s="544" t="s">
        <v>182</v>
      </c>
      <c r="F181" s="513" t="s">
        <v>370</v>
      </c>
      <c r="G181" s="548">
        <v>39073</v>
      </c>
      <c r="H181" s="544"/>
      <c r="I181" s="153" t="s">
        <v>1917</v>
      </c>
      <c r="J181" s="153" t="s">
        <v>1918</v>
      </c>
      <c r="K181" s="549"/>
      <c r="L181" s="493" t="s">
        <v>19</v>
      </c>
      <c r="M181" s="493" t="s">
        <v>19</v>
      </c>
      <c r="N181" s="493" t="s">
        <v>19</v>
      </c>
      <c r="O181" s="1969"/>
      <c r="P181" s="1970"/>
    </row>
    <row r="182" spans="1:16" ht="60" x14ac:dyDescent="0.25">
      <c r="A182" s="494" t="s">
        <v>1909</v>
      </c>
      <c r="B182" s="493" t="s">
        <v>133</v>
      </c>
      <c r="C182" s="544" t="s">
        <v>1919</v>
      </c>
      <c r="D182" s="544">
        <v>1069477104</v>
      </c>
      <c r="E182" s="544" t="s">
        <v>124</v>
      </c>
      <c r="F182" s="513" t="s">
        <v>1920</v>
      </c>
      <c r="G182" s="548">
        <v>40565</v>
      </c>
      <c r="H182" s="544"/>
      <c r="I182" s="153" t="s">
        <v>1921</v>
      </c>
      <c r="J182" s="51" t="s">
        <v>1922</v>
      </c>
      <c r="K182" s="549"/>
      <c r="L182" s="493" t="s">
        <v>19</v>
      </c>
      <c r="M182" s="493" t="s">
        <v>19</v>
      </c>
      <c r="N182" s="493" t="s">
        <v>19</v>
      </c>
      <c r="O182" s="1969"/>
      <c r="P182" s="1970"/>
    </row>
    <row r="183" spans="1:16" ht="60" x14ac:dyDescent="0.25">
      <c r="A183" s="494" t="s">
        <v>1909</v>
      </c>
      <c r="B183" s="544" t="s">
        <v>133</v>
      </c>
      <c r="C183" s="544" t="s">
        <v>1923</v>
      </c>
      <c r="D183" s="544">
        <v>1102835331</v>
      </c>
      <c r="E183" s="544" t="s">
        <v>124</v>
      </c>
      <c r="F183" s="513" t="s">
        <v>1924</v>
      </c>
      <c r="G183" s="548">
        <v>41613</v>
      </c>
      <c r="H183" s="544"/>
      <c r="I183" s="153" t="s">
        <v>1921</v>
      </c>
      <c r="J183" s="51" t="s">
        <v>1925</v>
      </c>
      <c r="K183" s="549"/>
      <c r="L183" s="493" t="s">
        <v>19</v>
      </c>
      <c r="M183" s="493" t="s">
        <v>19</v>
      </c>
      <c r="N183" s="493" t="s">
        <v>19</v>
      </c>
      <c r="O183" s="1969"/>
      <c r="P183" s="1970"/>
    </row>
    <row r="184" spans="1:16" x14ac:dyDescent="0.25">
      <c r="A184" s="51"/>
      <c r="B184" s="544"/>
      <c r="C184" s="544"/>
      <c r="D184" s="544"/>
      <c r="E184" s="544"/>
      <c r="F184" s="544"/>
      <c r="G184" s="544"/>
      <c r="H184" s="544"/>
      <c r="I184" s="547"/>
      <c r="J184" s="550"/>
      <c r="K184" s="549"/>
      <c r="L184" s="544"/>
      <c r="M184" s="544"/>
      <c r="N184" s="544"/>
      <c r="O184" s="547"/>
      <c r="P184" s="549"/>
    </row>
    <row r="185" spans="1:16" x14ac:dyDescent="0.25">
      <c r="A185" s="51"/>
      <c r="B185" s="544"/>
      <c r="C185" s="544"/>
      <c r="D185" s="544"/>
      <c r="E185" s="544"/>
      <c r="F185" s="544"/>
      <c r="G185" s="544"/>
      <c r="H185" s="544"/>
      <c r="I185" s="547"/>
      <c r="J185" s="550"/>
      <c r="K185" s="549"/>
      <c r="L185" s="544"/>
      <c r="M185" s="544"/>
      <c r="N185" s="544"/>
      <c r="O185" s="547"/>
      <c r="P185" s="549"/>
    </row>
    <row r="186" spans="1:16" ht="75" x14ac:dyDescent="0.25">
      <c r="A186" s="505" t="s">
        <v>95</v>
      </c>
      <c r="B186" s="505" t="s">
        <v>96</v>
      </c>
      <c r="C186" s="505" t="s">
        <v>97</v>
      </c>
      <c r="D186" s="505" t="s">
        <v>98</v>
      </c>
      <c r="E186" s="505" t="s">
        <v>99</v>
      </c>
      <c r="F186" s="505" t="s">
        <v>100</v>
      </c>
      <c r="G186" s="505" t="s">
        <v>101</v>
      </c>
      <c r="H186" s="505" t="s">
        <v>102</v>
      </c>
      <c r="I186" s="1898" t="s">
        <v>241</v>
      </c>
      <c r="J186" s="1899"/>
      <c r="K186" s="1900"/>
      <c r="L186" s="505" t="s">
        <v>104</v>
      </c>
      <c r="M186" s="505" t="s">
        <v>105</v>
      </c>
      <c r="N186" s="505" t="s">
        <v>106</v>
      </c>
      <c r="O186" s="1898" t="s">
        <v>81</v>
      </c>
      <c r="P186" s="1900"/>
    </row>
    <row r="187" spans="1:16" ht="75" x14ac:dyDescent="0.25">
      <c r="A187" s="51" t="s">
        <v>1824</v>
      </c>
      <c r="B187" s="544" t="s">
        <v>111</v>
      </c>
      <c r="C187" s="544" t="s">
        <v>1926</v>
      </c>
      <c r="D187" s="544">
        <v>30580593</v>
      </c>
      <c r="E187" s="513" t="s">
        <v>1927</v>
      </c>
      <c r="F187" s="513" t="s">
        <v>188</v>
      </c>
      <c r="G187" s="548">
        <v>41831</v>
      </c>
      <c r="H187" s="544"/>
      <c r="I187" s="551" t="s">
        <v>1928</v>
      </c>
      <c r="J187" s="51" t="s">
        <v>1929</v>
      </c>
      <c r="K187" s="549"/>
      <c r="L187" s="544" t="s">
        <v>19</v>
      </c>
      <c r="M187" s="544" t="s">
        <v>19</v>
      </c>
      <c r="N187" s="544" t="s">
        <v>19</v>
      </c>
      <c r="O187" s="547"/>
      <c r="P187" s="549"/>
    </row>
    <row r="188" spans="1:16" ht="75" x14ac:dyDescent="0.25">
      <c r="A188" s="51" t="s">
        <v>1824</v>
      </c>
      <c r="B188" s="544" t="s">
        <v>111</v>
      </c>
      <c r="C188" s="544" t="s">
        <v>1930</v>
      </c>
      <c r="D188" s="544">
        <v>1069473655</v>
      </c>
      <c r="E188" s="495" t="s">
        <v>1931</v>
      </c>
      <c r="F188" s="544" t="s">
        <v>125</v>
      </c>
      <c r="G188" s="548">
        <v>41179</v>
      </c>
      <c r="H188" s="544"/>
      <c r="I188" s="153" t="s">
        <v>1928</v>
      </c>
      <c r="J188" s="51" t="s">
        <v>1932</v>
      </c>
      <c r="K188" s="549"/>
      <c r="L188" s="544" t="s">
        <v>19</v>
      </c>
      <c r="M188" s="544" t="s">
        <v>19</v>
      </c>
      <c r="N188" s="544" t="s">
        <v>19</v>
      </c>
      <c r="O188" s="547"/>
      <c r="P188" s="549"/>
    </row>
    <row r="189" spans="1:16" ht="75" x14ac:dyDescent="0.25">
      <c r="A189" s="51" t="s">
        <v>1824</v>
      </c>
      <c r="B189" s="544" t="s">
        <v>111</v>
      </c>
      <c r="C189" s="544" t="s">
        <v>1933</v>
      </c>
      <c r="D189" s="544">
        <v>30565537</v>
      </c>
      <c r="E189" s="513" t="s">
        <v>1934</v>
      </c>
      <c r="F189" s="513" t="s">
        <v>253</v>
      </c>
      <c r="G189" s="548">
        <v>36875</v>
      </c>
      <c r="H189" s="544"/>
      <c r="I189" s="153" t="s">
        <v>1928</v>
      </c>
      <c r="J189" s="51" t="s">
        <v>1935</v>
      </c>
      <c r="K189" s="549"/>
      <c r="L189" s="544" t="s">
        <v>19</v>
      </c>
      <c r="M189" s="544" t="s">
        <v>19</v>
      </c>
      <c r="N189" s="544" t="s">
        <v>19</v>
      </c>
      <c r="O189" s="547"/>
      <c r="P189" s="549"/>
    </row>
    <row r="190" spans="1:16" ht="75" x14ac:dyDescent="0.25">
      <c r="A190" s="51" t="s">
        <v>1824</v>
      </c>
      <c r="B190" s="544" t="s">
        <v>254</v>
      </c>
      <c r="C190" s="544" t="s">
        <v>1936</v>
      </c>
      <c r="D190" s="544">
        <v>30581906</v>
      </c>
      <c r="E190" s="513" t="s">
        <v>1937</v>
      </c>
      <c r="F190" s="513" t="s">
        <v>253</v>
      </c>
      <c r="G190" s="548">
        <v>40893</v>
      </c>
      <c r="H190" s="544"/>
      <c r="I190" s="153" t="s">
        <v>1928</v>
      </c>
      <c r="J190" s="51" t="s">
        <v>1929</v>
      </c>
      <c r="K190" s="549"/>
      <c r="L190" s="544" t="s">
        <v>19</v>
      </c>
      <c r="M190" s="544" t="s">
        <v>19</v>
      </c>
      <c r="N190" s="544" t="s">
        <v>19</v>
      </c>
      <c r="O190" s="547"/>
      <c r="P190" s="549"/>
    </row>
    <row r="191" spans="1:16" ht="75" x14ac:dyDescent="0.25">
      <c r="A191" s="51" t="s">
        <v>1824</v>
      </c>
      <c r="B191" s="544" t="s">
        <v>111</v>
      </c>
      <c r="C191" s="544" t="s">
        <v>1938</v>
      </c>
      <c r="D191" s="544">
        <v>50872122</v>
      </c>
      <c r="E191" s="513" t="s">
        <v>624</v>
      </c>
      <c r="F191" s="513" t="s">
        <v>370</v>
      </c>
      <c r="G191" s="548">
        <v>38331</v>
      </c>
      <c r="H191" s="544"/>
      <c r="I191" s="153" t="s">
        <v>1928</v>
      </c>
      <c r="J191" s="51" t="s">
        <v>1929</v>
      </c>
      <c r="K191" s="549"/>
      <c r="L191" s="544" t="s">
        <v>19</v>
      </c>
      <c r="M191" s="544" t="s">
        <v>19</v>
      </c>
      <c r="N191" s="544" t="s">
        <v>19</v>
      </c>
      <c r="O191" s="547"/>
      <c r="P191" s="549"/>
    </row>
    <row r="192" spans="1:16" ht="75" x14ac:dyDescent="0.25">
      <c r="A192" s="51" t="s">
        <v>1824</v>
      </c>
      <c r="B192" s="544" t="s">
        <v>111</v>
      </c>
      <c r="C192" s="544" t="s">
        <v>1939</v>
      </c>
      <c r="D192" s="544">
        <v>1069465416</v>
      </c>
      <c r="E192" s="544" t="s">
        <v>182</v>
      </c>
      <c r="F192" s="513" t="s">
        <v>370</v>
      </c>
      <c r="G192" s="548">
        <v>41257</v>
      </c>
      <c r="H192" s="544"/>
      <c r="I192" s="153" t="s">
        <v>1928</v>
      </c>
      <c r="J192" s="51" t="s">
        <v>1932</v>
      </c>
      <c r="K192" s="549"/>
      <c r="L192" s="544" t="s">
        <v>19</v>
      </c>
      <c r="M192" s="544" t="s">
        <v>19</v>
      </c>
      <c r="N192" s="544" t="s">
        <v>19</v>
      </c>
      <c r="O192" s="547"/>
      <c r="P192" s="549"/>
    </row>
    <row r="193" spans="1:16" ht="75" x14ac:dyDescent="0.25">
      <c r="A193" s="51" t="s">
        <v>1824</v>
      </c>
      <c r="B193" s="544" t="s">
        <v>111</v>
      </c>
      <c r="C193" s="544" t="s">
        <v>1940</v>
      </c>
      <c r="D193" s="544">
        <v>78740718</v>
      </c>
      <c r="E193" s="544" t="s">
        <v>182</v>
      </c>
      <c r="F193" s="513" t="s">
        <v>370</v>
      </c>
      <c r="G193" s="548">
        <v>39437</v>
      </c>
      <c r="H193" s="544"/>
      <c r="I193" s="153" t="s">
        <v>1928</v>
      </c>
      <c r="J193" s="51" t="s">
        <v>1935</v>
      </c>
      <c r="K193" s="549"/>
      <c r="L193" s="544" t="s">
        <v>19</v>
      </c>
      <c r="M193" s="544" t="s">
        <v>19</v>
      </c>
      <c r="N193" s="544" t="s">
        <v>19</v>
      </c>
      <c r="O193" s="547"/>
      <c r="P193" s="549"/>
    </row>
    <row r="194" spans="1:16" ht="75" x14ac:dyDescent="0.25">
      <c r="A194" s="51" t="s">
        <v>1824</v>
      </c>
      <c r="B194" s="544" t="s">
        <v>254</v>
      </c>
      <c r="C194" s="544" t="s">
        <v>1941</v>
      </c>
      <c r="D194" s="544">
        <v>30583093</v>
      </c>
      <c r="E194" s="544" t="s">
        <v>182</v>
      </c>
      <c r="F194" s="513" t="s">
        <v>370</v>
      </c>
      <c r="G194" s="548">
        <v>40165</v>
      </c>
      <c r="H194" s="544"/>
      <c r="I194" s="153" t="s">
        <v>1928</v>
      </c>
      <c r="J194" s="51" t="s">
        <v>1942</v>
      </c>
      <c r="K194" s="549"/>
      <c r="L194" s="544" t="s">
        <v>19</v>
      </c>
      <c r="M194" s="544" t="s">
        <v>19</v>
      </c>
      <c r="N194" s="544" t="s">
        <v>19</v>
      </c>
      <c r="O194" s="547"/>
      <c r="P194" s="549"/>
    </row>
    <row r="195" spans="1:16" x14ac:dyDescent="0.25">
      <c r="A195" s="51"/>
      <c r="B195" s="544"/>
      <c r="C195" s="544"/>
      <c r="D195" s="544"/>
      <c r="E195" s="544"/>
      <c r="F195" s="544"/>
      <c r="G195" s="544"/>
      <c r="H195" s="544"/>
      <c r="I195" s="547"/>
      <c r="J195" s="550"/>
      <c r="K195" s="549"/>
      <c r="L195" s="544"/>
      <c r="M195" s="544"/>
      <c r="N195" s="544"/>
      <c r="O195" s="547"/>
      <c r="P195" s="549"/>
    </row>
    <row r="196" spans="1:16" x14ac:dyDescent="0.25">
      <c r="B196" s="51"/>
      <c r="C196" s="51"/>
      <c r="D196" s="51"/>
      <c r="E196" s="51"/>
      <c r="F196" s="512"/>
      <c r="H196" s="51"/>
      <c r="K196" s="480"/>
      <c r="L196" s="51"/>
      <c r="M196" s="51"/>
      <c r="N196" s="51"/>
      <c r="O196" s="540"/>
      <c r="P196" s="480"/>
    </row>
    <row r="197" spans="1:16" ht="75" x14ac:dyDescent="0.25">
      <c r="A197" s="505" t="s">
        <v>95</v>
      </c>
      <c r="B197" s="505" t="s">
        <v>96</v>
      </c>
      <c r="C197" s="505" t="s">
        <v>97</v>
      </c>
      <c r="D197" s="505" t="s">
        <v>98</v>
      </c>
      <c r="E197" s="505" t="s">
        <v>99</v>
      </c>
      <c r="F197" s="305" t="s">
        <v>100</v>
      </c>
      <c r="G197" s="505" t="s">
        <v>101</v>
      </c>
      <c r="H197" s="505" t="s">
        <v>102</v>
      </c>
      <c r="I197" s="1898" t="s">
        <v>241</v>
      </c>
      <c r="J197" s="1899"/>
      <c r="K197" s="1900"/>
      <c r="L197" s="505" t="s">
        <v>104</v>
      </c>
      <c r="M197" s="505" t="s">
        <v>105</v>
      </c>
      <c r="N197" s="505" t="s">
        <v>106</v>
      </c>
      <c r="O197" s="1898" t="s">
        <v>81</v>
      </c>
      <c r="P197" s="1900"/>
    </row>
    <row r="198" spans="1:16" ht="60" x14ac:dyDescent="0.25">
      <c r="A198" s="181" t="s">
        <v>1825</v>
      </c>
      <c r="B198" s="181" t="s">
        <v>127</v>
      </c>
      <c r="C198" s="276" t="s">
        <v>1943</v>
      </c>
      <c r="D198" s="276">
        <v>1069464704</v>
      </c>
      <c r="E198" s="181" t="s">
        <v>1944</v>
      </c>
      <c r="F198" s="181" t="s">
        <v>130</v>
      </c>
      <c r="G198" s="306">
        <v>40534</v>
      </c>
      <c r="H198" s="277" t="s">
        <v>86</v>
      </c>
      <c r="I198" s="181" t="s">
        <v>1921</v>
      </c>
      <c r="J198" s="279" t="s">
        <v>1945</v>
      </c>
      <c r="K198" s="279"/>
      <c r="L198" s="51" t="s">
        <v>19</v>
      </c>
      <c r="M198" s="51" t="s">
        <v>19</v>
      </c>
      <c r="N198" s="51" t="s">
        <v>19</v>
      </c>
      <c r="O198" s="1977"/>
      <c r="P198" s="1978"/>
    </row>
    <row r="199" spans="1:16" ht="60" x14ac:dyDescent="0.25">
      <c r="A199" s="181" t="s">
        <v>1825</v>
      </c>
      <c r="B199" s="181" t="s">
        <v>127</v>
      </c>
      <c r="C199" s="276" t="s">
        <v>1946</v>
      </c>
      <c r="D199" s="276">
        <v>50879506</v>
      </c>
      <c r="E199" s="181" t="s">
        <v>1947</v>
      </c>
      <c r="F199" s="181" t="s">
        <v>130</v>
      </c>
      <c r="G199" s="306">
        <v>40164</v>
      </c>
      <c r="H199" s="277" t="s">
        <v>86</v>
      </c>
      <c r="I199" s="181" t="s">
        <v>1921</v>
      </c>
      <c r="J199" s="279" t="s">
        <v>1948</v>
      </c>
      <c r="K199" s="279"/>
      <c r="L199" s="51" t="s">
        <v>19</v>
      </c>
      <c r="M199" s="51" t="s">
        <v>19</v>
      </c>
      <c r="N199" s="51" t="s">
        <v>19</v>
      </c>
      <c r="O199" s="1977"/>
      <c r="P199" s="1978"/>
    </row>
    <row r="200" spans="1:16" ht="60" x14ac:dyDescent="0.25">
      <c r="A200" s="181" t="s">
        <v>1825</v>
      </c>
      <c r="B200" s="181" t="s">
        <v>132</v>
      </c>
      <c r="C200" s="276" t="s">
        <v>1949</v>
      </c>
      <c r="D200" s="276">
        <v>50710603</v>
      </c>
      <c r="E200" s="276" t="s">
        <v>1950</v>
      </c>
      <c r="F200" s="181" t="s">
        <v>196</v>
      </c>
      <c r="G200" s="306">
        <v>39507</v>
      </c>
      <c r="H200" s="277" t="s">
        <v>86</v>
      </c>
      <c r="I200" s="181" t="s">
        <v>1921</v>
      </c>
      <c r="J200" s="279" t="s">
        <v>1951</v>
      </c>
      <c r="K200" s="279"/>
      <c r="L200" s="51" t="s">
        <v>19</v>
      </c>
      <c r="M200" s="51" t="s">
        <v>19</v>
      </c>
      <c r="N200" s="51" t="s">
        <v>19</v>
      </c>
      <c r="O200" s="1977"/>
      <c r="P200" s="1978"/>
    </row>
    <row r="201" spans="1:16" ht="60" x14ac:dyDescent="0.25">
      <c r="A201" s="181" t="s">
        <v>1825</v>
      </c>
      <c r="B201" s="181" t="s">
        <v>133</v>
      </c>
      <c r="C201" s="276" t="s">
        <v>1952</v>
      </c>
      <c r="D201" s="276">
        <v>78323953</v>
      </c>
      <c r="E201" s="181" t="s">
        <v>182</v>
      </c>
      <c r="F201" s="181" t="s">
        <v>196</v>
      </c>
      <c r="G201" s="306">
        <v>38562</v>
      </c>
      <c r="H201" s="277">
        <v>111235</v>
      </c>
      <c r="I201" s="181" t="s">
        <v>1921</v>
      </c>
      <c r="J201" s="279" t="s">
        <v>1953</v>
      </c>
      <c r="K201" s="279"/>
      <c r="L201" s="51" t="s">
        <v>19</v>
      </c>
      <c r="M201" s="51" t="s">
        <v>19</v>
      </c>
      <c r="N201" s="51" t="s">
        <v>19</v>
      </c>
      <c r="O201" s="1979" t="s">
        <v>4604</v>
      </c>
      <c r="P201" s="1980"/>
    </row>
    <row r="202" spans="1:16" x14ac:dyDescent="0.25">
      <c r="A202" s="2008" t="s">
        <v>1825</v>
      </c>
      <c r="B202" s="2008" t="s">
        <v>133</v>
      </c>
      <c r="C202" s="2008" t="s">
        <v>675</v>
      </c>
      <c r="D202" s="1924">
        <v>30582010</v>
      </c>
      <c r="E202" s="1924" t="s">
        <v>182</v>
      </c>
      <c r="F202" s="1924" t="s">
        <v>1954</v>
      </c>
      <c r="G202" s="1975">
        <v>40354</v>
      </c>
      <c r="H202" s="1942">
        <v>101567</v>
      </c>
      <c r="I202" s="1999" t="s">
        <v>1921</v>
      </c>
      <c r="J202" s="2002" t="s">
        <v>1955</v>
      </c>
      <c r="K202" s="2005"/>
      <c r="L202" s="1885" t="s">
        <v>19</v>
      </c>
      <c r="M202" s="1885" t="s">
        <v>19</v>
      </c>
      <c r="N202" s="1885" t="s">
        <v>19</v>
      </c>
      <c r="O202" s="1981"/>
      <c r="P202" s="1982"/>
    </row>
    <row r="203" spans="1:16" x14ac:dyDescent="0.25">
      <c r="A203" s="2009"/>
      <c r="B203" s="2009"/>
      <c r="C203" s="2009"/>
      <c r="D203" s="1925"/>
      <c r="E203" s="1925"/>
      <c r="F203" s="1925"/>
      <c r="G203" s="1927"/>
      <c r="H203" s="1944"/>
      <c r="I203" s="2000"/>
      <c r="J203" s="2003"/>
      <c r="K203" s="2006"/>
      <c r="L203" s="1927"/>
      <c r="M203" s="1927"/>
      <c r="N203" s="1927"/>
      <c r="O203" s="1983"/>
      <c r="P203" s="1984"/>
    </row>
    <row r="204" spans="1:16" x14ac:dyDescent="0.25">
      <c r="A204" s="2009"/>
      <c r="B204" s="2009"/>
      <c r="C204" s="2009"/>
      <c r="D204" s="1925"/>
      <c r="E204" s="1925"/>
      <c r="F204" s="1925"/>
      <c r="G204" s="1927"/>
      <c r="H204" s="1944"/>
      <c r="I204" s="2000"/>
      <c r="J204" s="2003"/>
      <c r="K204" s="2006"/>
      <c r="L204" s="1927"/>
      <c r="M204" s="1927"/>
      <c r="N204" s="1927"/>
      <c r="O204" s="1983"/>
      <c r="P204" s="1984"/>
    </row>
    <row r="205" spans="1:16" x14ac:dyDescent="0.25">
      <c r="A205" s="2009"/>
      <c r="B205" s="2009"/>
      <c r="C205" s="2009"/>
      <c r="D205" s="1925"/>
      <c r="E205" s="1925"/>
      <c r="F205" s="1925"/>
      <c r="G205" s="1927"/>
      <c r="H205" s="1944"/>
      <c r="I205" s="2000"/>
      <c r="J205" s="2003"/>
      <c r="K205" s="2006"/>
      <c r="L205" s="1927"/>
      <c r="M205" s="1927"/>
      <c r="N205" s="1927"/>
      <c r="O205" s="1983"/>
      <c r="P205" s="1984"/>
    </row>
    <row r="206" spans="1:16" x14ac:dyDescent="0.25">
      <c r="A206" s="2009"/>
      <c r="B206" s="2009"/>
      <c r="C206" s="2009"/>
      <c r="D206" s="1925"/>
      <c r="E206" s="1925"/>
      <c r="F206" s="1925"/>
      <c r="G206" s="1927"/>
      <c r="H206" s="1944"/>
      <c r="I206" s="2000"/>
      <c r="J206" s="2003"/>
      <c r="K206" s="2006"/>
      <c r="L206" s="1927"/>
      <c r="M206" s="1927"/>
      <c r="N206" s="1927"/>
      <c r="O206" s="1983"/>
      <c r="P206" s="1984"/>
    </row>
    <row r="207" spans="1:16" x14ac:dyDescent="0.25">
      <c r="A207" s="2010"/>
      <c r="B207" s="2010"/>
      <c r="C207" s="2010"/>
      <c r="D207" s="1926"/>
      <c r="E207" s="1926"/>
      <c r="F207" s="1926"/>
      <c r="G207" s="1886"/>
      <c r="H207" s="1943"/>
      <c r="I207" s="2001"/>
      <c r="J207" s="2004"/>
      <c r="K207" s="2007"/>
      <c r="L207" s="1886"/>
      <c r="M207" s="1886"/>
      <c r="N207" s="1886"/>
      <c r="O207" s="1985"/>
      <c r="P207" s="1986"/>
    </row>
    <row r="208" spans="1:16" x14ac:dyDescent="0.25">
      <c r="A208" s="1987" t="s">
        <v>1825</v>
      </c>
      <c r="B208" s="1990" t="s">
        <v>133</v>
      </c>
      <c r="C208" s="1993" t="s">
        <v>1956</v>
      </c>
      <c r="D208" s="1993">
        <v>25890878</v>
      </c>
      <c r="E208" s="1993" t="s">
        <v>191</v>
      </c>
      <c r="F208" s="1993" t="s">
        <v>125</v>
      </c>
      <c r="G208" s="1996">
        <v>39751</v>
      </c>
      <c r="H208" s="2011"/>
      <c r="I208" s="2014" t="s">
        <v>1921</v>
      </c>
      <c r="J208" s="2017" t="s">
        <v>1929</v>
      </c>
      <c r="K208" s="2020"/>
      <c r="L208" s="1993" t="s">
        <v>19</v>
      </c>
      <c r="M208" s="1993" t="s">
        <v>19</v>
      </c>
      <c r="N208" s="1993" t="s">
        <v>19</v>
      </c>
      <c r="O208" s="1981"/>
      <c r="P208" s="1982"/>
    </row>
    <row r="209" spans="1:16" x14ac:dyDescent="0.25">
      <c r="A209" s="1988"/>
      <c r="B209" s="1991"/>
      <c r="C209" s="1994"/>
      <c r="D209" s="1994"/>
      <c r="E209" s="1994"/>
      <c r="F209" s="1994"/>
      <c r="G209" s="1997"/>
      <c r="H209" s="2012"/>
      <c r="I209" s="2015"/>
      <c r="J209" s="2018"/>
      <c r="K209" s="2021"/>
      <c r="L209" s="1994"/>
      <c r="M209" s="1994"/>
      <c r="N209" s="1994"/>
      <c r="O209" s="1983"/>
      <c r="P209" s="1984"/>
    </row>
    <row r="210" spans="1:16" x14ac:dyDescent="0.25">
      <c r="A210" s="1988"/>
      <c r="B210" s="1991"/>
      <c r="C210" s="1994"/>
      <c r="D210" s="1994"/>
      <c r="E210" s="1994"/>
      <c r="F210" s="1994"/>
      <c r="G210" s="1997"/>
      <c r="H210" s="2012"/>
      <c r="I210" s="2015"/>
      <c r="J210" s="2018"/>
      <c r="K210" s="2021"/>
      <c r="L210" s="1994"/>
      <c r="M210" s="1994"/>
      <c r="N210" s="1994"/>
      <c r="O210" s="1983"/>
      <c r="P210" s="1984"/>
    </row>
    <row r="211" spans="1:16" x14ac:dyDescent="0.25">
      <c r="A211" s="1988"/>
      <c r="B211" s="1991"/>
      <c r="C211" s="1994"/>
      <c r="D211" s="1994"/>
      <c r="E211" s="1994"/>
      <c r="F211" s="1994"/>
      <c r="G211" s="1997"/>
      <c r="H211" s="2012"/>
      <c r="I211" s="2015"/>
      <c r="J211" s="2018"/>
      <c r="K211" s="2021"/>
      <c r="L211" s="1994"/>
      <c r="M211" s="1994"/>
      <c r="N211" s="1994"/>
      <c r="O211" s="1983"/>
      <c r="P211" s="1984"/>
    </row>
    <row r="212" spans="1:16" x14ac:dyDescent="0.25">
      <c r="A212" s="1988"/>
      <c r="B212" s="1991"/>
      <c r="C212" s="1994"/>
      <c r="D212" s="1994"/>
      <c r="E212" s="1994"/>
      <c r="F212" s="1994"/>
      <c r="G212" s="1997"/>
      <c r="H212" s="2012"/>
      <c r="I212" s="2016"/>
      <c r="J212" s="2019"/>
      <c r="K212" s="2021"/>
      <c r="L212" s="1994"/>
      <c r="M212" s="1994"/>
      <c r="N212" s="1994"/>
      <c r="O212" s="1985"/>
      <c r="P212" s="1986"/>
    </row>
    <row r="213" spans="1:16" ht="18.75" x14ac:dyDescent="0.3">
      <c r="A213" s="1988"/>
      <c r="B213" s="1991"/>
      <c r="C213" s="1994"/>
      <c r="D213" s="1994"/>
      <c r="E213" s="1994"/>
      <c r="F213" s="1994"/>
      <c r="G213" s="1997"/>
      <c r="H213" s="2012"/>
      <c r="I213" s="321"/>
      <c r="J213" s="322"/>
      <c r="K213" s="2021"/>
      <c r="L213" s="1994"/>
      <c r="M213" s="1994"/>
      <c r="N213" s="1994"/>
      <c r="O213" s="1979"/>
      <c r="P213" s="1980"/>
    </row>
    <row r="214" spans="1:16" ht="18.75" x14ac:dyDescent="0.3">
      <c r="A214" s="1988"/>
      <c r="B214" s="1991"/>
      <c r="C214" s="1994"/>
      <c r="D214" s="1994"/>
      <c r="E214" s="1994"/>
      <c r="F214" s="1994"/>
      <c r="G214" s="1997"/>
      <c r="H214" s="2012"/>
      <c r="I214" s="323"/>
      <c r="J214" s="322"/>
      <c r="K214" s="2021"/>
      <c r="L214" s="1994"/>
      <c r="M214" s="1994"/>
      <c r="N214" s="1994"/>
      <c r="O214" s="1979"/>
      <c r="P214" s="1980"/>
    </row>
    <row r="215" spans="1:16" ht="18.75" x14ac:dyDescent="0.3">
      <c r="A215" s="1988"/>
      <c r="B215" s="1991"/>
      <c r="C215" s="1994"/>
      <c r="D215" s="1994"/>
      <c r="E215" s="1994"/>
      <c r="F215" s="1994"/>
      <c r="G215" s="1997"/>
      <c r="H215" s="2012"/>
      <c r="I215" s="324"/>
      <c r="J215" s="325"/>
      <c r="K215" s="2021"/>
      <c r="L215" s="1994"/>
      <c r="M215" s="1994"/>
      <c r="N215" s="1994"/>
      <c r="O215" s="1979"/>
      <c r="P215" s="1980"/>
    </row>
    <row r="216" spans="1:16" ht="18.75" x14ac:dyDescent="0.3">
      <c r="A216" s="1989"/>
      <c r="B216" s="1992"/>
      <c r="C216" s="1995"/>
      <c r="D216" s="1995"/>
      <c r="E216" s="1995"/>
      <c r="F216" s="1995"/>
      <c r="G216" s="1998"/>
      <c r="H216" s="2013"/>
      <c r="I216" s="321"/>
      <c r="J216" s="326"/>
      <c r="K216" s="2022"/>
      <c r="L216" s="1995"/>
      <c r="M216" s="1995"/>
      <c r="N216" s="1995"/>
      <c r="O216" s="1979"/>
      <c r="P216" s="1980"/>
    </row>
    <row r="217" spans="1:16" x14ac:dyDescent="0.25">
      <c r="A217" s="2025" t="s">
        <v>1825</v>
      </c>
      <c r="B217" s="2025" t="s">
        <v>133</v>
      </c>
      <c r="C217" s="2023" t="s">
        <v>1957</v>
      </c>
      <c r="D217" s="2023">
        <v>1072254910</v>
      </c>
      <c r="E217" s="2023" t="s">
        <v>182</v>
      </c>
      <c r="F217" s="2029" t="s">
        <v>1958</v>
      </c>
      <c r="G217" s="2035">
        <v>41397</v>
      </c>
      <c r="H217" s="2037"/>
      <c r="I217" s="2039" t="s">
        <v>1921</v>
      </c>
      <c r="J217" s="2041" t="s">
        <v>1959</v>
      </c>
      <c r="K217" s="2043"/>
      <c r="L217" s="2023" t="s">
        <v>19</v>
      </c>
      <c r="M217" s="2023" t="s">
        <v>19</v>
      </c>
      <c r="N217" s="2023" t="s">
        <v>19</v>
      </c>
      <c r="O217" s="1981"/>
      <c r="P217" s="1982"/>
    </row>
    <row r="218" spans="1:16" x14ac:dyDescent="0.25">
      <c r="A218" s="2027"/>
      <c r="B218" s="2027"/>
      <c r="C218" s="2024"/>
      <c r="D218" s="2024"/>
      <c r="E218" s="2024"/>
      <c r="F218" s="2031"/>
      <c r="G218" s="2036"/>
      <c r="H218" s="2038"/>
      <c r="I218" s="2040"/>
      <c r="J218" s="2042"/>
      <c r="K218" s="2044"/>
      <c r="L218" s="2024"/>
      <c r="M218" s="2024"/>
      <c r="N218" s="2024"/>
      <c r="O218" s="1985"/>
      <c r="P218" s="1986"/>
    </row>
    <row r="219" spans="1:16" x14ac:dyDescent="0.25">
      <c r="A219" s="2025" t="s">
        <v>1825</v>
      </c>
      <c r="B219" s="2025" t="s">
        <v>132</v>
      </c>
      <c r="C219" s="2023" t="s">
        <v>1960</v>
      </c>
      <c r="D219" s="2023">
        <v>1069474919</v>
      </c>
      <c r="E219" s="2023" t="s">
        <v>191</v>
      </c>
      <c r="F219" s="2029" t="s">
        <v>253</v>
      </c>
      <c r="G219" s="2032">
        <v>41620</v>
      </c>
      <c r="H219" s="2037"/>
      <c r="I219" s="2046" t="s">
        <v>1921</v>
      </c>
      <c r="J219" s="2041" t="s">
        <v>1961</v>
      </c>
      <c r="K219" s="2037"/>
      <c r="L219" s="2023" t="s">
        <v>19</v>
      </c>
      <c r="M219" s="2023" t="s">
        <v>19</v>
      </c>
      <c r="N219" s="2023" t="s">
        <v>19</v>
      </c>
      <c r="O219" s="1981"/>
      <c r="P219" s="1982"/>
    </row>
    <row r="220" spans="1:16" x14ac:dyDescent="0.25">
      <c r="A220" s="2026"/>
      <c r="B220" s="2026"/>
      <c r="C220" s="2028"/>
      <c r="D220" s="2028"/>
      <c r="E220" s="2028"/>
      <c r="F220" s="2030"/>
      <c r="G220" s="2033"/>
      <c r="H220" s="2045"/>
      <c r="I220" s="2047"/>
      <c r="J220" s="2049"/>
      <c r="K220" s="2045"/>
      <c r="L220" s="2028"/>
      <c r="M220" s="2028"/>
      <c r="N220" s="2028"/>
      <c r="O220" s="1983"/>
      <c r="P220" s="1984"/>
    </row>
    <row r="221" spans="1:16" x14ac:dyDescent="0.25">
      <c r="A221" s="2026"/>
      <c r="B221" s="2026"/>
      <c r="C221" s="2028"/>
      <c r="D221" s="2028"/>
      <c r="E221" s="2028"/>
      <c r="F221" s="2030"/>
      <c r="G221" s="2033"/>
      <c r="H221" s="2045"/>
      <c r="I221" s="2047"/>
      <c r="J221" s="2049"/>
      <c r="K221" s="2045"/>
      <c r="L221" s="2028"/>
      <c r="M221" s="2028"/>
      <c r="N221" s="2028"/>
      <c r="O221" s="1983"/>
      <c r="P221" s="1984"/>
    </row>
    <row r="222" spans="1:16" x14ac:dyDescent="0.25">
      <c r="A222" s="2026"/>
      <c r="B222" s="2026"/>
      <c r="C222" s="2028"/>
      <c r="D222" s="2028"/>
      <c r="E222" s="2028"/>
      <c r="F222" s="2030"/>
      <c r="G222" s="2033"/>
      <c r="H222" s="2045"/>
      <c r="I222" s="2047"/>
      <c r="J222" s="2049"/>
      <c r="K222" s="2045"/>
      <c r="L222" s="2028"/>
      <c r="M222" s="2028"/>
      <c r="N222" s="2028"/>
      <c r="O222" s="1983"/>
      <c r="P222" s="1984"/>
    </row>
    <row r="223" spans="1:16" x14ac:dyDescent="0.25">
      <c r="A223" s="2027"/>
      <c r="B223" s="2027"/>
      <c r="C223" s="2024"/>
      <c r="D223" s="2024"/>
      <c r="E223" s="2024"/>
      <c r="F223" s="2031"/>
      <c r="G223" s="2034"/>
      <c r="H223" s="2038"/>
      <c r="I223" s="2048"/>
      <c r="J223" s="2042"/>
      <c r="K223" s="2038"/>
      <c r="L223" s="2024"/>
      <c r="M223" s="2024"/>
      <c r="N223" s="2024"/>
      <c r="O223" s="1985"/>
      <c r="P223" s="1986"/>
    </row>
    <row r="225" spans="1:25" ht="15.75" thickBot="1" x14ac:dyDescent="0.3"/>
    <row r="226" spans="1:25" ht="27" thickBot="1" x14ac:dyDescent="0.3">
      <c r="A226" s="1903" t="s">
        <v>149</v>
      </c>
      <c r="B226" s="1904"/>
      <c r="C226" s="1904"/>
      <c r="D226" s="1904"/>
      <c r="E226" s="1904"/>
      <c r="F226" s="1904"/>
      <c r="G226" s="1904"/>
      <c r="H226" s="1904"/>
      <c r="I226" s="1904"/>
      <c r="J226" s="1904"/>
      <c r="K226" s="1904"/>
      <c r="L226" s="1904"/>
      <c r="M226" s="1905"/>
    </row>
    <row r="229" spans="1:25" ht="30" x14ac:dyDescent="0.25">
      <c r="A229" s="114" t="s">
        <v>18</v>
      </c>
      <c r="B229" s="114" t="s">
        <v>150</v>
      </c>
      <c r="C229" s="1898" t="s">
        <v>81</v>
      </c>
      <c r="D229" s="1900"/>
    </row>
    <row r="230" spans="1:25" x14ac:dyDescent="0.25">
      <c r="A230" s="153" t="s">
        <v>151</v>
      </c>
      <c r="B230" s="51" t="s">
        <v>19</v>
      </c>
      <c r="C230" s="1949"/>
      <c r="D230" s="1949"/>
    </row>
    <row r="233" spans="1:25" ht="26.25" x14ac:dyDescent="0.25">
      <c r="A233" s="1881" t="s">
        <v>152</v>
      </c>
      <c r="B233" s="1882"/>
      <c r="C233" s="1882"/>
      <c r="D233" s="1882"/>
      <c r="E233" s="1882"/>
      <c r="F233" s="1882"/>
      <c r="G233" s="1882"/>
      <c r="H233" s="1882"/>
      <c r="I233" s="1882"/>
      <c r="J233" s="1882"/>
      <c r="K233" s="1882"/>
      <c r="L233" s="1882"/>
      <c r="M233" s="1882"/>
      <c r="N233" s="1882"/>
      <c r="O233" s="1882"/>
    </row>
    <row r="235" spans="1:25" ht="15.75" thickBot="1" x14ac:dyDescent="0.3"/>
    <row r="236" spans="1:25" ht="27" thickBot="1" x14ac:dyDescent="0.3">
      <c r="A236" s="1903" t="s">
        <v>153</v>
      </c>
      <c r="B236" s="1904"/>
      <c r="C236" s="1904"/>
      <c r="D236" s="1904"/>
      <c r="E236" s="1904"/>
      <c r="F236" s="1904"/>
      <c r="G236" s="1904"/>
      <c r="H236" s="1904"/>
      <c r="I236" s="1904"/>
      <c r="J236" s="1904"/>
      <c r="K236" s="1904"/>
      <c r="L236" s="1904"/>
      <c r="M236" s="1905"/>
    </row>
    <row r="238" spans="1:25" s="3" customFormat="1" ht="15.75" thickBot="1" x14ac:dyDescent="0.3">
      <c r="A238" s="1"/>
      <c r="B238" s="1"/>
      <c r="C238" s="1"/>
      <c r="D238" s="1"/>
      <c r="E238" s="1"/>
      <c r="F238" s="1"/>
      <c r="G238" s="1"/>
      <c r="H238" s="1"/>
      <c r="I238" s="1"/>
      <c r="J238" s="1"/>
      <c r="K238" s="1"/>
      <c r="L238" s="58"/>
      <c r="M238" s="58"/>
      <c r="N238" s="1"/>
      <c r="O238" s="1"/>
      <c r="P238" s="1"/>
    </row>
    <row r="239" spans="1:25" s="76" customFormat="1" ht="60" x14ac:dyDescent="0.25">
      <c r="A239" s="155" t="s">
        <v>34</v>
      </c>
      <c r="B239" s="155" t="s">
        <v>35</v>
      </c>
      <c r="C239" s="155" t="s">
        <v>36</v>
      </c>
      <c r="D239" s="155" t="s">
        <v>37</v>
      </c>
      <c r="E239" s="155" t="s">
        <v>38</v>
      </c>
      <c r="F239" s="155" t="s">
        <v>39</v>
      </c>
      <c r="G239" s="155" t="s">
        <v>40</v>
      </c>
      <c r="H239" s="155" t="s">
        <v>41</v>
      </c>
      <c r="I239" s="155" t="s">
        <v>42</v>
      </c>
      <c r="J239" s="155" t="s">
        <v>43</v>
      </c>
      <c r="K239" s="155" t="s">
        <v>44</v>
      </c>
      <c r="L239" s="157" t="s">
        <v>45</v>
      </c>
      <c r="M239" s="155" t="s">
        <v>46</v>
      </c>
      <c r="N239" s="155" t="s">
        <v>47</v>
      </c>
      <c r="O239" s="497" t="s">
        <v>48</v>
      </c>
      <c r="P239" s="497" t="s">
        <v>49</v>
      </c>
      <c r="Q239" s="75"/>
      <c r="R239" s="75"/>
      <c r="S239" s="75"/>
      <c r="T239" s="75"/>
      <c r="U239" s="75"/>
      <c r="V239" s="75"/>
      <c r="W239" s="75"/>
      <c r="X239" s="75"/>
      <c r="Y239" s="75"/>
    </row>
    <row r="240" spans="1:25" s="76" customFormat="1" ht="83.25" customHeight="1" x14ac:dyDescent="0.25">
      <c r="A240" s="77" t="s">
        <v>1969</v>
      </c>
      <c r="B240" s="79" t="s">
        <v>1970</v>
      </c>
      <c r="C240" s="77" t="s">
        <v>50</v>
      </c>
      <c r="D240" s="78" t="s">
        <v>1971</v>
      </c>
      <c r="E240" s="79" t="s">
        <v>20</v>
      </c>
      <c r="F240" s="78">
        <v>0.25</v>
      </c>
      <c r="G240" s="80">
        <v>40009</v>
      </c>
      <c r="H240" s="80">
        <v>40172</v>
      </c>
      <c r="I240" s="82" t="s">
        <v>20</v>
      </c>
      <c r="J240" s="218">
        <v>1</v>
      </c>
      <c r="K240" s="218">
        <v>4.3</v>
      </c>
      <c r="L240" s="161">
        <v>4718</v>
      </c>
      <c r="M240" s="161">
        <v>1180</v>
      </c>
      <c r="N240" s="85" t="s">
        <v>1972</v>
      </c>
      <c r="O240" s="85" t="s">
        <v>1973</v>
      </c>
      <c r="P240" s="74"/>
      <c r="Q240" s="75"/>
      <c r="R240" s="75"/>
      <c r="S240" s="75"/>
      <c r="T240" s="75"/>
      <c r="U240" s="75"/>
      <c r="V240" s="75"/>
      <c r="W240" s="75"/>
      <c r="X240" s="75"/>
      <c r="Y240" s="75"/>
    </row>
    <row r="241" spans="1:25" s="76" customFormat="1" ht="30" x14ac:dyDescent="0.25">
      <c r="A241" s="77" t="s">
        <v>1969</v>
      </c>
      <c r="B241" s="79" t="s">
        <v>1970</v>
      </c>
      <c r="C241" s="77" t="s">
        <v>50</v>
      </c>
      <c r="D241" s="1464" t="s">
        <v>238</v>
      </c>
      <c r="E241" s="931" t="s">
        <v>20</v>
      </c>
      <c r="F241" s="1464">
        <v>0.25</v>
      </c>
      <c r="G241" s="933">
        <v>40205</v>
      </c>
      <c r="H241" s="933">
        <v>40386</v>
      </c>
      <c r="I241" s="944" t="s">
        <v>20</v>
      </c>
      <c r="J241" s="1465">
        <v>6</v>
      </c>
      <c r="K241" s="218">
        <v>0</v>
      </c>
      <c r="L241" s="937">
        <v>4718</v>
      </c>
      <c r="M241" s="1466">
        <v>1180</v>
      </c>
      <c r="N241" s="85" t="s">
        <v>239</v>
      </c>
      <c r="O241" s="85" t="s">
        <v>1974</v>
      </c>
      <c r="P241" s="74"/>
      <c r="Q241" s="75"/>
      <c r="R241" s="75"/>
      <c r="S241" s="75"/>
      <c r="T241" s="75"/>
      <c r="U241" s="75"/>
      <c r="V241" s="75"/>
      <c r="W241" s="75"/>
      <c r="X241" s="75"/>
      <c r="Y241" s="75"/>
    </row>
    <row r="242" spans="1:25" s="76" customFormat="1" ht="30" x14ac:dyDescent="0.25">
      <c r="A242" s="77" t="s">
        <v>1975</v>
      </c>
      <c r="B242" s="79" t="s">
        <v>1962</v>
      </c>
      <c r="C242" s="77" t="s">
        <v>50</v>
      </c>
      <c r="D242" s="78" t="s">
        <v>1976</v>
      </c>
      <c r="E242" s="79" t="s">
        <v>19</v>
      </c>
      <c r="F242" s="78">
        <v>1</v>
      </c>
      <c r="G242" s="80">
        <v>39449</v>
      </c>
      <c r="H242" s="80">
        <v>39813</v>
      </c>
      <c r="I242" s="82" t="s">
        <v>20</v>
      </c>
      <c r="J242" s="218">
        <v>0</v>
      </c>
      <c r="K242" s="218">
        <v>0</v>
      </c>
      <c r="L242" s="84">
        <v>1092</v>
      </c>
      <c r="M242" s="84">
        <v>1092</v>
      </c>
      <c r="N242" s="85" t="s">
        <v>1977</v>
      </c>
      <c r="O242" s="85" t="s">
        <v>1978</v>
      </c>
      <c r="P242" s="74" t="s">
        <v>1979</v>
      </c>
      <c r="Q242" s="75"/>
      <c r="R242" s="75"/>
      <c r="S242" s="75"/>
      <c r="T242" s="75"/>
      <c r="U242" s="75"/>
      <c r="V242" s="75"/>
      <c r="W242" s="75"/>
      <c r="X242" s="75"/>
      <c r="Y242" s="75"/>
    </row>
    <row r="243" spans="1:25" s="76" customFormat="1" ht="45" x14ac:dyDescent="0.25">
      <c r="A243" s="77" t="s">
        <v>1975</v>
      </c>
      <c r="B243" s="79" t="s">
        <v>1962</v>
      </c>
      <c r="C243" s="77" t="s">
        <v>50</v>
      </c>
      <c r="D243" s="78" t="s">
        <v>1980</v>
      </c>
      <c r="E243" s="79" t="s">
        <v>19</v>
      </c>
      <c r="F243" s="78">
        <v>1</v>
      </c>
      <c r="G243" s="80">
        <v>39449</v>
      </c>
      <c r="H243" s="80">
        <v>39813</v>
      </c>
      <c r="I243" s="82" t="s">
        <v>20</v>
      </c>
      <c r="J243" s="218">
        <v>0</v>
      </c>
      <c r="K243" s="218">
        <v>11.9</v>
      </c>
      <c r="L243" s="160">
        <v>39</v>
      </c>
      <c r="M243" s="160">
        <v>39</v>
      </c>
      <c r="N243" s="85" t="s">
        <v>1981</v>
      </c>
      <c r="O243" s="85" t="s">
        <v>1982</v>
      </c>
      <c r="P243" s="74" t="s">
        <v>1983</v>
      </c>
      <c r="Q243" s="75"/>
      <c r="R243" s="75"/>
      <c r="S243" s="75"/>
      <c r="T243" s="75"/>
      <c r="U243" s="75"/>
      <c r="V243" s="75"/>
      <c r="W243" s="75"/>
      <c r="X243" s="75"/>
      <c r="Y243" s="75"/>
    </row>
    <row r="244" spans="1:25" x14ac:dyDescent="0.25">
      <c r="A244" s="162" t="s">
        <v>29</v>
      </c>
      <c r="B244" s="79"/>
      <c r="C244" s="77"/>
      <c r="D244" s="163"/>
      <c r="E244" s="164"/>
      <c r="F244" s="164"/>
      <c r="G244" s="164"/>
      <c r="H244" s="166"/>
      <c r="I244" s="166"/>
      <c r="J244" s="167">
        <f>J240+J241+J242+J243</f>
        <v>7</v>
      </c>
      <c r="K244" s="167">
        <f>K240+K241+K242+K243</f>
        <v>16.2</v>
      </c>
      <c r="L244" s="167">
        <f>SUM(L240:L243)</f>
        <v>10567</v>
      </c>
      <c r="M244" s="168">
        <f>SUM(M240:M243)</f>
        <v>3491</v>
      </c>
      <c r="N244" s="327">
        <f>SUM(N240:N243)</f>
        <v>0</v>
      </c>
      <c r="O244" s="170"/>
      <c r="P244" s="88"/>
    </row>
    <row r="245" spans="1:25" x14ac:dyDescent="0.25">
      <c r="A245" s="100"/>
      <c r="B245" s="100"/>
      <c r="C245" s="100"/>
      <c r="D245" s="102"/>
      <c r="E245" s="100"/>
      <c r="F245" s="100"/>
      <c r="G245" s="100"/>
      <c r="H245" s="100"/>
      <c r="I245" s="100"/>
      <c r="J245" s="100"/>
      <c r="K245" s="100"/>
      <c r="L245" s="100"/>
      <c r="M245" s="100"/>
      <c r="N245" s="100"/>
      <c r="O245" s="100"/>
    </row>
    <row r="246" spans="1:25" ht="18.75" x14ac:dyDescent="0.25">
      <c r="A246" s="106" t="s">
        <v>154</v>
      </c>
      <c r="B246" s="171">
        <f>+J244</f>
        <v>7</v>
      </c>
      <c r="G246" s="110"/>
      <c r="H246" s="110"/>
      <c r="I246" s="110"/>
      <c r="J246" s="110"/>
      <c r="K246" s="168"/>
      <c r="L246" s="110"/>
      <c r="M246" s="100"/>
      <c r="N246" s="100"/>
      <c r="O246" s="100"/>
    </row>
    <row r="247" spans="1:25" x14ac:dyDescent="0.25">
      <c r="K247" s="312"/>
    </row>
    <row r="248" spans="1:25" ht="15.75" thickBot="1" x14ac:dyDescent="0.3">
      <c r="A248" s="328"/>
      <c r="K248" s="312"/>
    </row>
    <row r="249" spans="1:25" ht="30.75" thickBot="1" x14ac:dyDescent="0.3">
      <c r="A249" s="233" t="s">
        <v>166</v>
      </c>
      <c r="B249" s="199" t="s">
        <v>167</v>
      </c>
      <c r="C249" s="233" t="s">
        <v>28</v>
      </c>
      <c r="D249" s="199" t="s">
        <v>205</v>
      </c>
      <c r="K249" s="312"/>
      <c r="N249" s="591"/>
    </row>
    <row r="250" spans="1:25" x14ac:dyDescent="0.25">
      <c r="A250" s="235" t="s">
        <v>206</v>
      </c>
      <c r="B250" s="237">
        <v>20</v>
      </c>
      <c r="C250" s="237">
        <v>20</v>
      </c>
      <c r="D250" s="1946">
        <f>+C250+C251+C252</f>
        <v>20</v>
      </c>
      <c r="K250" s="312"/>
    </row>
    <row r="251" spans="1:25" x14ac:dyDescent="0.25">
      <c r="A251" s="235" t="s">
        <v>207</v>
      </c>
      <c r="B251" s="504">
        <v>30</v>
      </c>
      <c r="C251" s="494">
        <v>0</v>
      </c>
      <c r="D251" s="1927"/>
      <c r="K251" s="312"/>
    </row>
    <row r="252" spans="1:25" ht="15.75" thickBot="1" x14ac:dyDescent="0.3">
      <c r="A252" s="235" t="s">
        <v>208</v>
      </c>
      <c r="B252" s="239">
        <v>40</v>
      </c>
      <c r="C252" s="239">
        <v>0</v>
      </c>
      <c r="D252" s="1947"/>
      <c r="K252" s="312"/>
    </row>
    <row r="253" spans="1:25" x14ac:dyDescent="0.25">
      <c r="K253" s="312"/>
    </row>
    <row r="254" spans="1:25" ht="15.75" thickBot="1" x14ac:dyDescent="0.3"/>
    <row r="255" spans="1:25" ht="27" thickBot="1" x14ac:dyDescent="0.3">
      <c r="A255" s="1903" t="s">
        <v>155</v>
      </c>
      <c r="B255" s="1904"/>
      <c r="C255" s="1904"/>
      <c r="D255" s="1904"/>
      <c r="E255" s="1904"/>
      <c r="F255" s="1904"/>
      <c r="G255" s="1904"/>
      <c r="H255" s="1904"/>
      <c r="I255" s="1904"/>
      <c r="J255" s="1904"/>
      <c r="K255" s="1904"/>
      <c r="L255" s="1904"/>
      <c r="M255" s="1905"/>
    </row>
    <row r="257" spans="1:16" ht="75" x14ac:dyDescent="0.25">
      <c r="A257" s="505" t="s">
        <v>95</v>
      </c>
      <c r="B257" s="505" t="s">
        <v>96</v>
      </c>
      <c r="C257" s="505" t="s">
        <v>97</v>
      </c>
      <c r="D257" s="505" t="s">
        <v>98</v>
      </c>
      <c r="E257" s="505" t="s">
        <v>99</v>
      </c>
      <c r="F257" s="505" t="s">
        <v>100</v>
      </c>
      <c r="G257" s="505" t="s">
        <v>101</v>
      </c>
      <c r="H257" s="505" t="s">
        <v>102</v>
      </c>
      <c r="I257" s="1898" t="s">
        <v>103</v>
      </c>
      <c r="J257" s="1899"/>
      <c r="K257" s="1900"/>
      <c r="L257" s="505" t="s">
        <v>104</v>
      </c>
      <c r="M257" s="505" t="s">
        <v>105</v>
      </c>
      <c r="N257" s="505" t="s">
        <v>106</v>
      </c>
      <c r="O257" s="1898" t="s">
        <v>81</v>
      </c>
      <c r="P257" s="1900"/>
    </row>
    <row r="258" spans="1:16" ht="30" x14ac:dyDescent="0.25">
      <c r="A258" s="1999" t="s">
        <v>1984</v>
      </c>
      <c r="B258" s="2060" t="s">
        <v>259</v>
      </c>
      <c r="C258" s="2057" t="s">
        <v>1985</v>
      </c>
      <c r="D258" s="2057">
        <v>50950268</v>
      </c>
      <c r="E258" s="1999" t="s">
        <v>182</v>
      </c>
      <c r="F258" s="1999" t="s">
        <v>1986</v>
      </c>
      <c r="G258" s="2050" t="s">
        <v>1987</v>
      </c>
      <c r="H258" s="2005"/>
      <c r="I258" s="190" t="s">
        <v>107</v>
      </c>
      <c r="J258" s="189" t="s">
        <v>1988</v>
      </c>
      <c r="K258" s="188" t="s">
        <v>1989</v>
      </c>
      <c r="L258" s="51"/>
      <c r="M258" s="51"/>
      <c r="N258" s="51"/>
      <c r="O258" s="1945"/>
      <c r="P258" s="1945"/>
    </row>
    <row r="259" spans="1:16" ht="60" x14ac:dyDescent="0.25">
      <c r="A259" s="2001"/>
      <c r="B259" s="2061"/>
      <c r="C259" s="2059"/>
      <c r="D259" s="2059"/>
      <c r="E259" s="2001"/>
      <c r="F259" s="2001"/>
      <c r="G259" s="2051"/>
      <c r="H259" s="2007"/>
      <c r="I259" s="181" t="s">
        <v>1990</v>
      </c>
      <c r="J259" s="279" t="s">
        <v>1991</v>
      </c>
      <c r="K259" s="188"/>
      <c r="L259" s="494" t="s">
        <v>63</v>
      </c>
      <c r="M259" s="494" t="s">
        <v>63</v>
      </c>
      <c r="N259" s="540" t="s">
        <v>20</v>
      </c>
      <c r="O259" s="2052" t="s">
        <v>1992</v>
      </c>
      <c r="P259" s="2053"/>
    </row>
    <row r="260" spans="1:16" x14ac:dyDescent="0.25">
      <c r="A260" s="1999" t="s">
        <v>1993</v>
      </c>
      <c r="B260" s="2054" t="s">
        <v>1994</v>
      </c>
      <c r="C260" s="2057" t="s">
        <v>1995</v>
      </c>
      <c r="D260" s="2057">
        <v>1069487741</v>
      </c>
      <c r="E260" s="1999" t="s">
        <v>242</v>
      </c>
      <c r="F260" s="2057" t="s">
        <v>773</v>
      </c>
      <c r="G260" s="2050">
        <v>41390</v>
      </c>
      <c r="H260" s="2005"/>
      <c r="I260" s="1999" t="s">
        <v>1996</v>
      </c>
      <c r="J260" s="2002" t="s">
        <v>1997</v>
      </c>
      <c r="K260" s="2005"/>
      <c r="L260" s="1885" t="s">
        <v>63</v>
      </c>
      <c r="M260" s="1885" t="s">
        <v>63</v>
      </c>
      <c r="N260" s="1965" t="s">
        <v>63</v>
      </c>
      <c r="O260" s="2063"/>
      <c r="P260" s="2064"/>
    </row>
    <row r="261" spans="1:16" x14ac:dyDescent="0.25">
      <c r="A261" s="2000"/>
      <c r="B261" s="2055"/>
      <c r="C261" s="2058"/>
      <c r="D261" s="2058"/>
      <c r="E261" s="2000"/>
      <c r="F261" s="2058"/>
      <c r="G261" s="2069"/>
      <c r="H261" s="2006"/>
      <c r="I261" s="2000"/>
      <c r="J261" s="2003"/>
      <c r="K261" s="2006"/>
      <c r="L261" s="1927"/>
      <c r="M261" s="1927"/>
      <c r="N261" s="2062"/>
      <c r="O261" s="2065"/>
      <c r="P261" s="2066"/>
    </row>
    <row r="262" spans="1:16" x14ac:dyDescent="0.25">
      <c r="A262" s="2000"/>
      <c r="B262" s="2055"/>
      <c r="C262" s="2058"/>
      <c r="D262" s="2058"/>
      <c r="E262" s="2000"/>
      <c r="F262" s="2058"/>
      <c r="G262" s="2069"/>
      <c r="H262" s="2006"/>
      <c r="I262" s="2001"/>
      <c r="J262" s="2004"/>
      <c r="K262" s="2006"/>
      <c r="L262" s="1927"/>
      <c r="M262" s="1927"/>
      <c r="N262" s="2062"/>
      <c r="O262" s="2065"/>
      <c r="P262" s="2066"/>
    </row>
    <row r="263" spans="1:16" x14ac:dyDescent="0.25">
      <c r="A263" s="2001"/>
      <c r="B263" s="2056"/>
      <c r="C263" s="2059"/>
      <c r="D263" s="2059"/>
      <c r="E263" s="2001"/>
      <c r="F263" s="2059"/>
      <c r="G263" s="2051"/>
      <c r="H263" s="2006"/>
      <c r="I263" s="1999" t="s">
        <v>1998</v>
      </c>
      <c r="J263" s="2002" t="s">
        <v>1999</v>
      </c>
      <c r="K263" s="2006"/>
      <c r="L263" s="1927"/>
      <c r="M263" s="1927"/>
      <c r="N263" s="2062"/>
      <c r="O263" s="2067"/>
      <c r="P263" s="2068"/>
    </row>
    <row r="264" spans="1:16" x14ac:dyDescent="0.25">
      <c r="H264" s="2007"/>
      <c r="I264" s="2001"/>
      <c r="J264" s="2004"/>
      <c r="K264" s="2007"/>
      <c r="L264" s="544"/>
      <c r="M264" s="1886"/>
      <c r="N264" s="1967"/>
      <c r="O264" s="2052"/>
      <c r="P264" s="2053"/>
    </row>
    <row r="265" spans="1:16" x14ac:dyDescent="0.25">
      <c r="O265" s="2052"/>
      <c r="P265" s="2053"/>
    </row>
    <row r="266" spans="1:16" x14ac:dyDescent="0.25">
      <c r="G266" s="553"/>
      <c r="O266" s="2052"/>
      <c r="P266" s="2053"/>
    </row>
    <row r="267" spans="1:16" x14ac:dyDescent="0.25">
      <c r="A267" s="1999" t="s">
        <v>2000</v>
      </c>
      <c r="B267" s="1999" t="s">
        <v>259</v>
      </c>
      <c r="C267" s="2057" t="s">
        <v>2001</v>
      </c>
      <c r="D267" s="2057">
        <v>1069462861</v>
      </c>
      <c r="E267" s="1999" t="s">
        <v>2002</v>
      </c>
      <c r="F267" s="1999" t="s">
        <v>253</v>
      </c>
      <c r="G267" s="2050">
        <v>41173</v>
      </c>
      <c r="H267" s="1885"/>
      <c r="I267" s="1924" t="s">
        <v>2003</v>
      </c>
      <c r="J267" s="1924" t="s">
        <v>2004</v>
      </c>
      <c r="K267" s="1885"/>
      <c r="L267" s="1885" t="s">
        <v>63</v>
      </c>
      <c r="M267" s="1885" t="s">
        <v>63</v>
      </c>
      <c r="N267" s="1965" t="s">
        <v>20</v>
      </c>
      <c r="O267" s="2063" t="s">
        <v>1992</v>
      </c>
      <c r="P267" s="2064"/>
    </row>
    <row r="268" spans="1:16" x14ac:dyDescent="0.25">
      <c r="A268" s="2000"/>
      <c r="B268" s="2000"/>
      <c r="C268" s="2058"/>
      <c r="D268" s="2058"/>
      <c r="E268" s="2000"/>
      <c r="F268" s="2000"/>
      <c r="G268" s="2069"/>
      <c r="H268" s="1927"/>
      <c r="I268" s="1925"/>
      <c r="J268" s="1925"/>
      <c r="K268" s="1927"/>
      <c r="L268" s="1927"/>
      <c r="M268" s="1927"/>
      <c r="N268" s="2062"/>
      <c r="O268" s="2065"/>
      <c r="P268" s="2066"/>
    </row>
    <row r="269" spans="1:16" x14ac:dyDescent="0.25">
      <c r="A269" s="2001"/>
      <c r="B269" s="2001"/>
      <c r="C269" s="2059"/>
      <c r="D269" s="2059"/>
      <c r="E269" s="2001"/>
      <c r="F269" s="2001"/>
      <c r="G269" s="2051"/>
      <c r="H269" s="1886"/>
      <c r="I269" s="1926"/>
      <c r="J269" s="1926"/>
      <c r="K269" s="1886"/>
      <c r="L269" s="1886"/>
      <c r="M269" s="1886"/>
      <c r="N269" s="1967"/>
      <c r="O269" s="2067"/>
      <c r="P269" s="2068"/>
    </row>
    <row r="270" spans="1:16" ht="90" x14ac:dyDescent="0.25">
      <c r="A270" s="494" t="s">
        <v>2005</v>
      </c>
      <c r="B270" s="507" t="s">
        <v>259</v>
      </c>
      <c r="C270" s="508" t="s">
        <v>2006</v>
      </c>
      <c r="D270" s="508">
        <v>1069473154</v>
      </c>
      <c r="E270" s="507" t="s">
        <v>242</v>
      </c>
      <c r="F270" s="507" t="s">
        <v>2007</v>
      </c>
      <c r="G270" s="506">
        <v>40526</v>
      </c>
      <c r="H270" s="493"/>
      <c r="I270" s="495" t="s">
        <v>2008</v>
      </c>
      <c r="J270" s="495" t="s">
        <v>2009</v>
      </c>
      <c r="K270" s="493"/>
      <c r="L270" s="493" t="s">
        <v>63</v>
      </c>
      <c r="M270" s="493" t="s">
        <v>63</v>
      </c>
      <c r="N270" s="499" t="s">
        <v>63</v>
      </c>
      <c r="O270" s="2052"/>
      <c r="P270" s="2053"/>
    </row>
    <row r="271" spans="1:16" ht="45" x14ac:dyDescent="0.25">
      <c r="A271" s="1885" t="s">
        <v>2010</v>
      </c>
      <c r="B271" s="1999" t="s">
        <v>259</v>
      </c>
      <c r="C271" s="2057" t="s">
        <v>2011</v>
      </c>
      <c r="D271" s="2057">
        <v>10887653</v>
      </c>
      <c r="E271" s="1999" t="s">
        <v>2012</v>
      </c>
      <c r="F271" s="1999" t="s">
        <v>994</v>
      </c>
      <c r="G271" s="2050">
        <v>40523</v>
      </c>
      <c r="H271" s="1885"/>
      <c r="I271" s="495" t="s">
        <v>2013</v>
      </c>
      <c r="J271" s="495" t="s">
        <v>2014</v>
      </c>
      <c r="K271" s="1885"/>
      <c r="L271" s="1885" t="s">
        <v>19</v>
      </c>
      <c r="M271" s="1885" t="s">
        <v>19</v>
      </c>
      <c r="N271" s="1885" t="s">
        <v>19</v>
      </c>
      <c r="O271" s="2063"/>
      <c r="P271" s="2064"/>
    </row>
    <row r="272" spans="1:16" x14ac:dyDescent="0.25">
      <c r="A272" s="1927"/>
      <c r="B272" s="2000"/>
      <c r="C272" s="2058"/>
      <c r="D272" s="2058"/>
      <c r="E272" s="2000"/>
      <c r="F272" s="2000"/>
      <c r="G272" s="2069"/>
      <c r="H272" s="1927"/>
      <c r="I272" s="495" t="s">
        <v>2015</v>
      </c>
      <c r="J272" s="495" t="s">
        <v>2016</v>
      </c>
      <c r="K272" s="1927"/>
      <c r="L272" s="1927"/>
      <c r="M272" s="1927"/>
      <c r="N272" s="1927"/>
      <c r="O272" s="2065"/>
      <c r="P272" s="2066"/>
    </row>
    <row r="273" spans="1:16" ht="45" x14ac:dyDescent="0.25">
      <c r="A273" s="1886"/>
      <c r="B273" s="2001"/>
      <c r="C273" s="2059"/>
      <c r="D273" s="2059"/>
      <c r="E273" s="2001"/>
      <c r="F273" s="2001"/>
      <c r="G273" s="2051"/>
      <c r="H273" s="1886"/>
      <c r="I273" s="495" t="s">
        <v>2013</v>
      </c>
      <c r="J273" s="495" t="s">
        <v>2017</v>
      </c>
      <c r="K273" s="1886"/>
      <c r="L273" s="1886"/>
      <c r="M273" s="1886"/>
      <c r="N273" s="1886"/>
      <c r="O273" s="2067"/>
      <c r="P273" s="2068"/>
    </row>
    <row r="274" spans="1:16" ht="30" x14ac:dyDescent="0.25">
      <c r="A274" s="494" t="s">
        <v>2018</v>
      </c>
      <c r="B274" s="554">
        <v>1132254</v>
      </c>
      <c r="C274" s="508" t="s">
        <v>2019</v>
      </c>
      <c r="D274" s="508">
        <v>92097974</v>
      </c>
      <c r="E274" s="507" t="s">
        <v>201</v>
      </c>
      <c r="F274" s="507" t="s">
        <v>2020</v>
      </c>
      <c r="G274" s="506">
        <v>36825</v>
      </c>
      <c r="H274" s="493"/>
      <c r="I274" s="495" t="s">
        <v>2021</v>
      </c>
      <c r="J274" s="495" t="s">
        <v>2022</v>
      </c>
      <c r="K274" s="493"/>
      <c r="L274" s="493" t="s">
        <v>19</v>
      </c>
      <c r="M274" s="493" t="s">
        <v>19</v>
      </c>
      <c r="N274" s="499" t="s">
        <v>19</v>
      </c>
      <c r="O274" s="502"/>
      <c r="P274" s="503"/>
    </row>
    <row r="275" spans="1:16" x14ac:dyDescent="0.25">
      <c r="A275" s="1885" t="s">
        <v>2023</v>
      </c>
      <c r="B275" s="1885" t="s">
        <v>259</v>
      </c>
      <c r="C275" s="1885" t="s">
        <v>2024</v>
      </c>
      <c r="D275" s="1885">
        <v>1073820143</v>
      </c>
      <c r="E275" s="1924" t="s">
        <v>769</v>
      </c>
      <c r="F275" s="1885" t="s">
        <v>130</v>
      </c>
      <c r="G275" s="1975">
        <v>41510</v>
      </c>
      <c r="H275" s="1885"/>
      <c r="I275" s="1924" t="s">
        <v>1921</v>
      </c>
      <c r="J275" s="1885" t="s">
        <v>2025</v>
      </c>
      <c r="K275" s="1885"/>
      <c r="L275" s="1885" t="s">
        <v>19</v>
      </c>
      <c r="M275" s="1885" t="s">
        <v>19</v>
      </c>
      <c r="N275" s="1885" t="s">
        <v>19</v>
      </c>
      <c r="O275" s="2063"/>
      <c r="P275" s="2064"/>
    </row>
    <row r="276" spans="1:16" x14ac:dyDescent="0.25">
      <c r="A276" s="1927"/>
      <c r="B276" s="1927"/>
      <c r="C276" s="1927"/>
      <c r="D276" s="1927"/>
      <c r="E276" s="1925"/>
      <c r="F276" s="1927"/>
      <c r="G276" s="2070"/>
      <c r="H276" s="1927"/>
      <c r="I276" s="1925"/>
      <c r="J276" s="1927"/>
      <c r="K276" s="1927"/>
      <c r="L276" s="1927"/>
      <c r="M276" s="1927"/>
      <c r="N276" s="1927"/>
      <c r="O276" s="2065"/>
      <c r="P276" s="2066"/>
    </row>
    <row r="277" spans="1:16" x14ac:dyDescent="0.25">
      <c r="A277" s="1927"/>
      <c r="B277" s="1927"/>
      <c r="C277" s="1927"/>
      <c r="D277" s="1927"/>
      <c r="E277" s="1925"/>
      <c r="F277" s="1927"/>
      <c r="G277" s="2070"/>
      <c r="H277" s="1927"/>
      <c r="I277" s="1925"/>
      <c r="J277" s="1927"/>
      <c r="K277" s="1927"/>
      <c r="L277" s="1927"/>
      <c r="M277" s="1927"/>
      <c r="N277" s="1927"/>
      <c r="O277" s="2065"/>
      <c r="P277" s="2066"/>
    </row>
    <row r="278" spans="1:16" x14ac:dyDescent="0.25">
      <c r="A278" s="1886"/>
      <c r="B278" s="1886"/>
      <c r="C278" s="1886"/>
      <c r="D278" s="1886"/>
      <c r="E278" s="1926"/>
      <c r="F278" s="1886"/>
      <c r="G278" s="1976"/>
      <c r="H278" s="1886"/>
      <c r="I278" s="1926"/>
      <c r="J278" s="1886"/>
      <c r="K278" s="1886"/>
      <c r="L278" s="1886"/>
      <c r="M278" s="1886"/>
      <c r="N278" s="1886"/>
      <c r="O278" s="2067"/>
      <c r="P278" s="2068"/>
    </row>
    <row r="279" spans="1:16" x14ac:dyDescent="0.25">
      <c r="A279" s="1885" t="s">
        <v>2026</v>
      </c>
      <c r="B279" s="1885" t="s">
        <v>259</v>
      </c>
      <c r="C279" s="1885" t="s">
        <v>2027</v>
      </c>
      <c r="D279" s="1885">
        <v>7380699</v>
      </c>
      <c r="E279" s="1924" t="s">
        <v>2028</v>
      </c>
      <c r="F279" s="1885" t="s">
        <v>2029</v>
      </c>
      <c r="G279" s="1975">
        <v>40745</v>
      </c>
      <c r="H279" s="1885"/>
      <c r="I279" s="1924" t="s">
        <v>2030</v>
      </c>
      <c r="J279" s="1924" t="s">
        <v>2031</v>
      </c>
      <c r="K279" s="1885"/>
      <c r="L279" s="1885" t="s">
        <v>19</v>
      </c>
      <c r="M279" s="1885" t="s">
        <v>20</v>
      </c>
      <c r="N279" s="1885" t="s">
        <v>20</v>
      </c>
      <c r="O279" s="2063" t="s">
        <v>2032</v>
      </c>
      <c r="P279" s="2064"/>
    </row>
    <row r="280" spans="1:16" x14ac:dyDescent="0.25">
      <c r="A280" s="1927"/>
      <c r="B280" s="1927"/>
      <c r="C280" s="1927"/>
      <c r="D280" s="1927"/>
      <c r="E280" s="1925"/>
      <c r="F280" s="1927"/>
      <c r="G280" s="2070"/>
      <c r="H280" s="1927"/>
      <c r="I280" s="1925"/>
      <c r="J280" s="1925"/>
      <c r="K280" s="1927"/>
      <c r="L280" s="1927"/>
      <c r="M280" s="1927"/>
      <c r="N280" s="1927"/>
      <c r="O280" s="2065"/>
      <c r="P280" s="2066"/>
    </row>
    <row r="281" spans="1:16" x14ac:dyDescent="0.25">
      <c r="A281" s="1886"/>
      <c r="B281" s="1886"/>
      <c r="C281" s="1886"/>
      <c r="D281" s="1886"/>
      <c r="E281" s="1926"/>
      <c r="F281" s="1886"/>
      <c r="G281" s="1976"/>
      <c r="H281" s="1886"/>
      <c r="I281" s="1926"/>
      <c r="J281" s="1926"/>
      <c r="K281" s="1886"/>
      <c r="L281" s="1886"/>
      <c r="M281" s="1886"/>
      <c r="N281" s="1886"/>
      <c r="O281" s="2067"/>
      <c r="P281" s="2068"/>
    </row>
    <row r="282" spans="1:16" x14ac:dyDescent="0.25">
      <c r="A282" s="1885" t="s">
        <v>2033</v>
      </c>
      <c r="B282" s="2071">
        <v>1132254</v>
      </c>
      <c r="C282" s="2057" t="s">
        <v>2034</v>
      </c>
      <c r="D282" s="2057">
        <v>7368935</v>
      </c>
      <c r="E282" s="1999" t="s">
        <v>164</v>
      </c>
      <c r="F282" s="1999" t="s">
        <v>130</v>
      </c>
      <c r="G282" s="2050">
        <v>40010</v>
      </c>
      <c r="H282" s="1885"/>
      <c r="I282" s="1924" t="s">
        <v>2035</v>
      </c>
      <c r="J282" s="1924" t="s">
        <v>2036</v>
      </c>
      <c r="K282" s="1885"/>
      <c r="L282" s="1885" t="s">
        <v>19</v>
      </c>
      <c r="M282" s="1885" t="s">
        <v>19</v>
      </c>
      <c r="N282" s="1885" t="s">
        <v>19</v>
      </c>
      <c r="O282" s="2063"/>
      <c r="P282" s="2064"/>
    </row>
    <row r="283" spans="1:16" x14ac:dyDescent="0.25">
      <c r="A283" s="1927"/>
      <c r="B283" s="2000"/>
      <c r="C283" s="2058"/>
      <c r="D283" s="2058"/>
      <c r="E283" s="2000"/>
      <c r="F283" s="2000"/>
      <c r="G283" s="2069"/>
      <c r="H283" s="1927"/>
      <c r="I283" s="1925"/>
      <c r="J283" s="1925"/>
      <c r="K283" s="1927"/>
      <c r="L283" s="1927"/>
      <c r="M283" s="1927"/>
      <c r="N283" s="1927"/>
      <c r="O283" s="2065"/>
      <c r="P283" s="2066"/>
    </row>
    <row r="284" spans="1:16" x14ac:dyDescent="0.25">
      <c r="A284" s="1886"/>
      <c r="B284" s="2001"/>
      <c r="C284" s="2059"/>
      <c r="D284" s="2059"/>
      <c r="E284" s="2001"/>
      <c r="F284" s="2001"/>
      <c r="G284" s="2051"/>
      <c r="H284" s="1886"/>
      <c r="I284" s="1926"/>
      <c r="J284" s="1926"/>
      <c r="K284" s="1886"/>
      <c r="L284" s="1886"/>
      <c r="M284" s="1886"/>
      <c r="N284" s="1886"/>
      <c r="O284" s="2067"/>
      <c r="P284" s="2068"/>
    </row>
    <row r="286" spans="1:16" ht="15.75" thickBot="1" x14ac:dyDescent="0.3"/>
    <row r="287" spans="1:16" ht="30" x14ac:dyDescent="0.25">
      <c r="A287" s="55" t="s">
        <v>18</v>
      </c>
      <c r="B287" s="55" t="s">
        <v>166</v>
      </c>
      <c r="C287" s="505" t="s">
        <v>167</v>
      </c>
      <c r="D287" s="55" t="s">
        <v>28</v>
      </c>
      <c r="E287" s="199" t="s">
        <v>168</v>
      </c>
      <c r="F287" s="200"/>
    </row>
    <row r="288" spans="1:16" ht="84" x14ac:dyDescent="0.2">
      <c r="A288" s="2072" t="s">
        <v>169</v>
      </c>
      <c r="B288" s="201" t="s">
        <v>170</v>
      </c>
      <c r="C288" s="494">
        <v>25</v>
      </c>
      <c r="D288" s="494"/>
      <c r="E288" s="2073">
        <f>+D288+D289+D290</f>
        <v>0</v>
      </c>
      <c r="F288" s="202"/>
    </row>
    <row r="289" spans="1:6" ht="48" x14ac:dyDescent="0.2">
      <c r="A289" s="2072"/>
      <c r="B289" s="201" t="s">
        <v>171</v>
      </c>
      <c r="C289" s="496">
        <v>25</v>
      </c>
      <c r="D289" s="494"/>
      <c r="E289" s="2074"/>
      <c r="F289" s="202"/>
    </row>
    <row r="290" spans="1:6" ht="48" x14ac:dyDescent="0.2">
      <c r="A290" s="2072"/>
      <c r="B290" s="201" t="s">
        <v>172</v>
      </c>
      <c r="C290" s="494">
        <v>10</v>
      </c>
      <c r="D290" s="494"/>
      <c r="E290" s="2075"/>
      <c r="F290" s="202"/>
    </row>
    <row r="291" spans="1:6" x14ac:dyDescent="0.25">
      <c r="B291"/>
    </row>
    <row r="294" spans="1:6" x14ac:dyDescent="0.25">
      <c r="A294" s="47" t="s">
        <v>173</v>
      </c>
    </row>
    <row r="297" spans="1:6" x14ac:dyDescent="0.25">
      <c r="A297" s="49" t="s">
        <v>18</v>
      </c>
      <c r="B297" s="49" t="s">
        <v>27</v>
      </c>
      <c r="C297" s="55" t="s">
        <v>28</v>
      </c>
      <c r="D297" s="55" t="s">
        <v>29</v>
      </c>
    </row>
    <row r="298" spans="1:6" ht="28.5" x14ac:dyDescent="0.25">
      <c r="A298" s="56" t="s">
        <v>174</v>
      </c>
      <c r="B298" s="252">
        <v>40</v>
      </c>
      <c r="C298" s="494">
        <f>+D250</f>
        <v>20</v>
      </c>
      <c r="D298" s="1885">
        <f>+C298+C299</f>
        <v>20</v>
      </c>
    </row>
    <row r="299" spans="1:6" ht="42.75" x14ac:dyDescent="0.25">
      <c r="A299" s="56" t="s">
        <v>175</v>
      </c>
      <c r="B299" s="252">
        <v>60</v>
      </c>
      <c r="C299" s="494">
        <f>+E288</f>
        <v>0</v>
      </c>
      <c r="D299" s="1886"/>
    </row>
  </sheetData>
  <autoFilter ref="A164:P183">
    <filterColumn colId="0">
      <customFilters>
        <customFilter operator="notEqual" val=" "/>
      </customFilters>
    </filterColumn>
    <filterColumn colId="8" showButton="0"/>
    <filterColumn colId="9" showButton="0"/>
    <filterColumn colId="14" showButton="0"/>
  </autoFilter>
  <mergeCells count="328">
    <mergeCell ref="N148:O148"/>
    <mergeCell ref="N149:O149"/>
    <mergeCell ref="N150:O150"/>
    <mergeCell ref="N151:O151"/>
    <mergeCell ref="N152:O152"/>
    <mergeCell ref="N153:O153"/>
    <mergeCell ref="N154:O154"/>
    <mergeCell ref="N155:O155"/>
    <mergeCell ref="N156:O156"/>
    <mergeCell ref="N157:O157"/>
    <mergeCell ref="N158:O158"/>
    <mergeCell ref="N159:O159"/>
    <mergeCell ref="N160:O160"/>
    <mergeCell ref="N161:O161"/>
    <mergeCell ref="N162:O162"/>
    <mergeCell ref="A288:A290"/>
    <mergeCell ref="E288:E290"/>
    <mergeCell ref="D298:D299"/>
    <mergeCell ref="H282:H284"/>
    <mergeCell ref="B275:B278"/>
    <mergeCell ref="C275:C278"/>
    <mergeCell ref="D275:D278"/>
    <mergeCell ref="E275:E278"/>
    <mergeCell ref="L275:L278"/>
    <mergeCell ref="I282:I284"/>
    <mergeCell ref="J282:J284"/>
    <mergeCell ref="K282:K284"/>
    <mergeCell ref="L282:L284"/>
    <mergeCell ref="B279:B281"/>
    <mergeCell ref="C279:C281"/>
    <mergeCell ref="D279:D281"/>
    <mergeCell ref="E279:E281"/>
    <mergeCell ref="F279:F281"/>
    <mergeCell ref="N279:N281"/>
    <mergeCell ref="O279:P281"/>
    <mergeCell ref="A282:A284"/>
    <mergeCell ref="B282:B284"/>
    <mergeCell ref="C282:C284"/>
    <mergeCell ref="D282:D284"/>
    <mergeCell ref="E282:E284"/>
    <mergeCell ref="F282:F284"/>
    <mergeCell ref="G282:G284"/>
    <mergeCell ref="G279:G281"/>
    <mergeCell ref="H279:H281"/>
    <mergeCell ref="I279:I281"/>
    <mergeCell ref="J279:J281"/>
    <mergeCell ref="K279:K281"/>
    <mergeCell ref="L279:L281"/>
    <mergeCell ref="N282:N284"/>
    <mergeCell ref="O282:P284"/>
    <mergeCell ref="A279:A281"/>
    <mergeCell ref="M282:M284"/>
    <mergeCell ref="M279:M281"/>
    <mergeCell ref="M275:M278"/>
    <mergeCell ref="N275:N278"/>
    <mergeCell ref="O275:P278"/>
    <mergeCell ref="I275:I278"/>
    <mergeCell ref="J275:J278"/>
    <mergeCell ref="K275:K278"/>
    <mergeCell ref="O270:P270"/>
    <mergeCell ref="A271:A273"/>
    <mergeCell ref="B271:B273"/>
    <mergeCell ref="C271:C273"/>
    <mergeCell ref="D271:D273"/>
    <mergeCell ref="E271:E273"/>
    <mergeCell ref="F271:F273"/>
    <mergeCell ref="G271:G273"/>
    <mergeCell ref="H271:H273"/>
    <mergeCell ref="K271:K273"/>
    <mergeCell ref="L271:L273"/>
    <mergeCell ref="M271:M273"/>
    <mergeCell ref="N271:N273"/>
    <mergeCell ref="O271:P273"/>
    <mergeCell ref="F275:F278"/>
    <mergeCell ref="G275:G278"/>
    <mergeCell ref="H275:H278"/>
    <mergeCell ref="A275:A278"/>
    <mergeCell ref="I260:I262"/>
    <mergeCell ref="J260:J262"/>
    <mergeCell ref="K260:K264"/>
    <mergeCell ref="L260:L263"/>
    <mergeCell ref="O265:P265"/>
    <mergeCell ref="O266:P266"/>
    <mergeCell ref="A267:A269"/>
    <mergeCell ref="B267:B269"/>
    <mergeCell ref="C267:C269"/>
    <mergeCell ref="D267:D269"/>
    <mergeCell ref="E267:E269"/>
    <mergeCell ref="F267:F269"/>
    <mergeCell ref="G267:G269"/>
    <mergeCell ref="H267:H269"/>
    <mergeCell ref="O267:P269"/>
    <mergeCell ref="I267:I269"/>
    <mergeCell ref="J267:J269"/>
    <mergeCell ref="K267:K269"/>
    <mergeCell ref="L267:L269"/>
    <mergeCell ref="M267:M269"/>
    <mergeCell ref="N267:N269"/>
    <mergeCell ref="G258:G259"/>
    <mergeCell ref="H258:H259"/>
    <mergeCell ref="O258:P258"/>
    <mergeCell ref="O259:P259"/>
    <mergeCell ref="A260:A263"/>
    <mergeCell ref="B260:B263"/>
    <mergeCell ref="C260:C263"/>
    <mergeCell ref="D260:D263"/>
    <mergeCell ref="E260:E263"/>
    <mergeCell ref="F260:F263"/>
    <mergeCell ref="A258:A259"/>
    <mergeCell ref="B258:B259"/>
    <mergeCell ref="C258:C259"/>
    <mergeCell ref="D258:D259"/>
    <mergeCell ref="E258:E259"/>
    <mergeCell ref="F258:F259"/>
    <mergeCell ref="M260:M264"/>
    <mergeCell ref="N260:N264"/>
    <mergeCell ref="O260:P263"/>
    <mergeCell ref="I263:I264"/>
    <mergeCell ref="J263:J264"/>
    <mergeCell ref="O264:P264"/>
    <mergeCell ref="G260:G263"/>
    <mergeCell ref="H260:H264"/>
    <mergeCell ref="A236:M236"/>
    <mergeCell ref="D250:D252"/>
    <mergeCell ref="A255:M255"/>
    <mergeCell ref="I257:K257"/>
    <mergeCell ref="O257:P257"/>
    <mergeCell ref="N219:N223"/>
    <mergeCell ref="O219:P223"/>
    <mergeCell ref="A226:M226"/>
    <mergeCell ref="C229:D229"/>
    <mergeCell ref="C230:D230"/>
    <mergeCell ref="A233:O233"/>
    <mergeCell ref="H219:H223"/>
    <mergeCell ref="I219:I223"/>
    <mergeCell ref="J219:J223"/>
    <mergeCell ref="K219:K223"/>
    <mergeCell ref="L219:L223"/>
    <mergeCell ref="M219:M223"/>
    <mergeCell ref="M217:M218"/>
    <mergeCell ref="N217:N218"/>
    <mergeCell ref="O217:P218"/>
    <mergeCell ref="A219:A223"/>
    <mergeCell ref="B219:B223"/>
    <mergeCell ref="C219:C223"/>
    <mergeCell ref="D219:D223"/>
    <mergeCell ref="E219:E223"/>
    <mergeCell ref="F219:F223"/>
    <mergeCell ref="G219:G223"/>
    <mergeCell ref="G217:G218"/>
    <mergeCell ref="H217:H218"/>
    <mergeCell ref="I217:I218"/>
    <mergeCell ref="J217:J218"/>
    <mergeCell ref="K217:K218"/>
    <mergeCell ref="L217:L218"/>
    <mergeCell ref="A217:A218"/>
    <mergeCell ref="B217:B218"/>
    <mergeCell ref="C217:C218"/>
    <mergeCell ref="D217:D218"/>
    <mergeCell ref="E217:E218"/>
    <mergeCell ref="F217:F218"/>
    <mergeCell ref="O213:P213"/>
    <mergeCell ref="O214:P214"/>
    <mergeCell ref="O215:P215"/>
    <mergeCell ref="O216:P216"/>
    <mergeCell ref="H208:H216"/>
    <mergeCell ref="I208:I212"/>
    <mergeCell ref="J208:J212"/>
    <mergeCell ref="K208:K216"/>
    <mergeCell ref="L208:L216"/>
    <mergeCell ref="M208:M216"/>
    <mergeCell ref="M202:M207"/>
    <mergeCell ref="N202:N207"/>
    <mergeCell ref="O202:P207"/>
    <mergeCell ref="A208:A216"/>
    <mergeCell ref="B208:B216"/>
    <mergeCell ref="C208:C216"/>
    <mergeCell ref="D208:D216"/>
    <mergeCell ref="E208:E216"/>
    <mergeCell ref="F208:F216"/>
    <mergeCell ref="G208:G216"/>
    <mergeCell ref="G202:G207"/>
    <mergeCell ref="H202:H207"/>
    <mergeCell ref="I202:I207"/>
    <mergeCell ref="J202:J207"/>
    <mergeCell ref="K202:K207"/>
    <mergeCell ref="L202:L207"/>
    <mergeCell ref="A202:A207"/>
    <mergeCell ref="B202:B207"/>
    <mergeCell ref="C202:C207"/>
    <mergeCell ref="D202:D207"/>
    <mergeCell ref="E202:E207"/>
    <mergeCell ref="F202:F207"/>
    <mergeCell ref="N208:N216"/>
    <mergeCell ref="O208:P212"/>
    <mergeCell ref="I197:K197"/>
    <mergeCell ref="O197:P197"/>
    <mergeCell ref="O198:P198"/>
    <mergeCell ref="O199:P199"/>
    <mergeCell ref="O200:P200"/>
    <mergeCell ref="O201:P201"/>
    <mergeCell ref="N179:N180"/>
    <mergeCell ref="O179:P180"/>
    <mergeCell ref="O181:P181"/>
    <mergeCell ref="O182:P182"/>
    <mergeCell ref="O183:P183"/>
    <mergeCell ref="I186:K186"/>
    <mergeCell ref="O186:P186"/>
    <mergeCell ref="F179:F180"/>
    <mergeCell ref="G179:G180"/>
    <mergeCell ref="H179:H180"/>
    <mergeCell ref="K179:K180"/>
    <mergeCell ref="L179:L180"/>
    <mergeCell ref="M179:M180"/>
    <mergeCell ref="L176:L177"/>
    <mergeCell ref="M176:M177"/>
    <mergeCell ref="N176:N177"/>
    <mergeCell ref="O176:P177"/>
    <mergeCell ref="O178:P178"/>
    <mergeCell ref="A179:A180"/>
    <mergeCell ref="B179:B180"/>
    <mergeCell ref="C179:C180"/>
    <mergeCell ref="D179:D180"/>
    <mergeCell ref="E179:E180"/>
    <mergeCell ref="O174:P175"/>
    <mergeCell ref="A176:A177"/>
    <mergeCell ref="B176:B177"/>
    <mergeCell ref="C176:C177"/>
    <mergeCell ref="D176:D177"/>
    <mergeCell ref="E176:E177"/>
    <mergeCell ref="F176:F177"/>
    <mergeCell ref="G176:G177"/>
    <mergeCell ref="H176:H177"/>
    <mergeCell ref="K176:K177"/>
    <mergeCell ref="G174:G175"/>
    <mergeCell ref="H174:H175"/>
    <mergeCell ref="K174:K175"/>
    <mergeCell ref="L174:L175"/>
    <mergeCell ref="M174:M175"/>
    <mergeCell ref="N174:N175"/>
    <mergeCell ref="A174:A175"/>
    <mergeCell ref="B174:B175"/>
    <mergeCell ref="C174:C175"/>
    <mergeCell ref="D174:D175"/>
    <mergeCell ref="E174:E175"/>
    <mergeCell ref="F174:F175"/>
    <mergeCell ref="H169:H170"/>
    <mergeCell ref="A171:A172"/>
    <mergeCell ref="B171:B172"/>
    <mergeCell ref="C171:C172"/>
    <mergeCell ref="D171:D172"/>
    <mergeCell ref="E171:E172"/>
    <mergeCell ref="F171:F172"/>
    <mergeCell ref="G171:G172"/>
    <mergeCell ref="H171:H172"/>
    <mergeCell ref="I164:K164"/>
    <mergeCell ref="O164:P164"/>
    <mergeCell ref="I165:K165"/>
    <mergeCell ref="A169:A170"/>
    <mergeCell ref="B169:B170"/>
    <mergeCell ref="C169:C170"/>
    <mergeCell ref="D169:D170"/>
    <mergeCell ref="E169:E170"/>
    <mergeCell ref="F169:F170"/>
    <mergeCell ref="G169:G170"/>
    <mergeCell ref="N141:O141"/>
    <mergeCell ref="N142:O142"/>
    <mergeCell ref="N143:O143"/>
    <mergeCell ref="N144:O144"/>
    <mergeCell ref="N145:O145"/>
    <mergeCell ref="N147:O147"/>
    <mergeCell ref="N130:O130"/>
    <mergeCell ref="N131:O131"/>
    <mergeCell ref="N132:O132"/>
    <mergeCell ref="N133:O133"/>
    <mergeCell ref="N135:O135"/>
    <mergeCell ref="N140:O140"/>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A102:A103"/>
    <mergeCell ref="B102:B103"/>
    <mergeCell ref="C102:D102"/>
    <mergeCell ref="B106:M106"/>
    <mergeCell ref="A108:M108"/>
    <mergeCell ref="N111:O111"/>
    <mergeCell ref="A92:A93"/>
    <mergeCell ref="B92:B93"/>
    <mergeCell ref="C92:D92"/>
    <mergeCell ref="A97:A98"/>
    <mergeCell ref="B97:B98"/>
    <mergeCell ref="C97:D97"/>
    <mergeCell ref="B9:D9"/>
    <mergeCell ref="A13:B20"/>
    <mergeCell ref="A21:B21"/>
    <mergeCell ref="D55:D56"/>
    <mergeCell ref="D61:D62"/>
    <mergeCell ref="D67:D68"/>
    <mergeCell ref="A2:O2"/>
    <mergeCell ref="B5:M5"/>
    <mergeCell ref="B6:M6"/>
    <mergeCell ref="B7:M7"/>
    <mergeCell ref="B8:M8"/>
    <mergeCell ref="F28:F29"/>
    <mergeCell ref="G28:G29"/>
    <mergeCell ref="H28:I28"/>
    <mergeCell ref="L71:M71"/>
    <mergeCell ref="F33:F34"/>
    <mergeCell ref="G33:G34"/>
    <mergeCell ref="H33:I33"/>
    <mergeCell ref="F38:F39"/>
    <mergeCell ref="G38:G39"/>
    <mergeCell ref="H38:I38"/>
  </mergeCells>
  <dataValidations count="2">
    <dataValidation type="decimal" allowBlank="1" showInputMessage="1" showErrorMessage="1" sqref="WVG983214 WLK983214 B65711 IU65710 SQ65710 ACM65710 AMI65710 AWE65710 BGA65710 BPW65710 BZS65710 CJO65710 CTK65710 DDG65710 DNC65710 DWY65710 EGU65710 EQQ65710 FAM65710 FKI65710 FUE65710 GEA65710 GNW65710 GXS65710 HHO65710 HRK65710 IBG65710 ILC65710 IUY65710 JEU65710 JOQ65710 JYM65710 KII65710 KSE65710 LCA65710 LLW65710 LVS65710 MFO65710 MPK65710 MZG65710 NJC65710 NSY65710 OCU65710 OMQ65710 OWM65710 PGI65710 PQE65710 QAA65710 QJW65710 QTS65710 RDO65710 RNK65710 RXG65710 SHC65710 SQY65710 TAU65710 TKQ65710 TUM65710 UEI65710 UOE65710 UYA65710 VHW65710 VRS65710 WBO65710 WLK65710 WVG65710 B131247 IU131246 SQ131246 ACM131246 AMI131246 AWE131246 BGA131246 BPW131246 BZS131246 CJO131246 CTK131246 DDG131246 DNC131246 DWY131246 EGU131246 EQQ131246 FAM131246 FKI131246 FUE131246 GEA131246 GNW131246 GXS131246 HHO131246 HRK131246 IBG131246 ILC131246 IUY131246 JEU131246 JOQ131246 JYM131246 KII131246 KSE131246 LCA131246 LLW131246 LVS131246 MFO131246 MPK131246 MZG131246 NJC131246 NSY131246 OCU131246 OMQ131246 OWM131246 PGI131246 PQE131246 QAA131246 QJW131246 QTS131246 RDO131246 RNK131246 RXG131246 SHC131246 SQY131246 TAU131246 TKQ131246 TUM131246 UEI131246 UOE131246 UYA131246 VHW131246 VRS131246 WBO131246 WLK131246 WVG131246 B196783 IU196782 SQ196782 ACM196782 AMI196782 AWE196782 BGA196782 BPW196782 BZS196782 CJO196782 CTK196782 DDG196782 DNC196782 DWY196782 EGU196782 EQQ196782 FAM196782 FKI196782 FUE196782 GEA196782 GNW196782 GXS196782 HHO196782 HRK196782 IBG196782 ILC196782 IUY196782 JEU196782 JOQ196782 JYM196782 KII196782 KSE196782 LCA196782 LLW196782 LVS196782 MFO196782 MPK196782 MZG196782 NJC196782 NSY196782 OCU196782 OMQ196782 OWM196782 PGI196782 PQE196782 QAA196782 QJW196782 QTS196782 RDO196782 RNK196782 RXG196782 SHC196782 SQY196782 TAU196782 TKQ196782 TUM196782 UEI196782 UOE196782 UYA196782 VHW196782 VRS196782 WBO196782 WLK196782 WVG196782 B262319 IU262318 SQ262318 ACM262318 AMI262318 AWE262318 BGA262318 BPW262318 BZS262318 CJO262318 CTK262318 DDG262318 DNC262318 DWY262318 EGU262318 EQQ262318 FAM262318 FKI262318 FUE262318 GEA262318 GNW262318 GXS262318 HHO262318 HRK262318 IBG262318 ILC262318 IUY262318 JEU262318 JOQ262318 JYM262318 KII262318 KSE262318 LCA262318 LLW262318 LVS262318 MFO262318 MPK262318 MZG262318 NJC262318 NSY262318 OCU262318 OMQ262318 OWM262318 PGI262318 PQE262318 QAA262318 QJW262318 QTS262318 RDO262318 RNK262318 RXG262318 SHC262318 SQY262318 TAU262318 TKQ262318 TUM262318 UEI262318 UOE262318 UYA262318 VHW262318 VRS262318 WBO262318 WLK262318 WVG262318 B327855 IU327854 SQ327854 ACM327854 AMI327854 AWE327854 BGA327854 BPW327854 BZS327854 CJO327854 CTK327854 DDG327854 DNC327854 DWY327854 EGU327854 EQQ327854 FAM327854 FKI327854 FUE327854 GEA327854 GNW327854 GXS327854 HHO327854 HRK327854 IBG327854 ILC327854 IUY327854 JEU327854 JOQ327854 JYM327854 KII327854 KSE327854 LCA327854 LLW327854 LVS327854 MFO327854 MPK327854 MZG327854 NJC327854 NSY327854 OCU327854 OMQ327854 OWM327854 PGI327854 PQE327854 QAA327854 QJW327854 QTS327854 RDO327854 RNK327854 RXG327854 SHC327854 SQY327854 TAU327854 TKQ327854 TUM327854 UEI327854 UOE327854 UYA327854 VHW327854 VRS327854 WBO327854 WLK327854 WVG327854 B393391 IU393390 SQ393390 ACM393390 AMI393390 AWE393390 BGA393390 BPW393390 BZS393390 CJO393390 CTK393390 DDG393390 DNC393390 DWY393390 EGU393390 EQQ393390 FAM393390 FKI393390 FUE393390 GEA393390 GNW393390 GXS393390 HHO393390 HRK393390 IBG393390 ILC393390 IUY393390 JEU393390 JOQ393390 JYM393390 KII393390 KSE393390 LCA393390 LLW393390 LVS393390 MFO393390 MPK393390 MZG393390 NJC393390 NSY393390 OCU393390 OMQ393390 OWM393390 PGI393390 PQE393390 QAA393390 QJW393390 QTS393390 RDO393390 RNK393390 RXG393390 SHC393390 SQY393390 TAU393390 TKQ393390 TUM393390 UEI393390 UOE393390 UYA393390 VHW393390 VRS393390 WBO393390 WLK393390 WVG393390 B458927 IU458926 SQ458926 ACM458926 AMI458926 AWE458926 BGA458926 BPW458926 BZS458926 CJO458926 CTK458926 DDG458926 DNC458926 DWY458926 EGU458926 EQQ458926 FAM458926 FKI458926 FUE458926 GEA458926 GNW458926 GXS458926 HHO458926 HRK458926 IBG458926 ILC458926 IUY458926 JEU458926 JOQ458926 JYM458926 KII458926 KSE458926 LCA458926 LLW458926 LVS458926 MFO458926 MPK458926 MZG458926 NJC458926 NSY458926 OCU458926 OMQ458926 OWM458926 PGI458926 PQE458926 QAA458926 QJW458926 QTS458926 RDO458926 RNK458926 RXG458926 SHC458926 SQY458926 TAU458926 TKQ458926 TUM458926 UEI458926 UOE458926 UYA458926 VHW458926 VRS458926 WBO458926 WLK458926 WVG458926 B524463 IU524462 SQ524462 ACM524462 AMI524462 AWE524462 BGA524462 BPW524462 BZS524462 CJO524462 CTK524462 DDG524462 DNC524462 DWY524462 EGU524462 EQQ524462 FAM524462 FKI524462 FUE524462 GEA524462 GNW524462 GXS524462 HHO524462 HRK524462 IBG524462 ILC524462 IUY524462 JEU524462 JOQ524462 JYM524462 KII524462 KSE524462 LCA524462 LLW524462 LVS524462 MFO524462 MPK524462 MZG524462 NJC524462 NSY524462 OCU524462 OMQ524462 OWM524462 PGI524462 PQE524462 QAA524462 QJW524462 QTS524462 RDO524462 RNK524462 RXG524462 SHC524462 SQY524462 TAU524462 TKQ524462 TUM524462 UEI524462 UOE524462 UYA524462 VHW524462 VRS524462 WBO524462 WLK524462 WVG524462 B589999 IU589998 SQ589998 ACM589998 AMI589998 AWE589998 BGA589998 BPW589998 BZS589998 CJO589998 CTK589998 DDG589998 DNC589998 DWY589998 EGU589998 EQQ589998 FAM589998 FKI589998 FUE589998 GEA589998 GNW589998 GXS589998 HHO589998 HRK589998 IBG589998 ILC589998 IUY589998 JEU589998 JOQ589998 JYM589998 KII589998 KSE589998 LCA589998 LLW589998 LVS589998 MFO589998 MPK589998 MZG589998 NJC589998 NSY589998 OCU589998 OMQ589998 OWM589998 PGI589998 PQE589998 QAA589998 QJW589998 QTS589998 RDO589998 RNK589998 RXG589998 SHC589998 SQY589998 TAU589998 TKQ589998 TUM589998 UEI589998 UOE589998 UYA589998 VHW589998 VRS589998 WBO589998 WLK589998 WVG589998 B655535 IU655534 SQ655534 ACM655534 AMI655534 AWE655534 BGA655534 BPW655534 BZS655534 CJO655534 CTK655534 DDG655534 DNC655534 DWY655534 EGU655534 EQQ655534 FAM655534 FKI655534 FUE655534 GEA655534 GNW655534 GXS655534 HHO655534 HRK655534 IBG655534 ILC655534 IUY655534 JEU655534 JOQ655534 JYM655534 KII655534 KSE655534 LCA655534 LLW655534 LVS655534 MFO655534 MPK655534 MZG655534 NJC655534 NSY655534 OCU655534 OMQ655534 OWM655534 PGI655534 PQE655534 QAA655534 QJW655534 QTS655534 RDO655534 RNK655534 RXG655534 SHC655534 SQY655534 TAU655534 TKQ655534 TUM655534 UEI655534 UOE655534 UYA655534 VHW655534 VRS655534 WBO655534 WLK655534 WVG655534 B721071 IU721070 SQ721070 ACM721070 AMI721070 AWE721070 BGA721070 BPW721070 BZS721070 CJO721070 CTK721070 DDG721070 DNC721070 DWY721070 EGU721070 EQQ721070 FAM721070 FKI721070 FUE721070 GEA721070 GNW721070 GXS721070 HHO721070 HRK721070 IBG721070 ILC721070 IUY721070 JEU721070 JOQ721070 JYM721070 KII721070 KSE721070 LCA721070 LLW721070 LVS721070 MFO721070 MPK721070 MZG721070 NJC721070 NSY721070 OCU721070 OMQ721070 OWM721070 PGI721070 PQE721070 QAA721070 QJW721070 QTS721070 RDO721070 RNK721070 RXG721070 SHC721070 SQY721070 TAU721070 TKQ721070 TUM721070 UEI721070 UOE721070 UYA721070 VHW721070 VRS721070 WBO721070 WLK721070 WVG721070 B786607 IU786606 SQ786606 ACM786606 AMI786606 AWE786606 BGA786606 BPW786606 BZS786606 CJO786606 CTK786606 DDG786606 DNC786606 DWY786606 EGU786606 EQQ786606 FAM786606 FKI786606 FUE786606 GEA786606 GNW786606 GXS786606 HHO786606 HRK786606 IBG786606 ILC786606 IUY786606 JEU786606 JOQ786606 JYM786606 KII786606 KSE786606 LCA786606 LLW786606 LVS786606 MFO786606 MPK786606 MZG786606 NJC786606 NSY786606 OCU786606 OMQ786606 OWM786606 PGI786606 PQE786606 QAA786606 QJW786606 QTS786606 RDO786606 RNK786606 RXG786606 SHC786606 SQY786606 TAU786606 TKQ786606 TUM786606 UEI786606 UOE786606 UYA786606 VHW786606 VRS786606 WBO786606 WLK786606 WVG786606 B852143 IU852142 SQ852142 ACM852142 AMI852142 AWE852142 BGA852142 BPW852142 BZS852142 CJO852142 CTK852142 DDG852142 DNC852142 DWY852142 EGU852142 EQQ852142 FAM852142 FKI852142 FUE852142 GEA852142 GNW852142 GXS852142 HHO852142 HRK852142 IBG852142 ILC852142 IUY852142 JEU852142 JOQ852142 JYM852142 KII852142 KSE852142 LCA852142 LLW852142 LVS852142 MFO852142 MPK852142 MZG852142 NJC852142 NSY852142 OCU852142 OMQ852142 OWM852142 PGI852142 PQE852142 QAA852142 QJW852142 QTS852142 RDO852142 RNK852142 RXG852142 SHC852142 SQY852142 TAU852142 TKQ852142 TUM852142 UEI852142 UOE852142 UYA852142 VHW852142 VRS852142 WBO852142 WLK852142 WVG852142 B917679 IU917678 SQ917678 ACM917678 AMI917678 AWE917678 BGA917678 BPW917678 BZS917678 CJO917678 CTK917678 DDG917678 DNC917678 DWY917678 EGU917678 EQQ917678 FAM917678 FKI917678 FUE917678 GEA917678 GNW917678 GXS917678 HHO917678 HRK917678 IBG917678 ILC917678 IUY917678 JEU917678 JOQ917678 JYM917678 KII917678 KSE917678 LCA917678 LLW917678 LVS917678 MFO917678 MPK917678 MZG917678 NJC917678 NSY917678 OCU917678 OMQ917678 OWM917678 PGI917678 PQE917678 QAA917678 QJW917678 QTS917678 RDO917678 RNK917678 RXG917678 SHC917678 SQY917678 TAU917678 TKQ917678 TUM917678 UEI917678 UOE917678 UYA917678 VHW917678 VRS917678 WBO917678 WLK917678 WVG917678 B983215 IU983214 SQ983214 ACM983214 AMI983214 AWE983214 BGA983214 BPW983214 BZS983214 CJO983214 CTK983214 DDG983214 DNC983214 DWY983214 EGU983214 EQQ983214 FAM983214 FKI983214 FUE983214 GEA983214 GNW983214 GXS983214 HHO983214 HRK983214 IBG983214 ILC983214 IUY983214 JEU983214 JOQ983214 JYM983214 KII983214 KSE983214 LCA983214 LLW983214 LVS983214 MFO983214 MPK983214 MZG983214 NJC983214 NSY983214 OCU983214 OMQ983214 OWM983214 PGI983214 PQE983214 QAA983214 QJW983214 QTS983214 RDO983214 RNK983214 RXG983214 SHC983214 SQY983214 TAU983214 TKQ983214 TUM983214 UEI983214 UOE983214 UYA983214 VHW983214 VRS983214 WBO983214 WVG23:WVG70 WLK23:WLK70 WBO23:WBO70 VRS23:VRS70 VHW23:VHW70 UYA23:UYA70 UOE23:UOE70 UEI23:UEI70 TUM23:TUM70 TKQ23:TKQ70 TAU23:TAU70 SQY23:SQY70 SHC23:SHC70 RXG23:RXG70 RNK23:RNK70 RDO23:RDO70 QTS23:QTS70 QJW23:QJW70 QAA23:QAA70 PQE23:PQE70 PGI23:PGI70 OWM23:OWM70 OMQ23:OMQ70 OCU23:OCU70 NSY23:NSY70 NJC23:NJC70 MZG23:MZG70 MPK23:MPK70 MFO23:MFO70 LVS23:LVS70 LLW23:LLW70 LCA23:LCA70 KSE23:KSE70 KII23:KII70 JYM23:JYM70 JOQ23:JOQ70 JEU23:JEU70 IUY23:IUY70 ILC23:ILC70 IBG23:IBG70 HRK23:HRK70 HHO23:HHO70 GXS23:GXS70 GNW23:GNW70 GEA23:GEA70 FUE23:FUE70 FKI23:FKI70 FAM23:FAM70 EQQ23:EQQ70 EGU23:EGU70 DWY23:DWY70 DNC23:DNC70 DDG23:DDG70 CTK23:CTK70 CJO23:CJO70 BZS23:BZS70 BPW23:BPW70 BGA23:BGA70 AWE23:AWE70 AMI23:AMI70 ACM23:ACM70 SQ23:SQ70 IU23:IU70">
      <formula1>0</formula1>
      <formula2>1</formula2>
    </dataValidation>
    <dataValidation type="list" allowBlank="1" showInputMessage="1" showErrorMessage="1" sqref="WVD983214 IR65710 SN65710 ACJ65710 AMF65710 AWB65710 BFX65710 BPT65710 BZP65710 CJL65710 CTH65710 DDD65710 DMZ65710 DWV65710 EGR65710 EQN65710 FAJ65710 FKF65710 FUB65710 GDX65710 GNT65710 GXP65710 HHL65710 HRH65710 IBD65710 IKZ65710 IUV65710 JER65710 JON65710 JYJ65710 KIF65710 KSB65710 LBX65710 LLT65710 LVP65710 MFL65710 MPH65710 MZD65710 NIZ65710 NSV65710 OCR65710 OMN65710 OWJ65710 PGF65710 PQB65710 PZX65710 QJT65710 QTP65710 RDL65710 RNH65710 RXD65710 SGZ65710 SQV65710 TAR65710 TKN65710 TUJ65710 UEF65710 UOB65710 UXX65710 VHT65710 VRP65710 WBL65710 WLH65710 WVD65710 IR131246 SN131246 ACJ131246 AMF131246 AWB131246 BFX131246 BPT131246 BZP131246 CJL131246 CTH131246 DDD131246 DMZ131246 DWV131246 EGR131246 EQN131246 FAJ131246 FKF131246 FUB131246 GDX131246 GNT131246 GXP131246 HHL131246 HRH131246 IBD131246 IKZ131246 IUV131246 JER131246 JON131246 JYJ131246 KIF131246 KSB131246 LBX131246 LLT131246 LVP131246 MFL131246 MPH131246 MZD131246 NIZ131246 NSV131246 OCR131246 OMN131246 OWJ131246 PGF131246 PQB131246 PZX131246 QJT131246 QTP131246 RDL131246 RNH131246 RXD131246 SGZ131246 SQV131246 TAR131246 TKN131246 TUJ131246 UEF131246 UOB131246 UXX131246 VHT131246 VRP131246 WBL131246 WLH131246 WVD131246 IR196782 SN196782 ACJ196782 AMF196782 AWB196782 BFX196782 BPT196782 BZP196782 CJL196782 CTH196782 DDD196782 DMZ196782 DWV196782 EGR196782 EQN196782 FAJ196782 FKF196782 FUB196782 GDX196782 GNT196782 GXP196782 HHL196782 HRH196782 IBD196782 IKZ196782 IUV196782 JER196782 JON196782 JYJ196782 KIF196782 KSB196782 LBX196782 LLT196782 LVP196782 MFL196782 MPH196782 MZD196782 NIZ196782 NSV196782 OCR196782 OMN196782 OWJ196782 PGF196782 PQB196782 PZX196782 QJT196782 QTP196782 RDL196782 RNH196782 RXD196782 SGZ196782 SQV196782 TAR196782 TKN196782 TUJ196782 UEF196782 UOB196782 UXX196782 VHT196782 VRP196782 WBL196782 WLH196782 WVD196782 IR262318 SN262318 ACJ262318 AMF262318 AWB262318 BFX262318 BPT262318 BZP262318 CJL262318 CTH262318 DDD262318 DMZ262318 DWV262318 EGR262318 EQN262318 FAJ262318 FKF262318 FUB262318 GDX262318 GNT262318 GXP262318 HHL262318 HRH262318 IBD262318 IKZ262318 IUV262318 JER262318 JON262318 JYJ262318 KIF262318 KSB262318 LBX262318 LLT262318 LVP262318 MFL262318 MPH262318 MZD262318 NIZ262318 NSV262318 OCR262318 OMN262318 OWJ262318 PGF262318 PQB262318 PZX262318 QJT262318 QTP262318 RDL262318 RNH262318 RXD262318 SGZ262318 SQV262318 TAR262318 TKN262318 TUJ262318 UEF262318 UOB262318 UXX262318 VHT262318 VRP262318 WBL262318 WLH262318 WVD262318 IR327854 SN327854 ACJ327854 AMF327854 AWB327854 BFX327854 BPT327854 BZP327854 CJL327854 CTH327854 DDD327854 DMZ327854 DWV327854 EGR327854 EQN327854 FAJ327854 FKF327854 FUB327854 GDX327854 GNT327854 GXP327854 HHL327854 HRH327854 IBD327854 IKZ327854 IUV327854 JER327854 JON327854 JYJ327854 KIF327854 KSB327854 LBX327854 LLT327854 LVP327854 MFL327854 MPH327854 MZD327854 NIZ327854 NSV327854 OCR327854 OMN327854 OWJ327854 PGF327854 PQB327854 PZX327854 QJT327854 QTP327854 RDL327854 RNH327854 RXD327854 SGZ327854 SQV327854 TAR327854 TKN327854 TUJ327854 UEF327854 UOB327854 UXX327854 VHT327854 VRP327854 WBL327854 WLH327854 WVD327854 IR393390 SN393390 ACJ393390 AMF393390 AWB393390 BFX393390 BPT393390 BZP393390 CJL393390 CTH393390 DDD393390 DMZ393390 DWV393390 EGR393390 EQN393390 FAJ393390 FKF393390 FUB393390 GDX393390 GNT393390 GXP393390 HHL393390 HRH393390 IBD393390 IKZ393390 IUV393390 JER393390 JON393390 JYJ393390 KIF393390 KSB393390 LBX393390 LLT393390 LVP393390 MFL393390 MPH393390 MZD393390 NIZ393390 NSV393390 OCR393390 OMN393390 OWJ393390 PGF393390 PQB393390 PZX393390 QJT393390 QTP393390 RDL393390 RNH393390 RXD393390 SGZ393390 SQV393390 TAR393390 TKN393390 TUJ393390 UEF393390 UOB393390 UXX393390 VHT393390 VRP393390 WBL393390 WLH393390 WVD393390 IR458926 SN458926 ACJ458926 AMF458926 AWB458926 BFX458926 BPT458926 BZP458926 CJL458926 CTH458926 DDD458926 DMZ458926 DWV458926 EGR458926 EQN458926 FAJ458926 FKF458926 FUB458926 GDX458926 GNT458926 GXP458926 HHL458926 HRH458926 IBD458926 IKZ458926 IUV458926 JER458926 JON458926 JYJ458926 KIF458926 KSB458926 LBX458926 LLT458926 LVP458926 MFL458926 MPH458926 MZD458926 NIZ458926 NSV458926 OCR458926 OMN458926 OWJ458926 PGF458926 PQB458926 PZX458926 QJT458926 QTP458926 RDL458926 RNH458926 RXD458926 SGZ458926 SQV458926 TAR458926 TKN458926 TUJ458926 UEF458926 UOB458926 UXX458926 VHT458926 VRP458926 WBL458926 WLH458926 WVD458926 IR524462 SN524462 ACJ524462 AMF524462 AWB524462 BFX524462 BPT524462 BZP524462 CJL524462 CTH524462 DDD524462 DMZ524462 DWV524462 EGR524462 EQN524462 FAJ524462 FKF524462 FUB524462 GDX524462 GNT524462 GXP524462 HHL524462 HRH524462 IBD524462 IKZ524462 IUV524462 JER524462 JON524462 JYJ524462 KIF524462 KSB524462 LBX524462 LLT524462 LVP524462 MFL524462 MPH524462 MZD524462 NIZ524462 NSV524462 OCR524462 OMN524462 OWJ524462 PGF524462 PQB524462 PZX524462 QJT524462 QTP524462 RDL524462 RNH524462 RXD524462 SGZ524462 SQV524462 TAR524462 TKN524462 TUJ524462 UEF524462 UOB524462 UXX524462 VHT524462 VRP524462 WBL524462 WLH524462 WVD524462 IR589998 SN589998 ACJ589998 AMF589998 AWB589998 BFX589998 BPT589998 BZP589998 CJL589998 CTH589998 DDD589998 DMZ589998 DWV589998 EGR589998 EQN589998 FAJ589998 FKF589998 FUB589998 GDX589998 GNT589998 GXP589998 HHL589998 HRH589998 IBD589998 IKZ589998 IUV589998 JER589998 JON589998 JYJ589998 KIF589998 KSB589998 LBX589998 LLT589998 LVP589998 MFL589998 MPH589998 MZD589998 NIZ589998 NSV589998 OCR589998 OMN589998 OWJ589998 PGF589998 PQB589998 PZX589998 QJT589998 QTP589998 RDL589998 RNH589998 RXD589998 SGZ589998 SQV589998 TAR589998 TKN589998 TUJ589998 UEF589998 UOB589998 UXX589998 VHT589998 VRP589998 WBL589998 WLH589998 WVD589998 IR655534 SN655534 ACJ655534 AMF655534 AWB655534 BFX655534 BPT655534 BZP655534 CJL655534 CTH655534 DDD655534 DMZ655534 DWV655534 EGR655534 EQN655534 FAJ655534 FKF655534 FUB655534 GDX655534 GNT655534 GXP655534 HHL655534 HRH655534 IBD655534 IKZ655534 IUV655534 JER655534 JON655534 JYJ655534 KIF655534 KSB655534 LBX655534 LLT655534 LVP655534 MFL655534 MPH655534 MZD655534 NIZ655534 NSV655534 OCR655534 OMN655534 OWJ655534 PGF655534 PQB655534 PZX655534 QJT655534 QTP655534 RDL655534 RNH655534 RXD655534 SGZ655534 SQV655534 TAR655534 TKN655534 TUJ655534 UEF655534 UOB655534 UXX655534 VHT655534 VRP655534 WBL655534 WLH655534 WVD655534 IR721070 SN721070 ACJ721070 AMF721070 AWB721070 BFX721070 BPT721070 BZP721070 CJL721070 CTH721070 DDD721070 DMZ721070 DWV721070 EGR721070 EQN721070 FAJ721070 FKF721070 FUB721070 GDX721070 GNT721070 GXP721070 HHL721070 HRH721070 IBD721070 IKZ721070 IUV721070 JER721070 JON721070 JYJ721070 KIF721070 KSB721070 LBX721070 LLT721070 LVP721070 MFL721070 MPH721070 MZD721070 NIZ721070 NSV721070 OCR721070 OMN721070 OWJ721070 PGF721070 PQB721070 PZX721070 QJT721070 QTP721070 RDL721070 RNH721070 RXD721070 SGZ721070 SQV721070 TAR721070 TKN721070 TUJ721070 UEF721070 UOB721070 UXX721070 VHT721070 VRP721070 WBL721070 WLH721070 WVD721070 IR786606 SN786606 ACJ786606 AMF786606 AWB786606 BFX786606 BPT786606 BZP786606 CJL786606 CTH786606 DDD786606 DMZ786606 DWV786606 EGR786606 EQN786606 FAJ786606 FKF786606 FUB786606 GDX786606 GNT786606 GXP786606 HHL786606 HRH786606 IBD786606 IKZ786606 IUV786606 JER786606 JON786606 JYJ786606 KIF786606 KSB786606 LBX786606 LLT786606 LVP786606 MFL786606 MPH786606 MZD786606 NIZ786606 NSV786606 OCR786606 OMN786606 OWJ786606 PGF786606 PQB786606 PZX786606 QJT786606 QTP786606 RDL786606 RNH786606 RXD786606 SGZ786606 SQV786606 TAR786606 TKN786606 TUJ786606 UEF786606 UOB786606 UXX786606 VHT786606 VRP786606 WBL786606 WLH786606 WVD786606 IR852142 SN852142 ACJ852142 AMF852142 AWB852142 BFX852142 BPT852142 BZP852142 CJL852142 CTH852142 DDD852142 DMZ852142 DWV852142 EGR852142 EQN852142 FAJ852142 FKF852142 FUB852142 GDX852142 GNT852142 GXP852142 HHL852142 HRH852142 IBD852142 IKZ852142 IUV852142 JER852142 JON852142 JYJ852142 KIF852142 KSB852142 LBX852142 LLT852142 LVP852142 MFL852142 MPH852142 MZD852142 NIZ852142 NSV852142 OCR852142 OMN852142 OWJ852142 PGF852142 PQB852142 PZX852142 QJT852142 QTP852142 RDL852142 RNH852142 RXD852142 SGZ852142 SQV852142 TAR852142 TKN852142 TUJ852142 UEF852142 UOB852142 UXX852142 VHT852142 VRP852142 WBL852142 WLH852142 WVD852142 IR917678 SN917678 ACJ917678 AMF917678 AWB917678 BFX917678 BPT917678 BZP917678 CJL917678 CTH917678 DDD917678 DMZ917678 DWV917678 EGR917678 EQN917678 FAJ917678 FKF917678 FUB917678 GDX917678 GNT917678 GXP917678 HHL917678 HRH917678 IBD917678 IKZ917678 IUV917678 JER917678 JON917678 JYJ917678 KIF917678 KSB917678 LBX917678 LLT917678 LVP917678 MFL917678 MPH917678 MZD917678 NIZ917678 NSV917678 OCR917678 OMN917678 OWJ917678 PGF917678 PQB917678 PZX917678 QJT917678 QTP917678 RDL917678 RNH917678 RXD917678 SGZ917678 SQV917678 TAR917678 TKN917678 TUJ917678 UEF917678 UOB917678 UXX917678 VHT917678 VRP917678 WBL917678 WLH917678 WVD917678 IR983214 SN983214 ACJ983214 AMF983214 AWB983214 BFX983214 BPT983214 BZP983214 CJL983214 CTH983214 DDD983214 DMZ983214 DWV983214 EGR983214 EQN983214 FAJ983214 FKF983214 FUB983214 GDX983214 GNT983214 GXP983214 HHL983214 HRH983214 IBD983214 IKZ983214 IUV983214 JER983214 JON983214 JYJ983214 KIF983214 KSB983214 LBX983214 LLT983214 LVP983214 MFL983214 MPH983214 MZD983214 NIZ983214 NSV983214 OCR983214 OMN983214 OWJ983214 PGF983214 PQB983214 PZX983214 QJT983214 QTP983214 RDL983214 RNH983214 RXD983214 SGZ983214 SQV983214 TAR983214 TKN983214 TUJ983214 UEF983214 UOB983214 UXX983214 VHT983214 VRP983214 WBL983214 WLH983214 WVD23:WVD70 WLH23:WLH70 WBL23:WBL70 VRP23:VRP70 VHT23:VHT70 UXX23:UXX70 UOB23:UOB70 UEF23:UEF70 TUJ23:TUJ70 TKN23:TKN70 TAR23:TAR70 SQV23:SQV70 SGZ23:SGZ70 RXD23:RXD70 RNH23:RNH70 RDL23:RDL70 QTP23:QTP70 QJT23:QJT70 PZX23:PZX70 PQB23:PQB70 PGF23:PGF70 OWJ23:OWJ70 OMN23:OMN70 OCR23:OCR70 NSV23:NSV70 NIZ23:NIZ70 MZD23:MZD70 MPH23:MPH70 MFL23:MFL70 LVP23:LVP70 LLT23:LLT70 LBX23:LBX70 KSB23:KSB70 KIF23:KIF70 JYJ23:JYJ70 JON23:JON70 JER23:JER70 IUV23:IUV70 IKZ23:IKZ70 IBD23:IBD70 HRH23:HRH70 HHL23:HHL70 GXP23:GXP70 GNT23:GNT70 GDX23:GDX70 FUB23:FUB70 FKF23:FKF70 FAJ23:FAJ70 EQN23:EQN70 EGR23:EGR70 DWV23:DWV70 DMZ23:DMZ70 DDD23:DDD70 CTH23:CTH70 CJL23:CJL70 BZP23:BZP70 BPT23:BPT70 BFX23:BFX70 AWB23:AWB70 AMF23:AMF70 ACJ23:ACJ70 SN23:SN70 IR23:IR70">
      <formula1>"1,2,3,4,5"</formula1>
    </dataValidation>
  </dataValidations>
  <pageMargins left="0.7" right="0.7" top="0.75" bottom="0.75" header="0.3" footer="0.3"/>
  <pageSetup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475"/>
  <sheetViews>
    <sheetView tabSelected="1" zoomScale="91" workbookViewId="0">
      <selection activeCell="F32" sqref="F32"/>
    </sheetView>
  </sheetViews>
  <sheetFormatPr baseColWidth="10" defaultRowHeight="15" x14ac:dyDescent="0.25"/>
  <cols>
    <col min="1" max="1" width="3.140625" style="1" bestFit="1" customWidth="1"/>
    <col min="2" max="2" width="54.42578125" style="1" customWidth="1"/>
    <col min="3" max="3" width="29" style="1" customWidth="1"/>
    <col min="4" max="4" width="35.42578125" style="1" customWidth="1"/>
    <col min="5" max="5" width="26.140625" style="1" customWidth="1"/>
    <col min="6" max="6" width="20.140625" style="1" customWidth="1"/>
    <col min="7" max="7" width="29.7109375" style="1523" customWidth="1"/>
    <col min="8" max="8" width="24.5703125" style="1" customWidth="1"/>
    <col min="9" max="9" width="24" style="1523" customWidth="1"/>
    <col min="10" max="10" width="29.28515625" style="1523" customWidth="1"/>
    <col min="11" max="11" width="26.140625" style="1523" customWidth="1"/>
    <col min="12" max="12" width="25.85546875" style="1523" customWidth="1"/>
    <col min="13" max="13" width="18.7109375" style="1523" customWidth="1"/>
    <col min="14" max="14" width="22.140625" style="1523" customWidth="1"/>
    <col min="15" max="15" width="26.140625" style="1523" customWidth="1"/>
    <col min="16" max="16" width="23.7109375" style="1523" customWidth="1"/>
    <col min="17" max="17" width="41" style="1523"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2150</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1891" t="s">
        <v>2187</v>
      </c>
      <c r="D10" s="1891"/>
      <c r="E10" s="1892"/>
      <c r="F10" s="6"/>
      <c r="G10" s="7"/>
      <c r="H10" s="6"/>
      <c r="I10" s="7"/>
      <c r="J10" s="7"/>
      <c r="K10" s="7"/>
      <c r="L10" s="7"/>
      <c r="M10" s="7"/>
      <c r="N10" s="1099"/>
    </row>
    <row r="11" spans="2:16" ht="16.5" thickBot="1" x14ac:dyDescent="0.3">
      <c r="B11" s="9" t="s">
        <v>8</v>
      </c>
      <c r="C11" s="683">
        <v>41975</v>
      </c>
      <c r="D11" s="11"/>
      <c r="E11" s="11"/>
      <c r="F11" s="11"/>
      <c r="G11" s="12"/>
      <c r="H11" s="11"/>
      <c r="I11" s="12"/>
      <c r="J11" s="12"/>
      <c r="K11" s="12"/>
      <c r="L11" s="12"/>
      <c r="M11" s="12"/>
      <c r="N11" s="1100"/>
    </row>
    <row r="12" spans="2:16" ht="15.75" x14ac:dyDescent="0.25">
      <c r="B12" s="14"/>
      <c r="C12" s="244"/>
      <c r="D12" s="16"/>
      <c r="E12" s="16"/>
      <c r="F12" s="16"/>
      <c r="G12" s="409"/>
      <c r="H12" s="16"/>
      <c r="N12" s="409"/>
    </row>
    <row r="13" spans="2:16" x14ac:dyDescent="0.25">
      <c r="N13" s="17"/>
    </row>
    <row r="14" spans="2:16" x14ac:dyDescent="0.25">
      <c r="B14" s="1893"/>
      <c r="C14" s="1893"/>
      <c r="D14" s="1471" t="s">
        <v>11</v>
      </c>
      <c r="E14" s="1471" t="s">
        <v>12</v>
      </c>
      <c r="F14" s="1471" t="s">
        <v>13</v>
      </c>
      <c r="G14" s="19"/>
      <c r="I14" s="1525"/>
      <c r="J14" s="1525"/>
      <c r="K14" s="1525"/>
      <c r="L14" s="1525"/>
      <c r="M14" s="1525"/>
      <c r="N14" s="17"/>
    </row>
    <row r="15" spans="2:16" x14ac:dyDescent="0.25">
      <c r="B15" s="1893"/>
      <c r="C15" s="1893"/>
      <c r="D15" s="1471" t="s">
        <v>2188</v>
      </c>
      <c r="E15" s="314">
        <v>5950352520</v>
      </c>
      <c r="F15" s="314">
        <v>2039</v>
      </c>
      <c r="G15" s="684"/>
      <c r="H15" s="1156"/>
      <c r="I15" s="26"/>
      <c r="J15" s="26"/>
      <c r="K15" s="26"/>
      <c r="L15" s="26"/>
      <c r="M15" s="26"/>
      <c r="N15" s="17"/>
    </row>
    <row r="16" spans="2:16" x14ac:dyDescent="0.25">
      <c r="B16" s="1893"/>
      <c r="C16" s="1893"/>
      <c r="D16" s="1471" t="s">
        <v>2189</v>
      </c>
      <c r="E16" s="314">
        <v>6828678870</v>
      </c>
      <c r="F16" s="314">
        <v>3270</v>
      </c>
      <c r="G16" s="684"/>
      <c r="H16" s="1156"/>
      <c r="I16" s="26"/>
      <c r="J16" s="26"/>
      <c r="K16" s="26"/>
      <c r="L16" s="26"/>
      <c r="M16" s="26"/>
      <c r="N16" s="17"/>
    </row>
    <row r="17" spans="1:14" x14ac:dyDescent="0.25">
      <c r="B17" s="1893"/>
      <c r="C17" s="1893"/>
      <c r="D17" s="1471" t="s">
        <v>2190</v>
      </c>
      <c r="E17" s="314">
        <v>2177029420</v>
      </c>
      <c r="F17" s="314">
        <v>746</v>
      </c>
      <c r="G17" s="684"/>
      <c r="I17" s="26"/>
      <c r="J17" s="26"/>
      <c r="K17" s="26"/>
      <c r="L17" s="26"/>
      <c r="M17" s="26"/>
      <c r="N17" s="17"/>
    </row>
    <row r="18" spans="1:14" x14ac:dyDescent="0.25">
      <c r="B18" s="1893"/>
      <c r="C18" s="1893"/>
      <c r="D18" s="1471" t="s">
        <v>2191</v>
      </c>
      <c r="E18" s="314">
        <v>1330440882</v>
      </c>
      <c r="F18" s="314">
        <v>489</v>
      </c>
      <c r="G18" s="684"/>
      <c r="H18" s="28"/>
      <c r="I18" s="26"/>
      <c r="J18" s="26"/>
      <c r="K18" s="26"/>
      <c r="L18" s="26"/>
      <c r="M18" s="26"/>
      <c r="N18" s="29"/>
    </row>
    <row r="19" spans="1:14" x14ac:dyDescent="0.25">
      <c r="B19" s="1893"/>
      <c r="C19" s="1893"/>
      <c r="D19" s="1471" t="s">
        <v>2192</v>
      </c>
      <c r="E19" s="314">
        <v>1963522765</v>
      </c>
      <c r="F19" s="245">
        <v>860</v>
      </c>
      <c r="G19" s="684"/>
      <c r="H19" s="28"/>
      <c r="I19" s="1556"/>
      <c r="J19" s="1556"/>
      <c r="K19" s="1556"/>
      <c r="L19" s="1556"/>
      <c r="M19" s="1556"/>
      <c r="N19" s="29"/>
    </row>
    <row r="20" spans="1:14" x14ac:dyDescent="0.25">
      <c r="B20" s="1893"/>
      <c r="C20" s="1893"/>
      <c r="D20" s="1471"/>
      <c r="E20" s="587">
        <f>E15+E16+E17+E18+E19</f>
        <v>18250024457</v>
      </c>
      <c r="F20" s="245">
        <f>SUM(F15:F19)</f>
        <v>7404</v>
      </c>
      <c r="G20" s="684"/>
      <c r="H20" s="28"/>
      <c r="N20" s="29"/>
    </row>
    <row r="21" spans="1:14" x14ac:dyDescent="0.25">
      <c r="B21" s="1893"/>
      <c r="C21" s="1893"/>
      <c r="D21" s="1471"/>
      <c r="E21" s="30"/>
      <c r="F21" s="245"/>
      <c r="G21" s="684"/>
      <c r="H21" s="28"/>
      <c r="N21" s="29"/>
    </row>
    <row r="22" spans="1:14" ht="15.75" thickBot="1" x14ac:dyDescent="0.3">
      <c r="B22" s="1894" t="s">
        <v>14</v>
      </c>
      <c r="C22" s="1895"/>
      <c r="D22" s="1471"/>
      <c r="E22" s="31"/>
      <c r="F22" s="314"/>
      <c r="G22" s="684"/>
      <c r="H22" s="28"/>
      <c r="N22" s="29"/>
    </row>
    <row r="23" spans="1:14" ht="45.75" thickBot="1" x14ac:dyDescent="0.3">
      <c r="A23" s="32"/>
      <c r="B23" s="33" t="s">
        <v>15</v>
      </c>
      <c r="C23" s="33" t="s">
        <v>16</v>
      </c>
      <c r="E23" s="20"/>
      <c r="F23" s="20"/>
      <c r="G23" s="1525"/>
      <c r="H23" s="20"/>
      <c r="I23" s="1574"/>
      <c r="J23" s="1574"/>
      <c r="K23" s="1574"/>
      <c r="L23" s="1574"/>
      <c r="M23" s="1574"/>
    </row>
    <row r="24" spans="1:14" ht="15.75" thickBot="1" x14ac:dyDescent="0.3">
      <c r="A24" s="37">
        <v>1</v>
      </c>
      <c r="C24" s="248">
        <v>5923</v>
      </c>
      <c r="D24" s="39"/>
      <c r="E24" s="315"/>
      <c r="F24" s="41"/>
      <c r="G24" s="1557"/>
      <c r="H24" s="41"/>
      <c r="I24" s="43"/>
      <c r="J24" s="43"/>
      <c r="K24" s="43"/>
      <c r="L24" s="43"/>
      <c r="M24" s="43"/>
    </row>
    <row r="25" spans="1:14" x14ac:dyDescent="0.25">
      <c r="A25" s="44"/>
      <c r="C25" s="250"/>
      <c r="D25" s="25"/>
      <c r="E25" s="46"/>
      <c r="F25" s="41"/>
      <c r="G25" s="1557"/>
      <c r="H25" s="41"/>
      <c r="I25" s="43"/>
      <c r="J25" s="43"/>
      <c r="K25" s="43"/>
      <c r="L25" s="43"/>
      <c r="M25" s="43"/>
    </row>
    <row r="26" spans="1:14" x14ac:dyDescent="0.25">
      <c r="A26" s="44"/>
      <c r="B26" s="47" t="s">
        <v>3606</v>
      </c>
      <c r="C26"/>
      <c r="D26"/>
      <c r="E26"/>
      <c r="F26"/>
      <c r="G26" s="206"/>
      <c r="H26"/>
      <c r="N26" s="17"/>
    </row>
    <row r="27" spans="1:14" x14ac:dyDescent="0.25">
      <c r="A27" s="44"/>
      <c r="B27"/>
      <c r="C27"/>
      <c r="D27"/>
      <c r="E27"/>
      <c r="F27"/>
      <c r="G27" s="206"/>
      <c r="H27"/>
      <c r="N27" s="17"/>
    </row>
    <row r="28" spans="1:14" x14ac:dyDescent="0.25">
      <c r="A28" s="44"/>
      <c r="B28" s="49" t="s">
        <v>18</v>
      </c>
      <c r="C28" s="49" t="s">
        <v>19</v>
      </c>
      <c r="D28" s="49" t="s">
        <v>20</v>
      </c>
      <c r="E28" s="1524"/>
      <c r="F28"/>
      <c r="G28" s="206"/>
      <c r="H28"/>
      <c r="N28" s="17"/>
    </row>
    <row r="29" spans="1:14" x14ac:dyDescent="0.25">
      <c r="A29" s="44"/>
      <c r="B29" s="51" t="s">
        <v>21</v>
      </c>
      <c r="C29" s="304"/>
      <c r="D29" s="1490" t="s">
        <v>22</v>
      </c>
      <c r="E29" s="382"/>
      <c r="F29"/>
      <c r="G29" s="206"/>
      <c r="H29"/>
      <c r="N29" s="17"/>
    </row>
    <row r="30" spans="1:14" x14ac:dyDescent="0.25">
      <c r="A30" s="44"/>
      <c r="B30" s="51" t="s">
        <v>23</v>
      </c>
      <c r="C30" s="1488" t="s">
        <v>22</v>
      </c>
      <c r="D30" s="1528"/>
      <c r="E30" s="195"/>
      <c r="F30"/>
      <c r="G30" s="206"/>
      <c r="H30"/>
      <c r="N30" s="17"/>
    </row>
    <row r="31" spans="1:14" x14ac:dyDescent="0.25">
      <c r="A31" s="44"/>
      <c r="B31" s="51" t="s">
        <v>24</v>
      </c>
      <c r="C31" s="1488" t="s">
        <v>22</v>
      </c>
      <c r="D31" s="1488"/>
      <c r="E31" s="195"/>
      <c r="F31"/>
      <c r="G31" s="206"/>
      <c r="H31"/>
      <c r="N31" s="17"/>
    </row>
    <row r="32" spans="1:14" x14ac:dyDescent="0.25">
      <c r="A32" s="44"/>
      <c r="B32" s="51" t="s">
        <v>25</v>
      </c>
      <c r="C32" s="1488"/>
      <c r="D32" s="1488" t="s">
        <v>22</v>
      </c>
      <c r="E32" s="195"/>
      <c r="F32"/>
      <c r="G32" s="206"/>
      <c r="H32"/>
      <c r="N32" s="17"/>
    </row>
    <row r="33" spans="1:14" x14ac:dyDescent="0.25">
      <c r="A33" s="44"/>
      <c r="B33" s="35"/>
      <c r="C33" s="1574"/>
      <c r="D33" s="1574"/>
      <c r="E33" s="195"/>
      <c r="F33"/>
      <c r="G33" s="206"/>
      <c r="H33"/>
      <c r="N33" s="17"/>
    </row>
    <row r="34" spans="1:14" x14ac:dyDescent="0.25">
      <c r="A34" s="44"/>
      <c r="B34" s="47" t="s">
        <v>3607</v>
      </c>
      <c r="C34"/>
      <c r="D34"/>
      <c r="E34"/>
      <c r="F34"/>
      <c r="G34" s="206"/>
      <c r="H34"/>
      <c r="N34" s="17"/>
    </row>
    <row r="35" spans="1:14" x14ac:dyDescent="0.25">
      <c r="A35" s="44"/>
      <c r="B35"/>
      <c r="C35"/>
      <c r="D35"/>
      <c r="E35"/>
      <c r="F35"/>
      <c r="G35" s="206"/>
      <c r="H35"/>
      <c r="N35" s="17"/>
    </row>
    <row r="36" spans="1:14" x14ac:dyDescent="0.25">
      <c r="A36" s="44"/>
      <c r="B36" s="49" t="s">
        <v>18</v>
      </c>
      <c r="C36" s="49" t="s">
        <v>19</v>
      </c>
      <c r="D36" s="49" t="s">
        <v>20</v>
      </c>
      <c r="E36" s="1524"/>
      <c r="F36"/>
      <c r="G36" s="206"/>
      <c r="H36"/>
      <c r="N36" s="17"/>
    </row>
    <row r="37" spans="1:14" x14ac:dyDescent="0.25">
      <c r="A37" s="44"/>
      <c r="B37" s="51" t="s">
        <v>21</v>
      </c>
      <c r="C37" s="304"/>
      <c r="D37" s="1490" t="s">
        <v>22</v>
      </c>
      <c r="E37" s="382"/>
      <c r="F37"/>
      <c r="G37" s="206"/>
      <c r="H37"/>
      <c r="N37" s="17"/>
    </row>
    <row r="38" spans="1:14" x14ac:dyDescent="0.25">
      <c r="A38" s="44"/>
      <c r="B38" s="51" t="s">
        <v>23</v>
      </c>
      <c r="C38" s="1488"/>
      <c r="D38" s="1490" t="s">
        <v>22</v>
      </c>
      <c r="E38" s="195"/>
      <c r="F38"/>
      <c r="G38" s="206"/>
      <c r="H38"/>
      <c r="N38" s="17"/>
    </row>
    <row r="39" spans="1:14" x14ac:dyDescent="0.25">
      <c r="A39" s="44"/>
      <c r="B39" s="51" t="s">
        <v>24</v>
      </c>
      <c r="C39" s="1488" t="s">
        <v>22</v>
      </c>
      <c r="D39" s="1488"/>
      <c r="E39" s="195"/>
      <c r="F39"/>
      <c r="G39" s="206"/>
      <c r="H39"/>
      <c r="N39" s="17"/>
    </row>
    <row r="40" spans="1:14" x14ac:dyDescent="0.25">
      <c r="A40" s="44"/>
      <c r="B40" s="51" t="s">
        <v>25</v>
      </c>
      <c r="C40" s="1488" t="s">
        <v>22</v>
      </c>
      <c r="D40" s="1488"/>
      <c r="E40" s="195"/>
      <c r="F40"/>
      <c r="G40" s="206"/>
      <c r="H40"/>
      <c r="N40" s="17"/>
    </row>
    <row r="41" spans="1:14" x14ac:dyDescent="0.25">
      <c r="A41" s="44"/>
      <c r="B41" s="35"/>
      <c r="C41" s="1574"/>
      <c r="D41" s="1574"/>
      <c r="E41" s="195"/>
      <c r="F41"/>
      <c r="G41" s="206"/>
      <c r="H41"/>
      <c r="N41" s="17"/>
    </row>
    <row r="42" spans="1:14" x14ac:dyDescent="0.25">
      <c r="A42" s="44"/>
      <c r="B42" s="47" t="s">
        <v>3608</v>
      </c>
      <c r="C42"/>
      <c r="D42"/>
      <c r="E42"/>
      <c r="F42"/>
      <c r="G42" s="206"/>
      <c r="H42"/>
      <c r="N42" s="17"/>
    </row>
    <row r="43" spans="1:14" x14ac:dyDescent="0.25">
      <c r="A43" s="44"/>
      <c r="B43"/>
      <c r="C43"/>
      <c r="D43"/>
      <c r="E43"/>
      <c r="F43"/>
      <c r="G43" s="206"/>
      <c r="H43"/>
      <c r="N43" s="17"/>
    </row>
    <row r="44" spans="1:14" x14ac:dyDescent="0.25">
      <c r="A44" s="44"/>
      <c r="B44" s="49" t="s">
        <v>18</v>
      </c>
      <c r="C44" s="49" t="s">
        <v>19</v>
      </c>
      <c r="D44" s="49" t="s">
        <v>20</v>
      </c>
      <c r="E44" s="1524"/>
      <c r="F44"/>
      <c r="G44" s="206"/>
      <c r="H44"/>
      <c r="N44" s="17"/>
    </row>
    <row r="45" spans="1:14" x14ac:dyDescent="0.25">
      <c r="A45" s="44"/>
      <c r="B45" s="51" t="s">
        <v>21</v>
      </c>
      <c r="C45" s="304"/>
      <c r="D45" s="1490" t="s">
        <v>22</v>
      </c>
      <c r="E45" s="382"/>
      <c r="F45"/>
      <c r="G45" s="206"/>
      <c r="H45"/>
      <c r="N45" s="17"/>
    </row>
    <row r="46" spans="1:14" x14ac:dyDescent="0.25">
      <c r="A46" s="44"/>
      <c r="B46" s="51" t="s">
        <v>23</v>
      </c>
      <c r="C46" s="1488" t="s">
        <v>22</v>
      </c>
      <c r="D46" s="1490"/>
      <c r="E46" s="195"/>
      <c r="F46"/>
      <c r="G46" s="206"/>
      <c r="H46"/>
      <c r="N46" s="17"/>
    </row>
    <row r="47" spans="1:14" x14ac:dyDescent="0.25">
      <c r="A47" s="44"/>
      <c r="B47" s="51" t="s">
        <v>24</v>
      </c>
      <c r="C47" s="1488" t="s">
        <v>22</v>
      </c>
      <c r="D47" s="1488"/>
      <c r="E47" s="195"/>
      <c r="F47"/>
      <c r="G47" s="206"/>
      <c r="H47"/>
      <c r="N47" s="17"/>
    </row>
    <row r="48" spans="1:14" x14ac:dyDescent="0.25">
      <c r="A48" s="44"/>
      <c r="B48" s="51" t="s">
        <v>25</v>
      </c>
      <c r="C48" s="1488" t="s">
        <v>22</v>
      </c>
      <c r="D48" s="1488"/>
      <c r="E48" s="195"/>
      <c r="F48"/>
      <c r="G48" s="206"/>
      <c r="H48"/>
      <c r="N48" s="17"/>
    </row>
    <row r="49" spans="1:14" x14ac:dyDescent="0.25">
      <c r="A49" s="44"/>
      <c r="B49" s="35"/>
      <c r="C49" s="1574"/>
      <c r="D49" s="1574"/>
      <c r="E49" s="195"/>
      <c r="F49"/>
      <c r="G49" s="206"/>
      <c r="H49"/>
      <c r="N49" s="17"/>
    </row>
    <row r="50" spans="1:14" x14ac:dyDescent="0.25">
      <c r="A50" s="44"/>
      <c r="B50" s="35"/>
      <c r="C50" s="1574"/>
      <c r="D50" s="1574"/>
      <c r="E50" s="195"/>
      <c r="F50"/>
      <c r="G50" s="206"/>
      <c r="H50"/>
      <c r="N50" s="17"/>
    </row>
    <row r="51" spans="1:14" x14ac:dyDescent="0.25">
      <c r="A51" s="44"/>
      <c r="B51" s="47" t="s">
        <v>3609</v>
      </c>
      <c r="C51"/>
      <c r="D51"/>
      <c r="E51"/>
      <c r="F51"/>
      <c r="G51" s="206"/>
      <c r="H51"/>
      <c r="N51" s="17"/>
    </row>
    <row r="52" spans="1:14" x14ac:dyDescent="0.25">
      <c r="A52" s="44"/>
      <c r="B52"/>
      <c r="C52"/>
      <c r="D52"/>
      <c r="E52"/>
      <c r="F52"/>
      <c r="G52" s="206"/>
      <c r="H52"/>
      <c r="N52" s="17"/>
    </row>
    <row r="53" spans="1:14" x14ac:dyDescent="0.25">
      <c r="A53" s="44"/>
      <c r="B53" s="49" t="s">
        <v>18</v>
      </c>
      <c r="C53" s="49" t="s">
        <v>19</v>
      </c>
      <c r="D53" s="49" t="s">
        <v>20</v>
      </c>
      <c r="E53" s="1524"/>
      <c r="F53"/>
      <c r="G53" s="206"/>
      <c r="H53"/>
      <c r="N53" s="17"/>
    </row>
    <row r="54" spans="1:14" x14ac:dyDescent="0.25">
      <c r="A54" s="44"/>
      <c r="B54" s="51" t="s">
        <v>21</v>
      </c>
      <c r="C54" s="304"/>
      <c r="D54" s="1490" t="s">
        <v>22</v>
      </c>
      <c r="E54" s="382"/>
      <c r="F54"/>
      <c r="G54" s="206"/>
      <c r="H54"/>
      <c r="N54" s="17"/>
    </row>
    <row r="55" spans="1:14" x14ac:dyDescent="0.25">
      <c r="A55" s="44"/>
      <c r="B55" s="51" t="s">
        <v>23</v>
      </c>
      <c r="C55" s="1488"/>
      <c r="D55" s="1490" t="s">
        <v>22</v>
      </c>
      <c r="E55" s="195"/>
      <c r="F55"/>
      <c r="G55" s="206"/>
      <c r="H55"/>
      <c r="N55" s="17"/>
    </row>
    <row r="56" spans="1:14" x14ac:dyDescent="0.25">
      <c r="A56" s="44"/>
      <c r="B56" s="51" t="s">
        <v>24</v>
      </c>
      <c r="C56" s="1488" t="s">
        <v>22</v>
      </c>
      <c r="D56" s="1488"/>
      <c r="E56" s="195"/>
      <c r="F56"/>
      <c r="G56" s="206"/>
      <c r="H56"/>
      <c r="N56" s="17"/>
    </row>
    <row r="57" spans="1:14" x14ac:dyDescent="0.25">
      <c r="A57" s="44"/>
      <c r="B57" s="51" t="s">
        <v>25</v>
      </c>
      <c r="C57" s="1488" t="s">
        <v>22</v>
      </c>
      <c r="D57" s="1488"/>
      <c r="E57" s="195"/>
      <c r="F57"/>
      <c r="G57" s="206"/>
      <c r="H57"/>
      <c r="N57" s="17"/>
    </row>
    <row r="58" spans="1:14" x14ac:dyDescent="0.25">
      <c r="A58" s="44"/>
      <c r="B58" s="35"/>
      <c r="C58" s="1574"/>
      <c r="D58" s="1574"/>
      <c r="E58" s="195"/>
      <c r="F58"/>
      <c r="G58" s="206"/>
      <c r="H58"/>
      <c r="N58" s="17"/>
    </row>
    <row r="59" spans="1:14" x14ac:dyDescent="0.25">
      <c r="A59" s="44"/>
      <c r="B59" s="47" t="s">
        <v>3610</v>
      </c>
      <c r="C59"/>
      <c r="D59"/>
      <c r="E59"/>
      <c r="F59"/>
      <c r="G59" s="206"/>
      <c r="H59"/>
      <c r="N59" s="17"/>
    </row>
    <row r="60" spans="1:14" x14ac:dyDescent="0.25">
      <c r="A60" s="44"/>
      <c r="B60"/>
      <c r="C60"/>
      <c r="D60"/>
      <c r="E60"/>
      <c r="F60"/>
      <c r="G60" s="206"/>
      <c r="H60"/>
      <c r="N60" s="17"/>
    </row>
    <row r="61" spans="1:14" x14ac:dyDescent="0.25">
      <c r="A61" s="44"/>
      <c r="B61" s="49" t="s">
        <v>18</v>
      </c>
      <c r="C61" s="49" t="s">
        <v>19</v>
      </c>
      <c r="D61" s="49" t="s">
        <v>20</v>
      </c>
      <c r="E61" s="1524"/>
      <c r="F61"/>
      <c r="G61" s="206"/>
      <c r="H61"/>
      <c r="N61" s="17"/>
    </row>
    <row r="62" spans="1:14" x14ac:dyDescent="0.25">
      <c r="A62" s="44"/>
      <c r="B62" s="51" t="s">
        <v>21</v>
      </c>
      <c r="C62" s="304"/>
      <c r="D62" s="1490" t="s">
        <v>22</v>
      </c>
      <c r="E62" s="382"/>
      <c r="F62"/>
      <c r="G62" s="206"/>
      <c r="H62"/>
      <c r="N62" s="17"/>
    </row>
    <row r="63" spans="1:14" x14ac:dyDescent="0.25">
      <c r="A63" s="44"/>
      <c r="B63" s="51" t="s">
        <v>23</v>
      </c>
      <c r="C63" s="1488"/>
      <c r="D63" s="1490" t="s">
        <v>22</v>
      </c>
      <c r="E63" s="195"/>
      <c r="F63"/>
      <c r="G63" s="206"/>
      <c r="H63"/>
      <c r="N63" s="17"/>
    </row>
    <row r="64" spans="1:14" x14ac:dyDescent="0.25">
      <c r="A64" s="44"/>
      <c r="B64" s="51" t="s">
        <v>24</v>
      </c>
      <c r="C64" s="1488" t="s">
        <v>22</v>
      </c>
      <c r="D64" s="1488"/>
      <c r="E64" s="195"/>
      <c r="F64"/>
      <c r="G64" s="206"/>
      <c r="H64"/>
      <c r="N64" s="17"/>
    </row>
    <row r="65" spans="1:26" x14ac:dyDescent="0.25">
      <c r="A65" s="44"/>
      <c r="B65" s="51" t="s">
        <v>25</v>
      </c>
      <c r="C65" s="1488" t="s">
        <v>22</v>
      </c>
      <c r="D65" s="1488"/>
      <c r="E65" s="195"/>
      <c r="F65"/>
      <c r="G65" s="206"/>
      <c r="H65"/>
      <c r="N65" s="17"/>
    </row>
    <row r="66" spans="1:26" x14ac:dyDescent="0.25">
      <c r="A66" s="44"/>
      <c r="B66" s="35"/>
      <c r="C66" s="1574"/>
      <c r="D66" s="1574"/>
      <c r="E66" s="195"/>
      <c r="F66"/>
      <c r="G66" s="206"/>
      <c r="H66"/>
      <c r="N66" s="17"/>
    </row>
    <row r="67" spans="1:26" x14ac:dyDescent="0.25">
      <c r="B67" s="47" t="s">
        <v>3234</v>
      </c>
      <c r="M67" s="58"/>
      <c r="N67" s="58"/>
    </row>
    <row r="68" spans="1:26" ht="15.75" thickBot="1" x14ac:dyDescent="0.3">
      <c r="B68" s="1" t="s">
        <v>3611</v>
      </c>
      <c r="M68" s="58"/>
      <c r="N68" s="58"/>
    </row>
    <row r="69" spans="1:26" s="1523" customFormat="1" ht="75" x14ac:dyDescent="0.25">
      <c r="B69" s="155" t="s">
        <v>34</v>
      </c>
      <c r="C69" s="155" t="s">
        <v>35</v>
      </c>
      <c r="D69" s="155" t="s">
        <v>36</v>
      </c>
      <c r="E69" s="155" t="s">
        <v>37</v>
      </c>
      <c r="F69" s="155" t="s">
        <v>38</v>
      </c>
      <c r="G69" s="155" t="s">
        <v>39</v>
      </c>
      <c r="H69" s="155" t="s">
        <v>40</v>
      </c>
      <c r="I69" s="155" t="s">
        <v>41</v>
      </c>
      <c r="J69" s="155" t="s">
        <v>42</v>
      </c>
      <c r="K69" s="155" t="s">
        <v>43</v>
      </c>
      <c r="L69" s="155" t="s">
        <v>44</v>
      </c>
      <c r="M69" s="157" t="s">
        <v>45</v>
      </c>
      <c r="N69" s="155" t="s">
        <v>46</v>
      </c>
      <c r="O69" s="155" t="s">
        <v>47</v>
      </c>
      <c r="P69" s="1472" t="s">
        <v>48</v>
      </c>
      <c r="Q69" s="1472" t="s">
        <v>49</v>
      </c>
    </row>
    <row r="70" spans="1:26" s="76" customFormat="1" ht="60" x14ac:dyDescent="0.25">
      <c r="A70" s="62">
        <v>1</v>
      </c>
      <c r="B70" s="162" t="s">
        <v>2150</v>
      </c>
      <c r="C70" s="79" t="s">
        <v>2150</v>
      </c>
      <c r="D70" s="77" t="s">
        <v>50</v>
      </c>
      <c r="E70" s="77" t="s">
        <v>2195</v>
      </c>
      <c r="F70" s="164" t="s">
        <v>19</v>
      </c>
      <c r="G70" s="302">
        <v>1</v>
      </c>
      <c r="H70" s="303">
        <v>41555</v>
      </c>
      <c r="I70" s="303">
        <v>41988</v>
      </c>
      <c r="J70" s="166" t="s">
        <v>20</v>
      </c>
      <c r="K70" s="317">
        <v>0</v>
      </c>
      <c r="L70" s="318">
        <v>11.73</v>
      </c>
      <c r="M70" s="686">
        <v>1115</v>
      </c>
      <c r="N70" s="304">
        <v>1115</v>
      </c>
      <c r="O70" s="1674">
        <v>2414569827</v>
      </c>
      <c r="P70" s="1850" t="s">
        <v>2196</v>
      </c>
      <c r="Q70" s="1541" t="s">
        <v>5611</v>
      </c>
      <c r="R70" s="75"/>
      <c r="S70" s="75"/>
      <c r="T70" s="75"/>
      <c r="U70" s="75"/>
      <c r="V70" s="75"/>
      <c r="W70" s="75"/>
      <c r="X70" s="75"/>
      <c r="Y70" s="75"/>
      <c r="Z70" s="75"/>
    </row>
    <row r="71" spans="1:26" s="76" customFormat="1" ht="30" x14ac:dyDescent="0.25">
      <c r="A71" s="62">
        <f>+A70+1</f>
        <v>2</v>
      </c>
      <c r="B71" s="162" t="s">
        <v>2150</v>
      </c>
      <c r="C71" s="79" t="s">
        <v>2150</v>
      </c>
      <c r="D71" s="77" t="s">
        <v>50</v>
      </c>
      <c r="E71" s="77" t="s">
        <v>2197</v>
      </c>
      <c r="F71" s="164" t="s">
        <v>19</v>
      </c>
      <c r="G71" s="163">
        <v>1</v>
      </c>
      <c r="H71" s="303">
        <v>41551</v>
      </c>
      <c r="I71" s="303">
        <v>41943</v>
      </c>
      <c r="J71" s="166" t="s">
        <v>20</v>
      </c>
      <c r="K71" s="539">
        <v>11.86</v>
      </c>
      <c r="L71" s="318">
        <v>0</v>
      </c>
      <c r="M71" s="686">
        <v>1401</v>
      </c>
      <c r="N71" s="304">
        <v>1401</v>
      </c>
      <c r="O71" s="1674">
        <v>3175157884</v>
      </c>
      <c r="P71" s="1674" t="s">
        <v>2198</v>
      </c>
      <c r="Q71" s="62"/>
      <c r="R71" s="75"/>
      <c r="S71" s="75"/>
      <c r="T71" s="75"/>
      <c r="U71" s="75"/>
      <c r="V71" s="75"/>
      <c r="W71" s="75"/>
      <c r="X71" s="75"/>
      <c r="Y71" s="75"/>
      <c r="Z71" s="75"/>
    </row>
    <row r="72" spans="1:26" s="76" customFormat="1" ht="45" x14ac:dyDescent="0.25">
      <c r="A72" s="62">
        <v>3</v>
      </c>
      <c r="B72" s="162" t="s">
        <v>2150</v>
      </c>
      <c r="C72" s="79" t="s">
        <v>2150</v>
      </c>
      <c r="D72" s="77" t="s">
        <v>50</v>
      </c>
      <c r="E72" s="80" t="s">
        <v>2199</v>
      </c>
      <c r="F72" s="164" t="s">
        <v>20</v>
      </c>
      <c r="G72" s="163">
        <v>1</v>
      </c>
      <c r="H72" s="303">
        <v>41047</v>
      </c>
      <c r="I72" s="303">
        <v>41273</v>
      </c>
      <c r="J72" s="166" t="s">
        <v>20</v>
      </c>
      <c r="K72" s="539">
        <v>0</v>
      </c>
      <c r="L72" s="318">
        <v>7.76</v>
      </c>
      <c r="M72" s="686">
        <v>5809</v>
      </c>
      <c r="N72" s="304">
        <v>5809</v>
      </c>
      <c r="O72" s="1674">
        <v>2403802616</v>
      </c>
      <c r="P72" s="1674">
        <v>70</v>
      </c>
      <c r="Q72" s="62" t="s">
        <v>3612</v>
      </c>
      <c r="R72" s="75"/>
      <c r="S72" s="75"/>
      <c r="T72" s="75"/>
      <c r="U72" s="75"/>
      <c r="V72" s="75"/>
      <c r="W72" s="75"/>
      <c r="X72" s="75"/>
      <c r="Y72" s="75"/>
      <c r="Z72" s="75"/>
    </row>
    <row r="73" spans="1:26" s="76" customFormat="1" ht="30" x14ac:dyDescent="0.25">
      <c r="A73" s="62">
        <v>4</v>
      </c>
      <c r="B73" s="162" t="s">
        <v>2150</v>
      </c>
      <c r="C73" s="79" t="s">
        <v>2150</v>
      </c>
      <c r="D73" s="77" t="s">
        <v>50</v>
      </c>
      <c r="E73" s="370" t="s">
        <v>2200</v>
      </c>
      <c r="F73" s="164" t="s">
        <v>20</v>
      </c>
      <c r="G73" s="163">
        <v>1</v>
      </c>
      <c r="H73" s="303">
        <v>40266</v>
      </c>
      <c r="I73" s="303">
        <v>40450</v>
      </c>
      <c r="J73" s="166" t="s">
        <v>20</v>
      </c>
      <c r="K73" s="539">
        <v>0</v>
      </c>
      <c r="L73" s="318">
        <v>6</v>
      </c>
      <c r="M73" s="686">
        <v>5809</v>
      </c>
      <c r="N73" s="304">
        <v>5809</v>
      </c>
      <c r="O73" s="1674">
        <v>2197612350</v>
      </c>
      <c r="P73" s="1674">
        <v>71</v>
      </c>
      <c r="Q73" s="62"/>
      <c r="R73" s="75"/>
      <c r="S73" s="75"/>
      <c r="T73" s="75"/>
      <c r="U73" s="75"/>
      <c r="V73" s="75"/>
      <c r="W73" s="75"/>
      <c r="X73" s="75"/>
      <c r="Y73" s="75"/>
      <c r="Z73" s="75"/>
    </row>
    <row r="74" spans="1:26" s="76" customFormat="1" x14ac:dyDescent="0.25">
      <c r="A74" s="62">
        <v>5</v>
      </c>
      <c r="B74" s="77"/>
      <c r="C74" s="79"/>
      <c r="D74" s="77"/>
      <c r="E74" s="78"/>
      <c r="F74" s="164"/>
      <c r="G74" s="163"/>
      <c r="H74" s="303"/>
      <c r="I74" s="303"/>
      <c r="J74" s="166"/>
      <c r="K74" s="301"/>
      <c r="L74" s="318"/>
      <c r="M74" s="686"/>
      <c r="N74" s="304"/>
      <c r="O74" s="1674"/>
      <c r="P74" s="1674"/>
      <c r="Q74" s="1529"/>
      <c r="R74" s="75"/>
      <c r="S74" s="75"/>
      <c r="T74" s="75"/>
      <c r="U74" s="75"/>
      <c r="V74" s="75"/>
      <c r="W74" s="75"/>
      <c r="X74" s="75"/>
      <c r="Y74" s="75"/>
      <c r="Z74" s="75"/>
    </row>
    <row r="75" spans="1:26" s="76" customFormat="1" x14ac:dyDescent="0.25">
      <c r="A75" s="62">
        <v>6</v>
      </c>
      <c r="B75" s="77" t="s">
        <v>29</v>
      </c>
      <c r="C75" s="79"/>
      <c r="D75" s="77"/>
      <c r="E75" s="370"/>
      <c r="F75" s="164"/>
      <c r="G75" s="163"/>
      <c r="H75" s="303"/>
      <c r="I75" s="303"/>
      <c r="J75" s="166"/>
      <c r="K75" s="539">
        <f>SUM(K70:K74)</f>
        <v>11.86</v>
      </c>
      <c r="L75" s="318">
        <f>SUM(L70:L74)</f>
        <v>25.490000000000002</v>
      </c>
      <c r="M75" s="686"/>
      <c r="N75" s="304"/>
      <c r="O75" s="1674"/>
      <c r="P75" s="1674"/>
      <c r="Q75" s="1529"/>
      <c r="R75" s="75"/>
      <c r="S75" s="75"/>
      <c r="T75" s="75"/>
      <c r="U75" s="75"/>
      <c r="V75" s="75"/>
      <c r="W75" s="75"/>
      <c r="X75" s="75"/>
      <c r="Y75" s="75"/>
      <c r="Z75" s="75"/>
    </row>
    <row r="76" spans="1:26" s="76" customFormat="1" ht="16.5" thickBot="1" x14ac:dyDescent="0.3">
      <c r="A76" s="1555"/>
      <c r="B76" s="1101" t="s">
        <v>3613</v>
      </c>
      <c r="C76" s="1085"/>
      <c r="D76" s="1086"/>
      <c r="E76" s="1102"/>
      <c r="F76" s="687"/>
      <c r="G76" s="688"/>
      <c r="H76" s="689"/>
      <c r="I76" s="689"/>
      <c r="J76" s="690"/>
      <c r="K76" s="1103"/>
      <c r="L76" s="1104"/>
      <c r="M76" s="1105"/>
      <c r="N76" s="691"/>
      <c r="O76" s="1786"/>
      <c r="P76" s="1580"/>
      <c r="Q76" s="1540"/>
      <c r="R76" s="75"/>
      <c r="S76" s="75"/>
      <c r="T76" s="75"/>
      <c r="U76" s="75"/>
      <c r="V76" s="75"/>
      <c r="W76" s="75"/>
      <c r="X76" s="75"/>
      <c r="Y76" s="75"/>
      <c r="Z76" s="75"/>
    </row>
    <row r="77" spans="1:26" s="1523" customFormat="1" ht="75" x14ac:dyDescent="0.25">
      <c r="B77" s="155" t="s">
        <v>34</v>
      </c>
      <c r="C77" s="155" t="s">
        <v>35</v>
      </c>
      <c r="D77" s="155" t="s">
        <v>36</v>
      </c>
      <c r="E77" s="155" t="s">
        <v>37</v>
      </c>
      <c r="F77" s="155" t="s">
        <v>38</v>
      </c>
      <c r="G77" s="155" t="s">
        <v>39</v>
      </c>
      <c r="H77" s="155" t="s">
        <v>40</v>
      </c>
      <c r="I77" s="155" t="s">
        <v>41</v>
      </c>
      <c r="J77" s="155" t="s">
        <v>42</v>
      </c>
      <c r="K77" s="155" t="s">
        <v>43</v>
      </c>
      <c r="L77" s="155" t="s">
        <v>44</v>
      </c>
      <c r="M77" s="157" t="s">
        <v>45</v>
      </c>
      <c r="N77" s="155" t="s">
        <v>46</v>
      </c>
      <c r="O77" s="155" t="s">
        <v>47</v>
      </c>
      <c r="P77" s="1472" t="s">
        <v>48</v>
      </c>
      <c r="Q77" s="1472" t="s">
        <v>49</v>
      </c>
    </row>
    <row r="78" spans="1:26" s="76" customFormat="1" ht="30" x14ac:dyDescent="0.25">
      <c r="A78" s="62"/>
      <c r="B78" s="162" t="s">
        <v>2150</v>
      </c>
      <c r="C78" s="79" t="s">
        <v>2150</v>
      </c>
      <c r="D78" s="77" t="s">
        <v>50</v>
      </c>
      <c r="E78" s="77" t="s">
        <v>2195</v>
      </c>
      <c r="F78" s="164" t="s">
        <v>19</v>
      </c>
      <c r="G78" s="302">
        <v>1</v>
      </c>
      <c r="H78" s="303">
        <v>41555</v>
      </c>
      <c r="I78" s="303">
        <v>41988</v>
      </c>
      <c r="J78" s="166" t="s">
        <v>20</v>
      </c>
      <c r="K78" s="317">
        <v>0</v>
      </c>
      <c r="L78" s="318">
        <v>11.73</v>
      </c>
      <c r="M78" s="686">
        <v>1115</v>
      </c>
      <c r="N78" s="304">
        <v>1115</v>
      </c>
      <c r="O78" s="1674">
        <v>2414569827</v>
      </c>
      <c r="P78" s="1674" t="s">
        <v>2201</v>
      </c>
      <c r="Q78" s="2228" t="s">
        <v>3614</v>
      </c>
      <c r="R78" s="75"/>
      <c r="S78" s="75"/>
      <c r="T78" s="75"/>
      <c r="U78" s="75"/>
      <c r="V78" s="75"/>
      <c r="W78" s="75"/>
      <c r="X78" s="75"/>
      <c r="Y78" s="75"/>
      <c r="Z78" s="75"/>
    </row>
    <row r="79" spans="1:26" s="76" customFormat="1" ht="30" x14ac:dyDescent="0.25">
      <c r="A79" s="62"/>
      <c r="B79" s="162" t="s">
        <v>2150</v>
      </c>
      <c r="C79" s="79" t="s">
        <v>2150</v>
      </c>
      <c r="D79" s="77" t="s">
        <v>50</v>
      </c>
      <c r="E79" s="77" t="s">
        <v>2197</v>
      </c>
      <c r="F79" s="164" t="s">
        <v>19</v>
      </c>
      <c r="G79" s="163">
        <v>1</v>
      </c>
      <c r="H79" s="303">
        <v>41551</v>
      </c>
      <c r="I79" s="303">
        <v>41943</v>
      </c>
      <c r="J79" s="166" t="s">
        <v>20</v>
      </c>
      <c r="K79" s="539">
        <v>11.86</v>
      </c>
      <c r="L79" s="318">
        <v>0</v>
      </c>
      <c r="M79" s="686">
        <v>1401</v>
      </c>
      <c r="N79" s="304">
        <v>1401</v>
      </c>
      <c r="O79" s="1674">
        <v>3175157884</v>
      </c>
      <c r="P79" s="1674"/>
      <c r="Q79" s="2248"/>
      <c r="R79" s="75"/>
      <c r="S79" s="75"/>
      <c r="T79" s="75"/>
      <c r="U79" s="75"/>
      <c r="V79" s="75"/>
      <c r="W79" s="75"/>
      <c r="X79" s="75"/>
      <c r="Y79" s="75"/>
      <c r="Z79" s="75"/>
    </row>
    <row r="80" spans="1:26" s="76" customFormat="1" ht="30" x14ac:dyDescent="0.25">
      <c r="A80" s="62"/>
      <c r="B80" s="162" t="s">
        <v>2150</v>
      </c>
      <c r="C80" s="79" t="s">
        <v>2150</v>
      </c>
      <c r="D80" s="77" t="s">
        <v>50</v>
      </c>
      <c r="E80" s="80" t="s">
        <v>2199</v>
      </c>
      <c r="F80" s="164" t="s">
        <v>20</v>
      </c>
      <c r="G80" s="163">
        <v>1</v>
      </c>
      <c r="H80" s="303">
        <v>41047</v>
      </c>
      <c r="I80" s="303">
        <v>41273</v>
      </c>
      <c r="J80" s="166" t="s">
        <v>20</v>
      </c>
      <c r="K80" s="539">
        <v>0</v>
      </c>
      <c r="L80" s="318">
        <v>7.76</v>
      </c>
      <c r="M80" s="686">
        <v>5809</v>
      </c>
      <c r="N80" s="304">
        <v>5809</v>
      </c>
      <c r="O80" s="1674">
        <v>2403802616</v>
      </c>
      <c r="P80" s="1674"/>
      <c r="Q80" s="2248"/>
      <c r="R80" s="75"/>
      <c r="S80" s="75"/>
      <c r="T80" s="75"/>
      <c r="U80" s="75"/>
      <c r="V80" s="75"/>
      <c r="W80" s="75"/>
      <c r="X80" s="75"/>
      <c r="Y80" s="75"/>
      <c r="Z80" s="75"/>
    </row>
    <row r="81" spans="1:26" s="76" customFormat="1" ht="30" x14ac:dyDescent="0.25">
      <c r="A81" s="62"/>
      <c r="B81" s="162" t="s">
        <v>2150</v>
      </c>
      <c r="C81" s="79" t="s">
        <v>2150</v>
      </c>
      <c r="D81" s="77" t="s">
        <v>50</v>
      </c>
      <c r="E81" s="370" t="s">
        <v>2200</v>
      </c>
      <c r="F81" s="164" t="s">
        <v>20</v>
      </c>
      <c r="G81" s="163">
        <v>1</v>
      </c>
      <c r="H81" s="303">
        <v>40266</v>
      </c>
      <c r="I81" s="303">
        <v>40450</v>
      </c>
      <c r="J81" s="166" t="s">
        <v>20</v>
      </c>
      <c r="K81" s="539">
        <v>0</v>
      </c>
      <c r="L81" s="318">
        <v>6</v>
      </c>
      <c r="M81" s="686">
        <v>5809</v>
      </c>
      <c r="N81" s="304">
        <v>5809</v>
      </c>
      <c r="O81" s="1674">
        <v>2197612350</v>
      </c>
      <c r="P81" s="1674"/>
      <c r="Q81" s="2229"/>
      <c r="R81" s="75"/>
      <c r="S81" s="75"/>
      <c r="T81" s="75"/>
      <c r="U81" s="75"/>
      <c r="V81" s="75"/>
      <c r="W81" s="75"/>
      <c r="X81" s="75"/>
      <c r="Y81" s="75"/>
      <c r="Z81" s="75"/>
    </row>
    <row r="82" spans="1:26" s="76" customFormat="1" x14ac:dyDescent="0.25">
      <c r="A82" s="62"/>
      <c r="B82" s="106" t="s">
        <v>66</v>
      </c>
      <c r="C82" s="107" t="s">
        <v>1531</v>
      </c>
      <c r="D82" s="1597"/>
      <c r="E82" s="1597" t="s">
        <v>22</v>
      </c>
      <c r="F82" s="164"/>
      <c r="G82" s="163"/>
      <c r="H82" s="303"/>
      <c r="I82" s="303"/>
      <c r="J82" s="166"/>
      <c r="K82" s="539"/>
      <c r="L82" s="318"/>
      <c r="M82" s="686"/>
      <c r="N82" s="304"/>
      <c r="O82" s="1674"/>
      <c r="P82" s="1674"/>
      <c r="Q82" s="1529"/>
      <c r="R82" s="75"/>
      <c r="S82" s="75"/>
      <c r="T82" s="75"/>
      <c r="U82" s="75"/>
      <c r="V82" s="75"/>
      <c r="W82" s="75"/>
      <c r="X82" s="75"/>
      <c r="Y82" s="75"/>
      <c r="Z82" s="75"/>
    </row>
    <row r="83" spans="1:26" s="76" customFormat="1" x14ac:dyDescent="0.25">
      <c r="A83" s="62"/>
      <c r="B83" s="77"/>
      <c r="C83" s="79"/>
      <c r="D83" s="77"/>
      <c r="E83" s="370"/>
      <c r="F83" s="164"/>
      <c r="G83" s="163"/>
      <c r="H83" s="303"/>
      <c r="I83" s="303"/>
      <c r="J83" s="166"/>
      <c r="K83" s="539">
        <f>SUM(K78:K82)</f>
        <v>11.86</v>
      </c>
      <c r="L83" s="318">
        <f>SUM(L78:L82)</f>
        <v>25.490000000000002</v>
      </c>
      <c r="M83" s="686"/>
      <c r="N83" s="304"/>
      <c r="O83" s="1674"/>
      <c r="P83" s="1674"/>
      <c r="Q83" s="1529"/>
      <c r="R83" s="75"/>
      <c r="S83" s="75"/>
      <c r="T83" s="75"/>
      <c r="U83" s="75"/>
      <c r="V83" s="75"/>
      <c r="W83" s="75"/>
      <c r="X83" s="75"/>
      <c r="Y83" s="75"/>
      <c r="Z83" s="75"/>
    </row>
    <row r="84" spans="1:26" s="76" customFormat="1" x14ac:dyDescent="0.25">
      <c r="A84" s="1555"/>
      <c r="B84" s="1086"/>
      <c r="C84" s="1085"/>
      <c r="D84" s="1086"/>
      <c r="E84" s="1102"/>
      <c r="F84" s="687"/>
      <c r="G84" s="688"/>
      <c r="H84" s="689"/>
      <c r="I84" s="689"/>
      <c r="J84" s="690"/>
      <c r="K84" s="1103"/>
      <c r="L84" s="1104"/>
      <c r="M84" s="1105"/>
      <c r="N84" s="691"/>
      <c r="O84" s="1786"/>
      <c r="P84" s="1786"/>
      <c r="Q84" s="449"/>
      <c r="R84" s="75"/>
      <c r="S84" s="75"/>
      <c r="T84" s="75"/>
      <c r="U84" s="75"/>
      <c r="V84" s="75"/>
      <c r="W84" s="75"/>
      <c r="X84" s="75"/>
      <c r="Y84" s="75"/>
      <c r="Z84" s="75"/>
    </row>
    <row r="85" spans="1:26" s="76" customFormat="1" ht="16.5" thickBot="1" x14ac:dyDescent="0.3">
      <c r="A85" s="1555"/>
      <c r="B85" s="1101" t="s">
        <v>3615</v>
      </c>
      <c r="C85" s="1085"/>
      <c r="D85" s="1086"/>
      <c r="E85" s="1102"/>
      <c r="F85" s="687"/>
      <c r="G85" s="688"/>
      <c r="H85" s="689"/>
      <c r="I85" s="689"/>
      <c r="J85" s="690"/>
      <c r="K85" s="1103"/>
      <c r="L85" s="1104"/>
      <c r="M85" s="1105"/>
      <c r="N85" s="691"/>
      <c r="O85" s="1786"/>
      <c r="P85" s="1580"/>
      <c r="Q85" s="1540"/>
      <c r="R85" s="75"/>
      <c r="S85" s="75"/>
      <c r="T85" s="75"/>
      <c r="U85" s="75"/>
      <c r="V85" s="75"/>
      <c r="W85" s="75"/>
      <c r="X85" s="75"/>
      <c r="Y85" s="75"/>
      <c r="Z85" s="75"/>
    </row>
    <row r="86" spans="1:26" s="1523" customFormat="1" ht="75" x14ac:dyDescent="0.25">
      <c r="B86" s="155" t="s">
        <v>34</v>
      </c>
      <c r="C86" s="155" t="s">
        <v>35</v>
      </c>
      <c r="D86" s="155" t="s">
        <v>36</v>
      </c>
      <c r="E86" s="155" t="s">
        <v>37</v>
      </c>
      <c r="F86" s="155" t="s">
        <v>38</v>
      </c>
      <c r="G86" s="155" t="s">
        <v>39</v>
      </c>
      <c r="H86" s="155" t="s">
        <v>40</v>
      </c>
      <c r="I86" s="155" t="s">
        <v>41</v>
      </c>
      <c r="J86" s="155" t="s">
        <v>42</v>
      </c>
      <c r="K86" s="155" t="s">
        <v>43</v>
      </c>
      <c r="L86" s="155" t="s">
        <v>44</v>
      </c>
      <c r="M86" s="157" t="s">
        <v>45</v>
      </c>
      <c r="N86" s="155" t="s">
        <v>46</v>
      </c>
      <c r="O86" s="155" t="s">
        <v>47</v>
      </c>
      <c r="P86" s="1472" t="s">
        <v>48</v>
      </c>
      <c r="Q86" s="1472" t="s">
        <v>49</v>
      </c>
    </row>
    <row r="87" spans="1:26" s="76" customFormat="1" ht="30" x14ac:dyDescent="0.25">
      <c r="A87" s="62"/>
      <c r="B87" s="162" t="s">
        <v>2150</v>
      </c>
      <c r="C87" s="79" t="s">
        <v>2150</v>
      </c>
      <c r="D87" s="77" t="s">
        <v>50</v>
      </c>
      <c r="E87" s="77" t="s">
        <v>2195</v>
      </c>
      <c r="F87" s="164" t="s">
        <v>19</v>
      </c>
      <c r="G87" s="302">
        <v>1</v>
      </c>
      <c r="H87" s="303">
        <v>41555</v>
      </c>
      <c r="I87" s="303">
        <v>41988</v>
      </c>
      <c r="J87" s="166" t="s">
        <v>20</v>
      </c>
      <c r="K87" s="317">
        <v>0</v>
      </c>
      <c r="L87" s="318">
        <v>11.73</v>
      </c>
      <c r="M87" s="686">
        <v>1115</v>
      </c>
      <c r="N87" s="304">
        <v>1115</v>
      </c>
      <c r="O87" s="1674">
        <v>2414569827</v>
      </c>
      <c r="P87" s="1674" t="s">
        <v>2201</v>
      </c>
      <c r="Q87" s="2228" t="s">
        <v>3614</v>
      </c>
      <c r="R87" s="75"/>
      <c r="S87" s="75"/>
      <c r="T87" s="75"/>
      <c r="U87" s="75"/>
      <c r="V87" s="75"/>
      <c r="W87" s="75"/>
      <c r="X87" s="75"/>
      <c r="Y87" s="75"/>
      <c r="Z87" s="75"/>
    </row>
    <row r="88" spans="1:26" s="76" customFormat="1" ht="30" x14ac:dyDescent="0.25">
      <c r="A88" s="62"/>
      <c r="B88" s="162" t="s">
        <v>2150</v>
      </c>
      <c r="C88" s="79" t="s">
        <v>2150</v>
      </c>
      <c r="D88" s="77" t="s">
        <v>50</v>
      </c>
      <c r="E88" s="77" t="s">
        <v>2197</v>
      </c>
      <c r="F88" s="164" t="s">
        <v>19</v>
      </c>
      <c r="G88" s="163">
        <v>1</v>
      </c>
      <c r="H88" s="303">
        <v>41551</v>
      </c>
      <c r="I88" s="303">
        <v>41943</v>
      </c>
      <c r="J88" s="166" t="s">
        <v>20</v>
      </c>
      <c r="K88" s="539">
        <v>11.86</v>
      </c>
      <c r="L88" s="318">
        <v>0</v>
      </c>
      <c r="M88" s="686">
        <v>1401</v>
      </c>
      <c r="N88" s="304">
        <v>1401</v>
      </c>
      <c r="O88" s="1674">
        <v>3175157884</v>
      </c>
      <c r="P88" s="1674"/>
      <c r="Q88" s="2248"/>
      <c r="R88" s="75"/>
      <c r="S88" s="75"/>
      <c r="T88" s="75"/>
      <c r="U88" s="75"/>
      <c r="V88" s="75"/>
      <c r="W88" s="75"/>
      <c r="X88" s="75"/>
      <c r="Y88" s="75"/>
      <c r="Z88" s="75"/>
    </row>
    <row r="89" spans="1:26" s="76" customFormat="1" ht="30" x14ac:dyDescent="0.25">
      <c r="A89" s="62"/>
      <c r="B89" s="162" t="s">
        <v>2150</v>
      </c>
      <c r="C89" s="79" t="s">
        <v>2150</v>
      </c>
      <c r="D89" s="77" t="s">
        <v>50</v>
      </c>
      <c r="E89" s="80" t="s">
        <v>2199</v>
      </c>
      <c r="F89" s="164" t="s">
        <v>20</v>
      </c>
      <c r="G89" s="163">
        <v>1</v>
      </c>
      <c r="H89" s="303">
        <v>41047</v>
      </c>
      <c r="I89" s="303">
        <v>41273</v>
      </c>
      <c r="J89" s="166" t="s">
        <v>20</v>
      </c>
      <c r="K89" s="539">
        <v>0</v>
      </c>
      <c r="L89" s="318">
        <v>7.76</v>
      </c>
      <c r="M89" s="686">
        <v>5809</v>
      </c>
      <c r="N89" s="304">
        <v>5809</v>
      </c>
      <c r="O89" s="1674">
        <v>2403802616</v>
      </c>
      <c r="P89" s="1674"/>
      <c r="Q89" s="2248"/>
      <c r="R89" s="75"/>
      <c r="S89" s="75"/>
      <c r="T89" s="75"/>
      <c r="U89" s="75"/>
      <c r="V89" s="75"/>
      <c r="W89" s="75"/>
      <c r="X89" s="75"/>
      <c r="Y89" s="75"/>
      <c r="Z89" s="75"/>
    </row>
    <row r="90" spans="1:26" s="76" customFormat="1" ht="30" x14ac:dyDescent="0.25">
      <c r="A90" s="62"/>
      <c r="B90" s="162" t="s">
        <v>2150</v>
      </c>
      <c r="C90" s="79" t="s">
        <v>2150</v>
      </c>
      <c r="D90" s="77" t="s">
        <v>50</v>
      </c>
      <c r="E90" s="370" t="s">
        <v>2200</v>
      </c>
      <c r="F90" s="164" t="s">
        <v>20</v>
      </c>
      <c r="G90" s="163">
        <v>1</v>
      </c>
      <c r="H90" s="303">
        <v>40266</v>
      </c>
      <c r="I90" s="303">
        <v>40450</v>
      </c>
      <c r="J90" s="166" t="s">
        <v>20</v>
      </c>
      <c r="K90" s="539">
        <v>0</v>
      </c>
      <c r="L90" s="318">
        <v>6</v>
      </c>
      <c r="M90" s="686">
        <v>5809</v>
      </c>
      <c r="N90" s="304">
        <v>5809</v>
      </c>
      <c r="O90" s="1674">
        <v>2197612350</v>
      </c>
      <c r="P90" s="1674"/>
      <c r="Q90" s="2229"/>
      <c r="R90" s="75"/>
      <c r="S90" s="75"/>
      <c r="T90" s="75"/>
      <c r="U90" s="75"/>
      <c r="V90" s="75"/>
      <c r="W90" s="75"/>
      <c r="X90" s="75"/>
      <c r="Y90" s="75"/>
      <c r="Z90" s="75"/>
    </row>
    <row r="91" spans="1:26" s="76" customFormat="1" x14ac:dyDescent="0.25">
      <c r="A91" s="1535"/>
      <c r="B91" s="1537"/>
      <c r="C91" s="1538"/>
      <c r="D91" s="1537"/>
      <c r="E91" s="1539"/>
      <c r="F91" s="1587"/>
      <c r="G91" s="1583"/>
      <c r="H91" s="1584"/>
      <c r="I91" s="1584"/>
      <c r="J91" s="1585"/>
      <c r="K91" s="1614"/>
      <c r="L91" s="1586"/>
      <c r="M91" s="1615"/>
      <c r="N91" s="1582"/>
      <c r="O91" s="1580"/>
      <c r="P91" s="1580"/>
      <c r="Q91" s="1540"/>
      <c r="R91" s="75"/>
      <c r="S91" s="75"/>
      <c r="T91" s="75"/>
      <c r="U91" s="75"/>
      <c r="V91" s="75"/>
      <c r="W91" s="75"/>
      <c r="X91" s="75"/>
      <c r="Y91" s="75"/>
      <c r="Z91" s="75"/>
    </row>
    <row r="92" spans="1:26" s="76" customFormat="1" x14ac:dyDescent="0.25">
      <c r="A92" s="62"/>
      <c r="B92" s="77"/>
      <c r="C92" s="79"/>
      <c r="D92" s="77"/>
      <c r="E92" s="370"/>
      <c r="F92" s="164"/>
      <c r="G92" s="163"/>
      <c r="H92" s="303"/>
      <c r="I92" s="303"/>
      <c r="J92" s="166"/>
      <c r="K92" s="539">
        <f>SUM(K87:K91)</f>
        <v>11.86</v>
      </c>
      <c r="L92" s="318">
        <f>SUM(L87:L91)</f>
        <v>25.490000000000002</v>
      </c>
      <c r="M92" s="686"/>
      <c r="N92" s="304"/>
      <c r="O92" s="1674"/>
      <c r="P92" s="1674"/>
      <c r="Q92" s="1529"/>
      <c r="R92" s="75"/>
      <c r="S92" s="75"/>
      <c r="T92" s="75"/>
      <c r="U92" s="75"/>
      <c r="V92" s="75"/>
      <c r="W92" s="75"/>
      <c r="X92" s="75"/>
      <c r="Y92" s="75"/>
      <c r="Z92" s="75"/>
    </row>
    <row r="93" spans="1:26" s="76" customFormat="1" x14ac:dyDescent="0.25">
      <c r="A93" s="1555"/>
      <c r="B93" s="1086"/>
      <c r="C93" s="1085"/>
      <c r="D93" s="1086"/>
      <c r="E93" s="1102"/>
      <c r="F93" s="687"/>
      <c r="G93" s="688"/>
      <c r="H93" s="689"/>
      <c r="I93" s="689"/>
      <c r="J93" s="690"/>
      <c r="K93" s="1103"/>
      <c r="L93" s="1104"/>
      <c r="M93" s="1105"/>
      <c r="N93" s="691"/>
      <c r="O93" s="1786"/>
      <c r="P93" s="1786"/>
      <c r="Q93" s="449"/>
      <c r="R93" s="75"/>
      <c r="S93" s="75"/>
      <c r="T93" s="75"/>
      <c r="U93" s="75"/>
      <c r="V93" s="75"/>
      <c r="W93" s="75"/>
      <c r="X93" s="75"/>
      <c r="Y93" s="75"/>
      <c r="Z93" s="75"/>
    </row>
    <row r="94" spans="1:26" s="76" customFormat="1" x14ac:dyDescent="0.25">
      <c r="A94" s="1555"/>
      <c r="B94" s="1086"/>
      <c r="C94" s="1085"/>
      <c r="D94" s="1086"/>
      <c r="E94" s="1102"/>
      <c r="F94" s="687"/>
      <c r="G94" s="688"/>
      <c r="H94" s="689"/>
      <c r="I94" s="689"/>
      <c r="J94" s="690"/>
      <c r="K94" s="1103"/>
      <c r="L94" s="1104"/>
      <c r="M94" s="1105"/>
      <c r="N94" s="691"/>
      <c r="O94" s="1786"/>
      <c r="P94" s="1786"/>
      <c r="Q94" s="449"/>
      <c r="R94" s="75"/>
      <c r="S94" s="75"/>
      <c r="T94" s="75"/>
      <c r="U94" s="75"/>
      <c r="V94" s="75"/>
      <c r="W94" s="75"/>
      <c r="X94" s="75"/>
      <c r="Y94" s="75"/>
      <c r="Z94" s="75"/>
    </row>
    <row r="95" spans="1:26" s="76" customFormat="1" ht="16.5" thickBot="1" x14ac:dyDescent="0.3">
      <c r="A95" s="1555"/>
      <c r="B95" s="1101" t="s">
        <v>3616</v>
      </c>
      <c r="C95" s="1085"/>
      <c r="D95" s="1086"/>
      <c r="E95" s="1102"/>
      <c r="F95" s="687"/>
      <c r="G95" s="688"/>
      <c r="H95" s="689"/>
      <c r="I95" s="689"/>
      <c r="J95" s="690"/>
      <c r="K95" s="1103"/>
      <c r="L95" s="1104"/>
      <c r="M95" s="1105"/>
      <c r="N95" s="691"/>
      <c r="O95" s="1786"/>
      <c r="P95" s="1580"/>
      <c r="Q95" s="1540"/>
      <c r="R95" s="75"/>
      <c r="S95" s="75"/>
      <c r="T95" s="75"/>
      <c r="U95" s="75"/>
      <c r="V95" s="75"/>
      <c r="W95" s="75"/>
      <c r="X95" s="75"/>
      <c r="Y95" s="75"/>
      <c r="Z95" s="75"/>
    </row>
    <row r="96" spans="1:26" s="1523" customFormat="1" ht="75" x14ac:dyDescent="0.25">
      <c r="B96" s="155" t="s">
        <v>34</v>
      </c>
      <c r="C96" s="155" t="s">
        <v>35</v>
      </c>
      <c r="D96" s="155" t="s">
        <v>36</v>
      </c>
      <c r="E96" s="155" t="s">
        <v>37</v>
      </c>
      <c r="F96" s="155" t="s">
        <v>38</v>
      </c>
      <c r="G96" s="155" t="s">
        <v>39</v>
      </c>
      <c r="H96" s="155" t="s">
        <v>40</v>
      </c>
      <c r="I96" s="155" t="s">
        <v>41</v>
      </c>
      <c r="J96" s="155" t="s">
        <v>42</v>
      </c>
      <c r="K96" s="155" t="s">
        <v>43</v>
      </c>
      <c r="L96" s="155" t="s">
        <v>44</v>
      </c>
      <c r="M96" s="157" t="s">
        <v>45</v>
      </c>
      <c r="N96" s="155" t="s">
        <v>46</v>
      </c>
      <c r="O96" s="155" t="s">
        <v>47</v>
      </c>
      <c r="P96" s="1472" t="s">
        <v>48</v>
      </c>
      <c r="Q96" s="1472" t="s">
        <v>49</v>
      </c>
    </row>
    <row r="97" spans="1:26" s="76" customFormat="1" ht="30" x14ac:dyDescent="0.25">
      <c r="A97" s="62"/>
      <c r="B97" s="162" t="s">
        <v>2150</v>
      </c>
      <c r="C97" s="79" t="s">
        <v>2150</v>
      </c>
      <c r="D97" s="77" t="s">
        <v>50</v>
      </c>
      <c r="E97" s="77" t="s">
        <v>2195</v>
      </c>
      <c r="F97" s="164" t="s">
        <v>19</v>
      </c>
      <c r="G97" s="302">
        <v>1</v>
      </c>
      <c r="H97" s="303">
        <v>41555</v>
      </c>
      <c r="I97" s="303">
        <v>41988</v>
      </c>
      <c r="J97" s="166" t="s">
        <v>20</v>
      </c>
      <c r="K97" s="317">
        <v>0</v>
      </c>
      <c r="L97" s="318">
        <v>11.73</v>
      </c>
      <c r="M97" s="686">
        <v>1115</v>
      </c>
      <c r="N97" s="304">
        <v>1115</v>
      </c>
      <c r="O97" s="1674">
        <v>2414569827</v>
      </c>
      <c r="P97" s="1674" t="s">
        <v>2201</v>
      </c>
      <c r="Q97" s="2228" t="s">
        <v>3614</v>
      </c>
      <c r="R97" s="75"/>
      <c r="S97" s="75"/>
      <c r="T97" s="75"/>
      <c r="U97" s="75"/>
      <c r="V97" s="75"/>
      <c r="W97" s="75"/>
      <c r="X97" s="75"/>
      <c r="Y97" s="75"/>
      <c r="Z97" s="75"/>
    </row>
    <row r="98" spans="1:26" s="76" customFormat="1" ht="30" x14ac:dyDescent="0.25">
      <c r="A98" s="62"/>
      <c r="B98" s="162" t="s">
        <v>2150</v>
      </c>
      <c r="C98" s="79" t="s">
        <v>2150</v>
      </c>
      <c r="D98" s="77" t="s">
        <v>50</v>
      </c>
      <c r="E98" s="77" t="s">
        <v>2197</v>
      </c>
      <c r="F98" s="164" t="s">
        <v>19</v>
      </c>
      <c r="G98" s="163">
        <v>1</v>
      </c>
      <c r="H98" s="303">
        <v>41551</v>
      </c>
      <c r="I98" s="303">
        <v>41943</v>
      </c>
      <c r="J98" s="166" t="s">
        <v>20</v>
      </c>
      <c r="K98" s="539">
        <v>11.86</v>
      </c>
      <c r="L98" s="318">
        <v>0</v>
      </c>
      <c r="M98" s="686">
        <v>1401</v>
      </c>
      <c r="N98" s="304">
        <v>1401</v>
      </c>
      <c r="O98" s="1674">
        <v>3175157884</v>
      </c>
      <c r="P98" s="1674"/>
      <c r="Q98" s="2248"/>
      <c r="R98" s="75"/>
      <c r="S98" s="75"/>
      <c r="T98" s="75"/>
      <c r="U98" s="75"/>
      <c r="V98" s="75"/>
      <c r="W98" s="75"/>
      <c r="X98" s="75"/>
      <c r="Y98" s="75"/>
      <c r="Z98" s="75"/>
    </row>
    <row r="99" spans="1:26" s="76" customFormat="1" ht="30" x14ac:dyDescent="0.25">
      <c r="A99" s="62"/>
      <c r="B99" s="162" t="s">
        <v>2150</v>
      </c>
      <c r="C99" s="79" t="s">
        <v>2150</v>
      </c>
      <c r="D99" s="77" t="s">
        <v>50</v>
      </c>
      <c r="E99" s="80" t="s">
        <v>2199</v>
      </c>
      <c r="F99" s="164" t="s">
        <v>20</v>
      </c>
      <c r="G99" s="163">
        <v>1</v>
      </c>
      <c r="H99" s="303">
        <v>41047</v>
      </c>
      <c r="I99" s="303">
        <v>41273</v>
      </c>
      <c r="J99" s="166" t="s">
        <v>20</v>
      </c>
      <c r="K99" s="539">
        <v>0</v>
      </c>
      <c r="L99" s="318">
        <v>7.76</v>
      </c>
      <c r="M99" s="686">
        <v>5809</v>
      </c>
      <c r="N99" s="304">
        <v>5809</v>
      </c>
      <c r="O99" s="1674">
        <v>2403802616</v>
      </c>
      <c r="P99" s="1674"/>
      <c r="Q99" s="2248"/>
      <c r="R99" s="75"/>
      <c r="S99" s="75"/>
      <c r="T99" s="75"/>
      <c r="U99" s="75"/>
      <c r="V99" s="75"/>
      <c r="W99" s="75"/>
      <c r="X99" s="75"/>
      <c r="Y99" s="75"/>
      <c r="Z99" s="75"/>
    </row>
    <row r="100" spans="1:26" s="76" customFormat="1" ht="30" x14ac:dyDescent="0.25">
      <c r="A100" s="62"/>
      <c r="B100" s="162" t="s">
        <v>2150</v>
      </c>
      <c r="C100" s="79" t="s">
        <v>2150</v>
      </c>
      <c r="D100" s="77" t="s">
        <v>50</v>
      </c>
      <c r="E100" s="370" t="s">
        <v>2200</v>
      </c>
      <c r="F100" s="164" t="s">
        <v>20</v>
      </c>
      <c r="G100" s="163">
        <v>1</v>
      </c>
      <c r="H100" s="303">
        <v>40266</v>
      </c>
      <c r="I100" s="303">
        <v>40450</v>
      </c>
      <c r="J100" s="166" t="s">
        <v>20</v>
      </c>
      <c r="K100" s="539">
        <v>0</v>
      </c>
      <c r="L100" s="318">
        <v>6</v>
      </c>
      <c r="M100" s="686">
        <v>5809</v>
      </c>
      <c r="N100" s="304">
        <v>5809</v>
      </c>
      <c r="O100" s="1674">
        <v>2197612350</v>
      </c>
      <c r="P100" s="1674"/>
      <c r="Q100" s="2229"/>
      <c r="R100" s="75"/>
      <c r="S100" s="75"/>
      <c r="T100" s="75"/>
      <c r="U100" s="75"/>
      <c r="V100" s="75"/>
      <c r="W100" s="75"/>
      <c r="X100" s="75"/>
      <c r="Y100" s="75"/>
      <c r="Z100" s="75"/>
    </row>
    <row r="101" spans="1:26" s="76" customFormat="1" x14ac:dyDescent="0.25">
      <c r="A101" s="62"/>
      <c r="B101" s="106" t="s">
        <v>66</v>
      </c>
      <c r="C101" s="107" t="s">
        <v>1531</v>
      </c>
      <c r="D101" s="1597"/>
      <c r="E101" s="1597" t="s">
        <v>22</v>
      </c>
      <c r="F101" s="164"/>
      <c r="G101" s="163"/>
      <c r="H101" s="303"/>
      <c r="I101" s="303"/>
      <c r="J101" s="166"/>
      <c r="K101" s="539"/>
      <c r="L101" s="318"/>
      <c r="M101" s="686"/>
      <c r="N101" s="304"/>
      <c r="O101" s="1674"/>
      <c r="P101" s="1674"/>
      <c r="Q101" s="1529"/>
      <c r="R101" s="75"/>
      <c r="S101" s="75"/>
      <c r="T101" s="75"/>
      <c r="U101" s="75"/>
      <c r="V101" s="75"/>
      <c r="W101" s="75"/>
      <c r="X101" s="75"/>
      <c r="Y101" s="75"/>
      <c r="Z101" s="75"/>
    </row>
    <row r="102" spans="1:26" s="76" customFormat="1" x14ac:dyDescent="0.25">
      <c r="A102" s="62"/>
      <c r="B102" s="77"/>
      <c r="C102" s="79"/>
      <c r="D102" s="77"/>
      <c r="E102" s="370"/>
      <c r="F102" s="164"/>
      <c r="G102" s="163"/>
      <c r="H102" s="303"/>
      <c r="I102" s="303"/>
      <c r="J102" s="166"/>
      <c r="K102" s="539">
        <f>SUM(K97:K101)</f>
        <v>11.86</v>
      </c>
      <c r="L102" s="318">
        <f>SUM(L97:L101)</f>
        <v>25.490000000000002</v>
      </c>
      <c r="M102" s="686"/>
      <c r="N102" s="304"/>
      <c r="O102" s="1674"/>
      <c r="P102" s="1674"/>
      <c r="Q102" s="1529"/>
      <c r="R102" s="75"/>
      <c r="S102" s="75"/>
      <c r="T102" s="75"/>
      <c r="U102" s="75"/>
      <c r="V102" s="75"/>
      <c r="W102" s="75"/>
      <c r="X102" s="75"/>
      <c r="Y102" s="75"/>
      <c r="Z102" s="75"/>
    </row>
    <row r="103" spans="1:26" s="76" customFormat="1" x14ac:dyDescent="0.25">
      <c r="A103" s="1555"/>
      <c r="B103" s="1086"/>
      <c r="C103" s="1085"/>
      <c r="D103" s="1086"/>
      <c r="E103" s="1102"/>
      <c r="F103" s="687"/>
      <c r="G103" s="688"/>
      <c r="H103" s="689"/>
      <c r="I103" s="689"/>
      <c r="J103" s="690"/>
      <c r="K103" s="1103"/>
      <c r="L103" s="1104"/>
      <c r="M103" s="1105"/>
      <c r="N103" s="691"/>
      <c r="O103" s="1786"/>
      <c r="P103" s="1786"/>
      <c r="Q103" s="449"/>
      <c r="R103" s="75"/>
      <c r="S103" s="75"/>
      <c r="T103" s="75"/>
      <c r="U103" s="75"/>
      <c r="V103" s="75"/>
      <c r="W103" s="75"/>
      <c r="X103" s="75"/>
      <c r="Y103" s="75"/>
      <c r="Z103" s="75"/>
    </row>
    <row r="104" spans="1:26" s="76" customFormat="1" ht="16.5" thickBot="1" x14ac:dyDescent="0.3">
      <c r="A104" s="1555"/>
      <c r="B104" s="1101" t="s">
        <v>3617</v>
      </c>
      <c r="C104" s="1085"/>
      <c r="D104" s="1086"/>
      <c r="E104" s="1102"/>
      <c r="F104" s="687"/>
      <c r="G104" s="688"/>
      <c r="H104" s="689"/>
      <c r="I104" s="689"/>
      <c r="J104" s="690"/>
      <c r="K104" s="1103"/>
      <c r="L104" s="1104"/>
      <c r="M104" s="1105"/>
      <c r="N104" s="691"/>
      <c r="O104" s="1786"/>
      <c r="P104" s="1580"/>
      <c r="Q104" s="1540"/>
      <c r="R104" s="75"/>
      <c r="S104" s="75"/>
      <c r="T104" s="75"/>
      <c r="U104" s="75"/>
      <c r="V104" s="75"/>
      <c r="W104" s="75"/>
      <c r="X104" s="75"/>
      <c r="Y104" s="75"/>
      <c r="Z104" s="75"/>
    </row>
    <row r="105" spans="1:26" s="1523" customFormat="1" ht="75" x14ac:dyDescent="0.25">
      <c r="B105" s="155" t="s">
        <v>34</v>
      </c>
      <c r="C105" s="155" t="s">
        <v>35</v>
      </c>
      <c r="D105" s="155" t="s">
        <v>36</v>
      </c>
      <c r="E105" s="155" t="s">
        <v>37</v>
      </c>
      <c r="F105" s="155" t="s">
        <v>38</v>
      </c>
      <c r="G105" s="155" t="s">
        <v>39</v>
      </c>
      <c r="H105" s="155" t="s">
        <v>40</v>
      </c>
      <c r="I105" s="155" t="s">
        <v>41</v>
      </c>
      <c r="J105" s="155" t="s">
        <v>42</v>
      </c>
      <c r="K105" s="155" t="s">
        <v>43</v>
      </c>
      <c r="L105" s="155" t="s">
        <v>44</v>
      </c>
      <c r="M105" s="157" t="s">
        <v>45</v>
      </c>
      <c r="N105" s="155" t="s">
        <v>46</v>
      </c>
      <c r="O105" s="155" t="s">
        <v>47</v>
      </c>
      <c r="P105" s="1472" t="s">
        <v>48</v>
      </c>
      <c r="Q105" s="1472" t="s">
        <v>49</v>
      </c>
    </row>
    <row r="106" spans="1:26" s="76" customFormat="1" ht="30" x14ac:dyDescent="0.25">
      <c r="A106" s="62"/>
      <c r="B106" s="162" t="s">
        <v>2150</v>
      </c>
      <c r="C106" s="79" t="s">
        <v>2150</v>
      </c>
      <c r="D106" s="77" t="s">
        <v>50</v>
      </c>
      <c r="E106" s="77" t="s">
        <v>2195</v>
      </c>
      <c r="F106" s="164" t="s">
        <v>19</v>
      </c>
      <c r="G106" s="302">
        <v>1</v>
      </c>
      <c r="H106" s="303">
        <v>41555</v>
      </c>
      <c r="I106" s="303">
        <v>41988</v>
      </c>
      <c r="J106" s="166" t="s">
        <v>20</v>
      </c>
      <c r="K106" s="317">
        <v>0</v>
      </c>
      <c r="L106" s="318">
        <v>11.73</v>
      </c>
      <c r="M106" s="686">
        <v>1115</v>
      </c>
      <c r="N106" s="304">
        <v>1115</v>
      </c>
      <c r="O106" s="1674">
        <v>2414569827</v>
      </c>
      <c r="P106" s="1674" t="s">
        <v>2201</v>
      </c>
      <c r="Q106" s="2228" t="s">
        <v>3614</v>
      </c>
      <c r="R106" s="75"/>
      <c r="S106" s="75"/>
      <c r="T106" s="75"/>
      <c r="U106" s="75"/>
      <c r="V106" s="75"/>
      <c r="W106" s="75"/>
      <c r="X106" s="75"/>
      <c r="Y106" s="75"/>
      <c r="Z106" s="75"/>
    </row>
    <row r="107" spans="1:26" s="76" customFormat="1" ht="30" x14ac:dyDescent="0.25">
      <c r="A107" s="62"/>
      <c r="B107" s="162" t="s">
        <v>2150</v>
      </c>
      <c r="C107" s="79" t="s">
        <v>2150</v>
      </c>
      <c r="D107" s="77" t="s">
        <v>50</v>
      </c>
      <c r="E107" s="77" t="s">
        <v>2197</v>
      </c>
      <c r="F107" s="164" t="s">
        <v>19</v>
      </c>
      <c r="G107" s="163">
        <v>1</v>
      </c>
      <c r="H107" s="303">
        <v>41551</v>
      </c>
      <c r="I107" s="303">
        <v>41943</v>
      </c>
      <c r="J107" s="166" t="s">
        <v>20</v>
      </c>
      <c r="K107" s="539">
        <v>11.86</v>
      </c>
      <c r="L107" s="318">
        <v>0</v>
      </c>
      <c r="M107" s="686">
        <v>1401</v>
      </c>
      <c r="N107" s="304">
        <v>1401</v>
      </c>
      <c r="O107" s="1674">
        <v>3175157884</v>
      </c>
      <c r="P107" s="1674"/>
      <c r="Q107" s="2248"/>
      <c r="R107" s="75"/>
      <c r="S107" s="75"/>
      <c r="T107" s="75"/>
      <c r="U107" s="75"/>
      <c r="V107" s="75"/>
      <c r="W107" s="75"/>
      <c r="X107" s="75"/>
      <c r="Y107" s="75"/>
      <c r="Z107" s="75"/>
    </row>
    <row r="108" spans="1:26" s="76" customFormat="1" ht="30" x14ac:dyDescent="0.25">
      <c r="A108" s="62"/>
      <c r="B108" s="162" t="s">
        <v>2150</v>
      </c>
      <c r="C108" s="79" t="s">
        <v>2150</v>
      </c>
      <c r="D108" s="77" t="s">
        <v>50</v>
      </c>
      <c r="E108" s="80" t="s">
        <v>2199</v>
      </c>
      <c r="F108" s="164" t="s">
        <v>20</v>
      </c>
      <c r="G108" s="163">
        <v>1</v>
      </c>
      <c r="H108" s="303">
        <v>41047</v>
      </c>
      <c r="I108" s="303">
        <v>41273</v>
      </c>
      <c r="J108" s="166" t="s">
        <v>20</v>
      </c>
      <c r="K108" s="539">
        <v>0</v>
      </c>
      <c r="L108" s="318">
        <v>7.76</v>
      </c>
      <c r="M108" s="686">
        <v>5809</v>
      </c>
      <c r="N108" s="304">
        <v>5809</v>
      </c>
      <c r="O108" s="1674">
        <v>2403802616</v>
      </c>
      <c r="P108" s="1674"/>
      <c r="Q108" s="2248"/>
      <c r="R108" s="75"/>
      <c r="S108" s="75"/>
      <c r="T108" s="75"/>
      <c r="U108" s="75"/>
      <c r="V108" s="75"/>
      <c r="W108" s="75"/>
      <c r="X108" s="75"/>
      <c r="Y108" s="75"/>
      <c r="Z108" s="75"/>
    </row>
    <row r="109" spans="1:26" s="76" customFormat="1" ht="30" x14ac:dyDescent="0.25">
      <c r="A109" s="62"/>
      <c r="B109" s="162" t="s">
        <v>2150</v>
      </c>
      <c r="C109" s="79" t="s">
        <v>2150</v>
      </c>
      <c r="D109" s="77" t="s">
        <v>50</v>
      </c>
      <c r="E109" s="370" t="s">
        <v>2200</v>
      </c>
      <c r="F109" s="164" t="s">
        <v>20</v>
      </c>
      <c r="G109" s="163">
        <v>1</v>
      </c>
      <c r="H109" s="303">
        <v>40266</v>
      </c>
      <c r="I109" s="303">
        <v>40450</v>
      </c>
      <c r="J109" s="166" t="s">
        <v>20</v>
      </c>
      <c r="K109" s="539">
        <v>0</v>
      </c>
      <c r="L109" s="318">
        <v>6</v>
      </c>
      <c r="M109" s="686">
        <v>5809</v>
      </c>
      <c r="N109" s="304">
        <v>5809</v>
      </c>
      <c r="O109" s="1674">
        <v>2197612350</v>
      </c>
      <c r="P109" s="1674"/>
      <c r="Q109" s="2229"/>
      <c r="R109" s="75"/>
      <c r="S109" s="75"/>
      <c r="T109" s="75"/>
      <c r="U109" s="75"/>
      <c r="V109" s="75"/>
      <c r="W109" s="75"/>
      <c r="X109" s="75"/>
      <c r="Y109" s="75"/>
      <c r="Z109" s="75"/>
    </row>
    <row r="110" spans="1:26" s="76" customFormat="1" x14ac:dyDescent="0.25">
      <c r="A110" s="62"/>
      <c r="B110" s="106" t="s">
        <v>66</v>
      </c>
      <c r="C110" s="107" t="s">
        <v>1531</v>
      </c>
      <c r="D110" s="1597"/>
      <c r="E110" s="1597" t="s">
        <v>22</v>
      </c>
      <c r="F110" s="164"/>
      <c r="G110" s="163"/>
      <c r="H110" s="303"/>
      <c r="I110" s="303"/>
      <c r="J110" s="166"/>
      <c r="K110" s="539"/>
      <c r="L110" s="318"/>
      <c r="M110" s="686"/>
      <c r="N110" s="304"/>
      <c r="O110" s="1674"/>
      <c r="P110" s="1674"/>
      <c r="Q110" s="1529"/>
      <c r="R110" s="75"/>
      <c r="S110" s="75"/>
      <c r="T110" s="75"/>
      <c r="U110" s="75"/>
      <c r="V110" s="75"/>
      <c r="W110" s="75"/>
      <c r="X110" s="75"/>
      <c r="Y110" s="75"/>
      <c r="Z110" s="75"/>
    </row>
    <row r="111" spans="1:26" s="76" customFormat="1" x14ac:dyDescent="0.25">
      <c r="A111" s="62"/>
      <c r="B111" s="77"/>
      <c r="C111" s="79"/>
      <c r="D111" s="77"/>
      <c r="E111" s="370"/>
      <c r="F111" s="164"/>
      <c r="G111" s="163"/>
      <c r="H111" s="303"/>
      <c r="I111" s="303"/>
      <c r="J111" s="166"/>
      <c r="K111" s="539">
        <f>SUM(K106:K110)</f>
        <v>11.86</v>
      </c>
      <c r="L111" s="318">
        <f>SUM(L106:L110)</f>
        <v>25.490000000000002</v>
      </c>
      <c r="M111" s="686"/>
      <c r="N111" s="304"/>
      <c r="O111" s="1674"/>
      <c r="P111" s="1674"/>
      <c r="Q111" s="1529"/>
      <c r="R111" s="75"/>
      <c r="S111" s="75"/>
      <c r="T111" s="75"/>
      <c r="U111" s="75"/>
      <c r="V111" s="75"/>
      <c r="W111" s="75"/>
      <c r="X111" s="75"/>
      <c r="Y111" s="75"/>
      <c r="Z111" s="75"/>
    </row>
    <row r="112" spans="1:26" s="76" customFormat="1" x14ac:dyDescent="0.25">
      <c r="A112" s="1555"/>
      <c r="B112" s="1086"/>
      <c r="C112" s="1085"/>
      <c r="D112" s="1086"/>
      <c r="E112" s="1102"/>
      <c r="F112" s="687"/>
      <c r="G112" s="688"/>
      <c r="H112" s="689"/>
      <c r="I112" s="689"/>
      <c r="J112" s="690"/>
      <c r="K112" s="1103"/>
      <c r="L112" s="1104"/>
      <c r="M112" s="1105"/>
      <c r="N112" s="691"/>
      <c r="O112" s="1786"/>
      <c r="P112" s="1786"/>
      <c r="Q112" s="449"/>
      <c r="R112" s="75"/>
      <c r="S112" s="75"/>
      <c r="T112" s="75"/>
      <c r="U112" s="75"/>
      <c r="V112" s="75"/>
      <c r="W112" s="75"/>
      <c r="X112" s="75"/>
      <c r="Y112" s="75"/>
      <c r="Z112" s="75"/>
    </row>
    <row r="113" spans="2:17" ht="15.75" thickBot="1" x14ac:dyDescent="0.3"/>
    <row r="114" spans="2:17" ht="27" thickBot="1" x14ac:dyDescent="0.3">
      <c r="B114" s="1902" t="s">
        <v>67</v>
      </c>
      <c r="C114" s="1902"/>
      <c r="D114" s="1902"/>
      <c r="E114" s="1902"/>
      <c r="F114" s="1902"/>
      <c r="G114" s="1902"/>
      <c r="H114" s="1902"/>
      <c r="I114" s="1902"/>
      <c r="J114" s="1902"/>
      <c r="K114" s="1902"/>
      <c r="L114" s="1902"/>
      <c r="M114" s="1902"/>
      <c r="N114" s="1902"/>
    </row>
    <row r="116" spans="2:17" x14ac:dyDescent="0.25">
      <c r="B116" s="47" t="s">
        <v>2202</v>
      </c>
    </row>
    <row r="117" spans="2:17" ht="90" x14ac:dyDescent="0.25">
      <c r="B117" s="1522" t="s">
        <v>68</v>
      </c>
      <c r="C117" s="114" t="s">
        <v>69</v>
      </c>
      <c r="D117" s="114" t="s">
        <v>70</v>
      </c>
      <c r="E117" s="114" t="s">
        <v>71</v>
      </c>
      <c r="F117" s="114" t="s">
        <v>72</v>
      </c>
      <c r="G117" s="114" t="s">
        <v>73</v>
      </c>
      <c r="H117" s="114" t="s">
        <v>74</v>
      </c>
      <c r="I117" s="114" t="s">
        <v>75</v>
      </c>
      <c r="J117" s="114" t="s">
        <v>76</v>
      </c>
      <c r="K117" s="114" t="s">
        <v>77</v>
      </c>
      <c r="L117" s="114" t="s">
        <v>78</v>
      </c>
      <c r="M117" s="115" t="s">
        <v>79</v>
      </c>
      <c r="N117" s="115" t="s">
        <v>80</v>
      </c>
      <c r="O117" s="1898" t="s">
        <v>81</v>
      </c>
      <c r="P117" s="1900"/>
      <c r="Q117" s="114" t="s">
        <v>82</v>
      </c>
    </row>
    <row r="118" spans="2:17" ht="30" x14ac:dyDescent="0.25">
      <c r="B118" s="1106" t="s">
        <v>2203</v>
      </c>
      <c r="C118" s="693" t="s">
        <v>2203</v>
      </c>
      <c r="D118" s="1489" t="s">
        <v>2204</v>
      </c>
      <c r="E118" s="694">
        <v>273</v>
      </c>
      <c r="F118" s="1531"/>
      <c r="G118" s="1531" t="s">
        <v>19</v>
      </c>
      <c r="H118" s="1531"/>
      <c r="I118" s="1531"/>
      <c r="J118" s="1531" t="s">
        <v>19</v>
      </c>
      <c r="K118" s="1488" t="s">
        <v>19</v>
      </c>
      <c r="L118" s="1488" t="s">
        <v>19</v>
      </c>
      <c r="M118" s="1488" t="s">
        <v>19</v>
      </c>
      <c r="N118" s="1488" t="s">
        <v>19</v>
      </c>
      <c r="O118" s="2052"/>
      <c r="P118" s="2053"/>
      <c r="Q118" s="1488" t="s">
        <v>19</v>
      </c>
    </row>
    <row r="119" spans="2:17" ht="30" x14ac:dyDescent="0.25">
      <c r="B119" s="1106" t="s">
        <v>2203</v>
      </c>
      <c r="C119" s="693" t="s">
        <v>2203</v>
      </c>
      <c r="D119" s="1488" t="s">
        <v>2205</v>
      </c>
      <c r="E119" s="186">
        <v>156</v>
      </c>
      <c r="F119" s="1531"/>
      <c r="G119" s="1531" t="s">
        <v>19</v>
      </c>
      <c r="H119" s="1531"/>
      <c r="I119" s="1531"/>
      <c r="J119" s="1531" t="s">
        <v>19</v>
      </c>
      <c r="K119" s="1488" t="s">
        <v>19</v>
      </c>
      <c r="L119" s="1488" t="s">
        <v>19</v>
      </c>
      <c r="M119" s="1488" t="s">
        <v>19</v>
      </c>
      <c r="N119" s="1488" t="s">
        <v>19</v>
      </c>
      <c r="O119" s="1513"/>
      <c r="P119" s="1514"/>
      <c r="Q119" s="1488" t="s">
        <v>19</v>
      </c>
    </row>
    <row r="120" spans="2:17" ht="30" x14ac:dyDescent="0.25">
      <c r="B120" s="1106" t="s">
        <v>2203</v>
      </c>
      <c r="C120" s="693" t="s">
        <v>2203</v>
      </c>
      <c r="D120" s="1488" t="s">
        <v>2206</v>
      </c>
      <c r="E120" s="186">
        <v>143</v>
      </c>
      <c r="F120" s="1531"/>
      <c r="G120" s="1531" t="s">
        <v>19</v>
      </c>
      <c r="H120" s="1531"/>
      <c r="I120" s="1531"/>
      <c r="J120" s="1531" t="s">
        <v>19</v>
      </c>
      <c r="K120" s="1488" t="s">
        <v>19</v>
      </c>
      <c r="L120" s="1488" t="s">
        <v>19</v>
      </c>
      <c r="M120" s="1488" t="s">
        <v>19</v>
      </c>
      <c r="N120" s="1488" t="s">
        <v>19</v>
      </c>
      <c r="O120" s="1513"/>
      <c r="P120" s="1514"/>
      <c r="Q120" s="1488" t="s">
        <v>19</v>
      </c>
    </row>
    <row r="121" spans="2:17" ht="30" x14ac:dyDescent="0.25">
      <c r="B121" s="1106" t="s">
        <v>2203</v>
      </c>
      <c r="C121" s="693" t="s">
        <v>2203</v>
      </c>
      <c r="D121" s="1490" t="s">
        <v>2207</v>
      </c>
      <c r="E121" s="186">
        <v>299</v>
      </c>
      <c r="F121" s="1531"/>
      <c r="G121" s="1531" t="s">
        <v>19</v>
      </c>
      <c r="H121" s="1531"/>
      <c r="I121" s="1531"/>
      <c r="J121" s="1531" t="s">
        <v>19</v>
      </c>
      <c r="K121" s="1488" t="s">
        <v>19</v>
      </c>
      <c r="L121" s="1488" t="s">
        <v>19</v>
      </c>
      <c r="M121" s="1488" t="s">
        <v>19</v>
      </c>
      <c r="N121" s="1488" t="s">
        <v>19</v>
      </c>
      <c r="O121" s="1513"/>
      <c r="P121" s="1514"/>
      <c r="Q121" s="1488" t="s">
        <v>19</v>
      </c>
    </row>
    <row r="122" spans="2:17" ht="30" x14ac:dyDescent="0.25">
      <c r="B122" s="1106" t="s">
        <v>2203</v>
      </c>
      <c r="C122" s="693" t="s">
        <v>2203</v>
      </c>
      <c r="D122" s="1597" t="s">
        <v>2208</v>
      </c>
      <c r="E122" s="695">
        <v>273</v>
      </c>
      <c r="F122" s="1531"/>
      <c r="G122" s="1531" t="s">
        <v>19</v>
      </c>
      <c r="H122" s="1531"/>
      <c r="I122" s="1531"/>
      <c r="J122" s="1531" t="s">
        <v>19</v>
      </c>
      <c r="K122" s="1488" t="s">
        <v>19</v>
      </c>
      <c r="L122" s="1488" t="s">
        <v>19</v>
      </c>
      <c r="M122" s="1488" t="s">
        <v>19</v>
      </c>
      <c r="N122" s="1488" t="s">
        <v>19</v>
      </c>
      <c r="O122" s="1513"/>
      <c r="P122" s="1514"/>
      <c r="Q122" s="1488" t="s">
        <v>19</v>
      </c>
    </row>
    <row r="123" spans="2:17" ht="30" x14ac:dyDescent="0.25">
      <c r="B123" s="1106" t="s">
        <v>2203</v>
      </c>
      <c r="C123" s="693" t="s">
        <v>2203</v>
      </c>
      <c r="D123" s="1489" t="s">
        <v>2209</v>
      </c>
      <c r="E123" s="695">
        <v>220</v>
      </c>
      <c r="F123" s="1531"/>
      <c r="G123" s="1531" t="s">
        <v>19</v>
      </c>
      <c r="H123" s="1531"/>
      <c r="I123" s="1531"/>
      <c r="J123" s="1531" t="s">
        <v>19</v>
      </c>
      <c r="K123" s="1488" t="s">
        <v>19</v>
      </c>
      <c r="L123" s="1488" t="s">
        <v>19</v>
      </c>
      <c r="M123" s="1488" t="s">
        <v>19</v>
      </c>
      <c r="N123" s="1488" t="s">
        <v>19</v>
      </c>
      <c r="O123" s="1513"/>
      <c r="P123" s="1514"/>
      <c r="Q123" s="1488" t="s">
        <v>19</v>
      </c>
    </row>
    <row r="124" spans="2:17" ht="30" x14ac:dyDescent="0.25">
      <c r="B124" s="1106" t="s">
        <v>2203</v>
      </c>
      <c r="C124" s="693" t="s">
        <v>2203</v>
      </c>
      <c r="D124" s="1597" t="s">
        <v>2210</v>
      </c>
      <c r="E124" s="695">
        <v>300</v>
      </c>
      <c r="F124" s="1531"/>
      <c r="G124" s="1531" t="s">
        <v>19</v>
      </c>
      <c r="H124" s="1531"/>
      <c r="I124" s="1531"/>
      <c r="J124" s="1531" t="s">
        <v>19</v>
      </c>
      <c r="K124" s="1488" t="s">
        <v>19</v>
      </c>
      <c r="L124" s="1488" t="s">
        <v>19</v>
      </c>
      <c r="M124" s="1488" t="s">
        <v>19</v>
      </c>
      <c r="N124" s="1488" t="s">
        <v>19</v>
      </c>
      <c r="O124" s="1513"/>
      <c r="P124" s="1514"/>
      <c r="Q124" s="1488" t="s">
        <v>19</v>
      </c>
    </row>
    <row r="125" spans="2:17" ht="30" x14ac:dyDescent="0.25">
      <c r="B125" s="1106" t="s">
        <v>2203</v>
      </c>
      <c r="C125" s="693" t="s">
        <v>2203</v>
      </c>
      <c r="D125" s="1489" t="s">
        <v>2211</v>
      </c>
      <c r="E125" s="695">
        <v>105</v>
      </c>
      <c r="F125" s="1531"/>
      <c r="G125" s="1531" t="s">
        <v>19</v>
      </c>
      <c r="H125" s="1531"/>
      <c r="I125" s="1531"/>
      <c r="J125" s="1531" t="s">
        <v>19</v>
      </c>
      <c r="K125" s="1488" t="s">
        <v>19</v>
      </c>
      <c r="L125" s="1488" t="s">
        <v>19</v>
      </c>
      <c r="M125" s="1488" t="s">
        <v>19</v>
      </c>
      <c r="N125" s="1488" t="s">
        <v>19</v>
      </c>
      <c r="O125" s="1513"/>
      <c r="P125" s="1514"/>
      <c r="Q125" s="1488" t="s">
        <v>19</v>
      </c>
    </row>
    <row r="126" spans="2:17" ht="30" x14ac:dyDescent="0.25">
      <c r="B126" s="1106" t="s">
        <v>2203</v>
      </c>
      <c r="C126" s="693" t="s">
        <v>2203</v>
      </c>
      <c r="D126" s="1489" t="s">
        <v>2212</v>
      </c>
      <c r="E126" s="695">
        <v>85</v>
      </c>
      <c r="F126" s="1531"/>
      <c r="G126" s="1531" t="s">
        <v>19</v>
      </c>
      <c r="H126" s="1531"/>
      <c r="I126" s="1531"/>
      <c r="J126" s="1531" t="s">
        <v>19</v>
      </c>
      <c r="K126" s="1488" t="s">
        <v>19</v>
      </c>
      <c r="L126" s="1488" t="s">
        <v>19</v>
      </c>
      <c r="M126" s="1488" t="s">
        <v>19</v>
      </c>
      <c r="N126" s="1488" t="s">
        <v>19</v>
      </c>
      <c r="O126" s="1513"/>
      <c r="P126" s="1514"/>
      <c r="Q126" s="1488" t="s">
        <v>19</v>
      </c>
    </row>
    <row r="127" spans="2:17" ht="30" x14ac:dyDescent="0.25">
      <c r="B127" s="1107" t="s">
        <v>2203</v>
      </c>
      <c r="C127" s="796" t="s">
        <v>2203</v>
      </c>
      <c r="D127" s="1563" t="s">
        <v>2213</v>
      </c>
      <c r="E127" s="696">
        <v>65</v>
      </c>
      <c r="F127" s="1531"/>
      <c r="G127" s="1531" t="s">
        <v>19</v>
      </c>
      <c r="H127" s="1531"/>
      <c r="I127" s="1531"/>
      <c r="J127" s="1531" t="s">
        <v>19</v>
      </c>
      <c r="K127" s="1488" t="s">
        <v>19</v>
      </c>
      <c r="L127" s="1488" t="s">
        <v>19</v>
      </c>
      <c r="M127" s="1488" t="s">
        <v>19</v>
      </c>
      <c r="N127" s="1488" t="s">
        <v>19</v>
      </c>
      <c r="O127" s="1513"/>
      <c r="P127" s="1514"/>
      <c r="Q127" s="1488" t="s">
        <v>19</v>
      </c>
    </row>
    <row r="128" spans="2:17" ht="30" x14ac:dyDescent="0.25">
      <c r="B128" s="1107" t="s">
        <v>2203</v>
      </c>
      <c r="C128" s="796" t="s">
        <v>2203</v>
      </c>
      <c r="D128" s="1563" t="s">
        <v>2214</v>
      </c>
      <c r="E128" s="696">
        <v>40</v>
      </c>
      <c r="F128" s="1531"/>
      <c r="G128" s="1531" t="s">
        <v>19</v>
      </c>
      <c r="H128" s="1531"/>
      <c r="I128" s="1531"/>
      <c r="J128" s="1531" t="s">
        <v>19</v>
      </c>
      <c r="K128" s="1488" t="s">
        <v>19</v>
      </c>
      <c r="L128" s="1488" t="s">
        <v>19</v>
      </c>
      <c r="M128" s="1488" t="s">
        <v>19</v>
      </c>
      <c r="N128" s="1488" t="s">
        <v>19</v>
      </c>
      <c r="O128" s="1513"/>
      <c r="P128" s="1514"/>
      <c r="Q128" s="1488" t="s">
        <v>19</v>
      </c>
    </row>
    <row r="129" spans="2:17" ht="30" x14ac:dyDescent="0.25">
      <c r="B129" s="1107" t="s">
        <v>2203</v>
      </c>
      <c r="C129" s="796" t="s">
        <v>2203</v>
      </c>
      <c r="D129" s="1563" t="s">
        <v>2215</v>
      </c>
      <c r="E129" s="696">
        <v>80</v>
      </c>
      <c r="F129" s="1531"/>
      <c r="G129" s="1531" t="s">
        <v>19</v>
      </c>
      <c r="H129" s="1531"/>
      <c r="I129" s="1531"/>
      <c r="J129" s="1531" t="s">
        <v>19</v>
      </c>
      <c r="K129" s="1488" t="s">
        <v>19</v>
      </c>
      <c r="L129" s="1488" t="s">
        <v>19</v>
      </c>
      <c r="M129" s="1488" t="s">
        <v>19</v>
      </c>
      <c r="N129" s="1488" t="s">
        <v>19</v>
      </c>
      <c r="O129" s="1513"/>
      <c r="P129" s="1514"/>
      <c r="Q129" s="1488" t="s">
        <v>19</v>
      </c>
    </row>
    <row r="130" spans="2:17" ht="15.75" x14ac:dyDescent="0.25">
      <c r="B130" s="693"/>
      <c r="C130" s="697"/>
      <c r="D130" s="698"/>
      <c r="E130" s="699">
        <f>SUM(E118:E129)</f>
        <v>2039</v>
      </c>
      <c r="F130" s="1531"/>
      <c r="G130" s="1531"/>
      <c r="H130" s="1531"/>
      <c r="I130" s="1531"/>
      <c r="J130" s="1531"/>
      <c r="K130" s="1488"/>
      <c r="L130" s="1488"/>
      <c r="M130" s="1488"/>
      <c r="N130" s="1488"/>
      <c r="O130" s="1513"/>
      <c r="P130" s="1514"/>
      <c r="Q130" s="1488" t="s">
        <v>19</v>
      </c>
    </row>
    <row r="131" spans="2:17" x14ac:dyDescent="0.25">
      <c r="B131" s="700" t="s">
        <v>2216</v>
      </c>
      <c r="C131" s="697"/>
      <c r="D131" s="698"/>
      <c r="E131" s="1489"/>
      <c r="F131" s="1531"/>
      <c r="G131" s="1531"/>
      <c r="H131" s="1531"/>
      <c r="I131" s="1531"/>
      <c r="J131" s="1531"/>
      <c r="K131" s="1488"/>
      <c r="L131" s="1488"/>
      <c r="M131" s="1488"/>
      <c r="N131" s="1488"/>
      <c r="O131" s="1513"/>
      <c r="P131" s="1514"/>
      <c r="Q131" s="1488" t="s">
        <v>19</v>
      </c>
    </row>
    <row r="132" spans="2:17" ht="90" x14ac:dyDescent="0.25">
      <c r="B132" s="1522" t="s">
        <v>68</v>
      </c>
      <c r="C132" s="114" t="s">
        <v>69</v>
      </c>
      <c r="D132" s="114" t="s">
        <v>70</v>
      </c>
      <c r="E132" s="114" t="s">
        <v>71</v>
      </c>
      <c r="F132" s="114" t="s">
        <v>72</v>
      </c>
      <c r="G132" s="114" t="s">
        <v>73</v>
      </c>
      <c r="H132" s="114" t="s">
        <v>74</v>
      </c>
      <c r="I132" s="114" t="s">
        <v>75</v>
      </c>
      <c r="J132" s="114" t="s">
        <v>76</v>
      </c>
      <c r="K132" s="114" t="s">
        <v>77</v>
      </c>
      <c r="L132" s="114" t="s">
        <v>78</v>
      </c>
      <c r="M132" s="115" t="s">
        <v>79</v>
      </c>
      <c r="N132" s="115" t="s">
        <v>80</v>
      </c>
      <c r="O132" s="1898" t="s">
        <v>81</v>
      </c>
      <c r="P132" s="1900"/>
      <c r="Q132" s="128" t="s">
        <v>82</v>
      </c>
    </row>
    <row r="133" spans="2:17" ht="30" x14ac:dyDescent="0.25">
      <c r="B133" s="1106" t="s">
        <v>830</v>
      </c>
      <c r="C133" s="1490" t="s">
        <v>2217</v>
      </c>
      <c r="D133" s="1488" t="s">
        <v>2218</v>
      </c>
      <c r="E133" s="1488">
        <v>300</v>
      </c>
      <c r="F133" s="1531"/>
      <c r="G133" s="1531"/>
      <c r="H133" s="1531"/>
      <c r="I133" s="1531" t="s">
        <v>19</v>
      </c>
      <c r="J133" s="1531" t="s">
        <v>19</v>
      </c>
      <c r="K133" s="1488" t="s">
        <v>19</v>
      </c>
      <c r="L133" s="1488" t="s">
        <v>19</v>
      </c>
      <c r="M133" s="1488" t="s">
        <v>19</v>
      </c>
      <c r="N133" s="1488" t="s">
        <v>19</v>
      </c>
      <c r="O133" s="1513"/>
      <c r="P133" s="1514"/>
      <c r="Q133" s="1488" t="s">
        <v>19</v>
      </c>
    </row>
    <row r="134" spans="2:17" ht="30" x14ac:dyDescent="0.25">
      <c r="B134" s="1106" t="s">
        <v>830</v>
      </c>
      <c r="C134" s="1490" t="s">
        <v>2217</v>
      </c>
      <c r="D134" s="1489" t="s">
        <v>2219</v>
      </c>
      <c r="E134" s="1597">
        <v>200</v>
      </c>
      <c r="F134" s="1531"/>
      <c r="G134" s="1531"/>
      <c r="H134" s="1531"/>
      <c r="I134" s="1531" t="s">
        <v>19</v>
      </c>
      <c r="J134" s="1531" t="s">
        <v>19</v>
      </c>
      <c r="K134" s="1488" t="s">
        <v>19</v>
      </c>
      <c r="L134" s="1488" t="s">
        <v>19</v>
      </c>
      <c r="M134" s="1488" t="s">
        <v>19</v>
      </c>
      <c r="N134" s="1488" t="s">
        <v>19</v>
      </c>
      <c r="O134" s="1513"/>
      <c r="P134" s="1514"/>
      <c r="Q134" s="1488" t="s">
        <v>19</v>
      </c>
    </row>
    <row r="135" spans="2:17" ht="30" x14ac:dyDescent="0.25">
      <c r="B135" s="1106" t="s">
        <v>830</v>
      </c>
      <c r="C135" s="1490" t="s">
        <v>2217</v>
      </c>
      <c r="D135" s="1489" t="s">
        <v>2220</v>
      </c>
      <c r="E135" s="1597">
        <v>100</v>
      </c>
      <c r="F135" s="1531"/>
      <c r="G135" s="1531"/>
      <c r="H135" s="1531"/>
      <c r="I135" s="1531" t="s">
        <v>19</v>
      </c>
      <c r="J135" s="1531" t="s">
        <v>19</v>
      </c>
      <c r="K135" s="1488" t="s">
        <v>19</v>
      </c>
      <c r="L135" s="1488" t="s">
        <v>19</v>
      </c>
      <c r="M135" s="1488" t="s">
        <v>19</v>
      </c>
      <c r="N135" s="1488" t="s">
        <v>19</v>
      </c>
      <c r="O135" s="1513"/>
      <c r="P135" s="1514"/>
      <c r="Q135" s="1488" t="s">
        <v>19</v>
      </c>
    </row>
    <row r="136" spans="2:17" ht="30" x14ac:dyDescent="0.25">
      <c r="B136" s="1106" t="s">
        <v>830</v>
      </c>
      <c r="C136" s="1490" t="s">
        <v>2217</v>
      </c>
      <c r="D136" s="1489" t="s">
        <v>2221</v>
      </c>
      <c r="E136" s="1597">
        <v>350</v>
      </c>
      <c r="F136" s="1531"/>
      <c r="G136" s="1531"/>
      <c r="H136" s="1531"/>
      <c r="I136" s="1531" t="s">
        <v>19</v>
      </c>
      <c r="J136" s="1531" t="s">
        <v>19</v>
      </c>
      <c r="K136" s="1488" t="s">
        <v>19</v>
      </c>
      <c r="L136" s="1488" t="s">
        <v>19</v>
      </c>
      <c r="M136" s="1488" t="s">
        <v>19</v>
      </c>
      <c r="N136" s="1488" t="s">
        <v>19</v>
      </c>
      <c r="O136" s="1513"/>
      <c r="P136" s="1514"/>
      <c r="Q136" s="1488" t="s">
        <v>19</v>
      </c>
    </row>
    <row r="137" spans="2:17" ht="30" x14ac:dyDescent="0.25">
      <c r="B137" s="1106" t="s">
        <v>830</v>
      </c>
      <c r="C137" s="1490" t="s">
        <v>2217</v>
      </c>
      <c r="D137" s="1489" t="s">
        <v>2222</v>
      </c>
      <c r="E137" s="1489">
        <v>300</v>
      </c>
      <c r="F137" s="1531"/>
      <c r="G137" s="1531"/>
      <c r="H137" s="1531"/>
      <c r="I137" s="1531" t="s">
        <v>19</v>
      </c>
      <c r="J137" s="1531" t="s">
        <v>19</v>
      </c>
      <c r="K137" s="1488" t="s">
        <v>19</v>
      </c>
      <c r="L137" s="1488" t="s">
        <v>19</v>
      </c>
      <c r="M137" s="1488" t="s">
        <v>19</v>
      </c>
      <c r="N137" s="1488" t="s">
        <v>19</v>
      </c>
      <c r="O137" s="1513"/>
      <c r="P137" s="1514"/>
      <c r="Q137" s="1488" t="s">
        <v>19</v>
      </c>
    </row>
    <row r="138" spans="2:17" ht="30" x14ac:dyDescent="0.25">
      <c r="B138" s="1106" t="s">
        <v>830</v>
      </c>
      <c r="C138" s="1490" t="s">
        <v>2217</v>
      </c>
      <c r="D138" s="1489" t="s">
        <v>2223</v>
      </c>
      <c r="E138" s="1489">
        <v>48</v>
      </c>
      <c r="F138" s="1531"/>
      <c r="G138" s="1531"/>
      <c r="H138" s="1531"/>
      <c r="I138" s="1531" t="s">
        <v>19</v>
      </c>
      <c r="J138" s="1531" t="s">
        <v>19</v>
      </c>
      <c r="K138" s="1488" t="s">
        <v>19</v>
      </c>
      <c r="L138" s="1488" t="s">
        <v>19</v>
      </c>
      <c r="M138" s="1488" t="s">
        <v>19</v>
      </c>
      <c r="N138" s="1488" t="s">
        <v>19</v>
      </c>
      <c r="O138" s="1513"/>
      <c r="P138" s="1514"/>
      <c r="Q138" s="1488" t="s">
        <v>19</v>
      </c>
    </row>
    <row r="139" spans="2:17" ht="30" x14ac:dyDescent="0.25">
      <c r="B139" s="1106" t="s">
        <v>830</v>
      </c>
      <c r="C139" s="1490" t="s">
        <v>2217</v>
      </c>
      <c r="D139" s="1489" t="s">
        <v>2224</v>
      </c>
      <c r="E139" s="1489">
        <v>48</v>
      </c>
      <c r="F139" s="1531"/>
      <c r="G139" s="1531"/>
      <c r="H139" s="1531"/>
      <c r="I139" s="1531" t="s">
        <v>19</v>
      </c>
      <c r="J139" s="1531" t="s">
        <v>19</v>
      </c>
      <c r="K139" s="1488" t="s">
        <v>19</v>
      </c>
      <c r="L139" s="1488" t="s">
        <v>19</v>
      </c>
      <c r="M139" s="1488" t="s">
        <v>19</v>
      </c>
      <c r="N139" s="1488" t="s">
        <v>19</v>
      </c>
      <c r="O139" s="1513"/>
      <c r="P139" s="1514"/>
      <c r="Q139" s="1488" t="s">
        <v>19</v>
      </c>
    </row>
    <row r="140" spans="2:17" ht="30" x14ac:dyDescent="0.25">
      <c r="B140" s="1106" t="s">
        <v>830</v>
      </c>
      <c r="C140" s="1490" t="s">
        <v>2217</v>
      </c>
      <c r="D140" s="1489" t="s">
        <v>2225</v>
      </c>
      <c r="E140" s="1489">
        <v>49</v>
      </c>
      <c r="F140" s="1531"/>
      <c r="G140" s="1531"/>
      <c r="H140" s="1531"/>
      <c r="I140" s="1531" t="s">
        <v>19</v>
      </c>
      <c r="J140" s="1531" t="s">
        <v>19</v>
      </c>
      <c r="K140" s="1488" t="s">
        <v>19</v>
      </c>
      <c r="L140" s="1488" t="s">
        <v>19</v>
      </c>
      <c r="M140" s="1488" t="s">
        <v>19</v>
      </c>
      <c r="N140" s="1488" t="s">
        <v>19</v>
      </c>
      <c r="O140" s="1513"/>
      <c r="P140" s="1514"/>
      <c r="Q140" s="1488" t="s">
        <v>19</v>
      </c>
    </row>
    <row r="141" spans="2:17" ht="30" x14ac:dyDescent="0.25">
      <c r="B141" s="1106" t="s">
        <v>830</v>
      </c>
      <c r="C141" s="1490" t="s">
        <v>2217</v>
      </c>
      <c r="D141" s="1489" t="s">
        <v>2226</v>
      </c>
      <c r="E141" s="1489">
        <v>49</v>
      </c>
      <c r="F141" s="1531"/>
      <c r="G141" s="1531"/>
      <c r="H141" s="1531"/>
      <c r="I141" s="1531" t="s">
        <v>19</v>
      </c>
      <c r="J141" s="1531" t="s">
        <v>19</v>
      </c>
      <c r="K141" s="1488" t="s">
        <v>19</v>
      </c>
      <c r="L141" s="1488" t="s">
        <v>19</v>
      </c>
      <c r="M141" s="1488" t="s">
        <v>19</v>
      </c>
      <c r="N141" s="1488" t="s">
        <v>19</v>
      </c>
      <c r="O141" s="1513"/>
      <c r="P141" s="1514"/>
      <c r="Q141" s="1488" t="s">
        <v>19</v>
      </c>
    </row>
    <row r="142" spans="2:17" ht="30" x14ac:dyDescent="0.25">
      <c r="B142" s="1106" t="s">
        <v>830</v>
      </c>
      <c r="C142" s="1490" t="s">
        <v>2217</v>
      </c>
      <c r="D142" s="1489" t="s">
        <v>2227</v>
      </c>
      <c r="E142" s="1489">
        <v>49</v>
      </c>
      <c r="F142" s="1531"/>
      <c r="G142" s="1531"/>
      <c r="H142" s="1531"/>
      <c r="I142" s="1531" t="s">
        <v>19</v>
      </c>
      <c r="J142" s="1531" t="s">
        <v>19</v>
      </c>
      <c r="K142" s="1488" t="s">
        <v>19</v>
      </c>
      <c r="L142" s="1488" t="s">
        <v>19</v>
      </c>
      <c r="M142" s="1488" t="s">
        <v>19</v>
      </c>
      <c r="N142" s="1488" t="s">
        <v>19</v>
      </c>
      <c r="O142" s="1513"/>
      <c r="P142" s="1514"/>
      <c r="Q142" s="1488" t="s">
        <v>19</v>
      </c>
    </row>
    <row r="143" spans="2:17" ht="30" x14ac:dyDescent="0.25">
      <c r="B143" s="1106" t="s">
        <v>830</v>
      </c>
      <c r="C143" s="1490" t="s">
        <v>2217</v>
      </c>
      <c r="D143" s="1489" t="s">
        <v>2227</v>
      </c>
      <c r="E143" s="1489">
        <v>49</v>
      </c>
      <c r="F143" s="1531"/>
      <c r="G143" s="1531"/>
      <c r="H143" s="1531"/>
      <c r="I143" s="1531" t="s">
        <v>19</v>
      </c>
      <c r="J143" s="1531" t="s">
        <v>19</v>
      </c>
      <c r="K143" s="1488" t="s">
        <v>19</v>
      </c>
      <c r="L143" s="1488" t="s">
        <v>19</v>
      </c>
      <c r="M143" s="1488" t="s">
        <v>19</v>
      </c>
      <c r="N143" s="1488" t="s">
        <v>19</v>
      </c>
      <c r="O143" s="1513"/>
      <c r="P143" s="1514"/>
      <c r="Q143" s="1488" t="s">
        <v>19</v>
      </c>
    </row>
    <row r="144" spans="2:17" ht="30" x14ac:dyDescent="0.25">
      <c r="B144" s="1106" t="s">
        <v>830</v>
      </c>
      <c r="C144" s="1490" t="s">
        <v>2217</v>
      </c>
      <c r="D144" s="1489" t="s">
        <v>2228</v>
      </c>
      <c r="E144" s="1489">
        <v>49</v>
      </c>
      <c r="F144" s="1531"/>
      <c r="G144" s="1531"/>
      <c r="H144" s="1531"/>
      <c r="I144" s="1531" t="s">
        <v>19</v>
      </c>
      <c r="J144" s="1531" t="s">
        <v>19</v>
      </c>
      <c r="K144" s="1488" t="s">
        <v>19</v>
      </c>
      <c r="L144" s="1488" t="s">
        <v>19</v>
      </c>
      <c r="M144" s="1488" t="s">
        <v>19</v>
      </c>
      <c r="N144" s="1488" t="s">
        <v>19</v>
      </c>
      <c r="O144" s="1513"/>
      <c r="P144" s="1514"/>
      <c r="Q144" s="1488" t="s">
        <v>19</v>
      </c>
    </row>
    <row r="145" spans="2:17" ht="30" x14ac:dyDescent="0.25">
      <c r="B145" s="1106" t="s">
        <v>830</v>
      </c>
      <c r="C145" s="1490" t="s">
        <v>2217</v>
      </c>
      <c r="D145" s="1489" t="s">
        <v>2229</v>
      </c>
      <c r="E145" s="1489">
        <v>49</v>
      </c>
      <c r="F145" s="1531"/>
      <c r="G145" s="1531"/>
      <c r="H145" s="1531"/>
      <c r="I145" s="1531" t="s">
        <v>19</v>
      </c>
      <c r="J145" s="1531" t="s">
        <v>19</v>
      </c>
      <c r="K145" s="1488" t="s">
        <v>19</v>
      </c>
      <c r="L145" s="1488" t="s">
        <v>19</v>
      </c>
      <c r="M145" s="1488" t="s">
        <v>19</v>
      </c>
      <c r="N145" s="1488" t="s">
        <v>19</v>
      </c>
      <c r="O145" s="1513"/>
      <c r="P145" s="1514"/>
      <c r="Q145" s="1488" t="s">
        <v>19</v>
      </c>
    </row>
    <row r="146" spans="2:17" ht="30" x14ac:dyDescent="0.25">
      <c r="B146" s="1106" t="s">
        <v>830</v>
      </c>
      <c r="C146" s="1490" t="s">
        <v>2217</v>
      </c>
      <c r="D146" s="1489" t="s">
        <v>2230</v>
      </c>
      <c r="E146" s="1489">
        <v>50</v>
      </c>
      <c r="F146" s="1531"/>
      <c r="G146" s="1531"/>
      <c r="H146" s="1531"/>
      <c r="I146" s="1531" t="s">
        <v>19</v>
      </c>
      <c r="J146" s="1531" t="s">
        <v>19</v>
      </c>
      <c r="K146" s="1488" t="s">
        <v>19</v>
      </c>
      <c r="L146" s="1488" t="s">
        <v>19</v>
      </c>
      <c r="M146" s="1488" t="s">
        <v>19</v>
      </c>
      <c r="N146" s="1488" t="s">
        <v>19</v>
      </c>
      <c r="O146" s="1513"/>
      <c r="P146" s="1514"/>
      <c r="Q146" s="1488" t="s">
        <v>19</v>
      </c>
    </row>
    <row r="147" spans="2:17" ht="30" x14ac:dyDescent="0.25">
      <c r="B147" s="1106" t="s">
        <v>830</v>
      </c>
      <c r="C147" s="1490" t="s">
        <v>2217</v>
      </c>
      <c r="D147" s="1489" t="s">
        <v>2231</v>
      </c>
      <c r="E147" s="1489">
        <v>50</v>
      </c>
      <c r="F147" s="1531"/>
      <c r="G147" s="1531"/>
      <c r="H147" s="1531"/>
      <c r="I147" s="1531" t="s">
        <v>19</v>
      </c>
      <c r="J147" s="1531" t="s">
        <v>19</v>
      </c>
      <c r="K147" s="1488" t="s">
        <v>19</v>
      </c>
      <c r="L147" s="1488" t="s">
        <v>19</v>
      </c>
      <c r="M147" s="1488" t="s">
        <v>19</v>
      </c>
      <c r="N147" s="1488" t="s">
        <v>19</v>
      </c>
      <c r="O147" s="1513"/>
      <c r="P147" s="1514"/>
      <c r="Q147" s="1488" t="s">
        <v>19</v>
      </c>
    </row>
    <row r="148" spans="2:17" ht="30" x14ac:dyDescent="0.25">
      <c r="B148" s="1106" t="s">
        <v>830</v>
      </c>
      <c r="C148" s="1490" t="s">
        <v>2217</v>
      </c>
      <c r="D148" s="1489" t="s">
        <v>2232</v>
      </c>
      <c r="E148" s="1489">
        <v>50</v>
      </c>
      <c r="F148" s="1531"/>
      <c r="G148" s="1531"/>
      <c r="H148" s="1531"/>
      <c r="I148" s="1531" t="s">
        <v>19</v>
      </c>
      <c r="J148" s="1531" t="s">
        <v>19</v>
      </c>
      <c r="K148" s="1488" t="s">
        <v>19</v>
      </c>
      <c r="L148" s="1488" t="s">
        <v>19</v>
      </c>
      <c r="M148" s="1488" t="s">
        <v>19</v>
      </c>
      <c r="N148" s="1488" t="s">
        <v>19</v>
      </c>
      <c r="O148" s="1513"/>
      <c r="P148" s="1514"/>
      <c r="Q148" s="1488" t="s">
        <v>19</v>
      </c>
    </row>
    <row r="149" spans="2:17" ht="30" x14ac:dyDescent="0.25">
      <c r="B149" s="1106" t="s">
        <v>830</v>
      </c>
      <c r="C149" s="1490" t="s">
        <v>2217</v>
      </c>
      <c r="D149" s="1489" t="s">
        <v>2233</v>
      </c>
      <c r="E149" s="1489">
        <v>50</v>
      </c>
      <c r="F149" s="1531"/>
      <c r="G149" s="1531"/>
      <c r="H149" s="1531"/>
      <c r="I149" s="1531" t="s">
        <v>19</v>
      </c>
      <c r="J149" s="1531" t="s">
        <v>19</v>
      </c>
      <c r="K149" s="1488" t="s">
        <v>19</v>
      </c>
      <c r="L149" s="1488" t="s">
        <v>19</v>
      </c>
      <c r="M149" s="1488" t="s">
        <v>19</v>
      </c>
      <c r="N149" s="1488" t="s">
        <v>19</v>
      </c>
      <c r="O149" s="1513"/>
      <c r="P149" s="1514"/>
      <c r="Q149" s="1488" t="s">
        <v>19</v>
      </c>
    </row>
    <row r="150" spans="2:17" ht="30" x14ac:dyDescent="0.25">
      <c r="B150" s="1106" t="s">
        <v>830</v>
      </c>
      <c r="C150" s="1490" t="s">
        <v>2217</v>
      </c>
      <c r="D150" s="1489" t="s">
        <v>2233</v>
      </c>
      <c r="E150" s="1489">
        <v>50</v>
      </c>
      <c r="F150" s="1531"/>
      <c r="G150" s="1531"/>
      <c r="H150" s="1531"/>
      <c r="I150" s="1531" t="s">
        <v>19</v>
      </c>
      <c r="J150" s="1531" t="s">
        <v>19</v>
      </c>
      <c r="K150" s="1488" t="s">
        <v>19</v>
      </c>
      <c r="L150" s="1488" t="s">
        <v>19</v>
      </c>
      <c r="M150" s="1488" t="s">
        <v>19</v>
      </c>
      <c r="N150" s="1488" t="s">
        <v>19</v>
      </c>
      <c r="O150" s="1513"/>
      <c r="P150" s="1514"/>
      <c r="Q150" s="1488" t="s">
        <v>19</v>
      </c>
    </row>
    <row r="151" spans="2:17" ht="30" x14ac:dyDescent="0.25">
      <c r="B151" s="1106" t="s">
        <v>830</v>
      </c>
      <c r="C151" s="1490" t="s">
        <v>2217</v>
      </c>
      <c r="D151" s="1489" t="s">
        <v>2234</v>
      </c>
      <c r="E151" s="1489">
        <v>50</v>
      </c>
      <c r="F151" s="1531"/>
      <c r="G151" s="1531"/>
      <c r="H151" s="1531"/>
      <c r="I151" s="1531" t="s">
        <v>19</v>
      </c>
      <c r="J151" s="1531" t="s">
        <v>19</v>
      </c>
      <c r="K151" s="1488" t="s">
        <v>19</v>
      </c>
      <c r="L151" s="1488" t="s">
        <v>19</v>
      </c>
      <c r="M151" s="1488" t="s">
        <v>19</v>
      </c>
      <c r="N151" s="1488" t="s">
        <v>19</v>
      </c>
      <c r="O151" s="1513"/>
      <c r="P151" s="1514"/>
      <c r="Q151" s="1488" t="s">
        <v>19</v>
      </c>
    </row>
    <row r="152" spans="2:17" ht="30" x14ac:dyDescent="0.25">
      <c r="B152" s="1106" t="s">
        <v>830</v>
      </c>
      <c r="C152" s="1490" t="s">
        <v>2217</v>
      </c>
      <c r="D152" s="1489" t="s">
        <v>2235</v>
      </c>
      <c r="E152" s="1489">
        <v>50</v>
      </c>
      <c r="F152" s="1531"/>
      <c r="G152" s="1531"/>
      <c r="H152" s="1531"/>
      <c r="I152" s="1531" t="s">
        <v>19</v>
      </c>
      <c r="J152" s="1531" t="s">
        <v>19</v>
      </c>
      <c r="K152" s="1488" t="s">
        <v>19</v>
      </c>
      <c r="L152" s="1488" t="s">
        <v>19</v>
      </c>
      <c r="M152" s="1488" t="s">
        <v>19</v>
      </c>
      <c r="N152" s="1488" t="s">
        <v>19</v>
      </c>
      <c r="O152" s="1513"/>
      <c r="P152" s="1514"/>
      <c r="Q152" s="1488" t="s">
        <v>19</v>
      </c>
    </row>
    <row r="153" spans="2:17" ht="30" x14ac:dyDescent="0.25">
      <c r="B153" s="1106" t="s">
        <v>830</v>
      </c>
      <c r="C153" s="1490" t="s">
        <v>2217</v>
      </c>
      <c r="D153" s="1489" t="s">
        <v>2236</v>
      </c>
      <c r="E153" s="1489">
        <v>48</v>
      </c>
      <c r="F153" s="1531"/>
      <c r="G153" s="1531"/>
      <c r="H153" s="1531"/>
      <c r="I153" s="1531" t="s">
        <v>19</v>
      </c>
      <c r="J153" s="1531" t="s">
        <v>19</v>
      </c>
      <c r="K153" s="1488" t="s">
        <v>19</v>
      </c>
      <c r="L153" s="1488" t="s">
        <v>19</v>
      </c>
      <c r="M153" s="1488" t="s">
        <v>19</v>
      </c>
      <c r="N153" s="1488" t="s">
        <v>19</v>
      </c>
      <c r="O153" s="1513"/>
      <c r="P153" s="1514"/>
      <c r="Q153" s="1488" t="s">
        <v>19</v>
      </c>
    </row>
    <row r="154" spans="2:17" ht="30" x14ac:dyDescent="0.25">
      <c r="B154" s="1106" t="s">
        <v>830</v>
      </c>
      <c r="C154" s="1490" t="s">
        <v>2217</v>
      </c>
      <c r="D154" s="1489" t="s">
        <v>2237</v>
      </c>
      <c r="E154" s="1489">
        <v>48</v>
      </c>
      <c r="F154" s="1531"/>
      <c r="G154" s="1531"/>
      <c r="H154" s="1531"/>
      <c r="I154" s="1531" t="s">
        <v>19</v>
      </c>
      <c r="J154" s="1531" t="s">
        <v>19</v>
      </c>
      <c r="K154" s="1488" t="s">
        <v>19</v>
      </c>
      <c r="L154" s="1488" t="s">
        <v>19</v>
      </c>
      <c r="M154" s="1488" t="s">
        <v>19</v>
      </c>
      <c r="N154" s="1488" t="s">
        <v>19</v>
      </c>
      <c r="O154" s="1513"/>
      <c r="P154" s="1514"/>
      <c r="Q154" s="1488" t="s">
        <v>19</v>
      </c>
    </row>
    <row r="155" spans="2:17" ht="30" x14ac:dyDescent="0.25">
      <c r="B155" s="1106" t="s">
        <v>830</v>
      </c>
      <c r="C155" s="1490" t="s">
        <v>2217</v>
      </c>
      <c r="D155" s="1489" t="s">
        <v>2238</v>
      </c>
      <c r="E155" s="1489">
        <v>50</v>
      </c>
      <c r="F155" s="1531"/>
      <c r="G155" s="1531"/>
      <c r="H155" s="1531"/>
      <c r="I155" s="1531" t="s">
        <v>19</v>
      </c>
      <c r="J155" s="1531" t="s">
        <v>19</v>
      </c>
      <c r="K155" s="1488" t="s">
        <v>19</v>
      </c>
      <c r="L155" s="1488" t="s">
        <v>19</v>
      </c>
      <c r="M155" s="1488" t="s">
        <v>19</v>
      </c>
      <c r="N155" s="1488" t="s">
        <v>19</v>
      </c>
      <c r="O155" s="1513"/>
      <c r="P155" s="1514"/>
      <c r="Q155" s="1488" t="s">
        <v>19</v>
      </c>
    </row>
    <row r="156" spans="2:17" ht="30" x14ac:dyDescent="0.25">
      <c r="B156" s="1106" t="s">
        <v>830</v>
      </c>
      <c r="C156" s="1490" t="s">
        <v>2217</v>
      </c>
      <c r="D156" s="1489" t="s">
        <v>2238</v>
      </c>
      <c r="E156" s="1489">
        <v>50</v>
      </c>
      <c r="F156" s="1531"/>
      <c r="G156" s="1531"/>
      <c r="H156" s="1531"/>
      <c r="I156" s="1531" t="s">
        <v>19</v>
      </c>
      <c r="J156" s="1531" t="s">
        <v>19</v>
      </c>
      <c r="K156" s="1488" t="s">
        <v>19</v>
      </c>
      <c r="L156" s="1488" t="s">
        <v>19</v>
      </c>
      <c r="M156" s="1488" t="s">
        <v>19</v>
      </c>
      <c r="N156" s="1488" t="s">
        <v>19</v>
      </c>
      <c r="O156" s="1513"/>
      <c r="P156" s="1514"/>
      <c r="Q156" s="1488" t="s">
        <v>19</v>
      </c>
    </row>
    <row r="157" spans="2:17" ht="30" x14ac:dyDescent="0.25">
      <c r="B157" s="1106" t="s">
        <v>830</v>
      </c>
      <c r="C157" s="1490" t="s">
        <v>2217</v>
      </c>
      <c r="D157" s="1489" t="s">
        <v>2239</v>
      </c>
      <c r="E157" s="1489">
        <v>50</v>
      </c>
      <c r="F157" s="1531"/>
      <c r="G157" s="1531"/>
      <c r="H157" s="1531"/>
      <c r="I157" s="1531" t="s">
        <v>19</v>
      </c>
      <c r="J157" s="1531" t="s">
        <v>19</v>
      </c>
      <c r="K157" s="1488" t="s">
        <v>19</v>
      </c>
      <c r="L157" s="1488" t="s">
        <v>19</v>
      </c>
      <c r="M157" s="1488" t="s">
        <v>19</v>
      </c>
      <c r="N157" s="1488" t="s">
        <v>19</v>
      </c>
      <c r="O157" s="1513"/>
      <c r="P157" s="1514"/>
      <c r="Q157" s="1488" t="s">
        <v>19</v>
      </c>
    </row>
    <row r="158" spans="2:17" ht="30" x14ac:dyDescent="0.25">
      <c r="B158" s="1106" t="s">
        <v>830</v>
      </c>
      <c r="C158" s="1490" t="s">
        <v>2217</v>
      </c>
      <c r="D158" s="1489" t="s">
        <v>2240</v>
      </c>
      <c r="E158" s="1489">
        <v>48</v>
      </c>
      <c r="F158" s="1531"/>
      <c r="G158" s="1531"/>
      <c r="H158" s="1531"/>
      <c r="I158" s="1531" t="s">
        <v>19</v>
      </c>
      <c r="J158" s="1531" t="s">
        <v>19</v>
      </c>
      <c r="K158" s="1488" t="s">
        <v>19</v>
      </c>
      <c r="L158" s="1488" t="s">
        <v>19</v>
      </c>
      <c r="M158" s="1488" t="s">
        <v>19</v>
      </c>
      <c r="N158" s="1488" t="s">
        <v>19</v>
      </c>
      <c r="O158" s="1513"/>
      <c r="P158" s="1514"/>
      <c r="Q158" s="1488" t="s">
        <v>19</v>
      </c>
    </row>
    <row r="159" spans="2:17" ht="30" x14ac:dyDescent="0.25">
      <c r="B159" s="1106" t="s">
        <v>830</v>
      </c>
      <c r="C159" s="1490" t="s">
        <v>2217</v>
      </c>
      <c r="D159" s="1489" t="s">
        <v>2241</v>
      </c>
      <c r="E159" s="1489">
        <v>48</v>
      </c>
      <c r="F159" s="1531"/>
      <c r="G159" s="1531"/>
      <c r="H159" s="1531"/>
      <c r="I159" s="1531" t="s">
        <v>19</v>
      </c>
      <c r="J159" s="1531" t="s">
        <v>19</v>
      </c>
      <c r="K159" s="1488" t="s">
        <v>19</v>
      </c>
      <c r="L159" s="1488" t="s">
        <v>19</v>
      </c>
      <c r="M159" s="1488" t="s">
        <v>19</v>
      </c>
      <c r="N159" s="1488" t="s">
        <v>19</v>
      </c>
      <c r="O159" s="1513"/>
      <c r="P159" s="1514"/>
      <c r="Q159" s="1488" t="s">
        <v>19</v>
      </c>
    </row>
    <row r="160" spans="2:17" ht="30" x14ac:dyDescent="0.25">
      <c r="B160" s="1106" t="s">
        <v>830</v>
      </c>
      <c r="C160" s="1490" t="s">
        <v>2217</v>
      </c>
      <c r="D160" s="1489" t="s">
        <v>2242</v>
      </c>
      <c r="E160" s="1489">
        <v>50</v>
      </c>
      <c r="F160" s="1531"/>
      <c r="G160" s="1531"/>
      <c r="H160" s="1531"/>
      <c r="I160" s="1531" t="s">
        <v>19</v>
      </c>
      <c r="J160" s="1531" t="s">
        <v>19</v>
      </c>
      <c r="K160" s="1488" t="s">
        <v>19</v>
      </c>
      <c r="L160" s="1488" t="s">
        <v>19</v>
      </c>
      <c r="M160" s="1488" t="s">
        <v>19</v>
      </c>
      <c r="N160" s="1488" t="s">
        <v>19</v>
      </c>
      <c r="O160" s="1513"/>
      <c r="P160" s="1514"/>
      <c r="Q160" s="1488" t="s">
        <v>19</v>
      </c>
    </row>
    <row r="161" spans="2:17" ht="30" x14ac:dyDescent="0.25">
      <c r="B161" s="1106" t="s">
        <v>830</v>
      </c>
      <c r="C161" s="1490" t="s">
        <v>2217</v>
      </c>
      <c r="D161" s="1489" t="s">
        <v>2242</v>
      </c>
      <c r="E161" s="1489">
        <v>50</v>
      </c>
      <c r="F161" s="1531"/>
      <c r="G161" s="1531"/>
      <c r="H161" s="1531"/>
      <c r="I161" s="1531" t="s">
        <v>19</v>
      </c>
      <c r="J161" s="1531" t="s">
        <v>19</v>
      </c>
      <c r="K161" s="1488" t="s">
        <v>19</v>
      </c>
      <c r="L161" s="1488" t="s">
        <v>19</v>
      </c>
      <c r="M161" s="1488" t="s">
        <v>19</v>
      </c>
      <c r="N161" s="1488" t="s">
        <v>19</v>
      </c>
      <c r="O161" s="1513"/>
      <c r="P161" s="1514"/>
      <c r="Q161" s="1488" t="s">
        <v>19</v>
      </c>
    </row>
    <row r="162" spans="2:17" ht="30" x14ac:dyDescent="0.25">
      <c r="B162" s="1106" t="s">
        <v>830</v>
      </c>
      <c r="C162" s="1490" t="s">
        <v>2217</v>
      </c>
      <c r="D162" s="1489" t="s">
        <v>2243</v>
      </c>
      <c r="E162" s="1489">
        <v>48</v>
      </c>
      <c r="F162" s="1531"/>
      <c r="G162" s="1531"/>
      <c r="H162" s="1531"/>
      <c r="I162" s="1531" t="s">
        <v>19</v>
      </c>
      <c r="J162" s="1531" t="s">
        <v>19</v>
      </c>
      <c r="K162" s="1488" t="s">
        <v>19</v>
      </c>
      <c r="L162" s="1488" t="s">
        <v>19</v>
      </c>
      <c r="M162" s="1488" t="s">
        <v>19</v>
      </c>
      <c r="N162" s="1488" t="s">
        <v>19</v>
      </c>
      <c r="O162" s="1513"/>
      <c r="P162" s="1514"/>
      <c r="Q162" s="1488" t="s">
        <v>19</v>
      </c>
    </row>
    <row r="163" spans="2:17" ht="30" x14ac:dyDescent="0.25">
      <c r="B163" s="1106" t="s">
        <v>830</v>
      </c>
      <c r="C163" s="1490" t="s">
        <v>2217</v>
      </c>
      <c r="D163" s="1489" t="s">
        <v>2243</v>
      </c>
      <c r="E163" s="1489">
        <v>48</v>
      </c>
      <c r="F163" s="1531"/>
      <c r="G163" s="1531"/>
      <c r="H163" s="1531"/>
      <c r="I163" s="1531" t="s">
        <v>19</v>
      </c>
      <c r="J163" s="1531" t="s">
        <v>19</v>
      </c>
      <c r="K163" s="1488" t="s">
        <v>19</v>
      </c>
      <c r="L163" s="1488" t="s">
        <v>19</v>
      </c>
      <c r="M163" s="1488" t="s">
        <v>19</v>
      </c>
      <c r="N163" s="1488" t="s">
        <v>19</v>
      </c>
      <c r="O163" s="1513"/>
      <c r="P163" s="1514"/>
      <c r="Q163" s="1488" t="s">
        <v>19</v>
      </c>
    </row>
    <row r="164" spans="2:17" ht="30" x14ac:dyDescent="0.25">
      <c r="B164" s="1106" t="s">
        <v>830</v>
      </c>
      <c r="C164" s="1490" t="s">
        <v>2217</v>
      </c>
      <c r="D164" s="1489" t="s">
        <v>2244</v>
      </c>
      <c r="E164" s="1489">
        <v>48</v>
      </c>
      <c r="F164" s="1531"/>
      <c r="G164" s="1531"/>
      <c r="H164" s="1531"/>
      <c r="I164" s="1531" t="s">
        <v>19</v>
      </c>
      <c r="J164" s="1531" t="s">
        <v>19</v>
      </c>
      <c r="K164" s="1488" t="s">
        <v>19</v>
      </c>
      <c r="L164" s="1488" t="s">
        <v>19</v>
      </c>
      <c r="M164" s="1488" t="s">
        <v>19</v>
      </c>
      <c r="N164" s="1488" t="s">
        <v>19</v>
      </c>
      <c r="O164" s="1513"/>
      <c r="P164" s="1514"/>
      <c r="Q164" s="1488" t="s">
        <v>19</v>
      </c>
    </row>
    <row r="165" spans="2:17" ht="30" x14ac:dyDescent="0.25">
      <c r="B165" s="1106" t="s">
        <v>830</v>
      </c>
      <c r="C165" s="1490" t="s">
        <v>2217</v>
      </c>
      <c r="D165" s="1489" t="s">
        <v>2244</v>
      </c>
      <c r="E165" s="1489">
        <v>48</v>
      </c>
      <c r="F165" s="1531"/>
      <c r="G165" s="1531"/>
      <c r="H165" s="1531"/>
      <c r="I165" s="1531" t="s">
        <v>19</v>
      </c>
      <c r="J165" s="1531" t="s">
        <v>19</v>
      </c>
      <c r="K165" s="1488" t="s">
        <v>19</v>
      </c>
      <c r="L165" s="1488" t="s">
        <v>19</v>
      </c>
      <c r="M165" s="1488" t="s">
        <v>19</v>
      </c>
      <c r="N165" s="1488" t="s">
        <v>19</v>
      </c>
      <c r="O165" s="1513"/>
      <c r="P165" s="1514"/>
      <c r="Q165" s="1488" t="s">
        <v>19</v>
      </c>
    </row>
    <row r="166" spans="2:17" ht="30" x14ac:dyDescent="0.25">
      <c r="B166" s="1106" t="s">
        <v>830</v>
      </c>
      <c r="C166" s="1490" t="s">
        <v>2217</v>
      </c>
      <c r="D166" s="1489" t="s">
        <v>2245</v>
      </c>
      <c r="E166" s="1489">
        <v>50</v>
      </c>
      <c r="F166" s="1531"/>
      <c r="G166" s="1531"/>
      <c r="H166" s="1531"/>
      <c r="I166" s="1531" t="s">
        <v>19</v>
      </c>
      <c r="J166" s="1531" t="s">
        <v>19</v>
      </c>
      <c r="K166" s="1488" t="s">
        <v>19</v>
      </c>
      <c r="L166" s="1488" t="s">
        <v>19</v>
      </c>
      <c r="M166" s="1488" t="s">
        <v>19</v>
      </c>
      <c r="N166" s="1488" t="s">
        <v>19</v>
      </c>
      <c r="O166" s="1513"/>
      <c r="P166" s="1514"/>
      <c r="Q166" s="1488" t="s">
        <v>19</v>
      </c>
    </row>
    <row r="167" spans="2:17" ht="30" x14ac:dyDescent="0.25">
      <c r="B167" s="1106" t="s">
        <v>830</v>
      </c>
      <c r="C167" s="1490" t="s">
        <v>2217</v>
      </c>
      <c r="D167" s="1489" t="s">
        <v>2246</v>
      </c>
      <c r="E167" s="1489">
        <v>50</v>
      </c>
      <c r="F167" s="1531"/>
      <c r="G167" s="1531"/>
      <c r="H167" s="1531"/>
      <c r="I167" s="1531" t="s">
        <v>19</v>
      </c>
      <c r="J167" s="1531" t="s">
        <v>19</v>
      </c>
      <c r="K167" s="1488" t="s">
        <v>19</v>
      </c>
      <c r="L167" s="1488" t="s">
        <v>19</v>
      </c>
      <c r="M167" s="1488" t="s">
        <v>19</v>
      </c>
      <c r="N167" s="1488" t="s">
        <v>19</v>
      </c>
      <c r="O167" s="1513"/>
      <c r="P167" s="1514"/>
      <c r="Q167" s="1488" t="s">
        <v>19</v>
      </c>
    </row>
    <row r="168" spans="2:17" ht="30" x14ac:dyDescent="0.25">
      <c r="B168" s="1106" t="s">
        <v>830</v>
      </c>
      <c r="C168" s="1490" t="s">
        <v>2217</v>
      </c>
      <c r="D168" s="1489" t="s">
        <v>2247</v>
      </c>
      <c r="E168" s="1489">
        <v>50</v>
      </c>
      <c r="F168" s="1531"/>
      <c r="G168" s="1531"/>
      <c r="H168" s="1531"/>
      <c r="I168" s="1531" t="s">
        <v>19</v>
      </c>
      <c r="J168" s="1531" t="s">
        <v>19</v>
      </c>
      <c r="K168" s="1488" t="s">
        <v>19</v>
      </c>
      <c r="L168" s="1488" t="s">
        <v>19</v>
      </c>
      <c r="M168" s="1488" t="s">
        <v>19</v>
      </c>
      <c r="N168" s="1488" t="s">
        <v>19</v>
      </c>
      <c r="O168" s="1513"/>
      <c r="P168" s="1514"/>
      <c r="Q168" s="1488" t="s">
        <v>19</v>
      </c>
    </row>
    <row r="169" spans="2:17" ht="30" x14ac:dyDescent="0.25">
      <c r="B169" s="1106" t="s">
        <v>830</v>
      </c>
      <c r="C169" s="1490" t="s">
        <v>2217</v>
      </c>
      <c r="D169" s="1489" t="s">
        <v>2248</v>
      </c>
      <c r="E169" s="1489">
        <v>52</v>
      </c>
      <c r="F169" s="1531"/>
      <c r="G169" s="1531"/>
      <c r="H169" s="1531"/>
      <c r="I169" s="1531" t="s">
        <v>19</v>
      </c>
      <c r="J169" s="1531" t="s">
        <v>19</v>
      </c>
      <c r="K169" s="1488" t="s">
        <v>19</v>
      </c>
      <c r="L169" s="1488" t="s">
        <v>19</v>
      </c>
      <c r="M169" s="1488" t="s">
        <v>19</v>
      </c>
      <c r="N169" s="1488" t="s">
        <v>19</v>
      </c>
      <c r="O169" s="1513"/>
      <c r="P169" s="1514"/>
      <c r="Q169" s="1488" t="s">
        <v>19</v>
      </c>
    </row>
    <row r="170" spans="2:17" ht="30" x14ac:dyDescent="0.25">
      <c r="B170" s="1106" t="s">
        <v>830</v>
      </c>
      <c r="C170" s="1490" t="s">
        <v>2217</v>
      </c>
      <c r="D170" s="1489" t="s">
        <v>2249</v>
      </c>
      <c r="E170" s="1489">
        <v>50</v>
      </c>
      <c r="F170" s="1531"/>
      <c r="G170" s="1531"/>
      <c r="H170" s="1531"/>
      <c r="I170" s="1531" t="s">
        <v>19</v>
      </c>
      <c r="J170" s="1531" t="s">
        <v>19</v>
      </c>
      <c r="K170" s="1488" t="s">
        <v>19</v>
      </c>
      <c r="L170" s="1488" t="s">
        <v>19</v>
      </c>
      <c r="M170" s="1488" t="s">
        <v>19</v>
      </c>
      <c r="N170" s="1488" t="s">
        <v>19</v>
      </c>
      <c r="O170" s="1513"/>
      <c r="P170" s="1514"/>
      <c r="Q170" s="1488" t="s">
        <v>19</v>
      </c>
    </row>
    <row r="171" spans="2:17" ht="30" x14ac:dyDescent="0.25">
      <c r="B171" s="1106" t="s">
        <v>830</v>
      </c>
      <c r="C171" s="1490" t="s">
        <v>2217</v>
      </c>
      <c r="D171" s="1489" t="s">
        <v>2250</v>
      </c>
      <c r="E171" s="1489">
        <v>48</v>
      </c>
      <c r="F171" s="1531"/>
      <c r="G171" s="1531"/>
      <c r="H171" s="1531"/>
      <c r="I171" s="1531" t="s">
        <v>19</v>
      </c>
      <c r="J171" s="1531" t="s">
        <v>19</v>
      </c>
      <c r="K171" s="1488" t="s">
        <v>19</v>
      </c>
      <c r="L171" s="1488" t="s">
        <v>19</v>
      </c>
      <c r="M171" s="1488" t="s">
        <v>19</v>
      </c>
      <c r="N171" s="1488" t="s">
        <v>19</v>
      </c>
      <c r="O171" s="1513"/>
      <c r="P171" s="1514"/>
      <c r="Q171" s="1488" t="s">
        <v>19</v>
      </c>
    </row>
    <row r="172" spans="2:17" ht="30" x14ac:dyDescent="0.25">
      <c r="B172" s="1106" t="s">
        <v>830</v>
      </c>
      <c r="C172" s="1490" t="s">
        <v>2217</v>
      </c>
      <c r="D172" s="1489" t="s">
        <v>2251</v>
      </c>
      <c r="E172" s="1489">
        <v>50</v>
      </c>
      <c r="F172" s="1531"/>
      <c r="G172" s="1531"/>
      <c r="H172" s="1531"/>
      <c r="I172" s="1531" t="s">
        <v>19</v>
      </c>
      <c r="J172" s="1531" t="s">
        <v>19</v>
      </c>
      <c r="K172" s="1488" t="s">
        <v>19</v>
      </c>
      <c r="L172" s="1488" t="s">
        <v>19</v>
      </c>
      <c r="M172" s="1488" t="s">
        <v>19</v>
      </c>
      <c r="N172" s="1488" t="s">
        <v>19</v>
      </c>
      <c r="O172" s="1513"/>
      <c r="P172" s="1514"/>
      <c r="Q172" s="1488" t="s">
        <v>19</v>
      </c>
    </row>
    <row r="173" spans="2:17" ht="30" x14ac:dyDescent="0.25">
      <c r="B173" s="1106" t="s">
        <v>830</v>
      </c>
      <c r="C173" s="1490" t="s">
        <v>2217</v>
      </c>
      <c r="D173" s="1489" t="s">
        <v>2252</v>
      </c>
      <c r="E173" s="1489">
        <v>50</v>
      </c>
      <c r="F173" s="1531"/>
      <c r="G173" s="1531"/>
      <c r="H173" s="1531"/>
      <c r="I173" s="1531" t="s">
        <v>19</v>
      </c>
      <c r="J173" s="1531" t="s">
        <v>19</v>
      </c>
      <c r="K173" s="1488" t="s">
        <v>19</v>
      </c>
      <c r="L173" s="1488" t="s">
        <v>19</v>
      </c>
      <c r="M173" s="1488" t="s">
        <v>19</v>
      </c>
      <c r="N173" s="1488" t="s">
        <v>19</v>
      </c>
      <c r="O173" s="1513"/>
      <c r="P173" s="1514"/>
      <c r="Q173" s="1488" t="s">
        <v>19</v>
      </c>
    </row>
    <row r="174" spans="2:17" ht="30" x14ac:dyDescent="0.25">
      <c r="B174" s="1106" t="s">
        <v>830</v>
      </c>
      <c r="C174" s="1490" t="s">
        <v>2217</v>
      </c>
      <c r="D174" s="1489" t="s">
        <v>1129</v>
      </c>
      <c r="E174" s="1489">
        <v>50</v>
      </c>
      <c r="F174" s="1531"/>
      <c r="G174" s="1531"/>
      <c r="H174" s="1531"/>
      <c r="I174" s="1531" t="s">
        <v>19</v>
      </c>
      <c r="J174" s="1531" t="s">
        <v>19</v>
      </c>
      <c r="K174" s="1488" t="s">
        <v>19</v>
      </c>
      <c r="L174" s="1488" t="s">
        <v>19</v>
      </c>
      <c r="M174" s="1488" t="s">
        <v>19</v>
      </c>
      <c r="N174" s="1488" t="s">
        <v>19</v>
      </c>
      <c r="O174" s="1513"/>
      <c r="P174" s="1514"/>
      <c r="Q174" s="1488" t="s">
        <v>19</v>
      </c>
    </row>
    <row r="175" spans="2:17" ht="30" x14ac:dyDescent="0.25">
      <c r="B175" s="1106" t="s">
        <v>830</v>
      </c>
      <c r="C175" s="1490" t="s">
        <v>2217</v>
      </c>
      <c r="D175" s="1489" t="s">
        <v>1130</v>
      </c>
      <c r="E175" s="1489">
        <v>48</v>
      </c>
      <c r="F175" s="1531"/>
      <c r="G175" s="1531"/>
      <c r="H175" s="1531"/>
      <c r="I175" s="1531" t="s">
        <v>19</v>
      </c>
      <c r="J175" s="1531" t="s">
        <v>19</v>
      </c>
      <c r="K175" s="1488" t="s">
        <v>19</v>
      </c>
      <c r="L175" s="1488" t="s">
        <v>19</v>
      </c>
      <c r="M175" s="1488" t="s">
        <v>19</v>
      </c>
      <c r="N175" s="1488" t="s">
        <v>19</v>
      </c>
      <c r="O175" s="1513"/>
      <c r="P175" s="1514"/>
      <c r="Q175" s="1488" t="s">
        <v>19</v>
      </c>
    </row>
    <row r="176" spans="2:17" ht="30" x14ac:dyDescent="0.25">
      <c r="B176" s="1106" t="s">
        <v>830</v>
      </c>
      <c r="C176" s="1490" t="s">
        <v>2217</v>
      </c>
      <c r="D176" s="1489" t="s">
        <v>1130</v>
      </c>
      <c r="E176" s="1489">
        <v>48</v>
      </c>
      <c r="F176" s="1531"/>
      <c r="G176" s="1531"/>
      <c r="H176" s="1531"/>
      <c r="I176" s="1531" t="s">
        <v>19</v>
      </c>
      <c r="J176" s="1531" t="s">
        <v>19</v>
      </c>
      <c r="K176" s="1488" t="s">
        <v>19</v>
      </c>
      <c r="L176" s="1488" t="s">
        <v>19</v>
      </c>
      <c r="M176" s="1488" t="s">
        <v>19</v>
      </c>
      <c r="N176" s="1488" t="s">
        <v>19</v>
      </c>
      <c r="O176" s="1513"/>
      <c r="P176" s="1514"/>
      <c r="Q176" s="1488" t="s">
        <v>19</v>
      </c>
    </row>
    <row r="177" spans="2:17" ht="30" x14ac:dyDescent="0.25">
      <c r="B177" s="1106" t="s">
        <v>830</v>
      </c>
      <c r="C177" s="1490" t="s">
        <v>2217</v>
      </c>
      <c r="D177" s="1489" t="s">
        <v>2253</v>
      </c>
      <c r="E177" s="1489">
        <v>50</v>
      </c>
      <c r="F177" s="1531"/>
      <c r="G177" s="1531"/>
      <c r="H177" s="1531"/>
      <c r="I177" s="1531" t="s">
        <v>19</v>
      </c>
      <c r="J177" s="1531" t="s">
        <v>19</v>
      </c>
      <c r="K177" s="1488" t="s">
        <v>19</v>
      </c>
      <c r="L177" s="1488" t="s">
        <v>19</v>
      </c>
      <c r="M177" s="1488" t="s">
        <v>19</v>
      </c>
      <c r="N177" s="1488" t="s">
        <v>19</v>
      </c>
      <c r="O177" s="1513"/>
      <c r="P177" s="1514"/>
      <c r="Q177" s="1488" t="s">
        <v>19</v>
      </c>
    </row>
    <row r="178" spans="2:17" ht="30" x14ac:dyDescent="0.25">
      <c r="B178" s="1106" t="s">
        <v>830</v>
      </c>
      <c r="C178" s="1490" t="s">
        <v>2217</v>
      </c>
      <c r="D178" s="1489" t="s">
        <v>2254</v>
      </c>
      <c r="E178" s="1489">
        <v>50</v>
      </c>
      <c r="F178" s="1531"/>
      <c r="G178" s="1531"/>
      <c r="H178" s="1531"/>
      <c r="I178" s="1531" t="s">
        <v>19</v>
      </c>
      <c r="J178" s="1531" t="s">
        <v>19</v>
      </c>
      <c r="K178" s="1488" t="s">
        <v>19</v>
      </c>
      <c r="L178" s="1488" t="s">
        <v>19</v>
      </c>
      <c r="M178" s="1488" t="s">
        <v>19</v>
      </c>
      <c r="N178" s="1488" t="s">
        <v>19</v>
      </c>
      <c r="O178" s="1513"/>
      <c r="P178" s="1514"/>
      <c r="Q178" s="1488" t="s">
        <v>19</v>
      </c>
    </row>
    <row r="179" spans="2:17" ht="15.75" x14ac:dyDescent="0.25">
      <c r="B179" s="1106"/>
      <c r="C179" s="697"/>
      <c r="D179" s="698"/>
      <c r="E179" s="699">
        <v>3270</v>
      </c>
      <c r="F179" s="1531"/>
      <c r="G179" s="1531"/>
      <c r="H179" s="1531"/>
      <c r="I179" s="1531"/>
      <c r="J179" s="1531"/>
      <c r="K179" s="1488"/>
      <c r="L179" s="1488"/>
      <c r="M179" s="1488"/>
      <c r="N179" s="1488"/>
      <c r="O179" s="1513"/>
      <c r="P179" s="1514"/>
      <c r="Q179" s="1488"/>
    </row>
    <row r="180" spans="2:17" x14ac:dyDescent="0.25">
      <c r="B180" s="700" t="s">
        <v>2255</v>
      </c>
      <c r="C180" s="697"/>
      <c r="D180" s="698"/>
      <c r="E180" s="1489"/>
      <c r="F180" s="1531"/>
      <c r="G180" s="1531"/>
      <c r="H180" s="1531"/>
      <c r="I180" s="1531"/>
      <c r="J180" s="1531"/>
      <c r="K180" s="1488"/>
      <c r="L180" s="1488"/>
      <c r="M180" s="1488"/>
      <c r="N180" s="1488"/>
      <c r="O180" s="1513"/>
      <c r="P180" s="1514"/>
      <c r="Q180" s="1488"/>
    </row>
    <row r="181" spans="2:17" ht="90" x14ac:dyDescent="0.25">
      <c r="B181" s="1108" t="s">
        <v>68</v>
      </c>
      <c r="C181" s="114" t="s">
        <v>69</v>
      </c>
      <c r="D181" s="114" t="s">
        <v>70</v>
      </c>
      <c r="E181" s="114" t="s">
        <v>71</v>
      </c>
      <c r="F181" s="114" t="s">
        <v>72</v>
      </c>
      <c r="G181" s="114" t="s">
        <v>73</v>
      </c>
      <c r="H181" s="114" t="s">
        <v>74</v>
      </c>
      <c r="I181" s="114" t="s">
        <v>75</v>
      </c>
      <c r="J181" s="114" t="s">
        <v>76</v>
      </c>
      <c r="K181" s="114" t="s">
        <v>77</v>
      </c>
      <c r="L181" s="114" t="s">
        <v>78</v>
      </c>
      <c r="M181" s="115" t="s">
        <v>79</v>
      </c>
      <c r="N181" s="115" t="s">
        <v>80</v>
      </c>
      <c r="O181" s="1898" t="s">
        <v>81</v>
      </c>
      <c r="P181" s="1900"/>
      <c r="Q181" s="1488"/>
    </row>
    <row r="182" spans="2:17" ht="30" x14ac:dyDescent="0.25">
      <c r="B182" s="1106" t="s">
        <v>2203</v>
      </c>
      <c r="C182" s="693" t="s">
        <v>2256</v>
      </c>
      <c r="D182" s="701" t="s">
        <v>2257</v>
      </c>
      <c r="E182" s="702">
        <v>65</v>
      </c>
      <c r="F182" s="1531"/>
      <c r="G182" s="1531" t="s">
        <v>19</v>
      </c>
      <c r="H182" s="1531"/>
      <c r="I182" s="1531"/>
      <c r="J182" s="1531" t="s">
        <v>19</v>
      </c>
      <c r="K182" s="1488" t="s">
        <v>19</v>
      </c>
      <c r="L182" s="1488" t="s">
        <v>19</v>
      </c>
      <c r="M182" s="1488" t="s">
        <v>19</v>
      </c>
      <c r="N182" s="1488" t="s">
        <v>19</v>
      </c>
      <c r="O182" s="1513"/>
      <c r="P182" s="1514"/>
      <c r="Q182" s="1488" t="s">
        <v>19</v>
      </c>
    </row>
    <row r="183" spans="2:17" ht="30" x14ac:dyDescent="0.25">
      <c r="B183" s="1106" t="s">
        <v>2203</v>
      </c>
      <c r="C183" s="693" t="s">
        <v>2256</v>
      </c>
      <c r="D183" s="701" t="s">
        <v>2258</v>
      </c>
      <c r="E183" s="702">
        <v>50</v>
      </c>
      <c r="F183" s="1531"/>
      <c r="G183" s="1531" t="s">
        <v>19</v>
      </c>
      <c r="H183" s="1531"/>
      <c r="I183" s="1531"/>
      <c r="J183" s="1531" t="s">
        <v>19</v>
      </c>
      <c r="K183" s="1488" t="s">
        <v>19</v>
      </c>
      <c r="L183" s="1488" t="s">
        <v>19</v>
      </c>
      <c r="M183" s="1488" t="s">
        <v>19</v>
      </c>
      <c r="N183" s="1488" t="s">
        <v>19</v>
      </c>
      <c r="O183" s="1513"/>
      <c r="P183" s="1514"/>
      <c r="Q183" s="1488" t="s">
        <v>19</v>
      </c>
    </row>
    <row r="184" spans="2:17" ht="30" x14ac:dyDescent="0.25">
      <c r="B184" s="1106" t="s">
        <v>2203</v>
      </c>
      <c r="C184" s="693" t="s">
        <v>2256</v>
      </c>
      <c r="D184" s="701" t="s">
        <v>2259</v>
      </c>
      <c r="E184" s="702">
        <v>100</v>
      </c>
      <c r="F184" s="1531"/>
      <c r="G184" s="1531" t="s">
        <v>19</v>
      </c>
      <c r="H184" s="1531"/>
      <c r="I184" s="1531"/>
      <c r="J184" s="1531" t="s">
        <v>19</v>
      </c>
      <c r="K184" s="1488" t="s">
        <v>19</v>
      </c>
      <c r="L184" s="1488" t="s">
        <v>19</v>
      </c>
      <c r="M184" s="1488" t="s">
        <v>19</v>
      </c>
      <c r="N184" s="1488" t="s">
        <v>19</v>
      </c>
      <c r="O184" s="1513"/>
      <c r="P184" s="1514"/>
      <c r="Q184" s="1488" t="s">
        <v>19</v>
      </c>
    </row>
    <row r="185" spans="2:17" ht="30" x14ac:dyDescent="0.25">
      <c r="B185" s="1106" t="s">
        <v>2203</v>
      </c>
      <c r="C185" s="693" t="s">
        <v>2256</v>
      </c>
      <c r="D185" s="701" t="s">
        <v>2260</v>
      </c>
      <c r="E185" s="702">
        <v>80</v>
      </c>
      <c r="F185" s="1531"/>
      <c r="G185" s="1531" t="s">
        <v>19</v>
      </c>
      <c r="H185" s="1531"/>
      <c r="I185" s="1531"/>
      <c r="J185" s="1531" t="s">
        <v>19</v>
      </c>
      <c r="K185" s="1488" t="s">
        <v>19</v>
      </c>
      <c r="L185" s="1488" t="s">
        <v>19</v>
      </c>
      <c r="M185" s="1488" t="s">
        <v>19</v>
      </c>
      <c r="N185" s="1488" t="s">
        <v>19</v>
      </c>
      <c r="O185" s="1513"/>
      <c r="P185" s="1514"/>
      <c r="Q185" s="1488" t="s">
        <v>19</v>
      </c>
    </row>
    <row r="186" spans="2:17" ht="30" x14ac:dyDescent="0.25">
      <c r="B186" s="1106" t="s">
        <v>2203</v>
      </c>
      <c r="C186" s="693" t="s">
        <v>2256</v>
      </c>
      <c r="D186" s="701" t="s">
        <v>2261</v>
      </c>
      <c r="E186" s="702">
        <v>100</v>
      </c>
      <c r="F186" s="1531"/>
      <c r="G186" s="1531" t="s">
        <v>19</v>
      </c>
      <c r="H186" s="1531"/>
      <c r="I186" s="1531"/>
      <c r="J186" s="1531" t="s">
        <v>19</v>
      </c>
      <c r="K186" s="1488" t="s">
        <v>19</v>
      </c>
      <c r="L186" s="1488" t="s">
        <v>19</v>
      </c>
      <c r="M186" s="1488" t="s">
        <v>19</v>
      </c>
      <c r="N186" s="1488" t="s">
        <v>19</v>
      </c>
      <c r="O186" s="1513"/>
      <c r="P186" s="1514"/>
      <c r="Q186" s="1488" t="s">
        <v>19</v>
      </c>
    </row>
    <row r="187" spans="2:17" ht="30" x14ac:dyDescent="0.25">
      <c r="B187" s="1106" t="s">
        <v>2203</v>
      </c>
      <c r="C187" s="693" t="s">
        <v>2256</v>
      </c>
      <c r="D187" s="701" t="s">
        <v>2262</v>
      </c>
      <c r="E187" s="702">
        <v>80</v>
      </c>
      <c r="F187" s="1531"/>
      <c r="G187" s="1531" t="s">
        <v>19</v>
      </c>
      <c r="H187" s="1531"/>
      <c r="I187" s="1531"/>
      <c r="J187" s="1531" t="s">
        <v>19</v>
      </c>
      <c r="K187" s="1488" t="s">
        <v>19</v>
      </c>
      <c r="L187" s="1488" t="s">
        <v>19</v>
      </c>
      <c r="M187" s="1488" t="s">
        <v>19</v>
      </c>
      <c r="N187" s="1488" t="s">
        <v>19</v>
      </c>
      <c r="O187" s="1513"/>
      <c r="P187" s="1514"/>
      <c r="Q187" s="1488" t="s">
        <v>19</v>
      </c>
    </row>
    <row r="188" spans="2:17" ht="30" x14ac:dyDescent="0.25">
      <c r="B188" s="1106" t="s">
        <v>2203</v>
      </c>
      <c r="C188" s="693" t="s">
        <v>2256</v>
      </c>
      <c r="D188" s="701" t="s">
        <v>2263</v>
      </c>
      <c r="E188" s="702">
        <v>71</v>
      </c>
      <c r="F188" s="1531"/>
      <c r="G188" s="1531" t="s">
        <v>19</v>
      </c>
      <c r="H188" s="1531"/>
      <c r="I188" s="1531"/>
      <c r="J188" s="1531" t="s">
        <v>19</v>
      </c>
      <c r="K188" s="1488" t="s">
        <v>19</v>
      </c>
      <c r="L188" s="1488" t="s">
        <v>19</v>
      </c>
      <c r="M188" s="1488" t="s">
        <v>19</v>
      </c>
      <c r="N188" s="1488" t="s">
        <v>19</v>
      </c>
      <c r="O188" s="1513"/>
      <c r="P188" s="1514"/>
      <c r="Q188" s="1488" t="s">
        <v>19</v>
      </c>
    </row>
    <row r="189" spans="2:17" ht="30" x14ac:dyDescent="0.25">
      <c r="B189" s="1106" t="s">
        <v>2203</v>
      </c>
      <c r="C189" s="693" t="s">
        <v>2256</v>
      </c>
      <c r="D189" s="701" t="s">
        <v>2264</v>
      </c>
      <c r="E189" s="702">
        <v>100</v>
      </c>
      <c r="F189" s="1531"/>
      <c r="G189" s="1531" t="s">
        <v>19</v>
      </c>
      <c r="H189" s="1531"/>
      <c r="I189" s="1531"/>
      <c r="J189" s="1531" t="s">
        <v>19</v>
      </c>
      <c r="K189" s="1488" t="s">
        <v>19</v>
      </c>
      <c r="L189" s="1488" t="s">
        <v>19</v>
      </c>
      <c r="M189" s="1488" t="s">
        <v>19</v>
      </c>
      <c r="N189" s="1488" t="s">
        <v>19</v>
      </c>
      <c r="O189" s="1513"/>
      <c r="P189" s="1514"/>
      <c r="Q189" s="1488" t="s">
        <v>19</v>
      </c>
    </row>
    <row r="190" spans="2:17" ht="30" x14ac:dyDescent="0.25">
      <c r="B190" s="1106" t="s">
        <v>2203</v>
      </c>
      <c r="C190" s="693" t="s">
        <v>2256</v>
      </c>
      <c r="D190" s="703" t="s">
        <v>2265</v>
      </c>
      <c r="E190" s="702">
        <v>100</v>
      </c>
      <c r="F190" s="1531"/>
      <c r="G190" s="1531" t="s">
        <v>19</v>
      </c>
      <c r="H190" s="1531"/>
      <c r="I190" s="1531"/>
      <c r="J190" s="1531" t="s">
        <v>19</v>
      </c>
      <c r="K190" s="1488" t="s">
        <v>19</v>
      </c>
      <c r="L190" s="1488" t="s">
        <v>19</v>
      </c>
      <c r="M190" s="1488" t="s">
        <v>19</v>
      </c>
      <c r="N190" s="1488" t="s">
        <v>19</v>
      </c>
      <c r="O190" s="1513"/>
      <c r="P190" s="1514"/>
      <c r="Q190" s="1488" t="s">
        <v>19</v>
      </c>
    </row>
    <row r="191" spans="2:17" ht="15.75" x14ac:dyDescent="0.25">
      <c r="B191" s="693"/>
      <c r="C191" s="697"/>
      <c r="D191" s="698"/>
      <c r="E191" s="704">
        <f>SUM(E182:E190)</f>
        <v>746</v>
      </c>
      <c r="F191" s="1531"/>
      <c r="G191" s="1531"/>
      <c r="H191" s="1531"/>
      <c r="I191" s="1531"/>
      <c r="J191" s="1531"/>
      <c r="K191" s="1488"/>
      <c r="L191" s="1488"/>
      <c r="M191" s="1488"/>
      <c r="N191" s="1488"/>
      <c r="O191" s="1513"/>
      <c r="P191" s="1514"/>
      <c r="Q191" s="1488"/>
    </row>
    <row r="192" spans="2:17" x14ac:dyDescent="0.25">
      <c r="B192" s="700" t="s">
        <v>2266</v>
      </c>
      <c r="C192" s="697"/>
      <c r="D192" s="698"/>
      <c r="E192" s="1489"/>
      <c r="F192" s="1531"/>
      <c r="G192" s="1531"/>
      <c r="H192" s="1531"/>
      <c r="I192" s="1531"/>
      <c r="J192" s="1531"/>
      <c r="K192" s="1488"/>
      <c r="L192" s="1488"/>
      <c r="M192" s="1488"/>
      <c r="N192" s="1488"/>
      <c r="O192" s="1513"/>
      <c r="P192" s="1514"/>
      <c r="Q192" s="1488"/>
    </row>
    <row r="193" spans="2:17" ht="90" x14ac:dyDescent="0.25">
      <c r="B193" s="1522" t="s">
        <v>68</v>
      </c>
      <c r="C193" s="114" t="s">
        <v>69</v>
      </c>
      <c r="D193" s="114" t="s">
        <v>70</v>
      </c>
      <c r="E193" s="114" t="s">
        <v>71</v>
      </c>
      <c r="F193" s="114" t="s">
        <v>72</v>
      </c>
      <c r="G193" s="114" t="s">
        <v>73</v>
      </c>
      <c r="H193" s="114" t="s">
        <v>74</v>
      </c>
      <c r="I193" s="114" t="s">
        <v>75</v>
      </c>
      <c r="J193" s="114" t="s">
        <v>76</v>
      </c>
      <c r="K193" s="114" t="s">
        <v>77</v>
      </c>
      <c r="L193" s="114" t="s">
        <v>78</v>
      </c>
      <c r="M193" s="115" t="s">
        <v>79</v>
      </c>
      <c r="N193" s="115" t="s">
        <v>80</v>
      </c>
      <c r="O193" s="1898" t="s">
        <v>81</v>
      </c>
      <c r="P193" s="1900"/>
      <c r="Q193" s="1488"/>
    </row>
    <row r="194" spans="2:17" ht="30" x14ac:dyDescent="0.25">
      <c r="B194" s="693" t="s">
        <v>2267</v>
      </c>
      <c r="C194" s="693" t="s">
        <v>2268</v>
      </c>
      <c r="D194" s="701" t="s">
        <v>2269</v>
      </c>
      <c r="E194" s="702">
        <v>91</v>
      </c>
      <c r="F194" s="1531"/>
      <c r="G194" s="1531"/>
      <c r="H194" s="1531" t="s">
        <v>19</v>
      </c>
      <c r="I194" s="1531"/>
      <c r="J194" s="1531"/>
      <c r="K194" s="1488" t="s">
        <v>19</v>
      </c>
      <c r="L194" s="1488" t="s">
        <v>19</v>
      </c>
      <c r="M194" s="1488" t="s">
        <v>19</v>
      </c>
      <c r="N194" s="1488" t="s">
        <v>19</v>
      </c>
      <c r="O194" s="1513"/>
      <c r="P194" s="1514"/>
      <c r="Q194" s="1488" t="s">
        <v>19</v>
      </c>
    </row>
    <row r="195" spans="2:17" ht="30" x14ac:dyDescent="0.25">
      <c r="B195" s="693" t="s">
        <v>2267</v>
      </c>
      <c r="C195" s="693" t="s">
        <v>2268</v>
      </c>
      <c r="D195" s="701" t="s">
        <v>2270</v>
      </c>
      <c r="E195" s="702">
        <v>260</v>
      </c>
      <c r="F195" s="1531"/>
      <c r="G195" s="1531"/>
      <c r="H195" s="1531" t="s">
        <v>19</v>
      </c>
      <c r="I195" s="1531"/>
      <c r="J195" s="1531"/>
      <c r="K195" s="1488" t="s">
        <v>19</v>
      </c>
      <c r="L195" s="1488" t="s">
        <v>19</v>
      </c>
      <c r="M195" s="1488" t="s">
        <v>19</v>
      </c>
      <c r="N195" s="1488" t="s">
        <v>19</v>
      </c>
      <c r="O195" s="1513"/>
      <c r="P195" s="1514"/>
      <c r="Q195" s="1488" t="s">
        <v>19</v>
      </c>
    </row>
    <row r="196" spans="2:17" ht="30" x14ac:dyDescent="0.25">
      <c r="B196" s="693" t="s">
        <v>2267</v>
      </c>
      <c r="C196" s="693" t="s">
        <v>2268</v>
      </c>
      <c r="D196" s="701" t="s">
        <v>2271</v>
      </c>
      <c r="E196" s="702">
        <v>60</v>
      </c>
      <c r="F196" s="1531"/>
      <c r="G196" s="1531"/>
      <c r="H196" s="1531" t="s">
        <v>19</v>
      </c>
      <c r="I196" s="1531"/>
      <c r="J196" s="1531"/>
      <c r="K196" s="1488" t="s">
        <v>19</v>
      </c>
      <c r="L196" s="1488" t="s">
        <v>19</v>
      </c>
      <c r="M196" s="1488" t="s">
        <v>19</v>
      </c>
      <c r="N196" s="1488" t="s">
        <v>19</v>
      </c>
      <c r="O196" s="1513"/>
      <c r="P196" s="1514"/>
      <c r="Q196" s="1488" t="s">
        <v>19</v>
      </c>
    </row>
    <row r="197" spans="2:17" ht="30" x14ac:dyDescent="0.25">
      <c r="B197" s="693" t="s">
        <v>2267</v>
      </c>
      <c r="C197" s="693" t="s">
        <v>2268</v>
      </c>
      <c r="D197" s="701" t="s">
        <v>2272</v>
      </c>
      <c r="E197" s="702">
        <v>78</v>
      </c>
      <c r="F197" s="1531"/>
      <c r="G197" s="1531"/>
      <c r="H197" s="1531" t="s">
        <v>19</v>
      </c>
      <c r="I197" s="1531"/>
      <c r="J197" s="1531"/>
      <c r="K197" s="1488" t="s">
        <v>19</v>
      </c>
      <c r="L197" s="1488" t="s">
        <v>19</v>
      </c>
      <c r="M197" s="1488" t="s">
        <v>19</v>
      </c>
      <c r="N197" s="1488" t="s">
        <v>19</v>
      </c>
      <c r="O197" s="1513"/>
      <c r="P197" s="1514"/>
      <c r="Q197" s="1488" t="s">
        <v>19</v>
      </c>
    </row>
    <row r="198" spans="2:17" ht="15.75" x14ac:dyDescent="0.25">
      <c r="B198" s="693"/>
      <c r="C198" s="697"/>
      <c r="D198" s="698"/>
      <c r="E198" s="704">
        <f>SUM(E194:E197)</f>
        <v>489</v>
      </c>
      <c r="F198" s="1531"/>
      <c r="G198" s="1531"/>
      <c r="H198" s="1531"/>
      <c r="I198" s="1531"/>
      <c r="J198" s="1531"/>
      <c r="K198" s="1488"/>
      <c r="L198" s="1488"/>
      <c r="M198" s="1488"/>
      <c r="N198" s="1488"/>
      <c r="O198" s="1513"/>
      <c r="P198" s="1514"/>
      <c r="Q198" s="1488"/>
    </row>
    <row r="199" spans="2:17" x14ac:dyDescent="0.25">
      <c r="B199" s="700" t="s">
        <v>2273</v>
      </c>
      <c r="C199" s="697"/>
      <c r="D199" s="698"/>
      <c r="E199" s="1489"/>
      <c r="F199" s="1531"/>
      <c r="G199" s="1531"/>
      <c r="H199" s="1531"/>
      <c r="I199" s="1531"/>
      <c r="J199" s="1531"/>
      <c r="K199" s="1488"/>
      <c r="L199" s="1488"/>
      <c r="M199" s="1488"/>
      <c r="N199" s="1488"/>
      <c r="O199" s="1513"/>
      <c r="P199" s="1514"/>
      <c r="Q199" s="1488"/>
    </row>
    <row r="200" spans="2:17" ht="90" x14ac:dyDescent="0.25">
      <c r="B200" s="1522" t="s">
        <v>68</v>
      </c>
      <c r="C200" s="114" t="s">
        <v>69</v>
      </c>
      <c r="D200" s="114" t="s">
        <v>70</v>
      </c>
      <c r="E200" s="114" t="s">
        <v>71</v>
      </c>
      <c r="F200" s="114" t="s">
        <v>72</v>
      </c>
      <c r="G200" s="114" t="s">
        <v>73</v>
      </c>
      <c r="H200" s="114" t="s">
        <v>74</v>
      </c>
      <c r="I200" s="114" t="s">
        <v>75</v>
      </c>
      <c r="J200" s="114" t="s">
        <v>76</v>
      </c>
      <c r="K200" s="114" t="s">
        <v>77</v>
      </c>
      <c r="L200" s="114" t="s">
        <v>78</v>
      </c>
      <c r="M200" s="115" t="s">
        <v>79</v>
      </c>
      <c r="N200" s="115" t="s">
        <v>80</v>
      </c>
      <c r="O200" s="1898" t="s">
        <v>81</v>
      </c>
      <c r="P200" s="1900"/>
      <c r="Q200" s="1488"/>
    </row>
    <row r="201" spans="2:17" ht="30" x14ac:dyDescent="0.25">
      <c r="B201" s="1106" t="s">
        <v>2267</v>
      </c>
      <c r="C201" s="693" t="s">
        <v>2274</v>
      </c>
      <c r="D201" s="701" t="s">
        <v>2275</v>
      </c>
      <c r="E201" s="62">
        <v>160</v>
      </c>
      <c r="F201" s="1531"/>
      <c r="G201" s="1531"/>
      <c r="H201" s="1531" t="s">
        <v>19</v>
      </c>
      <c r="I201" s="1531"/>
      <c r="J201" s="1531" t="s">
        <v>19</v>
      </c>
      <c r="K201" s="1488" t="s">
        <v>19</v>
      </c>
      <c r="L201" s="1488" t="s">
        <v>19</v>
      </c>
      <c r="M201" s="1488" t="s">
        <v>19</v>
      </c>
      <c r="N201" s="1488" t="s">
        <v>19</v>
      </c>
      <c r="O201" s="2052"/>
      <c r="P201" s="2053"/>
      <c r="Q201" s="1488" t="s">
        <v>19</v>
      </c>
    </row>
    <row r="202" spans="2:17" ht="30" x14ac:dyDescent="0.25">
      <c r="B202" s="1106" t="s">
        <v>2267</v>
      </c>
      <c r="C202" s="693" t="s">
        <v>2274</v>
      </c>
      <c r="D202" s="701" t="s">
        <v>2276</v>
      </c>
      <c r="E202" s="62">
        <v>52</v>
      </c>
      <c r="F202" s="1531"/>
      <c r="G202" s="1531"/>
      <c r="H202" s="1531" t="s">
        <v>19</v>
      </c>
      <c r="I202" s="1531"/>
      <c r="J202" s="1531" t="s">
        <v>19</v>
      </c>
      <c r="K202" s="1488" t="s">
        <v>19</v>
      </c>
      <c r="L202" s="1488" t="s">
        <v>19</v>
      </c>
      <c r="M202" s="1488" t="s">
        <v>19</v>
      </c>
      <c r="N202" s="1488" t="s">
        <v>19</v>
      </c>
      <c r="O202" s="1513"/>
      <c r="P202" s="1514"/>
      <c r="Q202" s="1488" t="s">
        <v>19</v>
      </c>
    </row>
    <row r="203" spans="2:17" ht="30" x14ac:dyDescent="0.25">
      <c r="B203" s="1106" t="s">
        <v>2267</v>
      </c>
      <c r="C203" s="693" t="s">
        <v>2274</v>
      </c>
      <c r="D203" s="701" t="s">
        <v>2277</v>
      </c>
      <c r="E203" s="62">
        <v>53</v>
      </c>
      <c r="F203" s="1531"/>
      <c r="G203" s="1531"/>
      <c r="H203" s="1531" t="s">
        <v>19</v>
      </c>
      <c r="I203" s="1531"/>
      <c r="J203" s="1531" t="s">
        <v>19</v>
      </c>
      <c r="K203" s="1488" t="s">
        <v>19</v>
      </c>
      <c r="L203" s="1488" t="s">
        <v>19</v>
      </c>
      <c r="M203" s="1488" t="s">
        <v>19</v>
      </c>
      <c r="N203" s="1488" t="s">
        <v>19</v>
      </c>
      <c r="O203" s="1513"/>
      <c r="P203" s="1514"/>
      <c r="Q203" s="1488" t="s">
        <v>19</v>
      </c>
    </row>
    <row r="204" spans="2:17" ht="30" x14ac:dyDescent="0.25">
      <c r="B204" s="1106" t="s">
        <v>830</v>
      </c>
      <c r="C204" s="1490" t="s">
        <v>2278</v>
      </c>
      <c r="D204" s="701" t="s">
        <v>2279</v>
      </c>
      <c r="E204" s="62">
        <v>50</v>
      </c>
      <c r="F204" s="1531"/>
      <c r="G204" s="1531"/>
      <c r="H204" s="1531"/>
      <c r="I204" s="1531" t="s">
        <v>19</v>
      </c>
      <c r="J204" s="1531" t="s">
        <v>19</v>
      </c>
      <c r="K204" s="1488" t="s">
        <v>19</v>
      </c>
      <c r="L204" s="1488" t="s">
        <v>19</v>
      </c>
      <c r="M204" s="1488" t="s">
        <v>19</v>
      </c>
      <c r="N204" s="1488" t="s">
        <v>19</v>
      </c>
      <c r="O204" s="1513"/>
      <c r="P204" s="1514"/>
      <c r="Q204" s="1488" t="s">
        <v>19</v>
      </c>
    </row>
    <row r="205" spans="2:17" ht="30" x14ac:dyDescent="0.25">
      <c r="B205" s="1106" t="s">
        <v>830</v>
      </c>
      <c r="C205" s="1490" t="s">
        <v>2278</v>
      </c>
      <c r="D205" s="701" t="s">
        <v>2280</v>
      </c>
      <c r="E205" s="62">
        <v>50</v>
      </c>
      <c r="F205" s="1531"/>
      <c r="G205" s="1531"/>
      <c r="H205" s="1531"/>
      <c r="I205" s="1531" t="s">
        <v>19</v>
      </c>
      <c r="J205" s="1531" t="s">
        <v>19</v>
      </c>
      <c r="K205" s="1488" t="s">
        <v>19</v>
      </c>
      <c r="L205" s="1488" t="s">
        <v>19</v>
      </c>
      <c r="M205" s="1488" t="s">
        <v>19</v>
      </c>
      <c r="N205" s="1488" t="s">
        <v>19</v>
      </c>
      <c r="O205" s="1513"/>
      <c r="P205" s="1514"/>
      <c r="Q205" s="1488" t="s">
        <v>19</v>
      </c>
    </row>
    <row r="206" spans="2:17" ht="30" x14ac:dyDescent="0.25">
      <c r="B206" s="1106" t="s">
        <v>830</v>
      </c>
      <c r="C206" s="1490" t="s">
        <v>2278</v>
      </c>
      <c r="D206" s="705" t="s">
        <v>2281</v>
      </c>
      <c r="E206" s="62">
        <v>50</v>
      </c>
      <c r="F206" s="1531"/>
      <c r="G206" s="1531"/>
      <c r="H206" s="1531"/>
      <c r="I206" s="1531" t="s">
        <v>19</v>
      </c>
      <c r="J206" s="1531" t="s">
        <v>19</v>
      </c>
      <c r="K206" s="1488" t="s">
        <v>19</v>
      </c>
      <c r="L206" s="1488" t="s">
        <v>19</v>
      </c>
      <c r="M206" s="1488" t="s">
        <v>19</v>
      </c>
      <c r="N206" s="1488" t="s">
        <v>19</v>
      </c>
      <c r="O206" s="1513"/>
      <c r="P206" s="1514"/>
      <c r="Q206" s="1488" t="s">
        <v>19</v>
      </c>
    </row>
    <row r="207" spans="2:17" ht="30" x14ac:dyDescent="0.25">
      <c r="B207" s="1106" t="s">
        <v>830</v>
      </c>
      <c r="C207" s="1490" t="s">
        <v>2278</v>
      </c>
      <c r="D207" s="705" t="s">
        <v>2282</v>
      </c>
      <c r="E207" s="62">
        <v>50</v>
      </c>
      <c r="F207" s="1531"/>
      <c r="G207" s="1531"/>
      <c r="H207" s="1531"/>
      <c r="I207" s="1531" t="s">
        <v>19</v>
      </c>
      <c r="J207" s="1531" t="s">
        <v>19</v>
      </c>
      <c r="K207" s="1488" t="s">
        <v>19</v>
      </c>
      <c r="L207" s="1488" t="s">
        <v>19</v>
      </c>
      <c r="M207" s="1488" t="s">
        <v>19</v>
      </c>
      <c r="N207" s="1488" t="s">
        <v>19</v>
      </c>
      <c r="O207" s="1513"/>
      <c r="P207" s="1514"/>
      <c r="Q207" s="1488" t="s">
        <v>19</v>
      </c>
    </row>
    <row r="208" spans="2:17" ht="30" x14ac:dyDescent="0.25">
      <c r="B208" s="1106" t="s">
        <v>830</v>
      </c>
      <c r="C208" s="1490" t="s">
        <v>2278</v>
      </c>
      <c r="D208" s="705" t="s">
        <v>2283</v>
      </c>
      <c r="E208" s="62">
        <v>50</v>
      </c>
      <c r="F208" s="1531"/>
      <c r="G208" s="1531"/>
      <c r="H208" s="1531"/>
      <c r="I208" s="1531" t="s">
        <v>19</v>
      </c>
      <c r="J208" s="1531" t="s">
        <v>19</v>
      </c>
      <c r="K208" s="1488" t="s">
        <v>19</v>
      </c>
      <c r="L208" s="1488" t="s">
        <v>19</v>
      </c>
      <c r="M208" s="1488" t="s">
        <v>19</v>
      </c>
      <c r="N208" s="1488" t="s">
        <v>19</v>
      </c>
      <c r="O208" s="1513"/>
      <c r="P208" s="1514"/>
      <c r="Q208" s="1488" t="s">
        <v>19</v>
      </c>
    </row>
    <row r="209" spans="2:17" ht="30" x14ac:dyDescent="0.25">
      <c r="B209" s="1106" t="s">
        <v>830</v>
      </c>
      <c r="C209" s="1490" t="s">
        <v>2278</v>
      </c>
      <c r="D209" s="705" t="s">
        <v>2284</v>
      </c>
      <c r="E209" s="62">
        <v>50</v>
      </c>
      <c r="F209" s="1531"/>
      <c r="G209" s="1531"/>
      <c r="H209" s="1531"/>
      <c r="I209" s="1531" t="s">
        <v>19</v>
      </c>
      <c r="J209" s="1531" t="s">
        <v>19</v>
      </c>
      <c r="K209" s="1488" t="s">
        <v>19</v>
      </c>
      <c r="L209" s="1488" t="s">
        <v>19</v>
      </c>
      <c r="M209" s="1488" t="s">
        <v>19</v>
      </c>
      <c r="N209" s="1488" t="s">
        <v>19</v>
      </c>
      <c r="O209" s="1513"/>
      <c r="P209" s="1514"/>
      <c r="Q209" s="1488" t="s">
        <v>19</v>
      </c>
    </row>
    <row r="210" spans="2:17" ht="30" x14ac:dyDescent="0.25">
      <c r="B210" s="1106" t="s">
        <v>830</v>
      </c>
      <c r="C210" s="1490" t="s">
        <v>2278</v>
      </c>
      <c r="D210" s="705" t="s">
        <v>2285</v>
      </c>
      <c r="E210" s="62">
        <v>50</v>
      </c>
      <c r="F210" s="1531"/>
      <c r="G210" s="1531"/>
      <c r="H210" s="1531"/>
      <c r="I210" s="1531" t="s">
        <v>19</v>
      </c>
      <c r="J210" s="1531" t="s">
        <v>19</v>
      </c>
      <c r="K210" s="1488" t="s">
        <v>19</v>
      </c>
      <c r="L210" s="1488" t="s">
        <v>19</v>
      </c>
      <c r="M210" s="1488" t="s">
        <v>19</v>
      </c>
      <c r="N210" s="1488" t="s">
        <v>19</v>
      </c>
      <c r="O210" s="1513"/>
      <c r="P210" s="1514"/>
      <c r="Q210" s="1488" t="s">
        <v>19</v>
      </c>
    </row>
    <row r="211" spans="2:17" ht="30" x14ac:dyDescent="0.25">
      <c r="B211" s="1106" t="s">
        <v>830</v>
      </c>
      <c r="C211" s="1490" t="s">
        <v>2278</v>
      </c>
      <c r="D211" s="701" t="s">
        <v>2286</v>
      </c>
      <c r="E211" s="62">
        <v>45</v>
      </c>
      <c r="F211" s="1531"/>
      <c r="G211" s="1531"/>
      <c r="H211" s="1531"/>
      <c r="I211" s="1531" t="s">
        <v>19</v>
      </c>
      <c r="J211" s="1531" t="s">
        <v>19</v>
      </c>
      <c r="K211" s="1488" t="s">
        <v>19</v>
      </c>
      <c r="L211" s="1488" t="s">
        <v>19</v>
      </c>
      <c r="M211" s="1488" t="s">
        <v>19</v>
      </c>
      <c r="N211" s="1488" t="s">
        <v>19</v>
      </c>
      <c r="O211" s="1513"/>
      <c r="P211" s="1514"/>
      <c r="Q211" s="1488" t="s">
        <v>19</v>
      </c>
    </row>
    <row r="212" spans="2:17" ht="30" x14ac:dyDescent="0.25">
      <c r="B212" s="1106" t="s">
        <v>830</v>
      </c>
      <c r="C212" s="1490" t="s">
        <v>2278</v>
      </c>
      <c r="D212" s="705" t="s">
        <v>2287</v>
      </c>
      <c r="E212" s="62">
        <v>50</v>
      </c>
      <c r="F212" s="1531"/>
      <c r="G212" s="1531"/>
      <c r="H212" s="1531"/>
      <c r="I212" s="1531" t="s">
        <v>19</v>
      </c>
      <c r="J212" s="1531" t="s">
        <v>19</v>
      </c>
      <c r="K212" s="1488" t="s">
        <v>19</v>
      </c>
      <c r="L212" s="1488" t="s">
        <v>19</v>
      </c>
      <c r="M212" s="1488" t="s">
        <v>19</v>
      </c>
      <c r="N212" s="1488" t="s">
        <v>19</v>
      </c>
      <c r="O212" s="1513"/>
      <c r="P212" s="1514"/>
      <c r="Q212" s="1488" t="s">
        <v>19</v>
      </c>
    </row>
    <row r="213" spans="2:17" ht="30" x14ac:dyDescent="0.25">
      <c r="B213" s="1106" t="s">
        <v>830</v>
      </c>
      <c r="C213" s="1490" t="s">
        <v>2278</v>
      </c>
      <c r="D213" s="705" t="s">
        <v>2288</v>
      </c>
      <c r="E213" s="62">
        <v>50</v>
      </c>
      <c r="F213" s="1531"/>
      <c r="G213" s="1531"/>
      <c r="H213" s="1531"/>
      <c r="I213" s="1531" t="s">
        <v>19</v>
      </c>
      <c r="J213" s="1531" t="s">
        <v>19</v>
      </c>
      <c r="K213" s="1488" t="s">
        <v>19</v>
      </c>
      <c r="L213" s="1488" t="s">
        <v>19</v>
      </c>
      <c r="M213" s="1488" t="s">
        <v>19</v>
      </c>
      <c r="N213" s="1488" t="s">
        <v>19</v>
      </c>
      <c r="O213" s="1513"/>
      <c r="P213" s="1514"/>
      <c r="Q213" s="1488" t="s">
        <v>19</v>
      </c>
    </row>
    <row r="214" spans="2:17" ht="30" x14ac:dyDescent="0.25">
      <c r="B214" s="1106" t="s">
        <v>830</v>
      </c>
      <c r="C214" s="1490" t="s">
        <v>2278</v>
      </c>
      <c r="D214" s="705" t="s">
        <v>2289</v>
      </c>
      <c r="E214" s="62">
        <v>50</v>
      </c>
      <c r="F214" s="1531"/>
      <c r="G214" s="1531"/>
      <c r="H214" s="1531"/>
      <c r="I214" s="1531" t="s">
        <v>19</v>
      </c>
      <c r="J214" s="1531" t="s">
        <v>19</v>
      </c>
      <c r="K214" s="1488" t="s">
        <v>19</v>
      </c>
      <c r="L214" s="1488" t="s">
        <v>19</v>
      </c>
      <c r="M214" s="1488" t="s">
        <v>19</v>
      </c>
      <c r="N214" s="1488" t="s">
        <v>19</v>
      </c>
      <c r="O214" s="1513"/>
      <c r="P214" s="1514"/>
      <c r="Q214" s="1488" t="s">
        <v>19</v>
      </c>
    </row>
    <row r="215" spans="2:17" ht="30" x14ac:dyDescent="0.25">
      <c r="B215" s="1106" t="s">
        <v>830</v>
      </c>
      <c r="C215" s="1490" t="s">
        <v>2278</v>
      </c>
      <c r="D215" s="705" t="s">
        <v>2290</v>
      </c>
      <c r="E215" s="62">
        <v>50</v>
      </c>
      <c r="F215" s="1531"/>
      <c r="G215" s="1531"/>
      <c r="H215" s="1531"/>
      <c r="I215" s="1531" t="s">
        <v>19</v>
      </c>
      <c r="J215" s="1531" t="s">
        <v>19</v>
      </c>
      <c r="K215" s="1488" t="s">
        <v>19</v>
      </c>
      <c r="L215" s="1488" t="s">
        <v>19</v>
      </c>
      <c r="M215" s="1488" t="s">
        <v>19</v>
      </c>
      <c r="N215" s="1488" t="s">
        <v>19</v>
      </c>
      <c r="O215" s="1513"/>
      <c r="P215" s="1514"/>
      <c r="Q215" s="1488" t="s">
        <v>19</v>
      </c>
    </row>
    <row r="216" spans="2:17" ht="15.75" x14ac:dyDescent="0.25">
      <c r="B216" s="1109"/>
      <c r="C216" s="698"/>
      <c r="D216" s="1489"/>
      <c r="E216" s="706">
        <f>SUM(E204:E215)</f>
        <v>595</v>
      </c>
      <c r="F216" s="1531"/>
      <c r="G216" s="1531"/>
      <c r="H216" s="278"/>
      <c r="I216" s="1531"/>
      <c r="J216" s="1488"/>
      <c r="K216" s="1488"/>
      <c r="L216" s="1488"/>
      <c r="M216" s="1488"/>
      <c r="N216" s="1513"/>
      <c r="O216" s="1514"/>
      <c r="P216" s="1488"/>
    </row>
    <row r="217" spans="2:17" x14ac:dyDescent="0.25">
      <c r="B217" s="1110"/>
      <c r="C217" s="1111"/>
      <c r="D217" s="1486"/>
      <c r="E217" s="1508"/>
      <c r="F217" s="1508"/>
      <c r="G217" s="1508"/>
      <c r="H217" s="1112"/>
      <c r="I217" s="1508"/>
      <c r="J217" s="1468"/>
      <c r="K217" s="1468"/>
      <c r="L217" s="1468"/>
      <c r="M217" s="1468"/>
      <c r="N217" s="1516"/>
      <c r="O217" s="1517"/>
      <c r="P217" s="1468"/>
    </row>
    <row r="218" spans="2:17" s="35" customFormat="1" ht="18.75" x14ac:dyDescent="0.25">
      <c r="B218" s="1114" t="s">
        <v>2202</v>
      </c>
      <c r="C218" s="1558"/>
      <c r="D218" s="1525"/>
      <c r="E218" s="197"/>
      <c r="F218" s="197"/>
      <c r="G218" s="197"/>
      <c r="H218" s="198"/>
      <c r="I218" s="197"/>
      <c r="J218" s="1574"/>
      <c r="K218" s="1574"/>
      <c r="L218" s="1574"/>
      <c r="M218" s="1574"/>
      <c r="N218" s="44"/>
      <c r="O218" s="44"/>
      <c r="P218" s="1574"/>
      <c r="Q218" s="1574"/>
    </row>
    <row r="219" spans="2:17" ht="26.25" x14ac:dyDescent="0.25">
      <c r="B219" s="2436" t="s">
        <v>2095</v>
      </c>
      <c r="C219" s="2436"/>
      <c r="D219" s="2436"/>
      <c r="E219" s="2436"/>
      <c r="F219" s="2436"/>
      <c r="G219" s="2436"/>
      <c r="H219" s="2436"/>
      <c r="I219" s="2436"/>
      <c r="J219" s="2436"/>
      <c r="K219" s="2436"/>
      <c r="L219" s="2436"/>
      <c r="M219" s="2436"/>
      <c r="N219" s="2436"/>
      <c r="O219" s="2436"/>
      <c r="P219" s="2436"/>
      <c r="Q219" s="2436"/>
    </row>
    <row r="220" spans="2:17" x14ac:dyDescent="0.25">
      <c r="B220" s="1896" t="s">
        <v>95</v>
      </c>
      <c r="C220" s="1896" t="s">
        <v>96</v>
      </c>
      <c r="D220" s="1896" t="s">
        <v>97</v>
      </c>
      <c r="E220" s="1896" t="s">
        <v>98</v>
      </c>
      <c r="F220" s="1896" t="s">
        <v>99</v>
      </c>
      <c r="G220" s="1896" t="s">
        <v>100</v>
      </c>
      <c r="H220" s="1896" t="s">
        <v>101</v>
      </c>
      <c r="I220" s="1896" t="s">
        <v>102</v>
      </c>
      <c r="J220" s="1898" t="s">
        <v>3618</v>
      </c>
      <c r="K220" s="1899"/>
      <c r="L220" s="1900"/>
      <c r="M220" s="1896" t="s">
        <v>104</v>
      </c>
      <c r="N220" s="1896" t="s">
        <v>105</v>
      </c>
      <c r="O220" s="1896" t="s">
        <v>106</v>
      </c>
      <c r="P220" s="2118" t="s">
        <v>81</v>
      </c>
      <c r="Q220" s="2119"/>
    </row>
    <row r="221" spans="2:17" ht="30" x14ac:dyDescent="0.25">
      <c r="B221" s="1897"/>
      <c r="C221" s="1897"/>
      <c r="D221" s="1897"/>
      <c r="E221" s="1897"/>
      <c r="F221" s="1897"/>
      <c r="G221" s="1897"/>
      <c r="H221" s="1897"/>
      <c r="I221" s="1897"/>
      <c r="J221" s="1522" t="s">
        <v>107</v>
      </c>
      <c r="K221" s="1522" t="s">
        <v>3619</v>
      </c>
      <c r="L221" s="1522" t="s">
        <v>3620</v>
      </c>
      <c r="M221" s="1897"/>
      <c r="N221" s="1897"/>
      <c r="O221" s="1897"/>
      <c r="P221" s="2120"/>
      <c r="Q221" s="2121"/>
    </row>
    <row r="222" spans="2:17" ht="30" x14ac:dyDescent="0.25">
      <c r="B222" s="1115" t="s">
        <v>126</v>
      </c>
      <c r="C222" s="1477" t="s">
        <v>111</v>
      </c>
      <c r="D222" s="1577" t="s">
        <v>2291</v>
      </c>
      <c r="E222" s="1577">
        <v>30650311</v>
      </c>
      <c r="F222" s="1577" t="s">
        <v>191</v>
      </c>
      <c r="G222" s="1496" t="s">
        <v>125</v>
      </c>
      <c r="H222" s="1499">
        <v>39562</v>
      </c>
      <c r="I222" s="1496"/>
      <c r="J222" s="1498" t="s">
        <v>244</v>
      </c>
      <c r="K222" s="545" t="s">
        <v>2292</v>
      </c>
      <c r="L222" s="1498" t="s">
        <v>146</v>
      </c>
      <c r="M222" s="1496" t="s">
        <v>19</v>
      </c>
      <c r="N222" s="1496" t="s">
        <v>19</v>
      </c>
      <c r="O222" s="1496" t="s">
        <v>19</v>
      </c>
      <c r="P222" s="1956"/>
      <c r="Q222" s="1958"/>
    </row>
    <row r="223" spans="2:17" s="127" customFormat="1" ht="30" x14ac:dyDescent="0.25">
      <c r="B223" s="1477" t="s">
        <v>126</v>
      </c>
      <c r="C223" s="1477" t="s">
        <v>111</v>
      </c>
      <c r="D223" s="1116" t="s">
        <v>2293</v>
      </c>
      <c r="E223" s="1116">
        <v>43156.923000000003</v>
      </c>
      <c r="F223" s="1116" t="s">
        <v>2294</v>
      </c>
      <c r="G223" s="1477" t="s">
        <v>665</v>
      </c>
      <c r="H223" s="1475">
        <v>40891</v>
      </c>
      <c r="I223" s="1477"/>
      <c r="J223" s="1552" t="s">
        <v>2295</v>
      </c>
      <c r="K223" s="1552" t="s">
        <v>2296</v>
      </c>
      <c r="L223" s="1552" t="s">
        <v>146</v>
      </c>
      <c r="M223" s="1477" t="s">
        <v>19</v>
      </c>
      <c r="N223" s="1477" t="s">
        <v>19</v>
      </c>
      <c r="O223" s="1477" t="s">
        <v>19</v>
      </c>
      <c r="P223" s="1611"/>
      <c r="Q223" s="1612"/>
    </row>
    <row r="224" spans="2:17" s="127" customFormat="1" x14ac:dyDescent="0.25">
      <c r="B224" s="1909" t="s">
        <v>126</v>
      </c>
      <c r="C224" s="1909" t="s">
        <v>111</v>
      </c>
      <c r="D224" s="2517" t="s">
        <v>2297</v>
      </c>
      <c r="E224" s="2517">
        <v>34994607</v>
      </c>
      <c r="F224" s="2519" t="s">
        <v>881</v>
      </c>
      <c r="G224" s="1909" t="s">
        <v>125</v>
      </c>
      <c r="H224" s="1906">
        <v>33761</v>
      </c>
      <c r="I224" s="1909"/>
      <c r="J224" s="2153" t="s">
        <v>193</v>
      </c>
      <c r="K224" s="2153" t="s">
        <v>2298</v>
      </c>
      <c r="L224" s="2153" t="s">
        <v>146</v>
      </c>
      <c r="M224" s="1909" t="s">
        <v>19</v>
      </c>
      <c r="N224" s="1909" t="s">
        <v>19</v>
      </c>
      <c r="O224" s="1909" t="s">
        <v>19</v>
      </c>
      <c r="P224" s="2109"/>
      <c r="Q224" s="2110"/>
    </row>
    <row r="225" spans="2:17" s="127" customFormat="1" x14ac:dyDescent="0.25">
      <c r="B225" s="1911"/>
      <c r="C225" s="1911"/>
      <c r="D225" s="2518"/>
      <c r="E225" s="2518"/>
      <c r="F225" s="2520"/>
      <c r="G225" s="1911"/>
      <c r="H225" s="1908"/>
      <c r="I225" s="1911"/>
      <c r="J225" s="2153"/>
      <c r="K225" s="2153"/>
      <c r="L225" s="2153"/>
      <c r="M225" s="1911"/>
      <c r="N225" s="1911"/>
      <c r="O225" s="1911"/>
      <c r="P225" s="2144"/>
      <c r="Q225" s="2145"/>
    </row>
    <row r="226" spans="2:17" s="127" customFormat="1" ht="30" x14ac:dyDescent="0.25">
      <c r="B226" s="1909" t="s">
        <v>126</v>
      </c>
      <c r="C226" s="1909" t="s">
        <v>111</v>
      </c>
      <c r="D226" s="2511" t="s">
        <v>2299</v>
      </c>
      <c r="E226" s="2511">
        <v>78019560</v>
      </c>
      <c r="F226" s="2513" t="s">
        <v>2300</v>
      </c>
      <c r="G226" s="1909" t="s">
        <v>130</v>
      </c>
      <c r="H226" s="1906">
        <v>38337</v>
      </c>
      <c r="I226" s="1909"/>
      <c r="J226" s="1552" t="s">
        <v>2150</v>
      </c>
      <c r="K226" s="1552" t="s">
        <v>2301</v>
      </c>
      <c r="L226" s="2153" t="s">
        <v>146</v>
      </c>
      <c r="M226" s="1909" t="s">
        <v>19</v>
      </c>
      <c r="N226" s="1909" t="s">
        <v>19</v>
      </c>
      <c r="O226" s="1909" t="s">
        <v>19</v>
      </c>
      <c r="P226" s="2088"/>
      <c r="Q226" s="2089"/>
    </row>
    <row r="227" spans="2:17" s="127" customFormat="1" x14ac:dyDescent="0.25">
      <c r="B227" s="1910"/>
      <c r="C227" s="1910"/>
      <c r="D227" s="2515"/>
      <c r="E227" s="2515"/>
      <c r="F227" s="2516"/>
      <c r="G227" s="1910"/>
      <c r="H227" s="1907"/>
      <c r="I227" s="1910"/>
      <c r="J227" s="2153" t="s">
        <v>2302</v>
      </c>
      <c r="K227" s="2153" t="s">
        <v>2303</v>
      </c>
      <c r="L227" s="2153"/>
      <c r="M227" s="1910"/>
      <c r="N227" s="1910"/>
      <c r="O227" s="1910"/>
      <c r="P227" s="2109"/>
      <c r="Q227" s="2110"/>
    </row>
    <row r="228" spans="2:17" s="127" customFormat="1" x14ac:dyDescent="0.25">
      <c r="B228" s="1911"/>
      <c r="C228" s="1911"/>
      <c r="D228" s="2512"/>
      <c r="E228" s="2512"/>
      <c r="F228" s="2514"/>
      <c r="G228" s="1911"/>
      <c r="H228" s="1908"/>
      <c r="I228" s="1911"/>
      <c r="J228" s="2153"/>
      <c r="K228" s="2153"/>
      <c r="L228" s="2153"/>
      <c r="M228" s="1911"/>
      <c r="N228" s="1911"/>
      <c r="O228" s="1911"/>
      <c r="P228" s="2144"/>
      <c r="Q228" s="2145"/>
    </row>
    <row r="229" spans="2:17" s="127" customFormat="1" ht="60" x14ac:dyDescent="0.25">
      <c r="B229" s="1477" t="s">
        <v>126</v>
      </c>
      <c r="C229" s="1477" t="s">
        <v>111</v>
      </c>
      <c r="D229" s="1116" t="s">
        <v>2304</v>
      </c>
      <c r="E229" s="1116">
        <v>35113168</v>
      </c>
      <c r="F229" s="1117" t="s">
        <v>2305</v>
      </c>
      <c r="G229" s="1118" t="s">
        <v>253</v>
      </c>
      <c r="H229" s="1475">
        <v>38989</v>
      </c>
      <c r="I229" s="1477"/>
      <c r="J229" s="1552" t="s">
        <v>2295</v>
      </c>
      <c r="K229" s="1552" t="s">
        <v>2306</v>
      </c>
      <c r="L229" s="1552" t="s">
        <v>146</v>
      </c>
      <c r="M229" s="1477" t="s">
        <v>19</v>
      </c>
      <c r="N229" s="1477" t="s">
        <v>19</v>
      </c>
      <c r="O229" s="1477" t="s">
        <v>19</v>
      </c>
      <c r="P229" s="2088"/>
      <c r="Q229" s="2089"/>
    </row>
    <row r="230" spans="2:17" s="127" customFormat="1" x14ac:dyDescent="0.25">
      <c r="B230" s="1909" t="s">
        <v>126</v>
      </c>
      <c r="C230" s="1909" t="s">
        <v>111</v>
      </c>
      <c r="D230" s="2511" t="s">
        <v>2307</v>
      </c>
      <c r="E230" s="2511">
        <v>2759032</v>
      </c>
      <c r="F230" s="2513" t="s">
        <v>2308</v>
      </c>
      <c r="G230" s="1909" t="s">
        <v>253</v>
      </c>
      <c r="H230" s="1906">
        <v>36840</v>
      </c>
      <c r="I230" s="1909"/>
      <c r="J230" s="2153" t="s">
        <v>2309</v>
      </c>
      <c r="K230" s="2153" t="s">
        <v>2310</v>
      </c>
      <c r="L230" s="2153" t="s">
        <v>146</v>
      </c>
      <c r="M230" s="1909" t="s">
        <v>19</v>
      </c>
      <c r="N230" s="1909" t="s">
        <v>19</v>
      </c>
      <c r="O230" s="1909" t="s">
        <v>19</v>
      </c>
      <c r="P230" s="2109"/>
      <c r="Q230" s="2110"/>
    </row>
    <row r="231" spans="2:17" s="127" customFormat="1" x14ac:dyDescent="0.25">
      <c r="B231" s="1911"/>
      <c r="C231" s="1911"/>
      <c r="D231" s="2512"/>
      <c r="E231" s="2512"/>
      <c r="F231" s="2514"/>
      <c r="G231" s="1911"/>
      <c r="H231" s="1908"/>
      <c r="I231" s="1911"/>
      <c r="J231" s="2153"/>
      <c r="K231" s="2153"/>
      <c r="L231" s="2153"/>
      <c r="M231" s="1911"/>
      <c r="N231" s="1911"/>
      <c r="O231" s="1911"/>
      <c r="P231" s="2144"/>
      <c r="Q231" s="2145"/>
    </row>
    <row r="232" spans="2:17" s="127" customFormat="1" ht="45" x14ac:dyDescent="0.25">
      <c r="B232" s="1477" t="s">
        <v>126</v>
      </c>
      <c r="C232" s="1477" t="s">
        <v>111</v>
      </c>
      <c r="D232" s="1116" t="s">
        <v>2311</v>
      </c>
      <c r="E232" s="1116">
        <v>11000051</v>
      </c>
      <c r="F232" s="1117" t="s">
        <v>864</v>
      </c>
      <c r="G232" s="1118" t="s">
        <v>2312</v>
      </c>
      <c r="H232" s="1475">
        <v>41621</v>
      </c>
      <c r="I232" s="1477"/>
      <c r="J232" s="1552" t="s">
        <v>2313</v>
      </c>
      <c r="K232" s="1552" t="s">
        <v>2314</v>
      </c>
      <c r="L232" s="1552" t="s">
        <v>146</v>
      </c>
      <c r="M232" s="1477" t="s">
        <v>19</v>
      </c>
      <c r="N232" s="1477" t="s">
        <v>19</v>
      </c>
      <c r="O232" s="1477" t="s">
        <v>19</v>
      </c>
      <c r="P232" s="2088"/>
      <c r="Q232" s="2089"/>
    </row>
    <row r="233" spans="2:17" s="127" customFormat="1" x14ac:dyDescent="0.25">
      <c r="B233" s="1909" t="s">
        <v>126</v>
      </c>
      <c r="C233" s="1909" t="s">
        <v>111</v>
      </c>
      <c r="D233" s="2511" t="s">
        <v>2315</v>
      </c>
      <c r="E233" s="2511">
        <v>1067870096</v>
      </c>
      <c r="F233" s="2513" t="s">
        <v>2012</v>
      </c>
      <c r="G233" s="1909" t="s">
        <v>130</v>
      </c>
      <c r="H233" s="1906">
        <v>40389</v>
      </c>
      <c r="I233" s="1909"/>
      <c r="J233" s="2153" t="s">
        <v>1700</v>
      </c>
      <c r="K233" s="2153" t="s">
        <v>2316</v>
      </c>
      <c r="L233" s="2153" t="s">
        <v>146</v>
      </c>
      <c r="M233" s="1909" t="s">
        <v>19</v>
      </c>
      <c r="N233" s="1909" t="s">
        <v>19</v>
      </c>
      <c r="O233" s="1909" t="s">
        <v>19</v>
      </c>
      <c r="P233" s="2109"/>
      <c r="Q233" s="2110"/>
    </row>
    <row r="234" spans="2:17" s="127" customFormat="1" x14ac:dyDescent="0.25">
      <c r="B234" s="1911"/>
      <c r="C234" s="1911"/>
      <c r="D234" s="2512"/>
      <c r="E234" s="2512"/>
      <c r="F234" s="2514"/>
      <c r="G234" s="1911"/>
      <c r="H234" s="1908"/>
      <c r="I234" s="1911"/>
      <c r="J234" s="2153"/>
      <c r="K234" s="2153"/>
      <c r="L234" s="2153"/>
      <c r="M234" s="1911"/>
      <c r="N234" s="1911"/>
      <c r="O234" s="1911"/>
      <c r="P234" s="2144"/>
      <c r="Q234" s="2145"/>
    </row>
    <row r="235" spans="2:17" s="127" customFormat="1" ht="30" x14ac:dyDescent="0.25">
      <c r="B235" s="1477" t="s">
        <v>126</v>
      </c>
      <c r="C235" s="1477" t="s">
        <v>111</v>
      </c>
      <c r="D235" s="1116" t="s">
        <v>2317</v>
      </c>
      <c r="E235" s="1116">
        <v>1069465006</v>
      </c>
      <c r="F235" s="1116" t="s">
        <v>245</v>
      </c>
      <c r="G235" s="1477" t="s">
        <v>253</v>
      </c>
      <c r="H235" s="1475">
        <v>40809</v>
      </c>
      <c r="I235" s="1477"/>
      <c r="J235" s="1552" t="s">
        <v>1700</v>
      </c>
      <c r="K235" s="1552" t="s">
        <v>2318</v>
      </c>
      <c r="L235" s="1552" t="s">
        <v>146</v>
      </c>
      <c r="M235" s="1477" t="s">
        <v>19</v>
      </c>
      <c r="N235" s="1477" t="s">
        <v>19</v>
      </c>
      <c r="O235" s="1477" t="s">
        <v>19</v>
      </c>
      <c r="P235" s="2109"/>
      <c r="Q235" s="2110"/>
    </row>
    <row r="236" spans="2:17" s="709" customFormat="1" ht="30" x14ac:dyDescent="0.25">
      <c r="B236" s="1477" t="s">
        <v>126</v>
      </c>
      <c r="C236" s="1477" t="s">
        <v>111</v>
      </c>
      <c r="D236" s="1116" t="s">
        <v>2319</v>
      </c>
      <c r="E236" s="1116">
        <v>10774891</v>
      </c>
      <c r="F236" s="1116" t="s">
        <v>201</v>
      </c>
      <c r="G236" s="1477" t="s">
        <v>2320</v>
      </c>
      <c r="H236" s="1475">
        <v>40746</v>
      </c>
      <c r="I236" s="1477"/>
      <c r="J236" s="1552" t="s">
        <v>1700</v>
      </c>
      <c r="K236" s="1552" t="s">
        <v>2321</v>
      </c>
      <c r="L236" s="1552" t="s">
        <v>146</v>
      </c>
      <c r="M236" s="1477" t="s">
        <v>19</v>
      </c>
      <c r="N236" s="1477" t="s">
        <v>19</v>
      </c>
      <c r="O236" s="1477" t="s">
        <v>19</v>
      </c>
      <c r="P236" s="2088"/>
      <c r="Q236" s="2089"/>
    </row>
    <row r="237" spans="2:17" s="127" customFormat="1" ht="30" x14ac:dyDescent="0.25">
      <c r="B237" s="1477" t="s">
        <v>126</v>
      </c>
      <c r="C237" s="1477" t="s">
        <v>111</v>
      </c>
      <c r="D237" s="1477" t="s">
        <v>2322</v>
      </c>
      <c r="E237" s="1477">
        <v>25913218</v>
      </c>
      <c r="F237" s="1477" t="s">
        <v>191</v>
      </c>
      <c r="G237" s="1477" t="s">
        <v>125</v>
      </c>
      <c r="H237" s="1475">
        <v>36335</v>
      </c>
      <c r="I237" s="1477"/>
      <c r="J237" s="1552" t="s">
        <v>193</v>
      </c>
      <c r="K237" s="1552" t="s">
        <v>2323</v>
      </c>
      <c r="L237" s="1552" t="s">
        <v>146</v>
      </c>
      <c r="M237" s="1477" t="s">
        <v>19</v>
      </c>
      <c r="N237" s="1477" t="s">
        <v>19</v>
      </c>
      <c r="O237" s="1477" t="s">
        <v>19</v>
      </c>
      <c r="P237" s="1609"/>
      <c r="Q237" s="1610"/>
    </row>
    <row r="238" spans="2:17" s="127" customFormat="1" ht="30" x14ac:dyDescent="0.25">
      <c r="B238" s="1477" t="s">
        <v>2324</v>
      </c>
      <c r="C238" s="1477" t="s">
        <v>111</v>
      </c>
      <c r="D238" s="1116" t="s">
        <v>2325</v>
      </c>
      <c r="E238" s="1116">
        <v>1067880986</v>
      </c>
      <c r="F238" s="1116" t="s">
        <v>182</v>
      </c>
      <c r="G238" s="1477" t="s">
        <v>189</v>
      </c>
      <c r="H238" s="1475">
        <v>41789</v>
      </c>
      <c r="I238" s="1477">
        <v>145711</v>
      </c>
      <c r="J238" s="1552" t="s">
        <v>1700</v>
      </c>
      <c r="K238" s="1552" t="s">
        <v>2326</v>
      </c>
      <c r="L238" s="1552" t="s">
        <v>146</v>
      </c>
      <c r="M238" s="1477" t="s">
        <v>19</v>
      </c>
      <c r="N238" s="1477" t="s">
        <v>19</v>
      </c>
      <c r="O238" s="1477" t="s">
        <v>19</v>
      </c>
      <c r="P238" s="1609"/>
      <c r="Q238" s="1610"/>
    </row>
    <row r="239" spans="2:17" s="127" customFormat="1" ht="30" x14ac:dyDescent="0.25">
      <c r="B239" s="1477" t="s">
        <v>2324</v>
      </c>
      <c r="C239" s="1477" t="s">
        <v>111</v>
      </c>
      <c r="D239" s="1116" t="s">
        <v>2327</v>
      </c>
      <c r="E239" s="1116">
        <v>64563483</v>
      </c>
      <c r="F239" s="1116" t="s">
        <v>124</v>
      </c>
      <c r="G239" s="1477" t="s">
        <v>2328</v>
      </c>
      <c r="H239" s="1475">
        <v>40565</v>
      </c>
      <c r="I239" s="1477">
        <v>120332</v>
      </c>
      <c r="J239" s="1552" t="s">
        <v>1700</v>
      </c>
      <c r="K239" s="1552" t="s">
        <v>2329</v>
      </c>
      <c r="L239" s="1552" t="s">
        <v>146</v>
      </c>
      <c r="M239" s="1477" t="s">
        <v>19</v>
      </c>
      <c r="N239" s="1477" t="s">
        <v>19</v>
      </c>
      <c r="O239" s="1477" t="s">
        <v>19</v>
      </c>
      <c r="P239" s="1609"/>
      <c r="Q239" s="1610"/>
    </row>
    <row r="240" spans="2:17" s="127" customFormat="1" ht="30" x14ac:dyDescent="0.25">
      <c r="B240" s="1477" t="s">
        <v>2324</v>
      </c>
      <c r="C240" s="1477" t="s">
        <v>111</v>
      </c>
      <c r="D240" s="1116" t="s">
        <v>2330</v>
      </c>
      <c r="E240" s="1116">
        <v>26226854</v>
      </c>
      <c r="F240" s="1116" t="s">
        <v>228</v>
      </c>
      <c r="G240" s="1477" t="s">
        <v>370</v>
      </c>
      <c r="H240" s="1475">
        <v>38332</v>
      </c>
      <c r="I240" s="1477"/>
      <c r="J240" s="1552" t="s">
        <v>2295</v>
      </c>
      <c r="K240" s="1119" t="s">
        <v>2331</v>
      </c>
      <c r="L240" s="1552" t="s">
        <v>146</v>
      </c>
      <c r="M240" s="1477" t="s">
        <v>19</v>
      </c>
      <c r="N240" s="1477" t="s">
        <v>19</v>
      </c>
      <c r="O240" s="1477" t="s">
        <v>19</v>
      </c>
      <c r="P240" s="2088"/>
      <c r="Q240" s="2089"/>
    </row>
    <row r="241" spans="2:17" s="127" customFormat="1" ht="45" x14ac:dyDescent="0.25">
      <c r="B241" s="1477" t="s">
        <v>2324</v>
      </c>
      <c r="C241" s="1477" t="s">
        <v>111</v>
      </c>
      <c r="D241" s="1116" t="s">
        <v>2332</v>
      </c>
      <c r="E241" s="1116">
        <v>10678840886</v>
      </c>
      <c r="F241" s="1116" t="s">
        <v>124</v>
      </c>
      <c r="G241" s="1477" t="s">
        <v>189</v>
      </c>
      <c r="H241" s="1475">
        <v>41243</v>
      </c>
      <c r="I241" s="1477"/>
      <c r="J241" s="1552" t="s">
        <v>2333</v>
      </c>
      <c r="K241" s="1552" t="s">
        <v>2334</v>
      </c>
      <c r="L241" s="1552" t="s">
        <v>146</v>
      </c>
      <c r="M241" s="1477" t="s">
        <v>19</v>
      </c>
      <c r="N241" s="1477" t="s">
        <v>19</v>
      </c>
      <c r="O241" s="1477" t="s">
        <v>19</v>
      </c>
      <c r="P241" s="1609"/>
      <c r="Q241" s="1610"/>
    </row>
    <row r="242" spans="2:17" s="127" customFormat="1" ht="30" x14ac:dyDescent="0.25">
      <c r="B242" s="1477" t="s">
        <v>2324</v>
      </c>
      <c r="C242" s="1477" t="s">
        <v>111</v>
      </c>
      <c r="D242" s="1116" t="s">
        <v>2335</v>
      </c>
      <c r="E242" s="1116">
        <v>50930777</v>
      </c>
      <c r="F242" s="1116" t="s">
        <v>191</v>
      </c>
      <c r="G242" s="1477" t="s">
        <v>2336</v>
      </c>
      <c r="H242" s="1475">
        <v>39016</v>
      </c>
      <c r="I242" s="1477"/>
      <c r="J242" s="1552" t="s">
        <v>2337</v>
      </c>
      <c r="K242" s="1552" t="s">
        <v>2338</v>
      </c>
      <c r="L242" s="1552" t="s">
        <v>146</v>
      </c>
      <c r="M242" s="1477" t="s">
        <v>19</v>
      </c>
      <c r="N242" s="1477" t="s">
        <v>19</v>
      </c>
      <c r="O242" s="1477" t="s">
        <v>19</v>
      </c>
      <c r="P242" s="1609"/>
      <c r="Q242" s="1610"/>
    </row>
    <row r="243" spans="2:17" s="127" customFormat="1" ht="30" x14ac:dyDescent="0.25">
      <c r="B243" s="1477" t="s">
        <v>2324</v>
      </c>
      <c r="C243" s="1477" t="s">
        <v>111</v>
      </c>
      <c r="D243" s="1116" t="s">
        <v>2339</v>
      </c>
      <c r="E243" s="1116">
        <v>349983319</v>
      </c>
      <c r="F243" s="1116" t="s">
        <v>124</v>
      </c>
      <c r="G243" s="1477" t="s">
        <v>189</v>
      </c>
      <c r="H243" s="1475">
        <v>40319</v>
      </c>
      <c r="I243" s="1477">
        <v>114982</v>
      </c>
      <c r="J243" s="1552" t="s">
        <v>2150</v>
      </c>
      <c r="K243" s="1552" t="s">
        <v>2340</v>
      </c>
      <c r="L243" s="1552" t="s">
        <v>146</v>
      </c>
      <c r="M243" s="1477" t="s">
        <v>19</v>
      </c>
      <c r="N243" s="1477" t="s">
        <v>19</v>
      </c>
      <c r="O243" s="1477" t="s">
        <v>19</v>
      </c>
      <c r="P243" s="2509"/>
      <c r="Q243" s="2510"/>
    </row>
    <row r="244" spans="2:17" s="127" customFormat="1" ht="30" x14ac:dyDescent="0.25">
      <c r="B244" s="1477" t="s">
        <v>2324</v>
      </c>
      <c r="C244" s="1477" t="s">
        <v>111</v>
      </c>
      <c r="D244" s="1116" t="s">
        <v>2341</v>
      </c>
      <c r="E244" s="1116">
        <v>1067850149</v>
      </c>
      <c r="F244" s="1116" t="s">
        <v>124</v>
      </c>
      <c r="G244" s="1477" t="s">
        <v>189</v>
      </c>
      <c r="H244" s="1475">
        <v>40267</v>
      </c>
      <c r="I244" s="1477"/>
      <c r="J244" s="1552" t="s">
        <v>244</v>
      </c>
      <c r="K244" s="1552" t="s">
        <v>2342</v>
      </c>
      <c r="L244" s="1552" t="s">
        <v>146</v>
      </c>
      <c r="M244" s="1477" t="s">
        <v>19</v>
      </c>
      <c r="N244" s="1477" t="s">
        <v>19</v>
      </c>
      <c r="O244" s="1477" t="s">
        <v>19</v>
      </c>
      <c r="P244" s="2088"/>
      <c r="Q244" s="2089"/>
    </row>
    <row r="245" spans="2:17" s="127" customFormat="1" ht="30" x14ac:dyDescent="0.25">
      <c r="B245" s="1477" t="s">
        <v>2324</v>
      </c>
      <c r="C245" s="1477" t="s">
        <v>111</v>
      </c>
      <c r="D245" s="1116" t="s">
        <v>2343</v>
      </c>
      <c r="E245" s="1116">
        <v>1066181166</v>
      </c>
      <c r="F245" s="1116" t="s">
        <v>124</v>
      </c>
      <c r="G245" s="1475" t="s">
        <v>189</v>
      </c>
      <c r="H245" s="1120">
        <v>41593</v>
      </c>
      <c r="I245" s="1477"/>
      <c r="J245" s="1552" t="s">
        <v>244</v>
      </c>
      <c r="K245" s="1552" t="s">
        <v>2342</v>
      </c>
      <c r="L245" s="1552" t="s">
        <v>146</v>
      </c>
      <c r="M245" s="1477" t="s">
        <v>19</v>
      </c>
      <c r="N245" s="1477" t="s">
        <v>19</v>
      </c>
      <c r="O245" s="1477" t="s">
        <v>19</v>
      </c>
      <c r="P245" s="1609"/>
      <c r="Q245" s="1610"/>
    </row>
    <row r="246" spans="2:17" s="127" customFormat="1" ht="45" x14ac:dyDescent="0.25">
      <c r="B246" s="1477" t="s">
        <v>2324</v>
      </c>
      <c r="C246" s="1477" t="s">
        <v>111</v>
      </c>
      <c r="D246" s="1116" t="s">
        <v>2344</v>
      </c>
      <c r="E246" s="1116">
        <v>26213000</v>
      </c>
      <c r="F246" s="1117" t="s">
        <v>2345</v>
      </c>
      <c r="G246" s="1477" t="s">
        <v>2320</v>
      </c>
      <c r="H246" s="1475">
        <v>36333</v>
      </c>
      <c r="I246" s="1477"/>
      <c r="J246" s="1552" t="s">
        <v>2346</v>
      </c>
      <c r="K246" s="1552" t="s">
        <v>2347</v>
      </c>
      <c r="L246" s="1552" t="s">
        <v>146</v>
      </c>
      <c r="M246" s="1477" t="s">
        <v>19</v>
      </c>
      <c r="N246" s="1477" t="s">
        <v>19</v>
      </c>
      <c r="O246" s="1477" t="s">
        <v>19</v>
      </c>
      <c r="P246" s="2088"/>
      <c r="Q246" s="2089"/>
    </row>
    <row r="247" spans="2:17" s="127" customFormat="1" ht="45" x14ac:dyDescent="0.25">
      <c r="B247" s="1477" t="s">
        <v>2324</v>
      </c>
      <c r="C247" s="1477" t="s">
        <v>111</v>
      </c>
      <c r="D247" s="1116" t="s">
        <v>2348</v>
      </c>
      <c r="E247" s="1116">
        <v>50640366</v>
      </c>
      <c r="F247" s="1116" t="s">
        <v>191</v>
      </c>
      <c r="G247" s="1477" t="s">
        <v>125</v>
      </c>
      <c r="H247" s="1475">
        <v>40895</v>
      </c>
      <c r="I247" s="1477"/>
      <c r="J247" s="1552" t="s">
        <v>788</v>
      </c>
      <c r="K247" s="1552" t="s">
        <v>2349</v>
      </c>
      <c r="L247" s="1552" t="s">
        <v>146</v>
      </c>
      <c r="M247" s="1477" t="s">
        <v>19</v>
      </c>
      <c r="N247" s="1477" t="s">
        <v>19</v>
      </c>
      <c r="O247" s="1477" t="s">
        <v>19</v>
      </c>
      <c r="P247" s="1609"/>
      <c r="Q247" s="1610"/>
    </row>
    <row r="248" spans="2:17" s="127" customFormat="1" ht="30" x14ac:dyDescent="0.25">
      <c r="B248" s="1552" t="s">
        <v>2324</v>
      </c>
      <c r="C248" s="1552" t="s">
        <v>111</v>
      </c>
      <c r="D248" s="1116" t="s">
        <v>2350</v>
      </c>
      <c r="E248" s="1116">
        <v>1067899956</v>
      </c>
      <c r="F248" s="1116" t="s">
        <v>124</v>
      </c>
      <c r="G248" s="1552" t="s">
        <v>189</v>
      </c>
      <c r="H248" s="355">
        <v>41789</v>
      </c>
      <c r="I248" s="1552"/>
      <c r="J248" s="1552" t="s">
        <v>1700</v>
      </c>
      <c r="K248" s="1552" t="s">
        <v>2351</v>
      </c>
      <c r="L248" s="1552" t="s">
        <v>146</v>
      </c>
      <c r="M248" s="1552" t="s">
        <v>19</v>
      </c>
      <c r="N248" s="1552" t="s">
        <v>19</v>
      </c>
      <c r="O248" s="1552" t="s">
        <v>19</v>
      </c>
      <c r="P248" s="2153"/>
      <c r="Q248" s="2153"/>
    </row>
    <row r="249" spans="2:17" s="427" customFormat="1" x14ac:dyDescent="0.25">
      <c r="B249" s="435"/>
      <c r="C249" s="435"/>
      <c r="D249" s="1121"/>
      <c r="E249" s="1121"/>
      <c r="F249" s="1121"/>
      <c r="G249" s="435"/>
      <c r="H249" s="1122"/>
      <c r="I249" s="435"/>
      <c r="J249" s="435"/>
      <c r="K249" s="435"/>
      <c r="L249" s="435"/>
      <c r="M249" s="435"/>
      <c r="N249" s="435"/>
      <c r="O249" s="435"/>
      <c r="P249" s="435"/>
      <c r="Q249" s="435"/>
    </row>
    <row r="250" spans="2:17" s="35" customFormat="1" ht="18.75" x14ac:dyDescent="0.25">
      <c r="B250" s="1114" t="s">
        <v>2216</v>
      </c>
      <c r="C250" s="1558"/>
      <c r="D250" s="1525"/>
      <c r="E250" s="197"/>
      <c r="F250" s="197"/>
      <c r="G250" s="197"/>
      <c r="H250" s="198"/>
      <c r="I250" s="197"/>
      <c r="J250" s="1574"/>
      <c r="K250" s="1574"/>
      <c r="L250" s="1574"/>
      <c r="M250" s="1574"/>
      <c r="N250" s="44"/>
      <c r="O250" s="44"/>
      <c r="P250" s="1574"/>
      <c r="Q250" s="1574"/>
    </row>
    <row r="251" spans="2:17" ht="26.25" x14ac:dyDescent="0.25">
      <c r="B251" s="2436" t="s">
        <v>2095</v>
      </c>
      <c r="C251" s="2436"/>
      <c r="D251" s="2436"/>
      <c r="E251" s="2436"/>
      <c r="F251" s="2436"/>
      <c r="G251" s="2436"/>
      <c r="H251" s="2436"/>
      <c r="I251" s="2436"/>
      <c r="J251" s="2436"/>
      <c r="K251" s="2436"/>
      <c r="L251" s="2436"/>
      <c r="M251" s="2436"/>
      <c r="N251" s="2436"/>
      <c r="O251" s="2436"/>
      <c r="P251" s="2436"/>
      <c r="Q251" s="2436"/>
    </row>
    <row r="252" spans="2:17" x14ac:dyDescent="0.25">
      <c r="B252" s="1896" t="s">
        <v>95</v>
      </c>
      <c r="C252" s="1896" t="s">
        <v>96</v>
      </c>
      <c r="D252" s="1896" t="s">
        <v>97</v>
      </c>
      <c r="E252" s="1896" t="s">
        <v>98</v>
      </c>
      <c r="F252" s="1896" t="s">
        <v>99</v>
      </c>
      <c r="G252" s="1896" t="s">
        <v>100</v>
      </c>
      <c r="H252" s="1896" t="s">
        <v>101</v>
      </c>
      <c r="I252" s="1896" t="s">
        <v>102</v>
      </c>
      <c r="J252" s="1898" t="s">
        <v>3618</v>
      </c>
      <c r="K252" s="1899"/>
      <c r="L252" s="1900"/>
      <c r="M252" s="1896" t="s">
        <v>104</v>
      </c>
      <c r="N252" s="1896" t="s">
        <v>105</v>
      </c>
      <c r="O252" s="1896" t="s">
        <v>106</v>
      </c>
      <c r="P252" s="2118" t="s">
        <v>81</v>
      </c>
      <c r="Q252" s="2119"/>
    </row>
    <row r="253" spans="2:17" ht="30" x14ac:dyDescent="0.25">
      <c r="B253" s="1897"/>
      <c r="C253" s="1897"/>
      <c r="D253" s="1897"/>
      <c r="E253" s="1897"/>
      <c r="F253" s="1897"/>
      <c r="G253" s="1897"/>
      <c r="H253" s="1897"/>
      <c r="I253" s="1897"/>
      <c r="J253" s="1522" t="s">
        <v>107</v>
      </c>
      <c r="K253" s="1522" t="s">
        <v>3619</v>
      </c>
      <c r="L253" s="1522" t="s">
        <v>3620</v>
      </c>
      <c r="M253" s="1897"/>
      <c r="N253" s="1897"/>
      <c r="O253" s="1897"/>
      <c r="P253" s="2120"/>
      <c r="Q253" s="2121"/>
    </row>
    <row r="254" spans="2:17" s="127" customFormat="1" x14ac:dyDescent="0.25">
      <c r="B254" s="1123" t="s">
        <v>126</v>
      </c>
      <c r="C254" s="1603" t="s">
        <v>127</v>
      </c>
      <c r="D254" s="1116" t="s">
        <v>2352</v>
      </c>
      <c r="E254" s="1116">
        <v>78113180</v>
      </c>
      <c r="F254" s="1116" t="s">
        <v>201</v>
      </c>
      <c r="G254" s="1480" t="s">
        <v>2320</v>
      </c>
      <c r="H254" s="1606">
        <v>37597</v>
      </c>
      <c r="I254" s="1603"/>
      <c r="J254" s="1602" t="s">
        <v>1819</v>
      </c>
      <c r="K254" s="908" t="s">
        <v>2353</v>
      </c>
      <c r="L254" s="1572" t="s">
        <v>146</v>
      </c>
      <c r="M254" s="1603" t="s">
        <v>19</v>
      </c>
      <c r="N254" s="1603" t="s">
        <v>19</v>
      </c>
      <c r="O254" s="1603" t="s">
        <v>19</v>
      </c>
      <c r="P254" s="2544"/>
      <c r="Q254" s="2545"/>
    </row>
    <row r="255" spans="2:17" s="127" customFormat="1" x14ac:dyDescent="0.25">
      <c r="B255" s="2538" t="s">
        <v>126</v>
      </c>
      <c r="C255" s="2529" t="s">
        <v>127</v>
      </c>
      <c r="D255" s="2511" t="s">
        <v>2354</v>
      </c>
      <c r="E255" s="2511">
        <v>78113843</v>
      </c>
      <c r="F255" s="2511" t="s">
        <v>201</v>
      </c>
      <c r="G255" s="1915" t="s">
        <v>2320</v>
      </c>
      <c r="H255" s="2541">
        <v>37597</v>
      </c>
      <c r="I255" s="2529"/>
      <c r="J255" s="2528" t="s">
        <v>2355</v>
      </c>
      <c r="K255" s="2528" t="s">
        <v>2356</v>
      </c>
      <c r="L255" s="2373" t="s">
        <v>146</v>
      </c>
      <c r="M255" s="2529" t="s">
        <v>19</v>
      </c>
      <c r="N255" s="2529" t="s">
        <v>19</v>
      </c>
      <c r="O255" s="2529" t="s">
        <v>19</v>
      </c>
      <c r="P255" s="2532"/>
      <c r="Q255" s="2533"/>
    </row>
    <row r="256" spans="2:17" s="127" customFormat="1" x14ac:dyDescent="0.25">
      <c r="B256" s="2539"/>
      <c r="C256" s="2530"/>
      <c r="D256" s="2515"/>
      <c r="E256" s="2515"/>
      <c r="F256" s="2515"/>
      <c r="G256" s="1916"/>
      <c r="H256" s="2542"/>
      <c r="I256" s="2530"/>
      <c r="J256" s="2528"/>
      <c r="K256" s="2528"/>
      <c r="L256" s="2373"/>
      <c r="M256" s="2530"/>
      <c r="N256" s="2530"/>
      <c r="O256" s="2530"/>
      <c r="P256" s="2534"/>
      <c r="Q256" s="2535"/>
    </row>
    <row r="257" spans="2:17" s="127" customFormat="1" x14ac:dyDescent="0.25">
      <c r="B257" s="2540"/>
      <c r="C257" s="2531"/>
      <c r="D257" s="2512"/>
      <c r="E257" s="2512"/>
      <c r="F257" s="2512"/>
      <c r="G257" s="1917"/>
      <c r="H257" s="2543"/>
      <c r="I257" s="2531"/>
      <c r="J257" s="2528"/>
      <c r="K257" s="2528"/>
      <c r="L257" s="2373"/>
      <c r="M257" s="2531"/>
      <c r="N257" s="2531"/>
      <c r="O257" s="2531"/>
      <c r="P257" s="2536"/>
      <c r="Q257" s="2537"/>
    </row>
    <row r="258" spans="2:17" s="127" customFormat="1" x14ac:dyDescent="0.25">
      <c r="B258" s="1124" t="s">
        <v>126</v>
      </c>
      <c r="C258" s="1572" t="s">
        <v>127</v>
      </c>
      <c r="D258" s="1116" t="s">
        <v>2357</v>
      </c>
      <c r="E258" s="1116">
        <v>33336656</v>
      </c>
      <c r="F258" s="1116" t="s">
        <v>201</v>
      </c>
      <c r="G258" s="1602" t="s">
        <v>2320</v>
      </c>
      <c r="H258" s="908">
        <v>39066</v>
      </c>
      <c r="I258" s="1572"/>
      <c r="J258" s="1602" t="s">
        <v>1819</v>
      </c>
      <c r="K258" s="1572" t="s">
        <v>2351</v>
      </c>
      <c r="L258" s="1572" t="s">
        <v>146</v>
      </c>
      <c r="M258" s="1572" t="s">
        <v>19</v>
      </c>
      <c r="N258" s="1572" t="s">
        <v>19</v>
      </c>
      <c r="O258" s="1572" t="s">
        <v>19</v>
      </c>
      <c r="P258" s="2360"/>
      <c r="Q258" s="2361"/>
    </row>
    <row r="259" spans="2:17" s="127" customFormat="1" ht="30" x14ac:dyDescent="0.25">
      <c r="B259" s="1124" t="s">
        <v>126</v>
      </c>
      <c r="C259" s="1603" t="s">
        <v>127</v>
      </c>
      <c r="D259" s="1116" t="s">
        <v>2358</v>
      </c>
      <c r="E259" s="1116">
        <v>39280571</v>
      </c>
      <c r="F259" s="1116" t="s">
        <v>213</v>
      </c>
      <c r="G259" s="1480" t="s">
        <v>212</v>
      </c>
      <c r="H259" s="1606">
        <v>39714</v>
      </c>
      <c r="I259" s="1603"/>
      <c r="J259" s="1602" t="s">
        <v>2295</v>
      </c>
      <c r="K259" s="1125" t="s">
        <v>2359</v>
      </c>
      <c r="L259" s="1572" t="s">
        <v>146</v>
      </c>
      <c r="M259" s="1603" t="s">
        <v>19</v>
      </c>
      <c r="N259" s="1603" t="s">
        <v>2360</v>
      </c>
      <c r="O259" s="1603" t="s">
        <v>19</v>
      </c>
      <c r="P259" s="1566"/>
      <c r="Q259" s="1567"/>
    </row>
    <row r="260" spans="2:17" s="127" customFormat="1" ht="30" x14ac:dyDescent="0.25">
      <c r="B260" s="1124" t="s">
        <v>126</v>
      </c>
      <c r="C260" s="1603" t="s">
        <v>127</v>
      </c>
      <c r="D260" s="1116" t="s">
        <v>2361</v>
      </c>
      <c r="E260" s="1116">
        <v>42786677</v>
      </c>
      <c r="F260" s="1116" t="s">
        <v>191</v>
      </c>
      <c r="G260" s="1480" t="s">
        <v>2362</v>
      </c>
      <c r="H260" s="1606">
        <v>36027</v>
      </c>
      <c r="I260" s="1603"/>
      <c r="J260" s="1602" t="s">
        <v>236</v>
      </c>
      <c r="K260" s="1572" t="s">
        <v>2296</v>
      </c>
      <c r="L260" s="1572" t="s">
        <v>146</v>
      </c>
      <c r="M260" s="1603" t="s">
        <v>19</v>
      </c>
      <c r="N260" s="1603" t="s">
        <v>19</v>
      </c>
      <c r="O260" s="1603" t="s">
        <v>19</v>
      </c>
      <c r="P260" s="1566"/>
      <c r="Q260" s="1567"/>
    </row>
    <row r="261" spans="2:17" s="127" customFormat="1" ht="30" x14ac:dyDescent="0.25">
      <c r="B261" s="1124" t="s">
        <v>126</v>
      </c>
      <c r="C261" s="1603" t="s">
        <v>127</v>
      </c>
      <c r="D261" s="1116" t="s">
        <v>2363</v>
      </c>
      <c r="E261" s="1116">
        <v>15674957</v>
      </c>
      <c r="F261" s="1116" t="s">
        <v>2364</v>
      </c>
      <c r="G261" s="1480" t="s">
        <v>2320</v>
      </c>
      <c r="H261" s="1606">
        <v>37058</v>
      </c>
      <c r="I261" s="1603"/>
      <c r="J261" s="1602" t="s">
        <v>236</v>
      </c>
      <c r="K261" s="1572" t="s">
        <v>2365</v>
      </c>
      <c r="L261" s="1572" t="s">
        <v>146</v>
      </c>
      <c r="M261" s="1603" t="s">
        <v>19</v>
      </c>
      <c r="N261" s="1603" t="s">
        <v>19</v>
      </c>
      <c r="O261" s="1603" t="s">
        <v>19</v>
      </c>
      <c r="P261" s="1566"/>
      <c r="Q261" s="1567"/>
    </row>
    <row r="262" spans="2:17" s="127" customFormat="1" ht="45" x14ac:dyDescent="0.25">
      <c r="B262" s="1124" t="s">
        <v>126</v>
      </c>
      <c r="C262" s="1603" t="s">
        <v>127</v>
      </c>
      <c r="D262" s="1116" t="s">
        <v>2366</v>
      </c>
      <c r="E262" s="1116">
        <v>26229884</v>
      </c>
      <c r="F262" s="1117" t="s">
        <v>2367</v>
      </c>
      <c r="G262" s="1480" t="s">
        <v>130</v>
      </c>
      <c r="H262" s="1606">
        <v>36825</v>
      </c>
      <c r="I262" s="1603"/>
      <c r="J262" s="1602" t="s">
        <v>236</v>
      </c>
      <c r="K262" s="1572" t="s">
        <v>2296</v>
      </c>
      <c r="L262" s="1572" t="s">
        <v>146</v>
      </c>
      <c r="M262" s="1603" t="s">
        <v>19</v>
      </c>
      <c r="N262" s="1603" t="s">
        <v>19</v>
      </c>
      <c r="O262" s="1603" t="s">
        <v>19</v>
      </c>
      <c r="P262" s="1566"/>
      <c r="Q262" s="1567"/>
    </row>
    <row r="263" spans="2:17" s="127" customFormat="1" ht="60" x14ac:dyDescent="0.25">
      <c r="B263" s="1124" t="s">
        <v>126</v>
      </c>
      <c r="C263" s="1603" t="s">
        <v>127</v>
      </c>
      <c r="D263" s="1608" t="s">
        <v>2368</v>
      </c>
      <c r="E263" s="1608">
        <v>50982866</v>
      </c>
      <c r="F263" s="1613" t="s">
        <v>2369</v>
      </c>
      <c r="G263" s="1480" t="s">
        <v>2370</v>
      </c>
      <c r="H263" s="1606">
        <v>37393</v>
      </c>
      <c r="I263" s="1603"/>
      <c r="J263" s="1602" t="s">
        <v>248</v>
      </c>
      <c r="K263" s="1572" t="s">
        <v>2371</v>
      </c>
      <c r="L263" s="1572" t="s">
        <v>146</v>
      </c>
      <c r="M263" s="1603" t="s">
        <v>19</v>
      </c>
      <c r="N263" s="1603" t="s">
        <v>19</v>
      </c>
      <c r="O263" s="1603" t="s">
        <v>19</v>
      </c>
      <c r="P263" s="1566"/>
      <c r="Q263" s="1567"/>
    </row>
    <row r="264" spans="2:17" s="127" customFormat="1" ht="45" x14ac:dyDescent="0.25">
      <c r="B264" s="1124" t="s">
        <v>126</v>
      </c>
      <c r="C264" s="1603" t="s">
        <v>127</v>
      </c>
      <c r="D264" s="1608" t="s">
        <v>2372</v>
      </c>
      <c r="E264" s="1608">
        <v>50954536</v>
      </c>
      <c r="F264" s="1613" t="s">
        <v>2373</v>
      </c>
      <c r="G264" s="1480" t="s">
        <v>130</v>
      </c>
      <c r="H264" s="1606">
        <v>36516</v>
      </c>
      <c r="I264" s="1603"/>
      <c r="J264" s="1602" t="s">
        <v>2309</v>
      </c>
      <c r="K264" s="1572" t="s">
        <v>2374</v>
      </c>
      <c r="L264" s="1572" t="s">
        <v>146</v>
      </c>
      <c r="M264" s="1603" t="s">
        <v>19</v>
      </c>
      <c r="N264" s="1603" t="s">
        <v>19</v>
      </c>
      <c r="O264" s="1603" t="s">
        <v>19</v>
      </c>
      <c r="P264" s="1566"/>
      <c r="Q264" s="1567"/>
    </row>
    <row r="265" spans="2:17" s="116" customFormat="1" x14ac:dyDescent="0.25">
      <c r="B265" s="2506" t="s">
        <v>126</v>
      </c>
      <c r="C265" s="2142" t="s">
        <v>127</v>
      </c>
      <c r="D265" s="2434" t="s">
        <v>5612</v>
      </c>
      <c r="E265" s="2432">
        <v>7383145</v>
      </c>
      <c r="F265" s="2432" t="s">
        <v>2525</v>
      </c>
      <c r="G265" s="1909" t="s">
        <v>220</v>
      </c>
      <c r="H265" s="2149">
        <v>40164</v>
      </c>
      <c r="I265" s="1909"/>
      <c r="J265" s="1909" t="s">
        <v>2150</v>
      </c>
      <c r="K265" s="1909" t="s">
        <v>5613</v>
      </c>
      <c r="L265" s="2508" t="s">
        <v>146</v>
      </c>
      <c r="M265" s="2142" t="s">
        <v>19</v>
      </c>
      <c r="N265" s="2142" t="s">
        <v>19</v>
      </c>
      <c r="O265" s="2142" t="s">
        <v>19</v>
      </c>
      <c r="P265" s="2109" t="s">
        <v>5614</v>
      </c>
      <c r="Q265" s="2110"/>
    </row>
    <row r="266" spans="2:17" s="116" customFormat="1" x14ac:dyDescent="0.25">
      <c r="B266" s="2507"/>
      <c r="C266" s="2143"/>
      <c r="D266" s="2435"/>
      <c r="E266" s="2433"/>
      <c r="F266" s="2433"/>
      <c r="G266" s="1911"/>
      <c r="H266" s="2150"/>
      <c r="I266" s="1911"/>
      <c r="J266" s="1911"/>
      <c r="K266" s="1911"/>
      <c r="L266" s="2508"/>
      <c r="M266" s="2143"/>
      <c r="N266" s="2143"/>
      <c r="O266" s="2143"/>
      <c r="P266" s="2144"/>
      <c r="Q266" s="2145"/>
    </row>
    <row r="267" spans="2:17" s="127" customFormat="1" ht="30" x14ac:dyDescent="0.25">
      <c r="B267" s="1124" t="s">
        <v>126</v>
      </c>
      <c r="C267" s="1603" t="s">
        <v>127</v>
      </c>
      <c r="D267" s="1608" t="s">
        <v>2375</v>
      </c>
      <c r="E267" s="1608">
        <v>1063650370</v>
      </c>
      <c r="F267" s="1613" t="s">
        <v>2376</v>
      </c>
      <c r="G267" s="1480" t="s">
        <v>130</v>
      </c>
      <c r="H267" s="1606">
        <v>41510</v>
      </c>
      <c r="I267" s="1603"/>
      <c r="J267" s="1602" t="s">
        <v>2150</v>
      </c>
      <c r="K267" s="1572" t="s">
        <v>2377</v>
      </c>
      <c r="L267" s="1572" t="s">
        <v>146</v>
      </c>
      <c r="M267" s="1603" t="s">
        <v>19</v>
      </c>
      <c r="N267" s="1603" t="s">
        <v>19</v>
      </c>
      <c r="O267" s="1603" t="s">
        <v>19</v>
      </c>
      <c r="P267" s="2360"/>
      <c r="Q267" s="2361"/>
    </row>
    <row r="268" spans="2:17" s="127" customFormat="1" ht="60" x14ac:dyDescent="0.25">
      <c r="B268" s="1124" t="s">
        <v>121</v>
      </c>
      <c r="C268" s="1603" t="s">
        <v>133</v>
      </c>
      <c r="D268" s="1605" t="s">
        <v>2378</v>
      </c>
      <c r="E268" s="1605">
        <v>10782151</v>
      </c>
      <c r="F268" s="1605" t="s">
        <v>182</v>
      </c>
      <c r="G268" s="1480" t="s">
        <v>2379</v>
      </c>
      <c r="H268" s="1606">
        <v>39415</v>
      </c>
      <c r="I268" s="1603">
        <v>107951</v>
      </c>
      <c r="J268" s="1602" t="s">
        <v>2380</v>
      </c>
      <c r="K268" s="1572" t="s">
        <v>2381</v>
      </c>
      <c r="L268" s="1572" t="s">
        <v>146</v>
      </c>
      <c r="M268" s="1603" t="s">
        <v>19</v>
      </c>
      <c r="N268" s="1603" t="s">
        <v>19</v>
      </c>
      <c r="O268" s="1603" t="s">
        <v>19</v>
      </c>
      <c r="P268" s="2360"/>
      <c r="Q268" s="2361"/>
    </row>
    <row r="269" spans="2:17" s="127" customFormat="1" ht="30" x14ac:dyDescent="0.25">
      <c r="B269" s="1124" t="s">
        <v>121</v>
      </c>
      <c r="C269" s="1603" t="s">
        <v>133</v>
      </c>
      <c r="D269" s="1608" t="s">
        <v>2382</v>
      </c>
      <c r="E269" s="1608">
        <v>52329038</v>
      </c>
      <c r="F269" s="1608" t="s">
        <v>191</v>
      </c>
      <c r="G269" s="1480" t="s">
        <v>125</v>
      </c>
      <c r="H269" s="1606">
        <v>37322</v>
      </c>
      <c r="I269" s="1603"/>
      <c r="J269" s="1602" t="s">
        <v>236</v>
      </c>
      <c r="K269" s="1572" t="s">
        <v>2383</v>
      </c>
      <c r="L269" s="1572" t="s">
        <v>146</v>
      </c>
      <c r="M269" s="1603" t="s">
        <v>19</v>
      </c>
      <c r="N269" s="1603" t="s">
        <v>19</v>
      </c>
      <c r="O269" s="1603" t="s">
        <v>19</v>
      </c>
      <c r="P269" s="2360"/>
      <c r="Q269" s="2361"/>
    </row>
    <row r="270" spans="2:17" s="127" customFormat="1" ht="30" x14ac:dyDescent="0.25">
      <c r="B270" s="1124" t="s">
        <v>121</v>
      </c>
      <c r="C270" s="1603" t="s">
        <v>133</v>
      </c>
      <c r="D270" s="1608" t="s">
        <v>2384</v>
      </c>
      <c r="E270" s="1608">
        <v>50954812</v>
      </c>
      <c r="F270" s="1608" t="s">
        <v>124</v>
      </c>
      <c r="G270" s="1480" t="s">
        <v>370</v>
      </c>
      <c r="H270" s="1606">
        <v>38331</v>
      </c>
      <c r="I270" s="1603">
        <v>114636</v>
      </c>
      <c r="J270" s="1602" t="s">
        <v>2385</v>
      </c>
      <c r="K270" s="1572" t="s">
        <v>2386</v>
      </c>
      <c r="L270" s="1572" t="s">
        <v>146</v>
      </c>
      <c r="M270" s="1603" t="s">
        <v>19</v>
      </c>
      <c r="N270" s="1603" t="s">
        <v>19</v>
      </c>
      <c r="O270" s="1603" t="s">
        <v>19</v>
      </c>
      <c r="P270" s="2360"/>
      <c r="Q270" s="2361"/>
    </row>
    <row r="271" spans="2:17" s="127" customFormat="1" ht="30" x14ac:dyDescent="0.25">
      <c r="B271" s="1124" t="s">
        <v>121</v>
      </c>
      <c r="C271" s="1603" t="s">
        <v>133</v>
      </c>
      <c r="D271" s="1608" t="s">
        <v>2387</v>
      </c>
      <c r="E271" s="1608">
        <v>15034684</v>
      </c>
      <c r="F271" s="1608" t="s">
        <v>182</v>
      </c>
      <c r="G271" s="1480" t="s">
        <v>125</v>
      </c>
      <c r="H271" s="1606">
        <v>39506</v>
      </c>
      <c r="I271" s="1603">
        <v>104796</v>
      </c>
      <c r="J271" s="1602" t="s">
        <v>236</v>
      </c>
      <c r="K271" s="1572" t="s">
        <v>2388</v>
      </c>
      <c r="L271" s="1572" t="s">
        <v>146</v>
      </c>
      <c r="M271" s="1603" t="s">
        <v>19</v>
      </c>
      <c r="N271" s="1603" t="s">
        <v>19</v>
      </c>
      <c r="O271" s="1603" t="s">
        <v>19</v>
      </c>
      <c r="P271" s="2360"/>
      <c r="Q271" s="2361"/>
    </row>
    <row r="272" spans="2:17" s="127" customFormat="1" ht="30" x14ac:dyDescent="0.25">
      <c r="B272" s="1124" t="s">
        <v>121</v>
      </c>
      <c r="C272" s="1603" t="s">
        <v>133</v>
      </c>
      <c r="D272" s="1126" t="s">
        <v>2389</v>
      </c>
      <c r="E272" s="1126">
        <v>43279228</v>
      </c>
      <c r="F272" s="1126" t="s">
        <v>124</v>
      </c>
      <c r="G272" s="1480" t="s">
        <v>189</v>
      </c>
      <c r="H272" s="1606">
        <v>39402</v>
      </c>
      <c r="I272" s="1603">
        <v>103804</v>
      </c>
      <c r="J272" s="1602" t="s">
        <v>2390</v>
      </c>
      <c r="K272" s="1572" t="s">
        <v>2391</v>
      </c>
      <c r="L272" s="1572" t="s">
        <v>146</v>
      </c>
      <c r="M272" s="1603" t="s">
        <v>19</v>
      </c>
      <c r="N272" s="1603" t="s">
        <v>19</v>
      </c>
      <c r="O272" s="1603" t="s">
        <v>19</v>
      </c>
      <c r="P272" s="2360"/>
      <c r="Q272" s="2361"/>
    </row>
    <row r="273" spans="2:17" s="127" customFormat="1" ht="30" x14ac:dyDescent="0.25">
      <c r="B273" s="1124" t="s">
        <v>121</v>
      </c>
      <c r="C273" s="1603" t="s">
        <v>133</v>
      </c>
      <c r="D273" s="1126" t="s">
        <v>2392</v>
      </c>
      <c r="E273" s="1126">
        <v>50848410</v>
      </c>
      <c r="F273" s="1126" t="s">
        <v>2393</v>
      </c>
      <c r="G273" s="1480" t="s">
        <v>188</v>
      </c>
      <c r="H273" s="1606">
        <v>36869</v>
      </c>
      <c r="I273" s="1603"/>
      <c r="J273" s="1602" t="s">
        <v>2394</v>
      </c>
      <c r="K273" s="1572" t="s">
        <v>2395</v>
      </c>
      <c r="L273" s="1572" t="s">
        <v>146</v>
      </c>
      <c r="M273" s="1603" t="s">
        <v>19</v>
      </c>
      <c r="N273" s="1603" t="s">
        <v>19</v>
      </c>
      <c r="O273" s="1603" t="s">
        <v>19</v>
      </c>
      <c r="P273" s="2360"/>
      <c r="Q273" s="2361"/>
    </row>
    <row r="274" spans="2:17" s="127" customFormat="1" ht="30" x14ac:dyDescent="0.25">
      <c r="B274" s="1124" t="s">
        <v>121</v>
      </c>
      <c r="C274" s="1603" t="s">
        <v>133</v>
      </c>
      <c r="D274" s="1126" t="s">
        <v>2396</v>
      </c>
      <c r="E274" s="1126">
        <v>1066513035</v>
      </c>
      <c r="F274" s="1126" t="s">
        <v>2397</v>
      </c>
      <c r="G274" s="1480" t="s">
        <v>196</v>
      </c>
      <c r="H274" s="1606"/>
      <c r="I274" s="1603" t="s">
        <v>86</v>
      </c>
      <c r="J274" s="1602" t="s">
        <v>1819</v>
      </c>
      <c r="K274" s="1572" t="s">
        <v>2398</v>
      </c>
      <c r="L274" s="1572" t="s">
        <v>146</v>
      </c>
      <c r="M274" s="1603" t="s">
        <v>19</v>
      </c>
      <c r="N274" s="1603" t="s">
        <v>19</v>
      </c>
      <c r="O274" s="1603" t="s">
        <v>19</v>
      </c>
      <c r="P274" s="2360"/>
      <c r="Q274" s="2361"/>
    </row>
    <row r="275" spans="2:17" s="116" customFormat="1" ht="30" x14ac:dyDescent="0.25">
      <c r="B275" s="1851" t="s">
        <v>121</v>
      </c>
      <c r="C275" s="441" t="s">
        <v>133</v>
      </c>
      <c r="D275" s="1626" t="s">
        <v>2399</v>
      </c>
      <c r="E275" s="1626">
        <v>1064884090</v>
      </c>
      <c r="F275" s="1626" t="s">
        <v>124</v>
      </c>
      <c r="G275" s="1477" t="s">
        <v>125</v>
      </c>
      <c r="H275" s="444">
        <v>41263</v>
      </c>
      <c r="I275" s="441">
        <v>138765</v>
      </c>
      <c r="J275" s="1552" t="s">
        <v>2401</v>
      </c>
      <c r="K275" s="209" t="s">
        <v>2402</v>
      </c>
      <c r="L275" s="209" t="s">
        <v>146</v>
      </c>
      <c r="M275" s="441" t="s">
        <v>19</v>
      </c>
      <c r="N275" s="441" t="s">
        <v>19</v>
      </c>
      <c r="O275" s="441" t="s">
        <v>19</v>
      </c>
      <c r="P275" s="2088" t="s">
        <v>5615</v>
      </c>
      <c r="Q275" s="2089"/>
    </row>
    <row r="276" spans="2:17" s="116" customFormat="1" x14ac:dyDescent="0.25">
      <c r="B276" s="2502" t="s">
        <v>121</v>
      </c>
      <c r="C276" s="2142" t="s">
        <v>133</v>
      </c>
      <c r="D276" s="2504" t="s">
        <v>5616</v>
      </c>
      <c r="E276" s="2504">
        <v>1067836608</v>
      </c>
      <c r="F276" s="2504" t="s">
        <v>124</v>
      </c>
      <c r="G276" s="1909" t="s">
        <v>189</v>
      </c>
      <c r="H276" s="2149">
        <v>40128</v>
      </c>
      <c r="I276" s="2142">
        <v>117971</v>
      </c>
      <c r="J276" s="1552" t="s">
        <v>5617</v>
      </c>
      <c r="K276" s="209" t="s">
        <v>5618</v>
      </c>
      <c r="L276" s="2142" t="s">
        <v>146</v>
      </c>
      <c r="M276" s="2142" t="s">
        <v>19</v>
      </c>
      <c r="N276" s="2142" t="s">
        <v>20</v>
      </c>
      <c r="O276" s="2142" t="s">
        <v>19</v>
      </c>
      <c r="P276" s="2109" t="s">
        <v>5619</v>
      </c>
      <c r="Q276" s="2110"/>
    </row>
    <row r="277" spans="2:17" s="116" customFormat="1" ht="30" x14ac:dyDescent="0.25">
      <c r="B277" s="2503"/>
      <c r="C277" s="2143"/>
      <c r="D277" s="2505"/>
      <c r="E277" s="2505"/>
      <c r="F277" s="2505"/>
      <c r="G277" s="1911"/>
      <c r="H277" s="2150"/>
      <c r="I277" s="2143"/>
      <c r="J277" s="1552" t="s">
        <v>5056</v>
      </c>
      <c r="K277" s="209" t="s">
        <v>5620</v>
      </c>
      <c r="L277" s="2143"/>
      <c r="M277" s="2143"/>
      <c r="N277" s="2143"/>
      <c r="O277" s="2143"/>
      <c r="P277" s="2144"/>
      <c r="Q277" s="2145"/>
    </row>
    <row r="278" spans="2:17" s="127" customFormat="1" ht="30" x14ac:dyDescent="0.25">
      <c r="B278" s="1124" t="s">
        <v>121</v>
      </c>
      <c r="C278" s="1603" t="s">
        <v>133</v>
      </c>
      <c r="D278" s="1126" t="s">
        <v>2403</v>
      </c>
      <c r="E278" s="1126">
        <v>30688178</v>
      </c>
      <c r="F278" s="1126" t="s">
        <v>124</v>
      </c>
      <c r="G278" s="1480" t="s">
        <v>188</v>
      </c>
      <c r="H278" s="1606">
        <v>40928</v>
      </c>
      <c r="I278" s="1603">
        <v>129909</v>
      </c>
      <c r="J278" s="1602" t="s">
        <v>2404</v>
      </c>
      <c r="K278" s="1572" t="s">
        <v>2405</v>
      </c>
      <c r="L278" s="1572" t="s">
        <v>146</v>
      </c>
      <c r="M278" s="1603" t="s">
        <v>19</v>
      </c>
      <c r="N278" s="1603" t="s">
        <v>19</v>
      </c>
      <c r="O278" s="1603" t="s">
        <v>19</v>
      </c>
      <c r="P278" s="2360"/>
      <c r="Q278" s="2361"/>
    </row>
    <row r="279" spans="2:17" s="116" customFormat="1" ht="30" x14ac:dyDescent="0.25">
      <c r="B279" s="1851" t="s">
        <v>121</v>
      </c>
      <c r="C279" s="441" t="s">
        <v>133</v>
      </c>
      <c r="D279" s="1626" t="s">
        <v>2406</v>
      </c>
      <c r="E279" s="1626">
        <v>1067852861</v>
      </c>
      <c r="F279" s="1626" t="s">
        <v>2407</v>
      </c>
      <c r="G279" s="1477" t="s">
        <v>196</v>
      </c>
      <c r="H279" s="444">
        <v>34719</v>
      </c>
      <c r="I279" s="441">
        <v>112313</v>
      </c>
      <c r="J279" s="1552" t="s">
        <v>196</v>
      </c>
      <c r="K279" s="209" t="s">
        <v>2408</v>
      </c>
      <c r="L279" s="209" t="s">
        <v>146</v>
      </c>
      <c r="M279" s="441" t="s">
        <v>19</v>
      </c>
      <c r="N279" s="441" t="s">
        <v>19</v>
      </c>
      <c r="O279" s="441" t="s">
        <v>19</v>
      </c>
      <c r="P279" s="2088" t="s">
        <v>5615</v>
      </c>
      <c r="Q279" s="2089"/>
    </row>
    <row r="280" spans="2:17" s="127" customFormat="1" ht="30" x14ac:dyDescent="0.25">
      <c r="B280" s="1124" t="s">
        <v>121</v>
      </c>
      <c r="C280" s="1603" t="s">
        <v>133</v>
      </c>
      <c r="D280" s="1126" t="s">
        <v>2409</v>
      </c>
      <c r="E280" s="1126">
        <v>1067849087</v>
      </c>
      <c r="F280" s="1126" t="s">
        <v>124</v>
      </c>
      <c r="G280" s="1480" t="s">
        <v>189</v>
      </c>
      <c r="H280" s="1606">
        <v>39826</v>
      </c>
      <c r="I280" s="1603">
        <v>119964</v>
      </c>
      <c r="J280" s="1602" t="s">
        <v>2410</v>
      </c>
      <c r="K280" s="1572" t="s">
        <v>2411</v>
      </c>
      <c r="L280" s="1572" t="s">
        <v>146</v>
      </c>
      <c r="M280" s="1603" t="s">
        <v>19</v>
      </c>
      <c r="N280" s="1603" t="s">
        <v>19</v>
      </c>
      <c r="O280" s="1603" t="s">
        <v>19</v>
      </c>
      <c r="P280" s="2360"/>
      <c r="Q280" s="2361"/>
    </row>
    <row r="281" spans="2:17" s="116" customFormat="1" ht="30" x14ac:dyDescent="0.25">
      <c r="B281" s="1851" t="s">
        <v>121</v>
      </c>
      <c r="C281" s="441" t="s">
        <v>133</v>
      </c>
      <c r="D281" s="1626" t="s">
        <v>2412</v>
      </c>
      <c r="E281" s="1626">
        <v>30689699</v>
      </c>
      <c r="F281" s="1626" t="s">
        <v>124</v>
      </c>
      <c r="G281" s="1477" t="s">
        <v>125</v>
      </c>
      <c r="H281" s="444">
        <v>39898</v>
      </c>
      <c r="I281" s="441">
        <v>1111090</v>
      </c>
      <c r="J281" s="1552" t="s">
        <v>193</v>
      </c>
      <c r="K281" s="209" t="s">
        <v>2413</v>
      </c>
      <c r="L281" s="209" t="s">
        <v>146</v>
      </c>
      <c r="M281" s="441" t="s">
        <v>19</v>
      </c>
      <c r="N281" s="441" t="s">
        <v>19</v>
      </c>
      <c r="O281" s="441" t="s">
        <v>19</v>
      </c>
      <c r="P281" s="2088" t="s">
        <v>5615</v>
      </c>
      <c r="Q281" s="2089"/>
    </row>
    <row r="282" spans="2:17" s="127" customFormat="1" ht="30" x14ac:dyDescent="0.25">
      <c r="B282" s="1124" t="s">
        <v>121</v>
      </c>
      <c r="C282" s="1603" t="s">
        <v>133</v>
      </c>
      <c r="D282" s="1126" t="s">
        <v>2414</v>
      </c>
      <c r="E282" s="1126">
        <v>34985522</v>
      </c>
      <c r="F282" s="1126" t="s">
        <v>191</v>
      </c>
      <c r="G282" s="1480" t="s">
        <v>125</v>
      </c>
      <c r="H282" s="1606">
        <v>32766</v>
      </c>
      <c r="I282" s="1603" t="s">
        <v>86</v>
      </c>
      <c r="J282" s="1602" t="s">
        <v>2415</v>
      </c>
      <c r="K282" s="1572" t="s">
        <v>2416</v>
      </c>
      <c r="L282" s="1572" t="s">
        <v>146</v>
      </c>
      <c r="M282" s="1603" t="s">
        <v>19</v>
      </c>
      <c r="N282" s="1603" t="s">
        <v>19</v>
      </c>
      <c r="O282" s="1603" t="s">
        <v>19</v>
      </c>
      <c r="P282" s="2360"/>
      <c r="Q282" s="2361"/>
    </row>
    <row r="283" spans="2:17" s="127" customFormat="1" ht="45" x14ac:dyDescent="0.25">
      <c r="B283" s="1124" t="s">
        <v>121</v>
      </c>
      <c r="C283" s="1603" t="s">
        <v>133</v>
      </c>
      <c r="D283" s="1126" t="s">
        <v>2417</v>
      </c>
      <c r="E283" s="1126">
        <v>25914784</v>
      </c>
      <c r="F283" s="1126" t="s">
        <v>191</v>
      </c>
      <c r="G283" s="1480" t="s">
        <v>651</v>
      </c>
      <c r="H283" s="1606" t="s">
        <v>2418</v>
      </c>
      <c r="I283" s="1603" t="s">
        <v>86</v>
      </c>
      <c r="J283" s="1602" t="s">
        <v>2419</v>
      </c>
      <c r="K283" s="1572" t="s">
        <v>2420</v>
      </c>
      <c r="L283" s="1572" t="s">
        <v>146</v>
      </c>
      <c r="M283" s="1603" t="s">
        <v>19</v>
      </c>
      <c r="N283" s="1603" t="s">
        <v>19</v>
      </c>
      <c r="O283" s="1603" t="s">
        <v>19</v>
      </c>
      <c r="P283" s="2360"/>
      <c r="Q283" s="2361"/>
    </row>
    <row r="284" spans="2:17" s="116" customFormat="1" ht="30" x14ac:dyDescent="0.25">
      <c r="B284" s="1851" t="s">
        <v>121</v>
      </c>
      <c r="C284" s="441" t="s">
        <v>133</v>
      </c>
      <c r="D284" s="1626" t="s">
        <v>2421</v>
      </c>
      <c r="E284" s="1626">
        <v>1067905832</v>
      </c>
      <c r="F284" s="1626" t="s">
        <v>124</v>
      </c>
      <c r="G284" s="1477" t="s">
        <v>125</v>
      </c>
      <c r="H284" s="444">
        <v>41879</v>
      </c>
      <c r="I284" s="441" t="s">
        <v>86</v>
      </c>
      <c r="J284" s="1552" t="s">
        <v>236</v>
      </c>
      <c r="K284" s="1552" t="s">
        <v>5621</v>
      </c>
      <c r="L284" s="209" t="s">
        <v>146</v>
      </c>
      <c r="M284" s="441" t="s">
        <v>19</v>
      </c>
      <c r="N284" s="441" t="s">
        <v>19</v>
      </c>
      <c r="O284" s="441" t="s">
        <v>19</v>
      </c>
      <c r="P284" s="2088" t="s">
        <v>5622</v>
      </c>
      <c r="Q284" s="2089"/>
    </row>
    <row r="285" spans="2:17" s="127" customFormat="1" x14ac:dyDescent="0.25">
      <c r="B285" s="1124" t="s">
        <v>121</v>
      </c>
      <c r="C285" s="1603" t="s">
        <v>133</v>
      </c>
      <c r="D285" s="1126" t="s">
        <v>2423</v>
      </c>
      <c r="E285" s="1126">
        <v>78032335</v>
      </c>
      <c r="F285" s="1126" t="s">
        <v>182</v>
      </c>
      <c r="G285" s="1480" t="s">
        <v>125</v>
      </c>
      <c r="H285" s="1606">
        <v>39714</v>
      </c>
      <c r="I285" s="1603" t="s">
        <v>2400</v>
      </c>
      <c r="J285" s="1602" t="s">
        <v>2424</v>
      </c>
      <c r="K285" s="1572" t="s">
        <v>2425</v>
      </c>
      <c r="L285" s="1572" t="s">
        <v>146</v>
      </c>
      <c r="M285" s="1603" t="s">
        <v>19</v>
      </c>
      <c r="N285" s="1603" t="s">
        <v>19</v>
      </c>
      <c r="O285" s="1603" t="s">
        <v>19</v>
      </c>
      <c r="P285" s="2360"/>
      <c r="Q285" s="2361"/>
    </row>
    <row r="286" spans="2:17" s="116" customFormat="1" ht="30" x14ac:dyDescent="0.25">
      <c r="B286" s="1851" t="s">
        <v>121</v>
      </c>
      <c r="C286" s="209" t="s">
        <v>133</v>
      </c>
      <c r="D286" s="1626" t="s">
        <v>5623</v>
      </c>
      <c r="E286" s="1626">
        <v>43663971</v>
      </c>
      <c r="F286" s="1626" t="s">
        <v>191</v>
      </c>
      <c r="G286" s="1552" t="s">
        <v>192</v>
      </c>
      <c r="H286" s="431">
        <v>34236</v>
      </c>
      <c r="I286" s="209" t="s">
        <v>86</v>
      </c>
      <c r="J286" s="1552"/>
      <c r="K286" s="209"/>
      <c r="L286" s="209" t="s">
        <v>526</v>
      </c>
      <c r="M286" s="209" t="s">
        <v>19</v>
      </c>
      <c r="N286" s="209" t="s">
        <v>20</v>
      </c>
      <c r="O286" s="209" t="s">
        <v>19</v>
      </c>
      <c r="P286" s="2153" t="s">
        <v>5624</v>
      </c>
      <c r="Q286" s="2153"/>
    </row>
    <row r="287" spans="2:17" s="127" customFormat="1" ht="30" x14ac:dyDescent="0.25">
      <c r="B287" s="1124" t="s">
        <v>121</v>
      </c>
      <c r="C287" s="1604" t="s">
        <v>133</v>
      </c>
      <c r="D287" s="1126" t="s">
        <v>2426</v>
      </c>
      <c r="E287" s="1126">
        <v>50938228</v>
      </c>
      <c r="F287" s="1126" t="s">
        <v>124</v>
      </c>
      <c r="G287" s="1481" t="s">
        <v>125</v>
      </c>
      <c r="H287" s="1607">
        <v>39198</v>
      </c>
      <c r="I287" s="1604">
        <v>103519</v>
      </c>
      <c r="J287" s="1602" t="s">
        <v>136</v>
      </c>
      <c r="K287" s="1572" t="s">
        <v>2427</v>
      </c>
      <c r="L287" s="1572" t="s">
        <v>146</v>
      </c>
      <c r="M287" s="1604" t="s">
        <v>19</v>
      </c>
      <c r="N287" s="1604" t="s">
        <v>19</v>
      </c>
      <c r="O287" s="1604" t="s">
        <v>19</v>
      </c>
      <c r="P287" s="2360"/>
      <c r="Q287" s="2361"/>
    </row>
    <row r="288" spans="2:17" s="127" customFormat="1" ht="30" x14ac:dyDescent="0.25">
      <c r="B288" s="1124" t="s">
        <v>121</v>
      </c>
      <c r="C288" s="1604" t="s">
        <v>133</v>
      </c>
      <c r="D288" s="1126" t="s">
        <v>2428</v>
      </c>
      <c r="E288" s="1126">
        <v>25876827</v>
      </c>
      <c r="F288" s="1126" t="s">
        <v>124</v>
      </c>
      <c r="G288" s="1481" t="s">
        <v>125</v>
      </c>
      <c r="H288" s="1607">
        <v>39415</v>
      </c>
      <c r="I288" s="1604">
        <v>124715</v>
      </c>
      <c r="J288" s="1602" t="s">
        <v>2309</v>
      </c>
      <c r="K288" s="1572" t="s">
        <v>2429</v>
      </c>
      <c r="L288" s="1572" t="s">
        <v>146</v>
      </c>
      <c r="M288" s="1572" t="s">
        <v>19</v>
      </c>
      <c r="N288" s="1572" t="s">
        <v>19</v>
      </c>
      <c r="O288" s="1572" t="s">
        <v>19</v>
      </c>
      <c r="P288" s="2358" t="s">
        <v>5625</v>
      </c>
      <c r="Q288" s="2359"/>
    </row>
    <row r="289" spans="2:17" s="116" customFormat="1" ht="30" x14ac:dyDescent="0.25">
      <c r="B289" s="1851" t="s">
        <v>121</v>
      </c>
      <c r="C289" s="209" t="s">
        <v>133</v>
      </c>
      <c r="D289" s="1626" t="s">
        <v>5626</v>
      </c>
      <c r="E289" s="1626">
        <v>1067887312</v>
      </c>
      <c r="F289" s="430" t="s">
        <v>124</v>
      </c>
      <c r="G289" s="1552" t="s">
        <v>189</v>
      </c>
      <c r="H289" s="431">
        <v>41486</v>
      </c>
      <c r="I289" s="209">
        <v>142860</v>
      </c>
      <c r="J289" s="1552" t="s">
        <v>5627</v>
      </c>
      <c r="K289" s="209" t="s">
        <v>5628</v>
      </c>
      <c r="L289" s="209" t="s">
        <v>146</v>
      </c>
      <c r="M289" s="441" t="s">
        <v>19</v>
      </c>
      <c r="N289" s="441" t="s">
        <v>19</v>
      </c>
      <c r="O289" s="209" t="s">
        <v>19</v>
      </c>
      <c r="P289" s="2088" t="s">
        <v>5629</v>
      </c>
      <c r="Q289" s="2089"/>
    </row>
    <row r="290" spans="2:17" s="127" customFormat="1" ht="30" x14ac:dyDescent="0.25">
      <c r="B290" s="1124" t="s">
        <v>121</v>
      </c>
      <c r="C290" s="1572" t="s">
        <v>1002</v>
      </c>
      <c r="D290" s="1126" t="s">
        <v>2430</v>
      </c>
      <c r="E290" s="1126">
        <v>11003591</v>
      </c>
      <c r="F290" s="1126" t="s">
        <v>182</v>
      </c>
      <c r="G290" s="1602" t="s">
        <v>189</v>
      </c>
      <c r="H290" s="908">
        <v>40872</v>
      </c>
      <c r="I290" s="1572">
        <v>130256</v>
      </c>
      <c r="J290" s="1602" t="s">
        <v>117</v>
      </c>
      <c r="K290" s="1572" t="s">
        <v>2431</v>
      </c>
      <c r="L290" s="1572" t="s">
        <v>146</v>
      </c>
      <c r="M290" s="1603" t="s">
        <v>19</v>
      </c>
      <c r="N290" s="1603" t="s">
        <v>19</v>
      </c>
      <c r="O290" s="1572" t="s">
        <v>19</v>
      </c>
      <c r="P290" s="2360"/>
      <c r="Q290" s="2361"/>
    </row>
    <row r="291" spans="2:17" s="127" customFormat="1" x14ac:dyDescent="0.25">
      <c r="B291" s="1127"/>
      <c r="C291" s="1128"/>
      <c r="D291" s="1129"/>
      <c r="E291" s="1129"/>
      <c r="F291" s="1129"/>
      <c r="G291" s="1130"/>
      <c r="H291" s="1131"/>
      <c r="I291" s="1128"/>
      <c r="J291" s="1130"/>
      <c r="K291" s="1128"/>
      <c r="L291" s="1128"/>
      <c r="M291" s="1128"/>
      <c r="N291" s="1128"/>
      <c r="O291" s="1128"/>
      <c r="P291" s="1128"/>
      <c r="Q291" s="1128"/>
    </row>
    <row r="292" spans="2:17" s="35" customFormat="1" ht="18.75" x14ac:dyDescent="0.25">
      <c r="B292" s="1114" t="s">
        <v>2190</v>
      </c>
      <c r="C292" s="1558"/>
      <c r="D292" s="1525"/>
      <c r="E292" s="197"/>
      <c r="F292" s="197"/>
      <c r="G292" s="197"/>
      <c r="H292" s="198"/>
      <c r="I292" s="197"/>
      <c r="J292" s="1574"/>
      <c r="K292" s="1574"/>
      <c r="L292" s="1574"/>
      <c r="M292" s="1574"/>
      <c r="N292" s="44"/>
      <c r="O292" s="44"/>
      <c r="P292" s="1574"/>
      <c r="Q292" s="1574"/>
    </row>
    <row r="293" spans="2:17" ht="26.25" x14ac:dyDescent="0.25">
      <c r="B293" s="2436" t="s">
        <v>2095</v>
      </c>
      <c r="C293" s="2436"/>
      <c r="D293" s="2436"/>
      <c r="E293" s="2436"/>
      <c r="F293" s="2436"/>
      <c r="G293" s="2436"/>
      <c r="H293" s="2436"/>
      <c r="I293" s="2436"/>
      <c r="J293" s="2436"/>
      <c r="K293" s="2436"/>
      <c r="L293" s="2436"/>
      <c r="M293" s="2436"/>
      <c r="N293" s="2436"/>
      <c r="O293" s="2436"/>
      <c r="P293" s="2436"/>
      <c r="Q293" s="2436"/>
    </row>
    <row r="294" spans="2:17" x14ac:dyDescent="0.25">
      <c r="B294" s="1896" t="s">
        <v>95</v>
      </c>
      <c r="C294" s="1896" t="s">
        <v>96</v>
      </c>
      <c r="D294" s="1896" t="s">
        <v>97</v>
      </c>
      <c r="E294" s="1896" t="s">
        <v>98</v>
      </c>
      <c r="F294" s="1896" t="s">
        <v>99</v>
      </c>
      <c r="G294" s="1896" t="s">
        <v>100</v>
      </c>
      <c r="H294" s="1896" t="s">
        <v>101</v>
      </c>
      <c r="I294" s="1896" t="s">
        <v>102</v>
      </c>
      <c r="J294" s="1898" t="s">
        <v>3618</v>
      </c>
      <c r="K294" s="1899"/>
      <c r="L294" s="1900"/>
      <c r="M294" s="1896" t="s">
        <v>104</v>
      </c>
      <c r="N294" s="1896" t="s">
        <v>105</v>
      </c>
      <c r="O294" s="1896" t="s">
        <v>106</v>
      </c>
      <c r="P294" s="2118" t="s">
        <v>81</v>
      </c>
      <c r="Q294" s="2119"/>
    </row>
    <row r="295" spans="2:17" ht="30" x14ac:dyDescent="0.25">
      <c r="B295" s="1897"/>
      <c r="C295" s="1897"/>
      <c r="D295" s="1897"/>
      <c r="E295" s="1897"/>
      <c r="F295" s="1897"/>
      <c r="G295" s="1897"/>
      <c r="H295" s="1897"/>
      <c r="I295" s="1897"/>
      <c r="J295" s="1522" t="s">
        <v>107</v>
      </c>
      <c r="K295" s="1522" t="s">
        <v>3619</v>
      </c>
      <c r="L295" s="1522" t="s">
        <v>3620</v>
      </c>
      <c r="M295" s="1897"/>
      <c r="N295" s="1897"/>
      <c r="O295" s="1897"/>
      <c r="P295" s="2120"/>
      <c r="Q295" s="2121"/>
    </row>
    <row r="296" spans="2:17" s="127" customFormat="1" x14ac:dyDescent="0.25">
      <c r="B296" s="1124" t="s">
        <v>126</v>
      </c>
      <c r="C296" s="1572"/>
      <c r="D296" s="1602"/>
      <c r="E296" s="1126"/>
      <c r="F296" s="1572"/>
      <c r="G296" s="1602"/>
      <c r="H296" s="1606"/>
      <c r="I296" s="1603"/>
      <c r="J296" s="1572"/>
      <c r="K296" s="1572"/>
      <c r="L296" s="1572"/>
      <c r="M296" s="1566"/>
      <c r="N296" s="1567"/>
      <c r="O296" s="1572"/>
      <c r="P296" s="1566"/>
      <c r="Q296" s="1567"/>
    </row>
    <row r="297" spans="2:17" s="127" customFormat="1" ht="30" x14ac:dyDescent="0.25">
      <c r="B297" s="1124" t="s">
        <v>126</v>
      </c>
      <c r="C297" s="1572" t="s">
        <v>111</v>
      </c>
      <c r="D297" s="1602" t="s">
        <v>2432</v>
      </c>
      <c r="E297" s="1126">
        <v>1067846218</v>
      </c>
      <c r="F297" s="1572" t="s">
        <v>201</v>
      </c>
      <c r="G297" s="1602" t="s">
        <v>2433</v>
      </c>
      <c r="H297" s="1606">
        <v>36890</v>
      </c>
      <c r="I297" s="1603" t="s">
        <v>86</v>
      </c>
      <c r="J297" s="1572" t="s">
        <v>236</v>
      </c>
      <c r="K297" s="1572" t="s">
        <v>2434</v>
      </c>
      <c r="L297" s="1572" t="s">
        <v>146</v>
      </c>
      <c r="M297" s="1566" t="s">
        <v>19</v>
      </c>
      <c r="N297" s="1567" t="s">
        <v>19</v>
      </c>
      <c r="O297" s="1572" t="s">
        <v>19</v>
      </c>
      <c r="P297" s="1566"/>
      <c r="Q297" s="1567"/>
    </row>
    <row r="298" spans="2:17" s="127" customFormat="1" ht="30" x14ac:dyDescent="0.25">
      <c r="B298" s="1124" t="s">
        <v>126</v>
      </c>
      <c r="C298" s="1572" t="s">
        <v>111</v>
      </c>
      <c r="D298" s="1132" t="s">
        <v>2435</v>
      </c>
      <c r="E298" s="1126">
        <v>1073976326</v>
      </c>
      <c r="F298" s="1132" t="s">
        <v>201</v>
      </c>
      <c r="G298" s="1602" t="s">
        <v>2436</v>
      </c>
      <c r="H298" s="908">
        <v>41547</v>
      </c>
      <c r="I298" s="1572" t="s">
        <v>86</v>
      </c>
      <c r="J298" s="1602" t="s">
        <v>236</v>
      </c>
      <c r="K298" s="1572" t="s">
        <v>2434</v>
      </c>
      <c r="L298" s="1572" t="s">
        <v>146</v>
      </c>
      <c r="M298" s="1603" t="s">
        <v>19</v>
      </c>
      <c r="N298" s="1603" t="s">
        <v>19</v>
      </c>
      <c r="O298" s="1572" t="s">
        <v>19</v>
      </c>
      <c r="P298" s="1566"/>
      <c r="Q298" s="1567"/>
    </row>
    <row r="299" spans="2:17" s="127" customFormat="1" ht="60" x14ac:dyDescent="0.25">
      <c r="B299" s="1124" t="s">
        <v>126</v>
      </c>
      <c r="C299" s="1572" t="s">
        <v>111</v>
      </c>
      <c r="D299" s="1132" t="s">
        <v>2437</v>
      </c>
      <c r="E299" s="1126">
        <v>98615835</v>
      </c>
      <c r="F299" s="1133" t="s">
        <v>1610</v>
      </c>
      <c r="G299" s="1602" t="s">
        <v>2438</v>
      </c>
      <c r="H299" s="908">
        <v>39920</v>
      </c>
      <c r="I299" s="1572" t="s">
        <v>86</v>
      </c>
      <c r="J299" s="1602" t="s">
        <v>2295</v>
      </c>
      <c r="K299" s="1572" t="s">
        <v>2434</v>
      </c>
      <c r="L299" s="1572" t="s">
        <v>146</v>
      </c>
      <c r="M299" s="1603" t="s">
        <v>19</v>
      </c>
      <c r="N299" s="1603" t="s">
        <v>19</v>
      </c>
      <c r="O299" s="1572" t="s">
        <v>19</v>
      </c>
      <c r="P299" s="1566"/>
      <c r="Q299" s="1567"/>
    </row>
    <row r="300" spans="2:17" s="116" customFormat="1" ht="105" x14ac:dyDescent="0.25">
      <c r="B300" s="1852" t="s">
        <v>126</v>
      </c>
      <c r="C300" s="209" t="s">
        <v>2439</v>
      </c>
      <c r="D300" s="1477" t="s">
        <v>5630</v>
      </c>
      <c r="E300" s="209">
        <v>26176199</v>
      </c>
      <c r="F300" s="1552" t="s">
        <v>5631</v>
      </c>
      <c r="G300" s="1552" t="s">
        <v>130</v>
      </c>
      <c r="H300" s="431">
        <v>36149</v>
      </c>
      <c r="I300" s="209" t="s">
        <v>86</v>
      </c>
      <c r="J300" s="1552" t="s">
        <v>236</v>
      </c>
      <c r="K300" s="209" t="s">
        <v>5632</v>
      </c>
      <c r="L300" s="209" t="s">
        <v>146</v>
      </c>
      <c r="M300" s="441" t="s">
        <v>19</v>
      </c>
      <c r="N300" s="441" t="s">
        <v>19</v>
      </c>
      <c r="O300" s="209" t="s">
        <v>19</v>
      </c>
      <c r="P300" s="2088" t="s">
        <v>5633</v>
      </c>
      <c r="Q300" s="2089"/>
    </row>
    <row r="301" spans="2:17" s="116" customFormat="1" ht="45" x14ac:dyDescent="0.25">
      <c r="B301" s="1851" t="s">
        <v>121</v>
      </c>
      <c r="C301" s="209" t="s">
        <v>111</v>
      </c>
      <c r="D301" s="1853" t="s">
        <v>2133</v>
      </c>
      <c r="E301" s="1626">
        <v>34996044</v>
      </c>
      <c r="F301" s="1626" t="s">
        <v>191</v>
      </c>
      <c r="G301" s="1552" t="s">
        <v>125</v>
      </c>
      <c r="H301" s="431">
        <v>34793</v>
      </c>
      <c r="I301" s="209" t="s">
        <v>86</v>
      </c>
      <c r="J301" s="1552" t="s">
        <v>5634</v>
      </c>
      <c r="K301" s="209" t="s">
        <v>5635</v>
      </c>
      <c r="L301" s="209" t="s">
        <v>146</v>
      </c>
      <c r="M301" s="441" t="s">
        <v>19</v>
      </c>
      <c r="N301" s="441" t="s">
        <v>19</v>
      </c>
      <c r="O301" s="209" t="s">
        <v>19</v>
      </c>
      <c r="P301" s="2088" t="s">
        <v>5636</v>
      </c>
      <c r="Q301" s="2089"/>
    </row>
    <row r="302" spans="2:17" s="127" customFormat="1" ht="30" x14ac:dyDescent="0.25">
      <c r="B302" s="1124" t="s">
        <v>121</v>
      </c>
      <c r="C302" s="1572" t="s">
        <v>111</v>
      </c>
      <c r="D302" s="1132" t="s">
        <v>2440</v>
      </c>
      <c r="E302" s="1126">
        <v>30668959</v>
      </c>
      <c r="F302" s="1126" t="s">
        <v>124</v>
      </c>
      <c r="G302" s="1602" t="s">
        <v>2441</v>
      </c>
      <c r="H302" s="908" t="s">
        <v>2442</v>
      </c>
      <c r="I302" s="1572" t="s">
        <v>86</v>
      </c>
      <c r="J302" s="1602" t="s">
        <v>2443</v>
      </c>
      <c r="K302" s="1572" t="s">
        <v>2444</v>
      </c>
      <c r="L302" s="1572" t="s">
        <v>146</v>
      </c>
      <c r="M302" s="1603" t="s">
        <v>19</v>
      </c>
      <c r="N302" s="1603" t="s">
        <v>19</v>
      </c>
      <c r="O302" s="1572" t="s">
        <v>19</v>
      </c>
      <c r="P302" s="2360"/>
      <c r="Q302" s="2361"/>
    </row>
    <row r="303" spans="2:17" s="116" customFormat="1" ht="30" x14ac:dyDescent="0.25">
      <c r="B303" s="1851" t="s">
        <v>121</v>
      </c>
      <c r="C303" s="209" t="s">
        <v>111</v>
      </c>
      <c r="D303" s="1853" t="s">
        <v>5637</v>
      </c>
      <c r="E303" s="1626">
        <v>25990780</v>
      </c>
      <c r="F303" s="1478" t="s">
        <v>249</v>
      </c>
      <c r="G303" s="1552" t="s">
        <v>188</v>
      </c>
      <c r="H303" s="431">
        <v>39066</v>
      </c>
      <c r="I303" s="209" t="s">
        <v>86</v>
      </c>
      <c r="J303" s="1552" t="s">
        <v>196</v>
      </c>
      <c r="K303" s="209" t="s">
        <v>5638</v>
      </c>
      <c r="L303" s="209" t="s">
        <v>146</v>
      </c>
      <c r="M303" s="441" t="s">
        <v>19</v>
      </c>
      <c r="N303" s="441" t="s">
        <v>19</v>
      </c>
      <c r="O303" s="209" t="s">
        <v>19</v>
      </c>
      <c r="P303" s="2088" t="s">
        <v>5639</v>
      </c>
      <c r="Q303" s="2089"/>
    </row>
    <row r="304" spans="2:17" s="127" customFormat="1" ht="30" x14ac:dyDescent="0.25">
      <c r="B304" s="1124" t="s">
        <v>121</v>
      </c>
      <c r="C304" s="1572" t="s">
        <v>2439</v>
      </c>
      <c r="D304" s="1126" t="s">
        <v>2446</v>
      </c>
      <c r="E304" s="1126">
        <v>26228458</v>
      </c>
      <c r="F304" s="1126" t="s">
        <v>191</v>
      </c>
      <c r="G304" s="1602" t="s">
        <v>125</v>
      </c>
      <c r="H304" s="908">
        <v>41263</v>
      </c>
      <c r="I304" s="1572">
        <v>2255626154</v>
      </c>
      <c r="J304" s="1602" t="s">
        <v>236</v>
      </c>
      <c r="K304" s="1572" t="s">
        <v>2445</v>
      </c>
      <c r="L304" s="1572" t="s">
        <v>146</v>
      </c>
      <c r="M304" s="1572" t="s">
        <v>19</v>
      </c>
      <c r="N304" s="1572" t="s">
        <v>19</v>
      </c>
      <c r="O304" s="1572" t="s">
        <v>19</v>
      </c>
      <c r="P304" s="1566"/>
      <c r="Q304" s="1567"/>
    </row>
    <row r="305" spans="2:17" s="35" customFormat="1" ht="18.75" x14ac:dyDescent="0.25">
      <c r="B305" s="1114" t="s">
        <v>2191</v>
      </c>
      <c r="C305" s="1558"/>
      <c r="D305" s="1525"/>
      <c r="E305" s="197"/>
      <c r="F305" s="197"/>
      <c r="G305" s="197"/>
      <c r="H305" s="198"/>
      <c r="I305" s="197"/>
      <c r="J305" s="1574"/>
      <c r="K305" s="1574"/>
      <c r="L305" s="1574"/>
      <c r="M305" s="1574"/>
      <c r="N305" s="44"/>
      <c r="O305" s="44"/>
      <c r="P305" s="1574"/>
      <c r="Q305" s="1574"/>
    </row>
    <row r="306" spans="2:17" ht="26.25" x14ac:dyDescent="0.25">
      <c r="B306" s="2436" t="s">
        <v>2095</v>
      </c>
      <c r="C306" s="2436"/>
      <c r="D306" s="2436"/>
      <c r="E306" s="2436"/>
      <c r="F306" s="2436"/>
      <c r="G306" s="2436"/>
      <c r="H306" s="2436"/>
      <c r="I306" s="2436"/>
      <c r="J306" s="2436"/>
      <c r="K306" s="2436"/>
      <c r="L306" s="2436"/>
      <c r="M306" s="2436"/>
      <c r="N306" s="2436"/>
      <c r="O306" s="2436"/>
      <c r="P306" s="2436"/>
      <c r="Q306" s="2436"/>
    </row>
    <row r="307" spans="2:17" x14ac:dyDescent="0.25">
      <c r="B307" s="1896" t="s">
        <v>95</v>
      </c>
      <c r="C307" s="1896" t="s">
        <v>96</v>
      </c>
      <c r="D307" s="1896" t="s">
        <v>97</v>
      </c>
      <c r="E307" s="1896" t="s">
        <v>98</v>
      </c>
      <c r="F307" s="1896" t="s">
        <v>99</v>
      </c>
      <c r="G307" s="1896" t="s">
        <v>100</v>
      </c>
      <c r="H307" s="1896" t="s">
        <v>101</v>
      </c>
      <c r="I307" s="1896" t="s">
        <v>102</v>
      </c>
      <c r="J307" s="1898" t="s">
        <v>3618</v>
      </c>
      <c r="K307" s="1899"/>
      <c r="L307" s="1900"/>
      <c r="M307" s="1896" t="s">
        <v>104</v>
      </c>
      <c r="N307" s="1896" t="s">
        <v>105</v>
      </c>
      <c r="O307" s="1896" t="s">
        <v>106</v>
      </c>
      <c r="P307" s="2118" t="s">
        <v>81</v>
      </c>
      <c r="Q307" s="2119"/>
    </row>
    <row r="308" spans="2:17" ht="30" x14ac:dyDescent="0.25">
      <c r="B308" s="1897"/>
      <c r="C308" s="1897"/>
      <c r="D308" s="1897"/>
      <c r="E308" s="1897"/>
      <c r="F308" s="1897"/>
      <c r="G308" s="1897"/>
      <c r="H308" s="1897"/>
      <c r="I308" s="1897"/>
      <c r="J308" s="1522" t="s">
        <v>107</v>
      </c>
      <c r="K308" s="1522" t="s">
        <v>3619</v>
      </c>
      <c r="L308" s="1522" t="s">
        <v>3620</v>
      </c>
      <c r="M308" s="1897"/>
      <c r="N308" s="1897"/>
      <c r="O308" s="1897"/>
      <c r="P308" s="2120"/>
      <c r="Q308" s="2121"/>
    </row>
    <row r="309" spans="2:17" s="127" customFormat="1" ht="75" x14ac:dyDescent="0.25">
      <c r="B309" s="1134" t="s">
        <v>126</v>
      </c>
      <c r="C309" s="1572" t="s">
        <v>111</v>
      </c>
      <c r="D309" s="1126" t="s">
        <v>2447</v>
      </c>
      <c r="E309" s="1126">
        <v>50850832</v>
      </c>
      <c r="F309" s="425" t="s">
        <v>2448</v>
      </c>
      <c r="G309" s="1602" t="s">
        <v>130</v>
      </c>
      <c r="H309" s="908">
        <v>37197</v>
      </c>
      <c r="I309" s="1572" t="s">
        <v>86</v>
      </c>
      <c r="J309" s="1602" t="s">
        <v>193</v>
      </c>
      <c r="K309" s="1603" t="s">
        <v>2449</v>
      </c>
      <c r="L309" s="1603" t="s">
        <v>146</v>
      </c>
      <c r="M309" s="1603" t="s">
        <v>19</v>
      </c>
      <c r="N309" s="1603" t="s">
        <v>19</v>
      </c>
      <c r="O309" s="1572" t="s">
        <v>19</v>
      </c>
      <c r="P309" s="1566"/>
      <c r="Q309" s="1567"/>
    </row>
    <row r="310" spans="2:17" s="116" customFormat="1" ht="75" x14ac:dyDescent="0.25">
      <c r="B310" s="429" t="s">
        <v>126</v>
      </c>
      <c r="C310" s="209" t="s">
        <v>111</v>
      </c>
      <c r="D310" s="209" t="s">
        <v>5640</v>
      </c>
      <c r="E310" s="209">
        <v>1067898393</v>
      </c>
      <c r="F310" s="1552" t="s">
        <v>4939</v>
      </c>
      <c r="G310" s="1552" t="s">
        <v>130</v>
      </c>
      <c r="H310" s="431">
        <v>41207</v>
      </c>
      <c r="I310" s="209" t="s">
        <v>86</v>
      </c>
      <c r="J310" s="1552" t="s">
        <v>236</v>
      </c>
      <c r="K310" s="441" t="s">
        <v>5641</v>
      </c>
      <c r="L310" s="441" t="s">
        <v>146</v>
      </c>
      <c r="M310" s="441" t="s">
        <v>19</v>
      </c>
      <c r="N310" s="441" t="s">
        <v>19</v>
      </c>
      <c r="O310" s="209" t="s">
        <v>19</v>
      </c>
      <c r="P310" s="2088" t="s">
        <v>5642</v>
      </c>
      <c r="Q310" s="2089"/>
    </row>
    <row r="311" spans="2:17" s="127" customFormat="1" ht="60" x14ac:dyDescent="0.25">
      <c r="B311" s="1134" t="s">
        <v>126</v>
      </c>
      <c r="C311" s="1135" t="s">
        <v>2450</v>
      </c>
      <c r="D311" s="1126" t="s">
        <v>2451</v>
      </c>
      <c r="E311" s="1126">
        <v>305577134</v>
      </c>
      <c r="F311" s="907" t="s">
        <v>2452</v>
      </c>
      <c r="G311" s="1602" t="s">
        <v>130</v>
      </c>
      <c r="H311" s="908">
        <v>38652</v>
      </c>
      <c r="I311" s="1572" t="s">
        <v>86</v>
      </c>
      <c r="J311" s="1602" t="s">
        <v>2453</v>
      </c>
      <c r="K311" s="1603" t="s">
        <v>2454</v>
      </c>
      <c r="L311" s="1603" t="s">
        <v>146</v>
      </c>
      <c r="M311" s="1603" t="s">
        <v>19</v>
      </c>
      <c r="N311" s="1603" t="s">
        <v>19</v>
      </c>
      <c r="O311" s="1572" t="s">
        <v>19</v>
      </c>
      <c r="P311" s="1566"/>
      <c r="Q311" s="1567"/>
    </row>
    <row r="312" spans="2:17" s="116" customFormat="1" ht="30" x14ac:dyDescent="0.25">
      <c r="B312" s="1854" t="s">
        <v>121</v>
      </c>
      <c r="C312" s="209" t="s">
        <v>111</v>
      </c>
      <c r="D312" s="1626" t="s">
        <v>5643</v>
      </c>
      <c r="E312" s="1626">
        <v>45689552</v>
      </c>
      <c r="F312" s="1626" t="s">
        <v>124</v>
      </c>
      <c r="G312" s="1552" t="s">
        <v>1685</v>
      </c>
      <c r="H312" s="431">
        <v>40787</v>
      </c>
      <c r="I312" s="209">
        <v>100003</v>
      </c>
      <c r="J312" s="1552" t="s">
        <v>2150</v>
      </c>
      <c r="K312" s="444" t="s">
        <v>5644</v>
      </c>
      <c r="L312" s="444">
        <v>41944</v>
      </c>
      <c r="M312" s="441" t="s">
        <v>19</v>
      </c>
      <c r="N312" s="441" t="s">
        <v>19</v>
      </c>
      <c r="O312" s="209" t="s">
        <v>19</v>
      </c>
      <c r="P312" s="2088" t="s">
        <v>5645</v>
      </c>
      <c r="Q312" s="2089"/>
    </row>
    <row r="313" spans="2:17" s="116" customFormat="1" ht="45" x14ac:dyDescent="0.25">
      <c r="B313" s="429" t="s">
        <v>121</v>
      </c>
      <c r="C313" s="209" t="s">
        <v>111</v>
      </c>
      <c r="D313" s="209" t="s">
        <v>5646</v>
      </c>
      <c r="E313" s="209">
        <v>25912440</v>
      </c>
      <c r="F313" s="1552" t="s">
        <v>5647</v>
      </c>
      <c r="G313" s="1552" t="s">
        <v>188</v>
      </c>
      <c r="H313" s="431">
        <v>37240</v>
      </c>
      <c r="I313" s="209" t="s">
        <v>86</v>
      </c>
      <c r="J313" s="1552" t="s">
        <v>5634</v>
      </c>
      <c r="K313" s="441" t="s">
        <v>5648</v>
      </c>
      <c r="L313" s="441" t="s">
        <v>146</v>
      </c>
      <c r="M313" s="441" t="s">
        <v>19</v>
      </c>
      <c r="N313" s="441" t="s">
        <v>19</v>
      </c>
      <c r="O313" s="209" t="s">
        <v>19</v>
      </c>
      <c r="P313" s="2088" t="s">
        <v>5649</v>
      </c>
      <c r="Q313" s="2089"/>
    </row>
    <row r="314" spans="2:17" s="116" customFormat="1" ht="30" x14ac:dyDescent="0.25">
      <c r="B314" s="1854" t="s">
        <v>121</v>
      </c>
      <c r="C314" s="1203" t="s">
        <v>2450</v>
      </c>
      <c r="D314" s="1626" t="s">
        <v>5650</v>
      </c>
      <c r="E314" s="1626">
        <v>50934820</v>
      </c>
      <c r="F314" s="1626" t="s">
        <v>124</v>
      </c>
      <c r="G314" s="436" t="s">
        <v>125</v>
      </c>
      <c r="H314" s="431">
        <v>39898</v>
      </c>
      <c r="I314" s="209">
        <v>110555</v>
      </c>
      <c r="J314" s="1552" t="s">
        <v>196</v>
      </c>
      <c r="K314" s="209" t="s">
        <v>5651</v>
      </c>
      <c r="L314" s="209" t="s">
        <v>146</v>
      </c>
      <c r="M314" s="209" t="s">
        <v>19</v>
      </c>
      <c r="N314" s="209" t="s">
        <v>19</v>
      </c>
      <c r="O314" s="209" t="s">
        <v>19</v>
      </c>
      <c r="P314" s="2088" t="s">
        <v>5652</v>
      </c>
      <c r="Q314" s="2089"/>
    </row>
    <row r="315" spans="2:17" s="35" customFormat="1" ht="18.75" x14ac:dyDescent="0.25">
      <c r="B315" s="1114" t="s">
        <v>2273</v>
      </c>
      <c r="C315" s="1558"/>
      <c r="D315" s="1525"/>
      <c r="E315" s="197"/>
      <c r="F315" s="197"/>
      <c r="G315" s="197"/>
      <c r="H315" s="198"/>
      <c r="I315" s="197"/>
      <c r="J315" s="1574"/>
      <c r="K315" s="1574"/>
      <c r="L315" s="1574"/>
      <c r="M315" s="1574"/>
      <c r="N315" s="44"/>
      <c r="O315" s="44"/>
      <c r="P315" s="1574"/>
      <c r="Q315" s="1574"/>
    </row>
    <row r="316" spans="2:17" ht="26.25" x14ac:dyDescent="0.25">
      <c r="B316" s="2436" t="s">
        <v>2095</v>
      </c>
      <c r="C316" s="2436"/>
      <c r="D316" s="2436"/>
      <c r="E316" s="2436"/>
      <c r="F316" s="2436"/>
      <c r="G316" s="2436"/>
      <c r="H316" s="2436"/>
      <c r="I316" s="2436"/>
      <c r="J316" s="2436"/>
      <c r="K316" s="2436"/>
      <c r="L316" s="2436"/>
      <c r="M316" s="2436"/>
      <c r="N316" s="2436"/>
      <c r="O316" s="2436"/>
      <c r="P316" s="2436"/>
      <c r="Q316" s="2436"/>
    </row>
    <row r="317" spans="2:17" x14ac:dyDescent="0.25">
      <c r="B317" s="1896" t="s">
        <v>95</v>
      </c>
      <c r="C317" s="1896" t="s">
        <v>96</v>
      </c>
      <c r="D317" s="1896" t="s">
        <v>97</v>
      </c>
      <c r="E317" s="1896" t="s">
        <v>98</v>
      </c>
      <c r="F317" s="1896" t="s">
        <v>99</v>
      </c>
      <c r="G317" s="1896" t="s">
        <v>100</v>
      </c>
      <c r="H317" s="1896" t="s">
        <v>101</v>
      </c>
      <c r="I317" s="1896" t="s">
        <v>102</v>
      </c>
      <c r="J317" s="1898" t="s">
        <v>3618</v>
      </c>
      <c r="K317" s="1899"/>
      <c r="L317" s="1900"/>
      <c r="M317" s="1896" t="s">
        <v>104</v>
      </c>
      <c r="N317" s="1896" t="s">
        <v>105</v>
      </c>
      <c r="O317" s="1896" t="s">
        <v>106</v>
      </c>
      <c r="P317" s="2118" t="s">
        <v>81</v>
      </c>
      <c r="Q317" s="2119"/>
    </row>
    <row r="318" spans="2:17" ht="30" x14ac:dyDescent="0.25">
      <c r="B318" s="1897"/>
      <c r="C318" s="1897"/>
      <c r="D318" s="1897"/>
      <c r="E318" s="1897"/>
      <c r="F318" s="1897"/>
      <c r="G318" s="1897"/>
      <c r="H318" s="1897"/>
      <c r="I318" s="1897"/>
      <c r="J318" s="1522" t="s">
        <v>107</v>
      </c>
      <c r="K318" s="1522" t="s">
        <v>3619</v>
      </c>
      <c r="L318" s="1522" t="s">
        <v>3620</v>
      </c>
      <c r="M318" s="1897"/>
      <c r="N318" s="1897"/>
      <c r="O318" s="1897"/>
      <c r="P318" s="2120"/>
      <c r="Q318" s="2121"/>
    </row>
    <row r="319" spans="2:17" ht="75" x14ac:dyDescent="0.25">
      <c r="B319" s="1136" t="s">
        <v>2455</v>
      </c>
      <c r="C319" s="1488" t="s">
        <v>127</v>
      </c>
      <c r="D319" s="1575" t="s">
        <v>2456</v>
      </c>
      <c r="E319" s="1575">
        <v>1064310435</v>
      </c>
      <c r="F319" s="1534" t="s">
        <v>2457</v>
      </c>
      <c r="G319" s="1534" t="s">
        <v>130</v>
      </c>
      <c r="H319" s="1554">
        <v>40906</v>
      </c>
      <c r="I319" s="1488" t="s">
        <v>86</v>
      </c>
      <c r="J319" s="1490" t="s">
        <v>2458</v>
      </c>
      <c r="K319" s="1468" t="s">
        <v>2459</v>
      </c>
      <c r="L319" s="1468" t="s">
        <v>146</v>
      </c>
      <c r="M319" s="1468" t="s">
        <v>19</v>
      </c>
      <c r="N319" s="1468" t="s">
        <v>19</v>
      </c>
      <c r="O319" s="1488" t="s">
        <v>19</v>
      </c>
      <c r="P319" s="1501"/>
      <c r="Q319" s="1502"/>
    </row>
    <row r="320" spans="2:17" ht="30" x14ac:dyDescent="0.25">
      <c r="B320" s="1136" t="s">
        <v>2455</v>
      </c>
      <c r="C320" s="1488" t="s">
        <v>2460</v>
      </c>
      <c r="D320" s="1488" t="s">
        <v>2461</v>
      </c>
      <c r="E320" s="1488">
        <v>50998814</v>
      </c>
      <c r="F320" s="1490" t="s">
        <v>245</v>
      </c>
      <c r="G320" s="1490" t="s">
        <v>370</v>
      </c>
      <c r="H320" s="1554">
        <v>39255</v>
      </c>
      <c r="I320" s="1488" t="s">
        <v>86</v>
      </c>
      <c r="J320" s="1490" t="s">
        <v>1819</v>
      </c>
      <c r="K320" s="1468" t="s">
        <v>2462</v>
      </c>
      <c r="L320" s="1468" t="s">
        <v>146</v>
      </c>
      <c r="M320" s="1468" t="s">
        <v>19</v>
      </c>
      <c r="N320" s="1468" t="s">
        <v>19</v>
      </c>
      <c r="O320" s="1488" t="s">
        <v>19</v>
      </c>
      <c r="P320" s="1501"/>
      <c r="Q320" s="1502"/>
    </row>
    <row r="321" spans="2:17" ht="30" x14ac:dyDescent="0.25">
      <c r="B321" s="1136" t="s">
        <v>121</v>
      </c>
      <c r="C321" s="1488" t="s">
        <v>133</v>
      </c>
      <c r="D321" s="1575" t="s">
        <v>2463</v>
      </c>
      <c r="E321" s="1575">
        <v>1073815787</v>
      </c>
      <c r="F321" s="1575" t="s">
        <v>124</v>
      </c>
      <c r="G321" s="1490" t="s">
        <v>189</v>
      </c>
      <c r="H321" s="1554">
        <v>41439</v>
      </c>
      <c r="I321" s="1488" t="s">
        <v>2400</v>
      </c>
      <c r="J321" s="1490" t="s">
        <v>244</v>
      </c>
      <c r="K321" s="1468" t="s">
        <v>2462</v>
      </c>
      <c r="L321" s="1468" t="s">
        <v>146</v>
      </c>
      <c r="M321" s="1468" t="s">
        <v>19</v>
      </c>
      <c r="N321" s="1468" t="s">
        <v>19</v>
      </c>
      <c r="O321" s="1488" t="s">
        <v>19</v>
      </c>
      <c r="P321" s="1501"/>
      <c r="Q321" s="1502"/>
    </row>
    <row r="322" spans="2:17" s="1097" customFormat="1" ht="30" x14ac:dyDescent="0.25">
      <c r="B322" s="1855" t="s">
        <v>121</v>
      </c>
      <c r="C322" s="1563" t="s">
        <v>133</v>
      </c>
      <c r="D322" s="1547" t="s">
        <v>5653</v>
      </c>
      <c r="E322" s="1547">
        <v>1067852331</v>
      </c>
      <c r="F322" s="1547" t="s">
        <v>124</v>
      </c>
      <c r="G322" s="1563" t="s">
        <v>125</v>
      </c>
      <c r="H322" s="1618">
        <v>41626</v>
      </c>
      <c r="I322" s="1547">
        <v>147277</v>
      </c>
      <c r="J322" s="1547" t="s">
        <v>236</v>
      </c>
      <c r="K322" s="1547" t="s">
        <v>5654</v>
      </c>
      <c r="L322" s="1547" t="s">
        <v>146</v>
      </c>
      <c r="M322" s="1547" t="s">
        <v>19</v>
      </c>
      <c r="N322" s="1547" t="s">
        <v>19</v>
      </c>
      <c r="O322" s="1563" t="s">
        <v>19</v>
      </c>
      <c r="P322" s="2088" t="s">
        <v>5655</v>
      </c>
      <c r="Q322" s="2089"/>
    </row>
    <row r="323" spans="2:17" ht="60" x14ac:dyDescent="0.25">
      <c r="B323" s="1136" t="s">
        <v>121</v>
      </c>
      <c r="C323" s="1488" t="s">
        <v>133</v>
      </c>
      <c r="D323" s="1531" t="s">
        <v>2464</v>
      </c>
      <c r="E323" s="1536">
        <v>71254347</v>
      </c>
      <c r="F323" s="1536" t="s">
        <v>182</v>
      </c>
      <c r="G323" s="1490" t="s">
        <v>370</v>
      </c>
      <c r="H323" s="1505">
        <v>40530</v>
      </c>
      <c r="I323" s="1468">
        <v>119119</v>
      </c>
      <c r="J323" s="1484" t="s">
        <v>2465</v>
      </c>
      <c r="K323" s="1468" t="s">
        <v>2466</v>
      </c>
      <c r="L323" s="1468" t="s">
        <v>146</v>
      </c>
      <c r="M323" s="1468" t="s">
        <v>19</v>
      </c>
      <c r="N323" s="1468" t="s">
        <v>19</v>
      </c>
      <c r="O323" s="1488" t="s">
        <v>19</v>
      </c>
      <c r="P323" s="1501"/>
      <c r="Q323" s="1502"/>
    </row>
    <row r="324" spans="2:17" ht="45" x14ac:dyDescent="0.25">
      <c r="B324" s="1136" t="s">
        <v>121</v>
      </c>
      <c r="C324" s="1468" t="s">
        <v>2467</v>
      </c>
      <c r="D324" s="1575" t="s">
        <v>2468</v>
      </c>
      <c r="E324" s="1575">
        <v>11000005</v>
      </c>
      <c r="F324" s="1575" t="s">
        <v>182</v>
      </c>
      <c r="G324" s="1484" t="s">
        <v>189</v>
      </c>
      <c r="H324" s="1505">
        <v>40297</v>
      </c>
      <c r="I324" s="1468">
        <v>113570</v>
      </c>
      <c r="J324" s="1484" t="s">
        <v>2469</v>
      </c>
      <c r="K324" s="1468" t="s">
        <v>2470</v>
      </c>
      <c r="L324" s="1468" t="s">
        <v>146</v>
      </c>
      <c r="M324" s="1468" t="s">
        <v>19</v>
      </c>
      <c r="N324" s="1468" t="s">
        <v>19</v>
      </c>
      <c r="O324" s="1488" t="s">
        <v>19</v>
      </c>
      <c r="P324" s="1501"/>
      <c r="Q324" s="1502"/>
    </row>
    <row r="325" spans="2:17" ht="60" x14ac:dyDescent="0.25">
      <c r="B325" s="1136" t="s">
        <v>126</v>
      </c>
      <c r="C325" s="1468" t="s">
        <v>111</v>
      </c>
      <c r="D325" s="1575" t="s">
        <v>2471</v>
      </c>
      <c r="E325" s="1575">
        <v>11000005</v>
      </c>
      <c r="F325" s="299" t="s">
        <v>2472</v>
      </c>
      <c r="G325" s="1484" t="s">
        <v>130</v>
      </c>
      <c r="H325" s="711">
        <v>1</v>
      </c>
      <c r="I325" s="1468" t="s">
        <v>86</v>
      </c>
      <c r="J325" s="1259" t="s">
        <v>2150</v>
      </c>
      <c r="K325" s="1468" t="s">
        <v>2459</v>
      </c>
      <c r="L325" s="1468" t="s">
        <v>146</v>
      </c>
      <c r="M325" s="1468" t="s">
        <v>19</v>
      </c>
      <c r="N325" s="1468" t="s">
        <v>19</v>
      </c>
      <c r="O325" s="1488" t="s">
        <v>19</v>
      </c>
      <c r="P325" s="1501" t="s">
        <v>19</v>
      </c>
      <c r="Q325" s="1502"/>
    </row>
    <row r="326" spans="2:17" ht="30" x14ac:dyDescent="0.25">
      <c r="B326" s="1136" t="s">
        <v>126</v>
      </c>
      <c r="C326" s="712" t="s">
        <v>2473</v>
      </c>
      <c r="D326" s="1575" t="s">
        <v>2474</v>
      </c>
      <c r="E326" s="1575">
        <v>6893620</v>
      </c>
      <c r="F326" s="1575" t="s">
        <v>201</v>
      </c>
      <c r="G326" s="1484" t="s">
        <v>192</v>
      </c>
      <c r="H326" s="1505">
        <v>33214</v>
      </c>
      <c r="I326" s="1468" t="s">
        <v>86</v>
      </c>
      <c r="J326" s="1484" t="s">
        <v>1700</v>
      </c>
      <c r="K326" s="1468" t="s">
        <v>2459</v>
      </c>
      <c r="L326" s="1468" t="s">
        <v>146</v>
      </c>
      <c r="M326" s="1468" t="s">
        <v>19</v>
      </c>
      <c r="N326" s="1468" t="s">
        <v>19</v>
      </c>
      <c r="O326" s="1488" t="s">
        <v>19</v>
      </c>
      <c r="P326" s="1501" t="s">
        <v>19</v>
      </c>
      <c r="Q326" s="1502"/>
    </row>
    <row r="327" spans="2:17" ht="30" x14ac:dyDescent="0.25">
      <c r="B327" s="1136" t="s">
        <v>121</v>
      </c>
      <c r="C327" s="1468" t="s">
        <v>111</v>
      </c>
      <c r="D327" s="1575" t="s">
        <v>2475</v>
      </c>
      <c r="E327" s="1575">
        <v>23111839</v>
      </c>
      <c r="F327" s="1575" t="s">
        <v>124</v>
      </c>
      <c r="G327" s="1484" t="s">
        <v>188</v>
      </c>
      <c r="H327" s="1505">
        <v>40959</v>
      </c>
      <c r="I327" s="1468">
        <v>129910</v>
      </c>
      <c r="J327" s="1484" t="s">
        <v>2150</v>
      </c>
      <c r="K327" s="1468" t="s">
        <v>2459</v>
      </c>
      <c r="L327" s="1468" t="s">
        <v>146</v>
      </c>
      <c r="M327" s="1468" t="s">
        <v>19</v>
      </c>
      <c r="N327" s="1468" t="s">
        <v>19</v>
      </c>
      <c r="O327" s="1488" t="s">
        <v>19</v>
      </c>
      <c r="P327" s="1501" t="s">
        <v>19</v>
      </c>
      <c r="Q327" s="1502"/>
    </row>
    <row r="328" spans="2:17" ht="30" x14ac:dyDescent="0.25">
      <c r="B328" s="1136" t="s">
        <v>121</v>
      </c>
      <c r="C328" s="712" t="s">
        <v>2473</v>
      </c>
      <c r="D328" s="1575" t="s">
        <v>2476</v>
      </c>
      <c r="E328" s="1575">
        <v>50912802</v>
      </c>
      <c r="F328" s="1575" t="s">
        <v>191</v>
      </c>
      <c r="G328" s="1484" t="s">
        <v>2477</v>
      </c>
      <c r="H328" s="1505">
        <v>37063</v>
      </c>
      <c r="I328" s="1468" t="s">
        <v>86</v>
      </c>
      <c r="J328" s="1484" t="s">
        <v>236</v>
      </c>
      <c r="K328" s="1468" t="s">
        <v>2478</v>
      </c>
      <c r="L328" s="1468" t="s">
        <v>146</v>
      </c>
      <c r="M328" s="1468" t="s">
        <v>19</v>
      </c>
      <c r="N328" s="1468" t="s">
        <v>19</v>
      </c>
      <c r="O328" s="1488" t="s">
        <v>19</v>
      </c>
      <c r="P328" s="1501" t="s">
        <v>19</v>
      </c>
      <c r="Q328" s="1502"/>
    </row>
    <row r="329" spans="2:17" ht="15.75" thickBot="1" x14ac:dyDescent="0.3">
      <c r="B329" s="1588"/>
      <c r="C329" s="575"/>
      <c r="D329" s="575"/>
      <c r="E329" s="575"/>
      <c r="F329" s="575"/>
      <c r="G329" s="1468"/>
      <c r="H329" s="575"/>
      <c r="I329" s="1468"/>
      <c r="J329" s="1468"/>
      <c r="K329" s="1468"/>
      <c r="L329" s="1468"/>
      <c r="M329" s="1468"/>
      <c r="N329" s="1468"/>
      <c r="O329" s="1488"/>
      <c r="P329" s="1488"/>
      <c r="Q329" s="1488"/>
    </row>
    <row r="330" spans="2:17" ht="27" thickBot="1" x14ac:dyDescent="0.3">
      <c r="B330" s="2423" t="s">
        <v>149</v>
      </c>
      <c r="C330" s="2424"/>
      <c r="D330" s="2424"/>
      <c r="E330" s="2424"/>
      <c r="F330" s="2424"/>
      <c r="G330" s="2424"/>
      <c r="H330" s="2424"/>
      <c r="I330" s="2424"/>
      <c r="J330" s="2424"/>
      <c r="K330" s="2424"/>
      <c r="L330" s="2424"/>
      <c r="M330" s="2424"/>
      <c r="N330" s="2425"/>
    </row>
    <row r="333" spans="2:17" ht="30" x14ac:dyDescent="0.25">
      <c r="B333" s="114" t="s">
        <v>18</v>
      </c>
      <c r="C333" s="114" t="s">
        <v>150</v>
      </c>
      <c r="D333" s="1898" t="s">
        <v>81</v>
      </c>
      <c r="E333" s="1900"/>
    </row>
    <row r="334" spans="2:17" ht="30" x14ac:dyDescent="0.25">
      <c r="B334" s="1528" t="s">
        <v>151</v>
      </c>
      <c r="C334" s="1488" t="s">
        <v>19</v>
      </c>
      <c r="D334" s="1949"/>
      <c r="E334" s="1949"/>
    </row>
    <row r="337" spans="1:26" ht="26.25" x14ac:dyDescent="0.25">
      <c r="B337" s="1881" t="s">
        <v>152</v>
      </c>
      <c r="C337" s="1882"/>
      <c r="D337" s="1882"/>
      <c r="E337" s="1882"/>
      <c r="F337" s="1882"/>
      <c r="G337" s="1882"/>
      <c r="H337" s="1882"/>
      <c r="I337" s="1882"/>
      <c r="J337" s="1882"/>
      <c r="K337" s="1882"/>
      <c r="L337" s="1882"/>
      <c r="M337" s="1882"/>
      <c r="N337" s="1882"/>
      <c r="O337" s="1882"/>
      <c r="P337" s="1882"/>
    </row>
    <row r="339" spans="1:26" ht="15.75" thickBot="1" x14ac:dyDescent="0.3"/>
    <row r="340" spans="1:26" ht="27" thickBot="1" x14ac:dyDescent="0.3">
      <c r="B340" s="2136" t="s">
        <v>153</v>
      </c>
      <c r="C340" s="2137"/>
      <c r="D340" s="2137"/>
      <c r="E340" s="2137"/>
      <c r="F340" s="2137"/>
      <c r="G340" s="2137"/>
      <c r="H340" s="2137"/>
      <c r="I340" s="2137"/>
      <c r="J340" s="2137"/>
      <c r="K340" s="2137"/>
      <c r="L340" s="2137"/>
      <c r="M340" s="2137"/>
      <c r="N340" s="2367"/>
    </row>
    <row r="342" spans="1:26" s="1523" customFormat="1" ht="15.75" thickBot="1" x14ac:dyDescent="0.3">
      <c r="B342" s="1"/>
      <c r="C342" s="1"/>
      <c r="D342" s="1"/>
      <c r="E342" s="1"/>
      <c r="F342" s="1"/>
      <c r="H342" s="1"/>
      <c r="M342" s="58"/>
      <c r="N342" s="58"/>
    </row>
    <row r="343" spans="1:26" s="76" customFormat="1" ht="75" x14ac:dyDescent="0.25">
      <c r="A343" s="62">
        <v>1</v>
      </c>
      <c r="B343" s="155" t="s">
        <v>34</v>
      </c>
      <c r="C343" s="155" t="s">
        <v>35</v>
      </c>
      <c r="D343" s="155" t="s">
        <v>36</v>
      </c>
      <c r="E343" s="155" t="s">
        <v>37</v>
      </c>
      <c r="F343" s="155" t="s">
        <v>38</v>
      </c>
      <c r="G343" s="155" t="s">
        <v>39</v>
      </c>
      <c r="H343" s="155" t="s">
        <v>40</v>
      </c>
      <c r="I343" s="155" t="s">
        <v>41</v>
      </c>
      <c r="J343" s="155" t="s">
        <v>42</v>
      </c>
      <c r="K343" s="155" t="s">
        <v>43</v>
      </c>
      <c r="L343" s="155" t="s">
        <v>44</v>
      </c>
      <c r="M343" s="157" t="s">
        <v>45</v>
      </c>
      <c r="N343" s="155" t="s">
        <v>46</v>
      </c>
      <c r="O343" s="155" t="s">
        <v>47</v>
      </c>
      <c r="P343" s="1472" t="s">
        <v>48</v>
      </c>
      <c r="Q343" s="1472" t="s">
        <v>49</v>
      </c>
      <c r="R343" s="75"/>
      <c r="S343" s="75"/>
      <c r="T343" s="75"/>
      <c r="U343" s="75"/>
      <c r="V343" s="75"/>
      <c r="W343" s="75"/>
      <c r="X343" s="75"/>
      <c r="Y343" s="75"/>
      <c r="Z343" s="75"/>
    </row>
    <row r="344" spans="1:26" s="76" customFormat="1" x14ac:dyDescent="0.25">
      <c r="A344" s="62">
        <f>+A343+1</f>
        <v>2</v>
      </c>
      <c r="B344" s="162" t="s">
        <v>3621</v>
      </c>
      <c r="C344" s="79"/>
      <c r="D344" s="77"/>
      <c r="E344" s="78"/>
      <c r="F344" s="164"/>
      <c r="G344" s="163"/>
      <c r="H344" s="303"/>
      <c r="I344" s="303"/>
      <c r="J344" s="166"/>
      <c r="K344" s="539"/>
      <c r="L344" s="318"/>
      <c r="M344" s="1093"/>
      <c r="N344" s="304"/>
      <c r="O344" s="1674"/>
      <c r="P344" s="2421"/>
      <c r="Q344" s="2228"/>
      <c r="R344" s="75"/>
      <c r="S344" s="75"/>
      <c r="T344" s="75"/>
      <c r="U344" s="75"/>
      <c r="V344" s="75"/>
      <c r="W344" s="75"/>
      <c r="X344" s="75"/>
      <c r="Y344" s="75"/>
      <c r="Z344" s="75"/>
    </row>
    <row r="345" spans="1:26" s="76" customFormat="1" x14ac:dyDescent="0.25">
      <c r="A345" s="62"/>
      <c r="B345" s="77"/>
      <c r="C345" s="79"/>
      <c r="D345" s="77"/>
      <c r="E345" s="78"/>
      <c r="F345" s="164"/>
      <c r="G345" s="163"/>
      <c r="H345" s="303"/>
      <c r="I345" s="303"/>
      <c r="J345" s="166"/>
      <c r="K345" s="301"/>
      <c r="L345" s="318"/>
      <c r="M345" s="1093"/>
      <c r="N345" s="304"/>
      <c r="O345" s="1674"/>
      <c r="P345" s="2422"/>
      <c r="Q345" s="2229"/>
      <c r="R345" s="75"/>
      <c r="S345" s="75"/>
      <c r="T345" s="75"/>
      <c r="U345" s="75"/>
      <c r="V345" s="75"/>
      <c r="W345" s="75"/>
      <c r="X345" s="75"/>
      <c r="Y345" s="75"/>
      <c r="Z345" s="75"/>
    </row>
    <row r="346" spans="1:26" s="76" customFormat="1" x14ac:dyDescent="0.25">
      <c r="A346" s="62">
        <f>+A345+1</f>
        <v>1</v>
      </c>
      <c r="B346" s="77"/>
      <c r="C346" s="79"/>
      <c r="D346" s="77"/>
      <c r="E346" s="78"/>
      <c r="F346" s="79"/>
      <c r="G346" s="78"/>
      <c r="H346" s="80"/>
      <c r="I346" s="82"/>
      <c r="J346" s="82"/>
      <c r="K346" s="218"/>
      <c r="L346" s="84"/>
      <c r="M346" s="84"/>
      <c r="N346" s="161"/>
      <c r="O346" s="87"/>
      <c r="P346" s="87"/>
      <c r="Q346" s="1541"/>
      <c r="R346" s="75"/>
      <c r="S346" s="75"/>
      <c r="T346" s="75"/>
      <c r="U346" s="75"/>
      <c r="V346" s="75"/>
      <c r="W346" s="75"/>
      <c r="X346" s="75"/>
      <c r="Y346" s="75"/>
      <c r="Z346" s="75"/>
    </row>
    <row r="347" spans="1:26" s="76" customFormat="1" x14ac:dyDescent="0.25">
      <c r="A347" s="62">
        <f>+A346+1</f>
        <v>2</v>
      </c>
      <c r="B347" s="77"/>
      <c r="C347" s="79"/>
      <c r="D347" s="77"/>
      <c r="E347" s="78"/>
      <c r="F347" s="79"/>
      <c r="G347" s="78"/>
      <c r="H347" s="80"/>
      <c r="I347" s="82"/>
      <c r="J347" s="82"/>
      <c r="K347" s="82"/>
      <c r="L347" s="84"/>
      <c r="M347" s="84"/>
      <c r="N347" s="84"/>
      <c r="O347" s="87"/>
      <c r="P347" s="87"/>
      <c r="Q347" s="1541"/>
      <c r="R347" s="75"/>
      <c r="S347" s="75"/>
      <c r="T347" s="75"/>
      <c r="U347" s="75"/>
      <c r="V347" s="75"/>
      <c r="W347" s="75"/>
      <c r="X347" s="75"/>
      <c r="Y347" s="75"/>
      <c r="Z347" s="75"/>
    </row>
    <row r="348" spans="1:26" s="76" customFormat="1" x14ac:dyDescent="0.25">
      <c r="A348" s="62">
        <f>+A347+1</f>
        <v>3</v>
      </c>
      <c r="B348" s="77"/>
      <c r="C348" s="79"/>
      <c r="D348" s="77"/>
      <c r="E348" s="78"/>
      <c r="F348" s="79"/>
      <c r="G348" s="78"/>
      <c r="H348" s="80"/>
      <c r="I348" s="82"/>
      <c r="J348" s="82"/>
      <c r="K348" s="84"/>
      <c r="L348" s="218"/>
      <c r="M348" s="160"/>
      <c r="N348" s="160"/>
      <c r="O348" s="87"/>
      <c r="P348" s="87"/>
      <c r="Q348" s="1541"/>
      <c r="R348" s="75"/>
      <c r="S348" s="75"/>
      <c r="T348" s="75"/>
      <c r="U348" s="75"/>
      <c r="V348" s="75"/>
      <c r="W348" s="75"/>
      <c r="X348" s="75"/>
      <c r="Y348" s="75"/>
      <c r="Z348" s="75"/>
    </row>
    <row r="349" spans="1:26" x14ac:dyDescent="0.25">
      <c r="B349" s="162" t="s">
        <v>29</v>
      </c>
      <c r="C349" s="79"/>
      <c r="D349" s="77"/>
      <c r="E349" s="163"/>
      <c r="F349" s="164"/>
      <c r="G349" s="164"/>
      <c r="H349" s="164"/>
      <c r="I349" s="166"/>
      <c r="J349" s="166"/>
      <c r="K349" s="168">
        <f>SUM(K344:K348)</f>
        <v>0</v>
      </c>
      <c r="L349" s="168"/>
      <c r="M349" s="167">
        <f>SUM(M344:M348)</f>
        <v>0</v>
      </c>
      <c r="N349" s="168">
        <f>SUM(N344:N348)</f>
        <v>0</v>
      </c>
      <c r="O349" s="1856">
        <f>SUM(O344:O348)</f>
        <v>0</v>
      </c>
      <c r="P349" s="1674"/>
      <c r="Q349" s="62"/>
    </row>
    <row r="350" spans="1:26" x14ac:dyDescent="0.25">
      <c r="B350" s="100"/>
      <c r="C350" s="100"/>
      <c r="D350" s="100"/>
      <c r="E350" s="102"/>
      <c r="F350" s="100"/>
      <c r="G350" s="103"/>
      <c r="H350" s="100"/>
      <c r="I350" s="103"/>
      <c r="J350" s="103"/>
      <c r="K350" s="103"/>
      <c r="L350" s="103"/>
      <c r="M350" s="103"/>
      <c r="N350" s="103"/>
      <c r="O350" s="103"/>
      <c r="P350" s="103"/>
    </row>
    <row r="351" spans="1:26" ht="18.75" x14ac:dyDescent="0.25">
      <c r="B351" s="106" t="s">
        <v>154</v>
      </c>
      <c r="C351" s="171">
        <f>+K349</f>
        <v>0</v>
      </c>
      <c r="H351" s="110"/>
      <c r="I351" s="111"/>
      <c r="J351" s="111"/>
      <c r="K351" s="111"/>
      <c r="L351" s="111"/>
      <c r="M351" s="111"/>
      <c r="N351" s="103"/>
      <c r="O351" s="103"/>
      <c r="P351" s="103"/>
    </row>
    <row r="353" spans="2:17" ht="15.75" thickBot="1" x14ac:dyDescent="0.3">
      <c r="B353" s="328"/>
    </row>
    <row r="354" spans="2:17" ht="30.75" thickBot="1" x14ac:dyDescent="0.3">
      <c r="B354" s="233" t="s">
        <v>166</v>
      </c>
      <c r="C354" s="1600" t="s">
        <v>167</v>
      </c>
      <c r="D354" s="233" t="s">
        <v>28</v>
      </c>
      <c r="E354" s="1600" t="s">
        <v>205</v>
      </c>
    </row>
    <row r="355" spans="2:17" x14ac:dyDescent="0.25">
      <c r="B355" s="235" t="s">
        <v>206</v>
      </c>
      <c r="C355" s="237">
        <v>20</v>
      </c>
      <c r="D355" s="237">
        <v>0</v>
      </c>
      <c r="E355" s="1946">
        <f>+D355+D356+D357</f>
        <v>0</v>
      </c>
    </row>
    <row r="356" spans="2:17" x14ac:dyDescent="0.25">
      <c r="B356" s="235" t="s">
        <v>207</v>
      </c>
      <c r="C356" s="1597">
        <v>30</v>
      </c>
      <c r="D356" s="1488">
        <v>0</v>
      </c>
      <c r="E356" s="1927"/>
    </row>
    <row r="357" spans="2:17" ht="15.75" thickBot="1" x14ac:dyDescent="0.3">
      <c r="B357" s="235" t="s">
        <v>208</v>
      </c>
      <c r="C357" s="239">
        <v>40</v>
      </c>
      <c r="D357" s="239">
        <v>0</v>
      </c>
      <c r="E357" s="1947"/>
    </row>
    <row r="359" spans="2:17" ht="15.75" thickBot="1" x14ac:dyDescent="0.3"/>
    <row r="360" spans="2:17" ht="27" thickBot="1" x14ac:dyDescent="0.3">
      <c r="B360" s="2136" t="s">
        <v>155</v>
      </c>
      <c r="C360" s="2137"/>
      <c r="D360" s="2137"/>
      <c r="E360" s="2137"/>
      <c r="F360" s="2137"/>
      <c r="G360" s="2137"/>
      <c r="H360" s="2137"/>
      <c r="I360" s="2137"/>
      <c r="J360" s="2137"/>
      <c r="K360" s="2137"/>
      <c r="L360" s="2137"/>
      <c r="M360" s="2137"/>
      <c r="N360" s="2367"/>
    </row>
    <row r="361" spans="2:17" ht="26.25" x14ac:dyDescent="0.25">
      <c r="B361" s="1467"/>
      <c r="C361" s="1467"/>
      <c r="D361" s="1467"/>
      <c r="E361" s="1467"/>
      <c r="F361" s="1467"/>
      <c r="G361" s="1467"/>
      <c r="H361" s="1467"/>
      <c r="I361" s="1467"/>
      <c r="J361" s="1467"/>
      <c r="K361" s="1467"/>
      <c r="L361" s="1467"/>
      <c r="M361" s="1467"/>
      <c r="N361" s="1467"/>
    </row>
    <row r="362" spans="2:17" ht="19.5" thickBot="1" x14ac:dyDescent="0.3">
      <c r="B362" s="1137" t="s">
        <v>3611</v>
      </c>
    </row>
    <row r="363" spans="2:17" x14ac:dyDescent="0.25">
      <c r="B363" s="2493" t="s">
        <v>95</v>
      </c>
      <c r="C363" s="2495" t="s">
        <v>96</v>
      </c>
      <c r="D363" s="2495" t="s">
        <v>97</v>
      </c>
      <c r="E363" s="2495" t="s">
        <v>98</v>
      </c>
      <c r="F363" s="2495" t="s">
        <v>99</v>
      </c>
      <c r="G363" s="2495" t="s">
        <v>100</v>
      </c>
      <c r="H363" s="2495" t="s">
        <v>101</v>
      </c>
      <c r="I363" s="2495" t="s">
        <v>102</v>
      </c>
      <c r="J363" s="2496" t="s">
        <v>103</v>
      </c>
      <c r="K363" s="2497"/>
      <c r="L363" s="2498"/>
      <c r="M363" s="2495" t="s">
        <v>104</v>
      </c>
      <c r="N363" s="2495" t="s">
        <v>105</v>
      </c>
      <c r="O363" s="2495" t="s">
        <v>106</v>
      </c>
      <c r="P363" s="2499" t="s">
        <v>81</v>
      </c>
      <c r="Q363" s="2500"/>
    </row>
    <row r="364" spans="2:17" ht="30" x14ac:dyDescent="0.25">
      <c r="B364" s="2494"/>
      <c r="C364" s="1897"/>
      <c r="D364" s="1897"/>
      <c r="E364" s="1897"/>
      <c r="F364" s="1897"/>
      <c r="G364" s="1897"/>
      <c r="H364" s="1897"/>
      <c r="I364" s="1897"/>
      <c r="J364" s="1522" t="s">
        <v>107</v>
      </c>
      <c r="K364" s="1522" t="s">
        <v>3622</v>
      </c>
      <c r="L364" s="1522" t="s">
        <v>1989</v>
      </c>
      <c r="M364" s="1897"/>
      <c r="N364" s="1897"/>
      <c r="O364" s="1897"/>
      <c r="P364" s="2120"/>
      <c r="Q364" s="2501"/>
    </row>
    <row r="365" spans="2:17" x14ac:dyDescent="0.25">
      <c r="B365" s="2524" t="s">
        <v>2153</v>
      </c>
      <c r="C365" s="2525" t="s">
        <v>259</v>
      </c>
      <c r="D365" s="2482" t="s">
        <v>2479</v>
      </c>
      <c r="E365" s="2482">
        <v>34989062</v>
      </c>
      <c r="F365" s="2484" t="s">
        <v>881</v>
      </c>
      <c r="G365" s="2002" t="s">
        <v>1685</v>
      </c>
      <c r="H365" s="2478">
        <v>33109</v>
      </c>
      <c r="I365" s="2005"/>
      <c r="J365" s="2002"/>
      <c r="K365" s="2002"/>
      <c r="L365" s="2005"/>
      <c r="M365" s="2468" t="s">
        <v>19</v>
      </c>
      <c r="N365" s="2468" t="s">
        <v>20</v>
      </c>
      <c r="O365" s="2468" t="s">
        <v>20</v>
      </c>
      <c r="P365" s="2329" t="s">
        <v>2480</v>
      </c>
      <c r="Q365" s="2527"/>
    </row>
    <row r="366" spans="2:17" x14ac:dyDescent="0.25">
      <c r="B366" s="2524"/>
      <c r="C366" s="2526"/>
      <c r="D366" s="2483"/>
      <c r="E366" s="2483"/>
      <c r="F366" s="2485"/>
      <c r="G366" s="2004"/>
      <c r="H366" s="2478"/>
      <c r="I366" s="2007"/>
      <c r="J366" s="2004"/>
      <c r="K366" s="2004"/>
      <c r="L366" s="2007"/>
      <c r="M366" s="2469"/>
      <c r="N366" s="2469"/>
      <c r="O366" s="2469"/>
      <c r="P366" s="2333"/>
      <c r="Q366" s="2490"/>
    </row>
    <row r="367" spans="2:17" ht="30" x14ac:dyDescent="0.25">
      <c r="B367" s="1601" t="s">
        <v>2153</v>
      </c>
      <c r="C367" s="713" t="s">
        <v>259</v>
      </c>
      <c r="D367" s="714" t="s">
        <v>2481</v>
      </c>
      <c r="E367" s="714">
        <v>30669944</v>
      </c>
      <c r="F367" s="714" t="s">
        <v>213</v>
      </c>
      <c r="G367" s="1536" t="s">
        <v>189</v>
      </c>
      <c r="H367" s="289">
        <v>39402</v>
      </c>
      <c r="I367" s="1531"/>
      <c r="J367" s="1489" t="s">
        <v>2295</v>
      </c>
      <c r="K367" s="1489" t="s">
        <v>2482</v>
      </c>
      <c r="L367" s="1509"/>
      <c r="M367" s="1589" t="s">
        <v>19</v>
      </c>
      <c r="N367" s="1589" t="s">
        <v>19</v>
      </c>
      <c r="O367" s="1589" t="s">
        <v>19</v>
      </c>
      <c r="P367" s="1559"/>
      <c r="Q367" s="1599"/>
    </row>
    <row r="368" spans="2:17" ht="90" x14ac:dyDescent="0.25">
      <c r="B368" s="1138" t="s">
        <v>2153</v>
      </c>
      <c r="C368" s="713" t="s">
        <v>3623</v>
      </c>
      <c r="D368" s="714" t="s">
        <v>2483</v>
      </c>
      <c r="E368" s="714">
        <v>50922161</v>
      </c>
      <c r="F368" s="715" t="s">
        <v>2484</v>
      </c>
      <c r="G368" s="1487" t="s">
        <v>130</v>
      </c>
      <c r="H368" s="289">
        <v>37176</v>
      </c>
      <c r="I368" s="1509"/>
      <c r="J368" s="1487" t="s">
        <v>236</v>
      </c>
      <c r="K368" s="716" t="s">
        <v>2485</v>
      </c>
      <c r="L368" s="1509"/>
      <c r="M368" s="1589" t="s">
        <v>19</v>
      </c>
      <c r="N368" s="1589" t="s">
        <v>19</v>
      </c>
      <c r="O368" s="1589" t="s">
        <v>19</v>
      </c>
      <c r="P368" s="1559"/>
      <c r="Q368" s="1599"/>
    </row>
    <row r="369" spans="2:17" ht="45" x14ac:dyDescent="0.25">
      <c r="B369" s="1601" t="s">
        <v>2159</v>
      </c>
      <c r="C369" s="713" t="s">
        <v>259</v>
      </c>
      <c r="D369" s="714" t="s">
        <v>2486</v>
      </c>
      <c r="E369" s="714">
        <v>50848056</v>
      </c>
      <c r="F369" s="715" t="s">
        <v>2487</v>
      </c>
      <c r="G369" s="1507" t="s">
        <v>130</v>
      </c>
      <c r="H369" s="1592">
        <v>34257</v>
      </c>
      <c r="I369" s="1509"/>
      <c r="J369" s="1507" t="s">
        <v>2488</v>
      </c>
      <c r="K369" s="1507" t="s">
        <v>2489</v>
      </c>
      <c r="L369" s="1509"/>
      <c r="M369" s="1597" t="s">
        <v>19</v>
      </c>
      <c r="N369" s="1589" t="s">
        <v>19</v>
      </c>
      <c r="O369" s="1589" t="s">
        <v>19</v>
      </c>
      <c r="P369" s="2254"/>
      <c r="Q369" s="2488"/>
    </row>
    <row r="370" spans="2:17" ht="90" x14ac:dyDescent="0.25">
      <c r="B370" s="1138" t="s">
        <v>2159</v>
      </c>
      <c r="C370" s="714" t="s">
        <v>259</v>
      </c>
      <c r="D370" s="714" t="s">
        <v>2490</v>
      </c>
      <c r="E370" s="714">
        <v>34992093</v>
      </c>
      <c r="F370" s="715" t="s">
        <v>2491</v>
      </c>
      <c r="G370" s="1332" t="s">
        <v>2492</v>
      </c>
      <c r="H370" s="289" t="s">
        <v>2493</v>
      </c>
      <c r="I370" s="1531"/>
      <c r="J370" s="1489" t="s">
        <v>236</v>
      </c>
      <c r="K370" s="215" t="s">
        <v>2494</v>
      </c>
      <c r="L370" s="1531"/>
      <c r="M370" s="1597" t="s">
        <v>19</v>
      </c>
      <c r="N370" s="1589" t="s">
        <v>19</v>
      </c>
      <c r="O370" s="1589" t="s">
        <v>19</v>
      </c>
      <c r="P370" s="1948"/>
      <c r="Q370" s="2489"/>
    </row>
    <row r="371" spans="2:17" ht="45" x14ac:dyDescent="0.25">
      <c r="B371" s="1139" t="s">
        <v>2159</v>
      </c>
      <c r="C371" s="714" t="s">
        <v>3623</v>
      </c>
      <c r="D371" s="714" t="s">
        <v>2495</v>
      </c>
      <c r="E371" s="714">
        <v>34990587</v>
      </c>
      <c r="F371" s="715" t="s">
        <v>881</v>
      </c>
      <c r="G371" s="279" t="s">
        <v>192</v>
      </c>
      <c r="H371" s="289">
        <v>33221</v>
      </c>
      <c r="I371" s="1531"/>
      <c r="J371" s="1589" t="s">
        <v>2496</v>
      </c>
      <c r="K371" s="1487" t="s">
        <v>2497</v>
      </c>
      <c r="L371" s="1509"/>
      <c r="M371" s="1597" t="s">
        <v>19</v>
      </c>
      <c r="N371" s="1589" t="s">
        <v>19</v>
      </c>
      <c r="O371" s="1589" t="s">
        <v>19</v>
      </c>
      <c r="P371" s="2333"/>
      <c r="Q371" s="2490"/>
    </row>
    <row r="372" spans="2:17" ht="45" x14ac:dyDescent="0.25">
      <c r="B372" s="1139" t="s">
        <v>2159</v>
      </c>
      <c r="C372" s="713" t="s">
        <v>259</v>
      </c>
      <c r="D372" s="714" t="s">
        <v>2486</v>
      </c>
      <c r="E372" s="714">
        <v>50848056</v>
      </c>
      <c r="F372" s="715" t="s">
        <v>2487</v>
      </c>
      <c r="G372" s="1487" t="s">
        <v>130</v>
      </c>
      <c r="H372" s="1596">
        <v>34257</v>
      </c>
      <c r="I372" s="1509"/>
      <c r="J372" s="1507" t="s">
        <v>2498</v>
      </c>
      <c r="K372" s="1487" t="s">
        <v>2499</v>
      </c>
      <c r="L372" s="1509"/>
      <c r="M372" s="1597" t="s">
        <v>19</v>
      </c>
      <c r="N372" s="1589" t="s">
        <v>20</v>
      </c>
      <c r="O372" s="1589" t="s">
        <v>19</v>
      </c>
      <c r="P372" s="2254" t="s">
        <v>3624</v>
      </c>
      <c r="Q372" s="2488"/>
    </row>
    <row r="373" spans="2:17" ht="30.75" thickBot="1" x14ac:dyDescent="0.3">
      <c r="B373" s="1140" t="s">
        <v>2164</v>
      </c>
      <c r="C373" s="1141" t="s">
        <v>2500</v>
      </c>
      <c r="D373" s="1142" t="s">
        <v>2501</v>
      </c>
      <c r="E373" s="1142">
        <v>25800801</v>
      </c>
      <c r="F373" s="1142" t="s">
        <v>2502</v>
      </c>
      <c r="G373" s="1143" t="s">
        <v>2503</v>
      </c>
      <c r="H373" s="1144">
        <v>37645</v>
      </c>
      <c r="I373" s="1145"/>
      <c r="J373" s="1143" t="s">
        <v>2504</v>
      </c>
      <c r="K373" s="1143" t="s">
        <v>2505</v>
      </c>
      <c r="L373" s="1145"/>
      <c r="M373" s="1146" t="s">
        <v>19</v>
      </c>
      <c r="N373" s="803" t="s">
        <v>19</v>
      </c>
      <c r="O373" s="803" t="s">
        <v>19</v>
      </c>
      <c r="P373" s="2491"/>
      <c r="Q373" s="2492"/>
    </row>
    <row r="374" spans="2:17" x14ac:dyDescent="0.25">
      <c r="B374" s="1507"/>
      <c r="C374" s="717"/>
      <c r="D374" s="1594"/>
      <c r="E374" s="1147"/>
      <c r="F374" s="1147"/>
      <c r="G374" s="1507"/>
      <c r="H374" s="718"/>
      <c r="I374" s="1509"/>
      <c r="J374" s="1507"/>
      <c r="K374" s="1507"/>
      <c r="L374" s="1509"/>
      <c r="M374" s="1589"/>
      <c r="N374" s="1589"/>
      <c r="O374" s="1589"/>
      <c r="P374" s="1559"/>
      <c r="Q374" s="1560"/>
    </row>
    <row r="375" spans="2:17" ht="18.75" x14ac:dyDescent="0.25">
      <c r="B375" s="1137" t="s">
        <v>3625</v>
      </c>
    </row>
    <row r="376" spans="2:17" x14ac:dyDescent="0.25">
      <c r="B376" s="1896" t="s">
        <v>95</v>
      </c>
      <c r="C376" s="1896" t="s">
        <v>96</v>
      </c>
      <c r="D376" s="1896" t="s">
        <v>97</v>
      </c>
      <c r="E376" s="1896" t="s">
        <v>98</v>
      </c>
      <c r="F376" s="1896" t="s">
        <v>99</v>
      </c>
      <c r="G376" s="1896" t="s">
        <v>100</v>
      </c>
      <c r="H376" s="1896" t="s">
        <v>101</v>
      </c>
      <c r="I376" s="1896" t="s">
        <v>102</v>
      </c>
      <c r="J376" s="1898" t="s">
        <v>103</v>
      </c>
      <c r="K376" s="1899"/>
      <c r="L376" s="1900"/>
      <c r="M376" s="1896" t="s">
        <v>104</v>
      </c>
      <c r="N376" s="1896" t="s">
        <v>105</v>
      </c>
      <c r="O376" s="1896" t="s">
        <v>106</v>
      </c>
      <c r="P376" s="2118" t="s">
        <v>81</v>
      </c>
      <c r="Q376" s="2119"/>
    </row>
    <row r="377" spans="2:17" ht="30" x14ac:dyDescent="0.25">
      <c r="B377" s="1897"/>
      <c r="C377" s="1897"/>
      <c r="D377" s="1897"/>
      <c r="E377" s="1897"/>
      <c r="F377" s="1897"/>
      <c r="G377" s="1897"/>
      <c r="H377" s="1897"/>
      <c r="I377" s="1897"/>
      <c r="J377" s="1522" t="s">
        <v>107</v>
      </c>
      <c r="K377" s="1522" t="s">
        <v>3622</v>
      </c>
      <c r="L377" s="1522" t="s">
        <v>1989</v>
      </c>
      <c r="M377" s="1897"/>
      <c r="N377" s="1897"/>
      <c r="O377" s="1897"/>
      <c r="P377" s="2120"/>
      <c r="Q377" s="2121"/>
    </row>
    <row r="378" spans="2:17" ht="45" x14ac:dyDescent="0.25">
      <c r="B378" s="1590" t="s">
        <v>2153</v>
      </c>
      <c r="C378" s="717" t="s">
        <v>259</v>
      </c>
      <c r="D378" s="714" t="s">
        <v>2506</v>
      </c>
      <c r="E378" s="1593">
        <v>1067985361</v>
      </c>
      <c r="F378" s="1595" t="s">
        <v>2507</v>
      </c>
      <c r="G378" s="1536" t="s">
        <v>130</v>
      </c>
      <c r="H378" s="718">
        <v>40898</v>
      </c>
      <c r="I378" s="1509"/>
      <c r="J378" s="1507" t="s">
        <v>2508</v>
      </c>
      <c r="K378" s="1507" t="s">
        <v>2509</v>
      </c>
      <c r="L378" s="1509" t="s">
        <v>146</v>
      </c>
      <c r="M378" s="1597" t="s">
        <v>19</v>
      </c>
      <c r="N378" s="1589" t="s">
        <v>19</v>
      </c>
      <c r="O378" s="1589" t="s">
        <v>19</v>
      </c>
      <c r="P378" s="1526"/>
      <c r="Q378" s="1527"/>
    </row>
    <row r="379" spans="2:17" ht="60" x14ac:dyDescent="0.25">
      <c r="B379" s="1590" t="s">
        <v>2153</v>
      </c>
      <c r="C379" s="717" t="s">
        <v>259</v>
      </c>
      <c r="D379" s="714" t="s">
        <v>2510</v>
      </c>
      <c r="E379" s="714">
        <v>1066726301</v>
      </c>
      <c r="F379" s="715" t="s">
        <v>2472</v>
      </c>
      <c r="G379" s="1536" t="s">
        <v>130</v>
      </c>
      <c r="H379" s="1592">
        <v>40745</v>
      </c>
      <c r="I379" s="1509"/>
      <c r="J379" s="1507" t="s">
        <v>2508</v>
      </c>
      <c r="K379" s="1507" t="s">
        <v>2509</v>
      </c>
      <c r="L379" s="1509" t="s">
        <v>146</v>
      </c>
      <c r="M379" s="1597" t="s">
        <v>19</v>
      </c>
      <c r="N379" s="1589" t="s">
        <v>19</v>
      </c>
      <c r="O379" s="1589" t="s">
        <v>19</v>
      </c>
      <c r="P379" s="2254"/>
      <c r="Q379" s="2255"/>
    </row>
    <row r="380" spans="2:17" ht="30" x14ac:dyDescent="0.25">
      <c r="B380" s="2171" t="s">
        <v>2153</v>
      </c>
      <c r="C380" s="2480" t="s">
        <v>259</v>
      </c>
      <c r="D380" s="2482" t="s">
        <v>2511</v>
      </c>
      <c r="E380" s="2482">
        <v>11038991</v>
      </c>
      <c r="F380" s="2482" t="s">
        <v>201</v>
      </c>
      <c r="G380" s="2002" t="s">
        <v>593</v>
      </c>
      <c r="H380" s="2486">
        <v>38338</v>
      </c>
      <c r="I380" s="2005"/>
      <c r="J380" s="1507" t="s">
        <v>2295</v>
      </c>
      <c r="K380" s="1507" t="s">
        <v>2512</v>
      </c>
      <c r="L380" s="2005" t="s">
        <v>146</v>
      </c>
      <c r="M380" s="2468" t="s">
        <v>19</v>
      </c>
      <c r="N380" s="2468" t="s">
        <v>19</v>
      </c>
      <c r="O380" s="2468" t="s">
        <v>19</v>
      </c>
      <c r="P380" s="2329"/>
      <c r="Q380" s="2330"/>
    </row>
    <row r="381" spans="2:17" x14ac:dyDescent="0.25">
      <c r="B381" s="2172"/>
      <c r="C381" s="2481"/>
      <c r="D381" s="2483"/>
      <c r="E381" s="2483"/>
      <c r="F381" s="2483"/>
      <c r="G381" s="2004"/>
      <c r="H381" s="2487"/>
      <c r="I381" s="2007"/>
      <c r="J381" s="1507" t="s">
        <v>2513</v>
      </c>
      <c r="K381" s="1507" t="s">
        <v>2514</v>
      </c>
      <c r="L381" s="2007"/>
      <c r="M381" s="2469"/>
      <c r="N381" s="2469"/>
      <c r="O381" s="2469"/>
      <c r="P381" s="2333"/>
      <c r="Q381" s="2334"/>
    </row>
    <row r="382" spans="2:17" ht="30" x14ac:dyDescent="0.25">
      <c r="B382" s="1590" t="s">
        <v>2153</v>
      </c>
      <c r="C382" s="717" t="s">
        <v>1000</v>
      </c>
      <c r="D382" s="714" t="s">
        <v>2515</v>
      </c>
      <c r="E382" s="714">
        <v>78034205</v>
      </c>
      <c r="F382" s="714" t="s">
        <v>2516</v>
      </c>
      <c r="G382" s="1536" t="s">
        <v>125</v>
      </c>
      <c r="H382" s="1592">
        <v>39961</v>
      </c>
      <c r="I382" s="1509"/>
      <c r="J382" s="1507" t="s">
        <v>196</v>
      </c>
      <c r="K382" s="1507" t="s">
        <v>2517</v>
      </c>
      <c r="L382" s="1509" t="s">
        <v>146</v>
      </c>
      <c r="M382" s="1597" t="s">
        <v>19</v>
      </c>
      <c r="N382" s="1589" t="s">
        <v>19</v>
      </c>
      <c r="O382" s="1589" t="s">
        <v>19</v>
      </c>
      <c r="P382" s="2254"/>
      <c r="Q382" s="2255"/>
    </row>
    <row r="383" spans="2:17" ht="60" x14ac:dyDescent="0.25">
      <c r="B383" s="1590" t="s">
        <v>2159</v>
      </c>
      <c r="C383" s="717" t="s">
        <v>259</v>
      </c>
      <c r="D383" s="714" t="s">
        <v>2518</v>
      </c>
      <c r="E383" s="714">
        <v>1069469292</v>
      </c>
      <c r="F383" s="715" t="s">
        <v>1723</v>
      </c>
      <c r="G383" s="1536" t="s">
        <v>130</v>
      </c>
      <c r="H383" s="1592">
        <v>40389</v>
      </c>
      <c r="I383" s="1509"/>
      <c r="J383" s="1507" t="s">
        <v>2519</v>
      </c>
      <c r="K383" s="1507" t="s">
        <v>2509</v>
      </c>
      <c r="L383" s="1509" t="s">
        <v>146</v>
      </c>
      <c r="M383" s="1597" t="s">
        <v>19</v>
      </c>
      <c r="N383" s="1589" t="s">
        <v>19</v>
      </c>
      <c r="O383" s="1589" t="s">
        <v>19</v>
      </c>
      <c r="P383" s="2254"/>
      <c r="Q383" s="2255"/>
    </row>
    <row r="384" spans="2:17" ht="30" x14ac:dyDescent="0.25">
      <c r="B384" s="2171" t="s">
        <v>2159</v>
      </c>
      <c r="C384" s="2480" t="s">
        <v>259</v>
      </c>
      <c r="D384" s="2482" t="s">
        <v>2520</v>
      </c>
      <c r="E384" s="2482">
        <v>50929916</v>
      </c>
      <c r="F384" s="2484" t="s">
        <v>2521</v>
      </c>
      <c r="G384" s="2002" t="s">
        <v>130</v>
      </c>
      <c r="H384" s="2486">
        <v>39288</v>
      </c>
      <c r="I384" s="2005"/>
      <c r="J384" s="1507" t="s">
        <v>1700</v>
      </c>
      <c r="K384" s="1507" t="s">
        <v>2522</v>
      </c>
      <c r="L384" s="2005" t="s">
        <v>146</v>
      </c>
      <c r="M384" s="2468" t="s">
        <v>19</v>
      </c>
      <c r="N384" s="2468" t="s">
        <v>19</v>
      </c>
      <c r="O384" s="2468" t="s">
        <v>19</v>
      </c>
      <c r="P384" s="2329"/>
      <c r="Q384" s="2330"/>
    </row>
    <row r="385" spans="2:17" ht="30" x14ac:dyDescent="0.25">
      <c r="B385" s="2172"/>
      <c r="C385" s="2481"/>
      <c r="D385" s="2483"/>
      <c r="E385" s="2483"/>
      <c r="F385" s="2485"/>
      <c r="G385" s="2004"/>
      <c r="H385" s="2487"/>
      <c r="I385" s="2007"/>
      <c r="J385" s="1507" t="s">
        <v>236</v>
      </c>
      <c r="K385" s="1507" t="s">
        <v>2523</v>
      </c>
      <c r="L385" s="2007"/>
      <c r="M385" s="2469"/>
      <c r="N385" s="2469"/>
      <c r="O385" s="2469"/>
      <c r="P385" s="2333"/>
      <c r="Q385" s="2334"/>
    </row>
    <row r="386" spans="2:17" x14ac:dyDescent="0.25">
      <c r="B386" s="2171" t="s">
        <v>2159</v>
      </c>
      <c r="C386" s="2480" t="s">
        <v>259</v>
      </c>
      <c r="D386" s="2482" t="s">
        <v>2524</v>
      </c>
      <c r="E386" s="2482">
        <v>25787713</v>
      </c>
      <c r="F386" s="2484" t="s">
        <v>2525</v>
      </c>
      <c r="G386" s="2002" t="s">
        <v>130</v>
      </c>
      <c r="H386" s="2486">
        <v>40534</v>
      </c>
      <c r="I386" s="2005"/>
      <c r="J386" s="1507" t="s">
        <v>244</v>
      </c>
      <c r="K386" s="1507" t="s">
        <v>2526</v>
      </c>
      <c r="L386" s="2005" t="s">
        <v>146</v>
      </c>
      <c r="M386" s="2468" t="s">
        <v>19</v>
      </c>
      <c r="N386" s="2468" t="s">
        <v>19</v>
      </c>
      <c r="O386" s="2468" t="s">
        <v>19</v>
      </c>
      <c r="P386" s="2329"/>
      <c r="Q386" s="2330"/>
    </row>
    <row r="387" spans="2:17" ht="30" x14ac:dyDescent="0.25">
      <c r="B387" s="2172"/>
      <c r="C387" s="2481"/>
      <c r="D387" s="2483"/>
      <c r="E387" s="2483"/>
      <c r="F387" s="2485"/>
      <c r="G387" s="2004"/>
      <c r="H387" s="2487"/>
      <c r="I387" s="2007"/>
      <c r="J387" s="1507" t="s">
        <v>2527</v>
      </c>
      <c r="K387" s="1507" t="s">
        <v>2528</v>
      </c>
      <c r="L387" s="2007"/>
      <c r="M387" s="2469"/>
      <c r="N387" s="2469"/>
      <c r="O387" s="2469"/>
      <c r="P387" s="2333"/>
      <c r="Q387" s="2334"/>
    </row>
    <row r="388" spans="2:17" ht="60" x14ac:dyDescent="0.25">
      <c r="B388" s="1530" t="s">
        <v>2159</v>
      </c>
      <c r="C388" s="713" t="s">
        <v>1000</v>
      </c>
      <c r="D388" s="714" t="s">
        <v>2529</v>
      </c>
      <c r="E388" s="714">
        <v>10767493</v>
      </c>
      <c r="F388" s="715" t="s">
        <v>613</v>
      </c>
      <c r="G388" s="1536" t="s">
        <v>130</v>
      </c>
      <c r="H388" s="1592">
        <v>40389</v>
      </c>
      <c r="I388" s="1509"/>
      <c r="J388" s="1489" t="s">
        <v>2488</v>
      </c>
      <c r="K388" s="1598" t="s">
        <v>2499</v>
      </c>
      <c r="L388" s="1509" t="s">
        <v>146</v>
      </c>
      <c r="M388" s="1597" t="s">
        <v>19</v>
      </c>
      <c r="N388" s="1589" t="s">
        <v>19</v>
      </c>
      <c r="O388" s="1589" t="s">
        <v>19</v>
      </c>
      <c r="P388" s="2254"/>
      <c r="Q388" s="2255"/>
    </row>
    <row r="389" spans="2:17" x14ac:dyDescent="0.25">
      <c r="B389" s="1590" t="s">
        <v>2164</v>
      </c>
      <c r="C389" s="717" t="s">
        <v>2500</v>
      </c>
      <c r="D389" s="714" t="s">
        <v>2530</v>
      </c>
      <c r="E389" s="714">
        <v>25786538</v>
      </c>
      <c r="F389" s="714" t="s">
        <v>2502</v>
      </c>
      <c r="G389" s="1536" t="s">
        <v>125</v>
      </c>
      <c r="H389" s="1592">
        <v>40353</v>
      </c>
      <c r="I389" s="1509"/>
      <c r="J389" s="1507" t="s">
        <v>2531</v>
      </c>
      <c r="K389" s="1507" t="s">
        <v>2532</v>
      </c>
      <c r="L389" s="1509" t="s">
        <v>146</v>
      </c>
      <c r="M389" s="1597" t="s">
        <v>19</v>
      </c>
      <c r="N389" s="1589" t="s">
        <v>19</v>
      </c>
      <c r="O389" s="1589" t="s">
        <v>19</v>
      </c>
      <c r="P389" s="1948"/>
      <c r="Q389" s="1948"/>
    </row>
    <row r="390" spans="2:17" ht="18.75" x14ac:dyDescent="0.25">
      <c r="B390" s="1137" t="s">
        <v>3626</v>
      </c>
    </row>
    <row r="391" spans="2:17" x14ac:dyDescent="0.25">
      <c r="B391" s="1896" t="s">
        <v>95</v>
      </c>
      <c r="C391" s="1896" t="s">
        <v>96</v>
      </c>
      <c r="D391" s="1896" t="s">
        <v>97</v>
      </c>
      <c r="E391" s="1896" t="s">
        <v>98</v>
      </c>
      <c r="F391" s="1896" t="s">
        <v>99</v>
      </c>
      <c r="G391" s="1896" t="s">
        <v>100</v>
      </c>
      <c r="H391" s="1896" t="s">
        <v>101</v>
      </c>
      <c r="I391" s="1896" t="s">
        <v>102</v>
      </c>
      <c r="J391" s="1898" t="s">
        <v>103</v>
      </c>
      <c r="K391" s="1899"/>
      <c r="L391" s="1900"/>
      <c r="M391" s="1896" t="s">
        <v>104</v>
      </c>
      <c r="N391" s="1896" t="s">
        <v>105</v>
      </c>
      <c r="O391" s="1896" t="s">
        <v>106</v>
      </c>
      <c r="P391" s="2118" t="s">
        <v>81</v>
      </c>
      <c r="Q391" s="2119"/>
    </row>
    <row r="392" spans="2:17" ht="30" x14ac:dyDescent="0.25">
      <c r="B392" s="1897"/>
      <c r="C392" s="1897"/>
      <c r="D392" s="1897"/>
      <c r="E392" s="1897"/>
      <c r="F392" s="1897"/>
      <c r="G392" s="1897"/>
      <c r="H392" s="1897"/>
      <c r="I392" s="1897"/>
      <c r="J392" s="1522" t="s">
        <v>107</v>
      </c>
      <c r="K392" s="1522" t="s">
        <v>3622</v>
      </c>
      <c r="L392" s="1522" t="s">
        <v>1989</v>
      </c>
      <c r="M392" s="1897"/>
      <c r="N392" s="1897"/>
      <c r="O392" s="1897"/>
      <c r="P392" s="2120"/>
      <c r="Q392" s="2121"/>
    </row>
    <row r="393" spans="2:17" ht="75" x14ac:dyDescent="0.25">
      <c r="B393" s="1148" t="s">
        <v>3627</v>
      </c>
      <c r="C393" s="713" t="s">
        <v>3628</v>
      </c>
      <c r="D393" s="714" t="s">
        <v>2533</v>
      </c>
      <c r="E393" s="714">
        <v>34980567</v>
      </c>
      <c r="F393" s="715" t="s">
        <v>2534</v>
      </c>
      <c r="G393" s="1536" t="s">
        <v>130</v>
      </c>
      <c r="H393" s="1592">
        <v>36890</v>
      </c>
      <c r="I393" s="1509"/>
      <c r="J393" s="1507" t="s">
        <v>193</v>
      </c>
      <c r="K393" s="1507" t="s">
        <v>2535</v>
      </c>
      <c r="L393" s="1509" t="s">
        <v>146</v>
      </c>
      <c r="M393" s="1597" t="s">
        <v>19</v>
      </c>
      <c r="N393" s="1589" t="s">
        <v>19</v>
      </c>
      <c r="O393" s="1589" t="s">
        <v>19</v>
      </c>
      <c r="P393" s="2254"/>
      <c r="Q393" s="2255"/>
    </row>
    <row r="394" spans="2:17" x14ac:dyDescent="0.25">
      <c r="B394" s="2521" t="s">
        <v>2159</v>
      </c>
      <c r="C394" s="2522" t="s">
        <v>3628</v>
      </c>
      <c r="D394" s="2005" t="s">
        <v>3629</v>
      </c>
      <c r="E394" s="2005">
        <v>50935306</v>
      </c>
      <c r="F394" s="2002" t="s">
        <v>851</v>
      </c>
      <c r="G394" s="2523" t="s">
        <v>2492</v>
      </c>
      <c r="H394" s="2478">
        <v>37162</v>
      </c>
      <c r="I394" s="2216"/>
      <c r="J394" s="2170" t="s">
        <v>2536</v>
      </c>
      <c r="K394" s="2170" t="s">
        <v>2537</v>
      </c>
      <c r="L394" s="2216" t="s">
        <v>146</v>
      </c>
      <c r="M394" s="2468" t="s">
        <v>19</v>
      </c>
      <c r="N394" s="2479" t="s">
        <v>19</v>
      </c>
      <c r="O394" s="2479" t="s">
        <v>19</v>
      </c>
      <c r="P394" s="2329"/>
      <c r="Q394" s="2330"/>
    </row>
    <row r="395" spans="2:17" x14ac:dyDescent="0.25">
      <c r="B395" s="2521"/>
      <c r="C395" s="2522"/>
      <c r="D395" s="2006"/>
      <c r="E395" s="2006"/>
      <c r="F395" s="2003"/>
      <c r="G395" s="2523"/>
      <c r="H395" s="2478"/>
      <c r="I395" s="2216"/>
      <c r="J395" s="2170"/>
      <c r="K395" s="2170"/>
      <c r="L395" s="2216"/>
      <c r="M395" s="2134"/>
      <c r="N395" s="2479"/>
      <c r="O395" s="2479"/>
      <c r="P395" s="2331"/>
      <c r="Q395" s="2332"/>
    </row>
    <row r="396" spans="2:17" x14ac:dyDescent="0.25">
      <c r="B396" s="2521"/>
      <c r="C396" s="2522"/>
      <c r="D396" s="2006"/>
      <c r="E396" s="2006"/>
      <c r="F396" s="2003"/>
      <c r="G396" s="2523"/>
      <c r="H396" s="2478"/>
      <c r="I396" s="2216"/>
      <c r="J396" s="2170"/>
      <c r="K396" s="2170"/>
      <c r="L396" s="2216"/>
      <c r="M396" s="2134"/>
      <c r="N396" s="2479"/>
      <c r="O396" s="2479"/>
      <c r="P396" s="2331"/>
      <c r="Q396" s="2332"/>
    </row>
    <row r="397" spans="2:17" x14ac:dyDescent="0.25">
      <c r="B397" s="2521"/>
      <c r="C397" s="2522"/>
      <c r="D397" s="2006"/>
      <c r="E397" s="2006"/>
      <c r="F397" s="2003"/>
      <c r="G397" s="2523"/>
      <c r="H397" s="2478"/>
      <c r="I397" s="2216"/>
      <c r="J397" s="2170"/>
      <c r="K397" s="2170"/>
      <c r="L397" s="2216"/>
      <c r="M397" s="2134"/>
      <c r="N397" s="2479"/>
      <c r="O397" s="2479"/>
      <c r="P397" s="2331"/>
      <c r="Q397" s="2332"/>
    </row>
    <row r="398" spans="2:17" x14ac:dyDescent="0.25">
      <c r="B398" s="2521"/>
      <c r="C398" s="2522"/>
      <c r="D398" s="2007"/>
      <c r="E398" s="2007"/>
      <c r="F398" s="2004"/>
      <c r="G398" s="2523"/>
      <c r="H398" s="2478"/>
      <c r="I398" s="2216"/>
      <c r="J398" s="2170"/>
      <c r="K398" s="2170"/>
      <c r="L398" s="2216"/>
      <c r="M398" s="2469"/>
      <c r="N398" s="2479"/>
      <c r="O398" s="2479"/>
      <c r="P398" s="2331"/>
      <c r="Q398" s="2332"/>
    </row>
    <row r="399" spans="2:17" x14ac:dyDescent="0.25">
      <c r="B399" s="2473" t="s">
        <v>2164</v>
      </c>
      <c r="C399" s="2468" t="s">
        <v>3628</v>
      </c>
      <c r="D399" s="2468" t="s">
        <v>2538</v>
      </c>
      <c r="E399" s="2468">
        <v>1063145961</v>
      </c>
      <c r="F399" s="2468" t="s">
        <v>264</v>
      </c>
      <c r="G399" s="1942" t="s">
        <v>189</v>
      </c>
      <c r="H399" s="2475">
        <v>39955</v>
      </c>
      <c r="I399" s="2468"/>
      <c r="J399" s="1942"/>
      <c r="K399" s="1942"/>
      <c r="L399" s="2468"/>
      <c r="M399" s="2468" t="s">
        <v>19</v>
      </c>
      <c r="N399" s="2468" t="s">
        <v>19</v>
      </c>
      <c r="O399" s="2470" t="s">
        <v>19</v>
      </c>
      <c r="P399" s="2329"/>
      <c r="Q399" s="2330"/>
    </row>
    <row r="400" spans="2:17" x14ac:dyDescent="0.25">
      <c r="B400" s="2473"/>
      <c r="C400" s="2134"/>
      <c r="D400" s="2134"/>
      <c r="E400" s="2134"/>
      <c r="F400" s="2134"/>
      <c r="G400" s="1944"/>
      <c r="H400" s="2476"/>
      <c r="I400" s="2134"/>
      <c r="J400" s="1944"/>
      <c r="K400" s="1944"/>
      <c r="L400" s="2134"/>
      <c r="M400" s="2134"/>
      <c r="N400" s="2134"/>
      <c r="O400" s="2471"/>
      <c r="P400" s="2331"/>
      <c r="Q400" s="2332"/>
    </row>
    <row r="401" spans="2:17" x14ac:dyDescent="0.25">
      <c r="B401" s="2474"/>
      <c r="C401" s="2469"/>
      <c r="D401" s="2469"/>
      <c r="E401" s="2469"/>
      <c r="F401" s="2469"/>
      <c r="G401" s="1943"/>
      <c r="H401" s="2477"/>
      <c r="I401" s="2469"/>
      <c r="J401" s="1943"/>
      <c r="K401" s="1943"/>
      <c r="L401" s="2469"/>
      <c r="M401" s="2469"/>
      <c r="N401" s="2469"/>
      <c r="O401" s="2472"/>
      <c r="P401" s="2333"/>
      <c r="Q401" s="2334"/>
    </row>
    <row r="402" spans="2:17" x14ac:dyDescent="0.25">
      <c r="B402" s="1149"/>
      <c r="C402" s="1556"/>
      <c r="D402" s="1556"/>
      <c r="E402" s="1556"/>
      <c r="F402" s="1556"/>
      <c r="G402" s="1525"/>
      <c r="H402" s="1150"/>
      <c r="I402" s="1556"/>
      <c r="J402" s="1525"/>
      <c r="K402" s="1525"/>
      <c r="L402" s="1556"/>
      <c r="M402" s="1556"/>
      <c r="N402" s="1556"/>
      <c r="O402" s="1556"/>
      <c r="P402" s="1525"/>
      <c r="Q402" s="1525"/>
    </row>
    <row r="403" spans="2:17" ht="18.75" x14ac:dyDescent="0.25">
      <c r="B403" s="1137" t="s">
        <v>3630</v>
      </c>
    </row>
    <row r="404" spans="2:17" x14ac:dyDescent="0.25">
      <c r="B404" s="1896" t="s">
        <v>95</v>
      </c>
      <c r="C404" s="1896" t="s">
        <v>96</v>
      </c>
      <c r="D404" s="1896" t="s">
        <v>97</v>
      </c>
      <c r="E404" s="1896" t="s">
        <v>98</v>
      </c>
      <c r="F404" s="1896" t="s">
        <v>99</v>
      </c>
      <c r="G404" s="1896" t="s">
        <v>100</v>
      </c>
      <c r="H404" s="1896" t="s">
        <v>101</v>
      </c>
      <c r="I404" s="1896" t="s">
        <v>102</v>
      </c>
      <c r="J404" s="1898" t="s">
        <v>103</v>
      </c>
      <c r="K404" s="1899"/>
      <c r="L404" s="1900"/>
      <c r="M404" s="1896" t="s">
        <v>104</v>
      </c>
      <c r="N404" s="1896" t="s">
        <v>105</v>
      </c>
      <c r="O404" s="1896" t="s">
        <v>106</v>
      </c>
      <c r="P404" s="2118" t="s">
        <v>81</v>
      </c>
      <c r="Q404" s="2119"/>
    </row>
    <row r="405" spans="2:17" ht="30" x14ac:dyDescent="0.25">
      <c r="B405" s="1897"/>
      <c r="C405" s="1897"/>
      <c r="D405" s="1897"/>
      <c r="E405" s="1897"/>
      <c r="F405" s="1897"/>
      <c r="G405" s="1897"/>
      <c r="H405" s="1897"/>
      <c r="I405" s="1897"/>
      <c r="J405" s="1522" t="s">
        <v>107</v>
      </c>
      <c r="K405" s="1522" t="s">
        <v>3622</v>
      </c>
      <c r="L405" s="1522" t="s">
        <v>1989</v>
      </c>
      <c r="M405" s="1897"/>
      <c r="N405" s="1897"/>
      <c r="O405" s="1897"/>
      <c r="P405" s="2120"/>
      <c r="Q405" s="2121"/>
    </row>
    <row r="406" spans="2:17" ht="45" x14ac:dyDescent="0.25">
      <c r="B406" s="1148" t="s">
        <v>3627</v>
      </c>
      <c r="C406" s="1591" t="s">
        <v>3631</v>
      </c>
      <c r="D406" s="714" t="s">
        <v>2539</v>
      </c>
      <c r="E406" s="714">
        <v>34994231</v>
      </c>
      <c r="F406" s="715" t="s">
        <v>881</v>
      </c>
      <c r="G406" s="1489" t="s">
        <v>125</v>
      </c>
      <c r="H406" s="289">
        <v>34982</v>
      </c>
      <c r="I406" s="1597"/>
      <c r="J406" s="1507" t="s">
        <v>193</v>
      </c>
      <c r="K406" s="1489" t="s">
        <v>260</v>
      </c>
      <c r="L406" s="1597" t="s">
        <v>146</v>
      </c>
      <c r="M406" s="1597" t="s">
        <v>19</v>
      </c>
      <c r="N406" s="1597" t="s">
        <v>19</v>
      </c>
      <c r="O406" s="1597" t="s">
        <v>19</v>
      </c>
      <c r="P406" s="1489"/>
      <c r="Q406" s="1489"/>
    </row>
    <row r="407" spans="2:17" ht="45" x14ac:dyDescent="0.25">
      <c r="B407" s="1151" t="s">
        <v>2159</v>
      </c>
      <c r="C407" s="1591" t="s">
        <v>3631</v>
      </c>
      <c r="D407" s="714" t="s">
        <v>2540</v>
      </c>
      <c r="E407" s="714">
        <v>50881620</v>
      </c>
      <c r="F407" s="715" t="s">
        <v>881</v>
      </c>
      <c r="G407" s="1489" t="s">
        <v>578</v>
      </c>
      <c r="H407" s="289">
        <v>41908</v>
      </c>
      <c r="I407" s="1597"/>
      <c r="J407" s="1489" t="s">
        <v>236</v>
      </c>
      <c r="K407" s="1489" t="s">
        <v>2541</v>
      </c>
      <c r="L407" s="1597" t="s">
        <v>146</v>
      </c>
      <c r="M407" s="1597" t="s">
        <v>19</v>
      </c>
      <c r="N407" s="1597" t="s">
        <v>19</v>
      </c>
      <c r="O407" s="1597" t="s">
        <v>19</v>
      </c>
      <c r="P407" s="1489"/>
      <c r="Q407" s="1489"/>
    </row>
    <row r="408" spans="2:17" ht="30" x14ac:dyDescent="0.25">
      <c r="B408" s="1152" t="s">
        <v>2164</v>
      </c>
      <c r="C408" s="1591" t="s">
        <v>3631</v>
      </c>
      <c r="D408" s="1597" t="s">
        <v>2542</v>
      </c>
      <c r="E408" s="1597">
        <v>78299664</v>
      </c>
      <c r="F408" s="1597" t="s">
        <v>211</v>
      </c>
      <c r="G408" s="1489" t="s">
        <v>2438</v>
      </c>
      <c r="H408" s="289">
        <v>39290</v>
      </c>
      <c r="I408" s="1597"/>
      <c r="J408" s="1489"/>
      <c r="K408" s="1489"/>
      <c r="L408" s="1597"/>
      <c r="M408" s="1597" t="s">
        <v>19</v>
      </c>
      <c r="N408" s="1597" t="s">
        <v>19</v>
      </c>
      <c r="O408" s="1597" t="s">
        <v>19</v>
      </c>
      <c r="P408" s="1489"/>
      <c r="Q408" s="1489"/>
    </row>
    <row r="409" spans="2:17" ht="18.75" x14ac:dyDescent="0.25">
      <c r="B409" s="1137" t="s">
        <v>3632</v>
      </c>
    </row>
    <row r="410" spans="2:17" x14ac:dyDescent="0.25">
      <c r="B410" s="1896" t="s">
        <v>95</v>
      </c>
      <c r="C410" s="1896" t="s">
        <v>96</v>
      </c>
      <c r="D410" s="1896" t="s">
        <v>97</v>
      </c>
      <c r="E410" s="1896" t="s">
        <v>98</v>
      </c>
      <c r="F410" s="1896" t="s">
        <v>99</v>
      </c>
      <c r="G410" s="1896" t="s">
        <v>100</v>
      </c>
      <c r="H410" s="1896" t="s">
        <v>101</v>
      </c>
      <c r="I410" s="1896" t="s">
        <v>102</v>
      </c>
      <c r="J410" s="1898" t="s">
        <v>103</v>
      </c>
      <c r="K410" s="1899"/>
      <c r="L410" s="1900"/>
      <c r="M410" s="1896" t="s">
        <v>104</v>
      </c>
      <c r="N410" s="1896" t="s">
        <v>105</v>
      </c>
      <c r="O410" s="1896" t="s">
        <v>106</v>
      </c>
      <c r="P410" s="2118" t="s">
        <v>81</v>
      </c>
      <c r="Q410" s="2119"/>
    </row>
    <row r="411" spans="2:17" ht="30" x14ac:dyDescent="0.25">
      <c r="B411" s="1897"/>
      <c r="C411" s="1897"/>
      <c r="D411" s="1897"/>
      <c r="E411" s="1897"/>
      <c r="F411" s="1897"/>
      <c r="G411" s="1897"/>
      <c r="H411" s="1897"/>
      <c r="I411" s="1897"/>
      <c r="J411" s="1522" t="s">
        <v>107</v>
      </c>
      <c r="K411" s="1522" t="s">
        <v>3622</v>
      </c>
      <c r="L411" s="1522" t="s">
        <v>1989</v>
      </c>
      <c r="M411" s="1897"/>
      <c r="N411" s="1897"/>
      <c r="O411" s="1897"/>
      <c r="P411" s="2120"/>
      <c r="Q411" s="2121"/>
    </row>
    <row r="412" spans="2:17" s="180" customFormat="1" ht="45" x14ac:dyDescent="0.25">
      <c r="B412" s="1573" t="s">
        <v>2153</v>
      </c>
      <c r="C412" s="1857" t="s">
        <v>262</v>
      </c>
      <c r="D412" s="1489" t="s">
        <v>2543</v>
      </c>
      <c r="E412" s="1489">
        <v>33145539</v>
      </c>
      <c r="F412" s="1489" t="s">
        <v>242</v>
      </c>
      <c r="G412" s="1489" t="s">
        <v>1489</v>
      </c>
      <c r="H412" s="215">
        <v>28160</v>
      </c>
      <c r="I412" s="1489"/>
      <c r="J412" s="1489" t="s">
        <v>2544</v>
      </c>
      <c r="K412" s="1489" t="s">
        <v>2545</v>
      </c>
      <c r="L412" s="1489" t="s">
        <v>146</v>
      </c>
      <c r="M412" s="1489" t="s">
        <v>19</v>
      </c>
      <c r="N412" s="1489" t="s">
        <v>20</v>
      </c>
      <c r="O412" s="1489" t="s">
        <v>19</v>
      </c>
      <c r="P412" s="2088" t="s">
        <v>5656</v>
      </c>
      <c r="Q412" s="2089"/>
    </row>
    <row r="413" spans="2:17" s="180" customFormat="1" ht="75" x14ac:dyDescent="0.25">
      <c r="B413" s="1573" t="s">
        <v>2159</v>
      </c>
      <c r="C413" s="1489" t="s">
        <v>262</v>
      </c>
      <c r="D413" s="1489" t="s">
        <v>2546</v>
      </c>
      <c r="E413" s="1489">
        <v>50914980</v>
      </c>
      <c r="F413" s="1489" t="s">
        <v>2547</v>
      </c>
      <c r="G413" s="588" t="s">
        <v>2548</v>
      </c>
      <c r="H413" s="215">
        <v>37568</v>
      </c>
      <c r="I413" s="1489"/>
      <c r="J413" s="1489" t="s">
        <v>193</v>
      </c>
      <c r="K413" s="1489" t="s">
        <v>2549</v>
      </c>
      <c r="L413" s="1489" t="s">
        <v>146</v>
      </c>
      <c r="M413" s="1489" t="s">
        <v>19</v>
      </c>
      <c r="N413" s="1489" t="s">
        <v>20</v>
      </c>
      <c r="O413" s="1489" t="s">
        <v>19</v>
      </c>
      <c r="P413" s="2088" t="s">
        <v>5656</v>
      </c>
      <c r="Q413" s="2089"/>
    </row>
    <row r="414" spans="2:17" x14ac:dyDescent="0.25">
      <c r="B414" s="1152" t="s">
        <v>2164</v>
      </c>
      <c r="C414" s="1597" t="s">
        <v>3633</v>
      </c>
      <c r="D414" s="1597" t="s">
        <v>2550</v>
      </c>
      <c r="E414" s="1597">
        <v>11004370</v>
      </c>
      <c r="F414" s="1597" t="s">
        <v>213</v>
      </c>
      <c r="G414" s="1489" t="s">
        <v>125</v>
      </c>
      <c r="H414" s="289">
        <v>39870</v>
      </c>
      <c r="I414" s="1597"/>
      <c r="J414" s="1489"/>
      <c r="K414" s="1489"/>
      <c r="L414" s="1597"/>
      <c r="M414" s="1597" t="s">
        <v>19</v>
      </c>
      <c r="N414" s="1597" t="s">
        <v>19</v>
      </c>
      <c r="O414" s="1597" t="s">
        <v>19</v>
      </c>
      <c r="P414" s="2254"/>
      <c r="Q414" s="2255"/>
    </row>
    <row r="416" spans="2:17" s="1153" customFormat="1" ht="19.5" thickBot="1" x14ac:dyDescent="0.3">
      <c r="B416" s="1153" t="s">
        <v>3634</v>
      </c>
      <c r="G416" s="1154"/>
      <c r="I416" s="1154"/>
      <c r="J416" s="1154"/>
      <c r="K416" s="1154"/>
      <c r="L416" s="1154"/>
      <c r="M416" s="1154"/>
      <c r="N416" s="1154"/>
      <c r="O416" s="1154"/>
      <c r="P416" s="1154"/>
      <c r="Q416" s="1154"/>
    </row>
    <row r="417" spans="2:17" ht="30" x14ac:dyDescent="0.25">
      <c r="B417" s="55" t="s">
        <v>18</v>
      </c>
      <c r="C417" s="55" t="s">
        <v>166</v>
      </c>
      <c r="D417" s="1522" t="s">
        <v>167</v>
      </c>
      <c r="E417" s="55" t="s">
        <v>28</v>
      </c>
      <c r="F417" s="1600" t="s">
        <v>168</v>
      </c>
      <c r="G417" s="200"/>
    </row>
    <row r="418" spans="2:17" ht="132" x14ac:dyDescent="0.2">
      <c r="B418" s="2072" t="s">
        <v>169</v>
      </c>
      <c r="C418" s="201" t="s">
        <v>170</v>
      </c>
      <c r="D418" s="1488">
        <v>25</v>
      </c>
      <c r="E418" s="1488">
        <v>0</v>
      </c>
      <c r="F418" s="2073">
        <f>+E418+E419+E420</f>
        <v>10</v>
      </c>
      <c r="G418" s="202"/>
      <c r="I418" s="1523" t="e">
        <f>#REF!+C415</f>
        <v>#REF!</v>
      </c>
    </row>
    <row r="419" spans="2:17" ht="96" x14ac:dyDescent="0.2">
      <c r="B419" s="2072"/>
      <c r="C419" s="201" t="s">
        <v>171</v>
      </c>
      <c r="D419" s="1490">
        <v>25</v>
      </c>
      <c r="E419" s="1488">
        <v>0</v>
      </c>
      <c r="F419" s="2074"/>
      <c r="G419" s="202"/>
    </row>
    <row r="420" spans="2:17" ht="72" x14ac:dyDescent="0.2">
      <c r="B420" s="2072"/>
      <c r="C420" s="201" t="s">
        <v>172</v>
      </c>
      <c r="D420" s="1488">
        <v>10</v>
      </c>
      <c r="E420" s="1488">
        <v>10</v>
      </c>
      <c r="F420" s="2075"/>
      <c r="G420" s="202"/>
    </row>
    <row r="421" spans="2:17" x14ac:dyDescent="0.2">
      <c r="B421" s="1062"/>
      <c r="C421" s="204"/>
      <c r="D421" s="1574"/>
      <c r="E421" s="1574"/>
      <c r="F421" s="202"/>
      <c r="G421" s="202"/>
    </row>
    <row r="422" spans="2:17" s="1153" customFormat="1" ht="19.5" thickBot="1" x14ac:dyDescent="0.3">
      <c r="B422" s="1153" t="s">
        <v>3613</v>
      </c>
      <c r="G422" s="1154"/>
      <c r="I422" s="1154"/>
      <c r="J422" s="1154"/>
      <c r="K422" s="1154"/>
      <c r="L422" s="1154"/>
      <c r="M422" s="1154"/>
      <c r="N422" s="1154"/>
      <c r="O422" s="1154"/>
      <c r="P422" s="1154"/>
      <c r="Q422" s="1154"/>
    </row>
    <row r="423" spans="2:17" ht="30" x14ac:dyDescent="0.25">
      <c r="B423" s="55" t="s">
        <v>18</v>
      </c>
      <c r="C423" s="55" t="s">
        <v>166</v>
      </c>
      <c r="D423" s="1522" t="s">
        <v>167</v>
      </c>
      <c r="E423" s="55" t="s">
        <v>28</v>
      </c>
      <c r="F423" s="1600" t="s">
        <v>168</v>
      </c>
      <c r="G423" s="200"/>
    </row>
    <row r="424" spans="2:17" ht="132" x14ac:dyDescent="0.2">
      <c r="B424" s="2072" t="s">
        <v>169</v>
      </c>
      <c r="C424" s="201" t="s">
        <v>170</v>
      </c>
      <c r="D424" s="1488">
        <v>25</v>
      </c>
      <c r="E424" s="1488">
        <v>25</v>
      </c>
      <c r="F424" s="2073">
        <f>+E424+E425+E426</f>
        <v>60</v>
      </c>
      <c r="G424" s="202"/>
      <c r="I424" s="1523" t="e">
        <f>#REF!+C421</f>
        <v>#REF!</v>
      </c>
    </row>
    <row r="425" spans="2:17" ht="96" x14ac:dyDescent="0.2">
      <c r="B425" s="2072"/>
      <c r="C425" s="201" t="s">
        <v>171</v>
      </c>
      <c r="D425" s="1490">
        <v>25</v>
      </c>
      <c r="E425" s="1488">
        <v>25</v>
      </c>
      <c r="F425" s="2074"/>
      <c r="G425" s="202"/>
    </row>
    <row r="426" spans="2:17" ht="72" x14ac:dyDescent="0.2">
      <c r="B426" s="2072"/>
      <c r="C426" s="201" t="s">
        <v>172</v>
      </c>
      <c r="D426" s="1488">
        <v>10</v>
      </c>
      <c r="E426" s="1488">
        <v>10</v>
      </c>
      <c r="F426" s="2075"/>
      <c r="G426" s="202"/>
    </row>
    <row r="427" spans="2:17" x14ac:dyDescent="0.2">
      <c r="B427" s="1062"/>
      <c r="C427" s="204"/>
      <c r="D427" s="1574"/>
      <c r="E427" s="1574"/>
      <c r="F427" s="202"/>
      <c r="G427" s="202"/>
    </row>
    <row r="428" spans="2:17" s="1153" customFormat="1" ht="19.5" thickBot="1" x14ac:dyDescent="0.3">
      <c r="B428" s="1153" t="s">
        <v>3615</v>
      </c>
      <c r="G428" s="1154"/>
      <c r="I428" s="1154"/>
      <c r="J428" s="1154"/>
      <c r="K428" s="1154"/>
      <c r="L428" s="1154"/>
      <c r="M428" s="1154"/>
      <c r="N428" s="1154"/>
      <c r="O428" s="1154"/>
      <c r="P428" s="1154"/>
      <c r="Q428" s="1154"/>
    </row>
    <row r="429" spans="2:17" ht="30" x14ac:dyDescent="0.25">
      <c r="B429" s="55" t="s">
        <v>18</v>
      </c>
      <c r="C429" s="55" t="s">
        <v>166</v>
      </c>
      <c r="D429" s="1522" t="s">
        <v>167</v>
      </c>
      <c r="E429" s="55" t="s">
        <v>28</v>
      </c>
      <c r="F429" s="1600" t="s">
        <v>168</v>
      </c>
      <c r="G429" s="200"/>
    </row>
    <row r="430" spans="2:17" ht="132" x14ac:dyDescent="0.2">
      <c r="B430" s="2072" t="s">
        <v>169</v>
      </c>
      <c r="C430" s="201" t="s">
        <v>170</v>
      </c>
      <c r="D430" s="1488">
        <v>25</v>
      </c>
      <c r="E430" s="1488">
        <v>25</v>
      </c>
      <c r="F430" s="2073">
        <f>+E430+E431+E432</f>
        <v>60</v>
      </c>
      <c r="G430" s="202"/>
      <c r="I430" s="1523" t="e">
        <f>#REF!+C427</f>
        <v>#REF!</v>
      </c>
    </row>
    <row r="431" spans="2:17" ht="96" x14ac:dyDescent="0.2">
      <c r="B431" s="2072"/>
      <c r="C431" s="201" t="s">
        <v>171</v>
      </c>
      <c r="D431" s="1490">
        <v>25</v>
      </c>
      <c r="E431" s="1488">
        <v>25</v>
      </c>
      <c r="F431" s="2074"/>
      <c r="G431" s="202"/>
    </row>
    <row r="432" spans="2:17" ht="72" x14ac:dyDescent="0.2">
      <c r="B432" s="2072"/>
      <c r="C432" s="201" t="s">
        <v>172</v>
      </c>
      <c r="D432" s="1488">
        <v>10</v>
      </c>
      <c r="E432" s="1488">
        <v>10</v>
      </c>
      <c r="F432" s="2075"/>
      <c r="G432" s="202"/>
    </row>
    <row r="433" spans="2:17" x14ac:dyDescent="0.2">
      <c r="B433" s="1062"/>
      <c r="C433" s="204"/>
      <c r="D433" s="1574"/>
      <c r="E433" s="1574"/>
      <c r="F433" s="202"/>
      <c r="G433" s="202"/>
    </row>
    <row r="434" spans="2:17" s="1153" customFormat="1" ht="19.5" thickBot="1" x14ac:dyDescent="0.3">
      <c r="B434" s="1153" t="s">
        <v>3616</v>
      </c>
      <c r="G434" s="1154"/>
      <c r="I434" s="1154"/>
      <c r="J434" s="1154"/>
      <c r="K434" s="1154"/>
      <c r="L434" s="1154"/>
      <c r="M434" s="1154"/>
      <c r="N434" s="1154"/>
      <c r="O434" s="1154"/>
      <c r="P434" s="1154"/>
      <c r="Q434" s="1154"/>
    </row>
    <row r="435" spans="2:17" ht="30" x14ac:dyDescent="0.25">
      <c r="B435" s="55" t="s">
        <v>18</v>
      </c>
      <c r="C435" s="55" t="s">
        <v>166</v>
      </c>
      <c r="D435" s="1522" t="s">
        <v>167</v>
      </c>
      <c r="E435" s="55" t="s">
        <v>28</v>
      </c>
      <c r="F435" s="1600" t="s">
        <v>168</v>
      </c>
      <c r="G435" s="200"/>
    </row>
    <row r="436" spans="2:17" ht="132" x14ac:dyDescent="0.2">
      <c r="B436" s="2072" t="s">
        <v>169</v>
      </c>
      <c r="C436" s="201" t="s">
        <v>170</v>
      </c>
      <c r="D436" s="1488">
        <v>25</v>
      </c>
      <c r="E436" s="1488">
        <v>25</v>
      </c>
      <c r="F436" s="2073">
        <f>+E436+E437+E438</f>
        <v>60</v>
      </c>
      <c r="G436" s="202"/>
      <c r="I436" s="1523" t="e">
        <f>#REF!+C433</f>
        <v>#REF!</v>
      </c>
    </row>
    <row r="437" spans="2:17" ht="96" x14ac:dyDescent="0.2">
      <c r="B437" s="2072"/>
      <c r="C437" s="201" t="s">
        <v>171</v>
      </c>
      <c r="D437" s="1490">
        <v>25</v>
      </c>
      <c r="E437" s="1488">
        <v>25</v>
      </c>
      <c r="F437" s="2074"/>
      <c r="G437" s="202"/>
    </row>
    <row r="438" spans="2:17" ht="72" x14ac:dyDescent="0.2">
      <c r="B438" s="2072"/>
      <c r="C438" s="201" t="s">
        <v>172</v>
      </c>
      <c r="D438" s="1488">
        <v>10</v>
      </c>
      <c r="E438" s="1488">
        <v>10</v>
      </c>
      <c r="F438" s="2075"/>
      <c r="G438" s="202"/>
    </row>
    <row r="439" spans="2:17" x14ac:dyDescent="0.2">
      <c r="B439" s="1062"/>
      <c r="C439" s="204"/>
      <c r="D439" s="1574"/>
      <c r="E439" s="1574"/>
      <c r="F439" s="202"/>
      <c r="G439" s="202"/>
    </row>
    <row r="440" spans="2:17" ht="19.5" thickBot="1" x14ac:dyDescent="0.25">
      <c r="B440" s="1153" t="s">
        <v>3617</v>
      </c>
      <c r="C440" s="204"/>
      <c r="D440" s="1574"/>
      <c r="E440" s="1574"/>
      <c r="F440" s="202"/>
      <c r="G440" s="202"/>
    </row>
    <row r="441" spans="2:17" ht="30" x14ac:dyDescent="0.25">
      <c r="B441" s="55" t="s">
        <v>18</v>
      </c>
      <c r="C441" s="55" t="s">
        <v>166</v>
      </c>
      <c r="D441" s="1522" t="s">
        <v>167</v>
      </c>
      <c r="E441" s="55" t="s">
        <v>28</v>
      </c>
      <c r="F441" s="1600" t="s">
        <v>168</v>
      </c>
      <c r="G441" s="200"/>
    </row>
    <row r="442" spans="2:17" ht="132" x14ac:dyDescent="0.2">
      <c r="B442" s="2072" t="s">
        <v>169</v>
      </c>
      <c r="C442" s="201" t="s">
        <v>170</v>
      </c>
      <c r="D442" s="1488">
        <v>25</v>
      </c>
      <c r="E442" s="1488">
        <v>0</v>
      </c>
      <c r="F442" s="2073">
        <f>+E442+E443+E444</f>
        <v>10</v>
      </c>
      <c r="G442" s="202"/>
      <c r="I442" s="1523" t="e">
        <f>#REF!+C439</f>
        <v>#REF!</v>
      </c>
    </row>
    <row r="443" spans="2:17" ht="96" x14ac:dyDescent="0.2">
      <c r="B443" s="2072"/>
      <c r="C443" s="201" t="s">
        <v>171</v>
      </c>
      <c r="D443" s="1490">
        <v>25</v>
      </c>
      <c r="E443" s="1488">
        <v>0</v>
      </c>
      <c r="F443" s="2074"/>
      <c r="G443" s="202"/>
    </row>
    <row r="444" spans="2:17" ht="72" x14ac:dyDescent="0.2">
      <c r="B444" s="2072"/>
      <c r="C444" s="201" t="s">
        <v>172</v>
      </c>
      <c r="D444" s="1488">
        <v>10</v>
      </c>
      <c r="E444" s="1488">
        <v>10</v>
      </c>
      <c r="F444" s="2075"/>
      <c r="G444" s="202"/>
    </row>
    <row r="445" spans="2:17" x14ac:dyDescent="0.2">
      <c r="B445" s="1062"/>
      <c r="C445" s="204"/>
      <c r="D445" s="1574"/>
      <c r="E445" s="1574"/>
      <c r="F445" s="202"/>
      <c r="G445" s="202"/>
    </row>
    <row r="447" spans="2:17" x14ac:dyDescent="0.25">
      <c r="B447" s="47" t="s">
        <v>173</v>
      </c>
    </row>
    <row r="449" spans="2:5" x14ac:dyDescent="0.25">
      <c r="B449" s="1" t="s">
        <v>3634</v>
      </c>
    </row>
    <row r="450" spans="2:5" x14ac:dyDescent="0.25">
      <c r="B450" s="49" t="s">
        <v>18</v>
      </c>
      <c r="C450" s="49" t="s">
        <v>27</v>
      </c>
      <c r="D450" s="55" t="s">
        <v>28</v>
      </c>
      <c r="E450" s="55" t="s">
        <v>29</v>
      </c>
    </row>
    <row r="451" spans="2:5" ht="42.75" x14ac:dyDescent="0.25">
      <c r="B451" s="56" t="s">
        <v>174</v>
      </c>
      <c r="C451" s="252">
        <v>40</v>
      </c>
      <c r="D451" s="1488">
        <f>+E355</f>
        <v>0</v>
      </c>
      <c r="E451" s="1885">
        <f>+D451+D452</f>
        <v>10</v>
      </c>
    </row>
    <row r="452" spans="2:5" ht="71.25" x14ac:dyDescent="0.25">
      <c r="B452" s="56" t="s">
        <v>175</v>
      </c>
      <c r="C452" s="252">
        <v>60</v>
      </c>
      <c r="D452" s="1488">
        <f>+F418</f>
        <v>10</v>
      </c>
      <c r="E452" s="1886"/>
    </row>
    <row r="454" spans="2:5" x14ac:dyDescent="0.25">
      <c r="B454" s="1" t="s">
        <v>3613</v>
      </c>
    </row>
    <row r="455" spans="2:5" x14ac:dyDescent="0.25">
      <c r="B455" s="49" t="s">
        <v>18</v>
      </c>
      <c r="C455" s="49" t="s">
        <v>27</v>
      </c>
      <c r="D455" s="55" t="s">
        <v>28</v>
      </c>
      <c r="E455" s="55" t="s">
        <v>29</v>
      </c>
    </row>
    <row r="456" spans="2:5" ht="42.75" x14ac:dyDescent="0.25">
      <c r="B456" s="56" t="s">
        <v>174</v>
      </c>
      <c r="C456" s="252">
        <v>40</v>
      </c>
      <c r="D456" s="1488">
        <f>+E360</f>
        <v>0</v>
      </c>
      <c r="E456" s="1885">
        <f>+D456+D457</f>
        <v>60</v>
      </c>
    </row>
    <row r="457" spans="2:5" ht="71.25" x14ac:dyDescent="0.25">
      <c r="B457" s="56" t="s">
        <v>175</v>
      </c>
      <c r="C457" s="252">
        <v>60</v>
      </c>
      <c r="D457" s="1488">
        <v>60</v>
      </c>
      <c r="E457" s="1886"/>
    </row>
    <row r="460" spans="2:5" x14ac:dyDescent="0.25">
      <c r="B460" s="1" t="s">
        <v>3615</v>
      </c>
    </row>
    <row r="461" spans="2:5" x14ac:dyDescent="0.25">
      <c r="B461" s="49" t="s">
        <v>18</v>
      </c>
      <c r="C461" s="49" t="s">
        <v>27</v>
      </c>
      <c r="D461" s="55" t="s">
        <v>28</v>
      </c>
      <c r="E461" s="55" t="s">
        <v>29</v>
      </c>
    </row>
    <row r="462" spans="2:5" ht="42.75" x14ac:dyDescent="0.25">
      <c r="B462" s="56" t="s">
        <v>174</v>
      </c>
      <c r="C462" s="252">
        <v>40</v>
      </c>
      <c r="D462" s="1488">
        <v>0</v>
      </c>
      <c r="E462" s="1885">
        <f>+D462+D463</f>
        <v>60</v>
      </c>
    </row>
    <row r="463" spans="2:5" ht="71.25" x14ac:dyDescent="0.25">
      <c r="B463" s="56" t="s">
        <v>175</v>
      </c>
      <c r="C463" s="252">
        <v>60</v>
      </c>
      <c r="D463" s="1488">
        <v>60</v>
      </c>
      <c r="E463" s="1886"/>
    </row>
    <row r="466" spans="2:5" x14ac:dyDescent="0.25">
      <c r="B466" s="1" t="s">
        <v>3616</v>
      </c>
    </row>
    <row r="467" spans="2:5" x14ac:dyDescent="0.25">
      <c r="B467" s="49" t="s">
        <v>18</v>
      </c>
      <c r="C467" s="49" t="s">
        <v>27</v>
      </c>
      <c r="D467" s="55" t="s">
        <v>28</v>
      </c>
      <c r="E467" s="55" t="s">
        <v>29</v>
      </c>
    </row>
    <row r="468" spans="2:5" ht="42.75" x14ac:dyDescent="0.25">
      <c r="B468" s="56" t="s">
        <v>174</v>
      </c>
      <c r="C468" s="252">
        <v>40</v>
      </c>
      <c r="D468" s="1488">
        <v>0</v>
      </c>
      <c r="E468" s="1885">
        <f>+D468+D469</f>
        <v>60</v>
      </c>
    </row>
    <row r="469" spans="2:5" ht="71.25" x14ac:dyDescent="0.25">
      <c r="B469" s="56" t="s">
        <v>175</v>
      </c>
      <c r="C469" s="252">
        <v>60</v>
      </c>
      <c r="D469" s="1488">
        <v>60</v>
      </c>
      <c r="E469" s="1886"/>
    </row>
    <row r="472" spans="2:5" x14ac:dyDescent="0.25">
      <c r="B472" s="1" t="s">
        <v>3617</v>
      </c>
    </row>
    <row r="473" spans="2:5" x14ac:dyDescent="0.25">
      <c r="B473" s="49" t="s">
        <v>18</v>
      </c>
      <c r="C473" s="49" t="s">
        <v>27</v>
      </c>
      <c r="D473" s="55" t="s">
        <v>28</v>
      </c>
      <c r="E473" s="55" t="s">
        <v>29</v>
      </c>
    </row>
    <row r="474" spans="2:5" ht="42.75" x14ac:dyDescent="0.25">
      <c r="B474" s="56" t="s">
        <v>174</v>
      </c>
      <c r="C474" s="252">
        <v>40</v>
      </c>
      <c r="D474" s="1488">
        <v>0</v>
      </c>
      <c r="E474" s="1885">
        <f>+D474+D475</f>
        <v>10</v>
      </c>
    </row>
    <row r="475" spans="2:5" ht="71.25" x14ac:dyDescent="0.25">
      <c r="B475" s="56" t="s">
        <v>175</v>
      </c>
      <c r="C475" s="252">
        <v>60</v>
      </c>
      <c r="D475" s="1488">
        <v>10</v>
      </c>
      <c r="E475" s="1886"/>
    </row>
  </sheetData>
  <mergeCells count="425">
    <mergeCell ref="P313:Q313"/>
    <mergeCell ref="P314:Q314"/>
    <mergeCell ref="B316:Q316"/>
    <mergeCell ref="B317:B318"/>
    <mergeCell ref="Q97:Q100"/>
    <mergeCell ref="Q78:Q81"/>
    <mergeCell ref="Q87:Q90"/>
    <mergeCell ref="P254:Q254"/>
    <mergeCell ref="P268:Q268"/>
    <mergeCell ref="P269:Q269"/>
    <mergeCell ref="P271:Q271"/>
    <mergeCell ref="P273:Q273"/>
    <mergeCell ref="P312:Q312"/>
    <mergeCell ref="C10:E10"/>
    <mergeCell ref="B14:C21"/>
    <mergeCell ref="B22:C22"/>
    <mergeCell ref="B2:P2"/>
    <mergeCell ref="B4:P4"/>
    <mergeCell ref="C6:N6"/>
    <mergeCell ref="C7:N7"/>
    <mergeCell ref="C8:N8"/>
    <mergeCell ref="C9:N9"/>
    <mergeCell ref="B255:B257"/>
    <mergeCell ref="C255:C257"/>
    <mergeCell ref="D255:D257"/>
    <mergeCell ref="E255:E257"/>
    <mergeCell ref="F255:F257"/>
    <mergeCell ref="G255:G257"/>
    <mergeCell ref="H255:H257"/>
    <mergeCell ref="I255:I257"/>
    <mergeCell ref="J255:J257"/>
    <mergeCell ref="P300:Q300"/>
    <mergeCell ref="P283:Q283"/>
    <mergeCell ref="P279:Q279"/>
    <mergeCell ref="K255:K257"/>
    <mergeCell ref="L255:L257"/>
    <mergeCell ref="M255:M257"/>
    <mergeCell ref="N255:N257"/>
    <mergeCell ref="O255:O257"/>
    <mergeCell ref="P255:Q257"/>
    <mergeCell ref="K365:K366"/>
    <mergeCell ref="L365:L366"/>
    <mergeCell ref="M365:M366"/>
    <mergeCell ref="N365:N366"/>
    <mergeCell ref="O365:O366"/>
    <mergeCell ref="P365:Q366"/>
    <mergeCell ref="P301:Q301"/>
    <mergeCell ref="P302:Q302"/>
    <mergeCell ref="P303:Q303"/>
    <mergeCell ref="P310:Q310"/>
    <mergeCell ref="B306:Q306"/>
    <mergeCell ref="B307:B308"/>
    <mergeCell ref="C307:C308"/>
    <mergeCell ref="D307:D308"/>
    <mergeCell ref="E307:E308"/>
    <mergeCell ref="F307:F308"/>
    <mergeCell ref="G307:G308"/>
    <mergeCell ref="H307:H308"/>
    <mergeCell ref="I307:I308"/>
    <mergeCell ref="J307:L307"/>
    <mergeCell ref="M307:M308"/>
    <mergeCell ref="N307:N308"/>
    <mergeCell ref="O307:O308"/>
    <mergeCell ref="P307:Q308"/>
    <mergeCell ref="B365:B366"/>
    <mergeCell ref="C365:C366"/>
    <mergeCell ref="D365:D366"/>
    <mergeCell ref="E365:E366"/>
    <mergeCell ref="F365:F366"/>
    <mergeCell ref="G365:G366"/>
    <mergeCell ref="H365:H366"/>
    <mergeCell ref="I365:I366"/>
    <mergeCell ref="J365:J366"/>
    <mergeCell ref="P393:Q393"/>
    <mergeCell ref="B394:B398"/>
    <mergeCell ref="C394:C398"/>
    <mergeCell ref="D394:D398"/>
    <mergeCell ref="E394:E398"/>
    <mergeCell ref="F394:F398"/>
    <mergeCell ref="G394:G398"/>
    <mergeCell ref="B386:B387"/>
    <mergeCell ref="C386:C387"/>
    <mergeCell ref="D386:D387"/>
    <mergeCell ref="E386:E387"/>
    <mergeCell ref="F386:F387"/>
    <mergeCell ref="G386:G387"/>
    <mergeCell ref="H386:H387"/>
    <mergeCell ref="I386:I387"/>
    <mergeCell ref="L386:L387"/>
    <mergeCell ref="M386:M387"/>
    <mergeCell ref="N386:N387"/>
    <mergeCell ref="B404:B405"/>
    <mergeCell ref="C404:C405"/>
    <mergeCell ref="D404:D405"/>
    <mergeCell ref="E404:E405"/>
    <mergeCell ref="F404:F405"/>
    <mergeCell ref="G404:G405"/>
    <mergeCell ref="H404:H405"/>
    <mergeCell ref="I404:I405"/>
    <mergeCell ref="M404:M405"/>
    <mergeCell ref="B424:B426"/>
    <mergeCell ref="F424:F426"/>
    <mergeCell ref="B418:B420"/>
    <mergeCell ref="F418:F420"/>
    <mergeCell ref="C410:C411"/>
    <mergeCell ref="D410:D411"/>
    <mergeCell ref="E410:E411"/>
    <mergeCell ref="F410:F411"/>
    <mergeCell ref="P412:Q412"/>
    <mergeCell ref="P413:Q413"/>
    <mergeCell ref="G410:G411"/>
    <mergeCell ref="H410:H411"/>
    <mergeCell ref="I410:I411"/>
    <mergeCell ref="M410:M411"/>
    <mergeCell ref="N410:N411"/>
    <mergeCell ref="O410:O411"/>
    <mergeCell ref="P410:Q411"/>
    <mergeCell ref="B410:B411"/>
    <mergeCell ref="Q106:Q109"/>
    <mergeCell ref="B114:N114"/>
    <mergeCell ref="O117:P117"/>
    <mergeCell ref="O118:P118"/>
    <mergeCell ref="O132:P132"/>
    <mergeCell ref="O181:P181"/>
    <mergeCell ref="O193:P193"/>
    <mergeCell ref="O200:P200"/>
    <mergeCell ref="O201:P201"/>
    <mergeCell ref="B219:Q219"/>
    <mergeCell ref="B220:B221"/>
    <mergeCell ref="C220:C221"/>
    <mergeCell ref="D220:D221"/>
    <mergeCell ref="E220:E221"/>
    <mergeCell ref="F220:F221"/>
    <mergeCell ref="G220:G221"/>
    <mergeCell ref="H220:H221"/>
    <mergeCell ref="I220:I221"/>
    <mergeCell ref="J220:L220"/>
    <mergeCell ref="M220:M221"/>
    <mergeCell ref="N220:N221"/>
    <mergeCell ref="O220:O221"/>
    <mergeCell ref="P220:Q221"/>
    <mergeCell ref="B224:B225"/>
    <mergeCell ref="C224:C225"/>
    <mergeCell ref="D224:D225"/>
    <mergeCell ref="E224:E225"/>
    <mergeCell ref="F224:F225"/>
    <mergeCell ref="G224:G225"/>
    <mergeCell ref="H224:H225"/>
    <mergeCell ref="I224:I225"/>
    <mergeCell ref="J224:J225"/>
    <mergeCell ref="C226:C228"/>
    <mergeCell ref="D226:D228"/>
    <mergeCell ref="E226:E228"/>
    <mergeCell ref="F226:F228"/>
    <mergeCell ref="G226:G228"/>
    <mergeCell ref="H226:H228"/>
    <mergeCell ref="I226:I228"/>
    <mergeCell ref="L226:L228"/>
    <mergeCell ref="P222:Q222"/>
    <mergeCell ref="K224:K225"/>
    <mergeCell ref="L224:L225"/>
    <mergeCell ref="M224:M225"/>
    <mergeCell ref="N224:N225"/>
    <mergeCell ref="O224:O225"/>
    <mergeCell ref="P224:Q225"/>
    <mergeCell ref="M226:M228"/>
    <mergeCell ref="N226:N228"/>
    <mergeCell ref="O226:O228"/>
    <mergeCell ref="P226:Q226"/>
    <mergeCell ref="J227:J228"/>
    <mergeCell ref="K227:K228"/>
    <mergeCell ref="P227:Q228"/>
    <mergeCell ref="P229:Q229"/>
    <mergeCell ref="B230:B231"/>
    <mergeCell ref="C230:C231"/>
    <mergeCell ref="D230:D231"/>
    <mergeCell ref="E230:E231"/>
    <mergeCell ref="F230:F231"/>
    <mergeCell ref="G230:G231"/>
    <mergeCell ref="H230:H231"/>
    <mergeCell ref="I230:I231"/>
    <mergeCell ref="J230:J231"/>
    <mergeCell ref="K230:K231"/>
    <mergeCell ref="L230:L231"/>
    <mergeCell ref="M230:M231"/>
    <mergeCell ref="N230:N231"/>
    <mergeCell ref="O230:O231"/>
    <mergeCell ref="P230:Q231"/>
    <mergeCell ref="B226:B228"/>
    <mergeCell ref="P232:Q232"/>
    <mergeCell ref="B233:B234"/>
    <mergeCell ref="C233:C234"/>
    <mergeCell ref="D233:D234"/>
    <mergeCell ref="E233:E234"/>
    <mergeCell ref="F233:F234"/>
    <mergeCell ref="G233:G234"/>
    <mergeCell ref="H233:H234"/>
    <mergeCell ref="I233:I234"/>
    <mergeCell ref="J233:J234"/>
    <mergeCell ref="K233:K234"/>
    <mergeCell ref="L233:L234"/>
    <mergeCell ref="M233:M234"/>
    <mergeCell ref="N233:N234"/>
    <mergeCell ref="O233:O234"/>
    <mergeCell ref="P233:Q234"/>
    <mergeCell ref="P235:Q235"/>
    <mergeCell ref="P236:Q236"/>
    <mergeCell ref="P240:Q240"/>
    <mergeCell ref="P243:Q243"/>
    <mergeCell ref="P244:Q244"/>
    <mergeCell ref="P246:Q246"/>
    <mergeCell ref="P248:Q248"/>
    <mergeCell ref="B251:Q251"/>
    <mergeCell ref="B252:B253"/>
    <mergeCell ref="C252:C253"/>
    <mergeCell ref="D252:D253"/>
    <mergeCell ref="E252:E253"/>
    <mergeCell ref="F252:F253"/>
    <mergeCell ref="G252:G253"/>
    <mergeCell ref="H252:H253"/>
    <mergeCell ref="I252:I253"/>
    <mergeCell ref="J252:L252"/>
    <mergeCell ref="M252:M253"/>
    <mergeCell ref="N252:N253"/>
    <mergeCell ref="O252:O253"/>
    <mergeCell ref="P252:Q253"/>
    <mergeCell ref="P258:Q258"/>
    <mergeCell ref="B265:B266"/>
    <mergeCell ref="C265:C266"/>
    <mergeCell ref="D265:D266"/>
    <mergeCell ref="E265:E266"/>
    <mergeCell ref="F265:F266"/>
    <mergeCell ref="G265:G266"/>
    <mergeCell ref="H265:H266"/>
    <mergeCell ref="I265:I266"/>
    <mergeCell ref="J265:J266"/>
    <mergeCell ref="K265:K266"/>
    <mergeCell ref="L265:L266"/>
    <mergeCell ref="M265:M266"/>
    <mergeCell ref="N265:N266"/>
    <mergeCell ref="O265:O266"/>
    <mergeCell ref="P265:Q266"/>
    <mergeCell ref="P267:Q267"/>
    <mergeCell ref="P270:Q270"/>
    <mergeCell ref="P272:Q272"/>
    <mergeCell ref="P274:Q274"/>
    <mergeCell ref="P275:Q275"/>
    <mergeCell ref="B276:B277"/>
    <mergeCell ref="C276:C277"/>
    <mergeCell ref="D276:D277"/>
    <mergeCell ref="E276:E277"/>
    <mergeCell ref="F276:F277"/>
    <mergeCell ref="G276:G277"/>
    <mergeCell ref="H276:H277"/>
    <mergeCell ref="I276:I277"/>
    <mergeCell ref="L276:L277"/>
    <mergeCell ref="M276:M277"/>
    <mergeCell ref="N276:N277"/>
    <mergeCell ref="O276:O277"/>
    <mergeCell ref="P276:Q277"/>
    <mergeCell ref="P278:Q278"/>
    <mergeCell ref="P280:Q280"/>
    <mergeCell ref="P281:Q281"/>
    <mergeCell ref="P282:Q282"/>
    <mergeCell ref="P284:Q284"/>
    <mergeCell ref="P285:Q285"/>
    <mergeCell ref="P286:Q286"/>
    <mergeCell ref="P287:Q287"/>
    <mergeCell ref="P288:Q288"/>
    <mergeCell ref="P289:Q289"/>
    <mergeCell ref="P290:Q290"/>
    <mergeCell ref="B293:Q293"/>
    <mergeCell ref="B294:B295"/>
    <mergeCell ref="C294:C295"/>
    <mergeCell ref="D294:D295"/>
    <mergeCell ref="E294:E295"/>
    <mergeCell ref="F294:F295"/>
    <mergeCell ref="G294:G295"/>
    <mergeCell ref="H294:H295"/>
    <mergeCell ref="I294:I295"/>
    <mergeCell ref="J294:L294"/>
    <mergeCell ref="M294:M295"/>
    <mergeCell ref="N294:N295"/>
    <mergeCell ref="O294:O295"/>
    <mergeCell ref="P294:Q295"/>
    <mergeCell ref="N317:N318"/>
    <mergeCell ref="O317:O318"/>
    <mergeCell ref="P317:Q318"/>
    <mergeCell ref="P322:Q322"/>
    <mergeCell ref="B330:N330"/>
    <mergeCell ref="D333:E333"/>
    <mergeCell ref="D334:E334"/>
    <mergeCell ref="B337:P337"/>
    <mergeCell ref="B340:N340"/>
    <mergeCell ref="C317:C318"/>
    <mergeCell ref="D317:D318"/>
    <mergeCell ref="E317:E318"/>
    <mergeCell ref="F317:F318"/>
    <mergeCell ref="G317:G318"/>
    <mergeCell ref="H317:H318"/>
    <mergeCell ref="I317:I318"/>
    <mergeCell ref="J317:L317"/>
    <mergeCell ref="M317:M318"/>
    <mergeCell ref="P344:P345"/>
    <mergeCell ref="Q344:Q345"/>
    <mergeCell ref="E355:E357"/>
    <mergeCell ref="B360:N360"/>
    <mergeCell ref="B363:B364"/>
    <mergeCell ref="C363:C364"/>
    <mergeCell ref="D363:D364"/>
    <mergeCell ref="E363:E364"/>
    <mergeCell ref="F363:F364"/>
    <mergeCell ref="G363:G364"/>
    <mergeCell ref="H363:H364"/>
    <mergeCell ref="I363:I364"/>
    <mergeCell ref="J363:L363"/>
    <mergeCell ref="M363:M364"/>
    <mergeCell ref="N363:N364"/>
    <mergeCell ref="O363:O364"/>
    <mergeCell ref="P363:Q364"/>
    <mergeCell ref="P369:Q369"/>
    <mergeCell ref="P370:Q370"/>
    <mergeCell ref="P371:Q371"/>
    <mergeCell ref="P372:Q372"/>
    <mergeCell ref="P373:Q373"/>
    <mergeCell ref="B376:B377"/>
    <mergeCell ref="C376:C377"/>
    <mergeCell ref="D376:D377"/>
    <mergeCell ref="E376:E377"/>
    <mergeCell ref="F376:F377"/>
    <mergeCell ref="G376:G377"/>
    <mergeCell ref="H376:H377"/>
    <mergeCell ref="I376:I377"/>
    <mergeCell ref="J376:L376"/>
    <mergeCell ref="M376:M377"/>
    <mergeCell ref="N376:N377"/>
    <mergeCell ref="O376:O377"/>
    <mergeCell ref="P376:Q377"/>
    <mergeCell ref="P379:Q379"/>
    <mergeCell ref="B380:B381"/>
    <mergeCell ref="C380:C381"/>
    <mergeCell ref="D380:D381"/>
    <mergeCell ref="E380:E381"/>
    <mergeCell ref="F380:F381"/>
    <mergeCell ref="G380:G381"/>
    <mergeCell ref="H380:H381"/>
    <mergeCell ref="I380:I381"/>
    <mergeCell ref="L380:L381"/>
    <mergeCell ref="M380:M381"/>
    <mergeCell ref="N380:N381"/>
    <mergeCell ref="O380:O381"/>
    <mergeCell ref="P380:Q381"/>
    <mergeCell ref="P382:Q382"/>
    <mergeCell ref="P383:Q383"/>
    <mergeCell ref="B384:B385"/>
    <mergeCell ref="C384:C385"/>
    <mergeCell ref="D384:D385"/>
    <mergeCell ref="E384:E385"/>
    <mergeCell ref="F384:F385"/>
    <mergeCell ref="G384:G385"/>
    <mergeCell ref="H384:H385"/>
    <mergeCell ref="I384:I385"/>
    <mergeCell ref="L384:L385"/>
    <mergeCell ref="M384:M385"/>
    <mergeCell ref="N384:N385"/>
    <mergeCell ref="O384:O385"/>
    <mergeCell ref="P384:Q385"/>
    <mergeCell ref="O386:O387"/>
    <mergeCell ref="P386:Q387"/>
    <mergeCell ref="P388:Q388"/>
    <mergeCell ref="P389:Q389"/>
    <mergeCell ref="B391:B392"/>
    <mergeCell ref="C391:C392"/>
    <mergeCell ref="D391:D392"/>
    <mergeCell ref="E391:E392"/>
    <mergeCell ref="F391:F392"/>
    <mergeCell ref="G391:G392"/>
    <mergeCell ref="H391:H392"/>
    <mergeCell ref="I391:I392"/>
    <mergeCell ref="J391:L391"/>
    <mergeCell ref="M391:M392"/>
    <mergeCell ref="N391:N392"/>
    <mergeCell ref="O391:O392"/>
    <mergeCell ref="P391:Q392"/>
    <mergeCell ref="H394:H398"/>
    <mergeCell ref="I394:I398"/>
    <mergeCell ref="J394:J398"/>
    <mergeCell ref="K394:K398"/>
    <mergeCell ref="L394:L398"/>
    <mergeCell ref="M394:M398"/>
    <mergeCell ref="N394:N398"/>
    <mergeCell ref="O394:O398"/>
    <mergeCell ref="P394:Q398"/>
    <mergeCell ref="B399:B401"/>
    <mergeCell ref="C399:C401"/>
    <mergeCell ref="D399:D401"/>
    <mergeCell ref="E399:E401"/>
    <mergeCell ref="F399:F401"/>
    <mergeCell ref="G399:G401"/>
    <mergeCell ref="H399:H401"/>
    <mergeCell ref="I399:I401"/>
    <mergeCell ref="J399:J401"/>
    <mergeCell ref="K399:K401"/>
    <mergeCell ref="L399:L401"/>
    <mergeCell ref="M399:M401"/>
    <mergeCell ref="N399:N401"/>
    <mergeCell ref="O399:O401"/>
    <mergeCell ref="P399:Q401"/>
    <mergeCell ref="J404:L404"/>
    <mergeCell ref="J410:L410"/>
    <mergeCell ref="P414:Q414"/>
    <mergeCell ref="N404:N405"/>
    <mergeCell ref="O404:O405"/>
    <mergeCell ref="P404:Q405"/>
    <mergeCell ref="B430:B432"/>
    <mergeCell ref="F430:F432"/>
    <mergeCell ref="B436:B438"/>
    <mergeCell ref="F436:F438"/>
    <mergeCell ref="E451:E452"/>
    <mergeCell ref="E456:E457"/>
    <mergeCell ref="E462:E463"/>
    <mergeCell ref="E468:E469"/>
    <mergeCell ref="E474:E475"/>
    <mergeCell ref="B442:B444"/>
    <mergeCell ref="F442:F444"/>
  </mergeCells>
  <dataValidations count="2">
    <dataValidation type="decimal" allowBlank="1" showInputMessage="1" showErrorMessage="1" sqref="WVH983367 WLL983367 C65864 IV65863 SR65863 ACN65863 AMJ65863 AWF65863 BGB65863 BPX65863 BZT65863 CJP65863 CTL65863 DDH65863 DND65863 DWZ65863 EGV65863 EQR65863 FAN65863 FKJ65863 FUF65863 GEB65863 GNX65863 GXT65863 HHP65863 HRL65863 IBH65863 ILD65863 IUZ65863 JEV65863 JOR65863 JYN65863 KIJ65863 KSF65863 LCB65863 LLX65863 LVT65863 MFP65863 MPL65863 MZH65863 NJD65863 NSZ65863 OCV65863 OMR65863 OWN65863 PGJ65863 PQF65863 QAB65863 QJX65863 QTT65863 RDP65863 RNL65863 RXH65863 SHD65863 SQZ65863 TAV65863 TKR65863 TUN65863 UEJ65863 UOF65863 UYB65863 VHX65863 VRT65863 WBP65863 WLL65863 WVH65863 C131400 IV131399 SR131399 ACN131399 AMJ131399 AWF131399 BGB131399 BPX131399 BZT131399 CJP131399 CTL131399 DDH131399 DND131399 DWZ131399 EGV131399 EQR131399 FAN131399 FKJ131399 FUF131399 GEB131399 GNX131399 GXT131399 HHP131399 HRL131399 IBH131399 ILD131399 IUZ131399 JEV131399 JOR131399 JYN131399 KIJ131399 KSF131399 LCB131399 LLX131399 LVT131399 MFP131399 MPL131399 MZH131399 NJD131399 NSZ131399 OCV131399 OMR131399 OWN131399 PGJ131399 PQF131399 QAB131399 QJX131399 QTT131399 RDP131399 RNL131399 RXH131399 SHD131399 SQZ131399 TAV131399 TKR131399 TUN131399 UEJ131399 UOF131399 UYB131399 VHX131399 VRT131399 WBP131399 WLL131399 WVH131399 C196936 IV196935 SR196935 ACN196935 AMJ196935 AWF196935 BGB196935 BPX196935 BZT196935 CJP196935 CTL196935 DDH196935 DND196935 DWZ196935 EGV196935 EQR196935 FAN196935 FKJ196935 FUF196935 GEB196935 GNX196935 GXT196935 HHP196935 HRL196935 IBH196935 ILD196935 IUZ196935 JEV196935 JOR196935 JYN196935 KIJ196935 KSF196935 LCB196935 LLX196935 LVT196935 MFP196935 MPL196935 MZH196935 NJD196935 NSZ196935 OCV196935 OMR196935 OWN196935 PGJ196935 PQF196935 QAB196935 QJX196935 QTT196935 RDP196935 RNL196935 RXH196935 SHD196935 SQZ196935 TAV196935 TKR196935 TUN196935 UEJ196935 UOF196935 UYB196935 VHX196935 VRT196935 WBP196935 WLL196935 WVH196935 C262472 IV262471 SR262471 ACN262471 AMJ262471 AWF262471 BGB262471 BPX262471 BZT262471 CJP262471 CTL262471 DDH262471 DND262471 DWZ262471 EGV262471 EQR262471 FAN262471 FKJ262471 FUF262471 GEB262471 GNX262471 GXT262471 HHP262471 HRL262471 IBH262471 ILD262471 IUZ262471 JEV262471 JOR262471 JYN262471 KIJ262471 KSF262471 LCB262471 LLX262471 LVT262471 MFP262471 MPL262471 MZH262471 NJD262471 NSZ262471 OCV262471 OMR262471 OWN262471 PGJ262471 PQF262471 QAB262471 QJX262471 QTT262471 RDP262471 RNL262471 RXH262471 SHD262471 SQZ262471 TAV262471 TKR262471 TUN262471 UEJ262471 UOF262471 UYB262471 VHX262471 VRT262471 WBP262471 WLL262471 WVH262471 C328008 IV328007 SR328007 ACN328007 AMJ328007 AWF328007 BGB328007 BPX328007 BZT328007 CJP328007 CTL328007 DDH328007 DND328007 DWZ328007 EGV328007 EQR328007 FAN328007 FKJ328007 FUF328007 GEB328007 GNX328007 GXT328007 HHP328007 HRL328007 IBH328007 ILD328007 IUZ328007 JEV328007 JOR328007 JYN328007 KIJ328007 KSF328007 LCB328007 LLX328007 LVT328007 MFP328007 MPL328007 MZH328007 NJD328007 NSZ328007 OCV328007 OMR328007 OWN328007 PGJ328007 PQF328007 QAB328007 QJX328007 QTT328007 RDP328007 RNL328007 RXH328007 SHD328007 SQZ328007 TAV328007 TKR328007 TUN328007 UEJ328007 UOF328007 UYB328007 VHX328007 VRT328007 WBP328007 WLL328007 WVH328007 C393544 IV393543 SR393543 ACN393543 AMJ393543 AWF393543 BGB393543 BPX393543 BZT393543 CJP393543 CTL393543 DDH393543 DND393543 DWZ393543 EGV393543 EQR393543 FAN393543 FKJ393543 FUF393543 GEB393543 GNX393543 GXT393543 HHP393543 HRL393543 IBH393543 ILD393543 IUZ393543 JEV393543 JOR393543 JYN393543 KIJ393543 KSF393543 LCB393543 LLX393543 LVT393543 MFP393543 MPL393543 MZH393543 NJD393543 NSZ393543 OCV393543 OMR393543 OWN393543 PGJ393543 PQF393543 QAB393543 QJX393543 QTT393543 RDP393543 RNL393543 RXH393543 SHD393543 SQZ393543 TAV393543 TKR393543 TUN393543 UEJ393543 UOF393543 UYB393543 VHX393543 VRT393543 WBP393543 WLL393543 WVH393543 C459080 IV459079 SR459079 ACN459079 AMJ459079 AWF459079 BGB459079 BPX459079 BZT459079 CJP459079 CTL459079 DDH459079 DND459079 DWZ459079 EGV459079 EQR459079 FAN459079 FKJ459079 FUF459079 GEB459079 GNX459079 GXT459079 HHP459079 HRL459079 IBH459079 ILD459079 IUZ459079 JEV459079 JOR459079 JYN459079 KIJ459079 KSF459079 LCB459079 LLX459079 LVT459079 MFP459079 MPL459079 MZH459079 NJD459079 NSZ459079 OCV459079 OMR459079 OWN459079 PGJ459079 PQF459079 QAB459079 QJX459079 QTT459079 RDP459079 RNL459079 RXH459079 SHD459079 SQZ459079 TAV459079 TKR459079 TUN459079 UEJ459079 UOF459079 UYB459079 VHX459079 VRT459079 WBP459079 WLL459079 WVH459079 C524616 IV524615 SR524615 ACN524615 AMJ524615 AWF524615 BGB524615 BPX524615 BZT524615 CJP524615 CTL524615 DDH524615 DND524615 DWZ524615 EGV524615 EQR524615 FAN524615 FKJ524615 FUF524615 GEB524615 GNX524615 GXT524615 HHP524615 HRL524615 IBH524615 ILD524615 IUZ524615 JEV524615 JOR524615 JYN524615 KIJ524615 KSF524615 LCB524615 LLX524615 LVT524615 MFP524615 MPL524615 MZH524615 NJD524615 NSZ524615 OCV524615 OMR524615 OWN524615 PGJ524615 PQF524615 QAB524615 QJX524615 QTT524615 RDP524615 RNL524615 RXH524615 SHD524615 SQZ524615 TAV524615 TKR524615 TUN524615 UEJ524615 UOF524615 UYB524615 VHX524615 VRT524615 WBP524615 WLL524615 WVH524615 C590152 IV590151 SR590151 ACN590151 AMJ590151 AWF590151 BGB590151 BPX590151 BZT590151 CJP590151 CTL590151 DDH590151 DND590151 DWZ590151 EGV590151 EQR590151 FAN590151 FKJ590151 FUF590151 GEB590151 GNX590151 GXT590151 HHP590151 HRL590151 IBH590151 ILD590151 IUZ590151 JEV590151 JOR590151 JYN590151 KIJ590151 KSF590151 LCB590151 LLX590151 LVT590151 MFP590151 MPL590151 MZH590151 NJD590151 NSZ590151 OCV590151 OMR590151 OWN590151 PGJ590151 PQF590151 QAB590151 QJX590151 QTT590151 RDP590151 RNL590151 RXH590151 SHD590151 SQZ590151 TAV590151 TKR590151 TUN590151 UEJ590151 UOF590151 UYB590151 VHX590151 VRT590151 WBP590151 WLL590151 WVH590151 C655688 IV655687 SR655687 ACN655687 AMJ655687 AWF655687 BGB655687 BPX655687 BZT655687 CJP655687 CTL655687 DDH655687 DND655687 DWZ655687 EGV655687 EQR655687 FAN655687 FKJ655687 FUF655687 GEB655687 GNX655687 GXT655687 HHP655687 HRL655687 IBH655687 ILD655687 IUZ655687 JEV655687 JOR655687 JYN655687 KIJ655687 KSF655687 LCB655687 LLX655687 LVT655687 MFP655687 MPL655687 MZH655687 NJD655687 NSZ655687 OCV655687 OMR655687 OWN655687 PGJ655687 PQF655687 QAB655687 QJX655687 QTT655687 RDP655687 RNL655687 RXH655687 SHD655687 SQZ655687 TAV655687 TKR655687 TUN655687 UEJ655687 UOF655687 UYB655687 VHX655687 VRT655687 WBP655687 WLL655687 WVH655687 C721224 IV721223 SR721223 ACN721223 AMJ721223 AWF721223 BGB721223 BPX721223 BZT721223 CJP721223 CTL721223 DDH721223 DND721223 DWZ721223 EGV721223 EQR721223 FAN721223 FKJ721223 FUF721223 GEB721223 GNX721223 GXT721223 HHP721223 HRL721223 IBH721223 ILD721223 IUZ721223 JEV721223 JOR721223 JYN721223 KIJ721223 KSF721223 LCB721223 LLX721223 LVT721223 MFP721223 MPL721223 MZH721223 NJD721223 NSZ721223 OCV721223 OMR721223 OWN721223 PGJ721223 PQF721223 QAB721223 QJX721223 QTT721223 RDP721223 RNL721223 RXH721223 SHD721223 SQZ721223 TAV721223 TKR721223 TUN721223 UEJ721223 UOF721223 UYB721223 VHX721223 VRT721223 WBP721223 WLL721223 WVH721223 C786760 IV786759 SR786759 ACN786759 AMJ786759 AWF786759 BGB786759 BPX786759 BZT786759 CJP786759 CTL786759 DDH786759 DND786759 DWZ786759 EGV786759 EQR786759 FAN786759 FKJ786759 FUF786759 GEB786759 GNX786759 GXT786759 HHP786759 HRL786759 IBH786759 ILD786759 IUZ786759 JEV786759 JOR786759 JYN786759 KIJ786759 KSF786759 LCB786759 LLX786759 LVT786759 MFP786759 MPL786759 MZH786759 NJD786759 NSZ786759 OCV786759 OMR786759 OWN786759 PGJ786759 PQF786759 QAB786759 QJX786759 QTT786759 RDP786759 RNL786759 RXH786759 SHD786759 SQZ786759 TAV786759 TKR786759 TUN786759 UEJ786759 UOF786759 UYB786759 VHX786759 VRT786759 WBP786759 WLL786759 WVH786759 C852296 IV852295 SR852295 ACN852295 AMJ852295 AWF852295 BGB852295 BPX852295 BZT852295 CJP852295 CTL852295 DDH852295 DND852295 DWZ852295 EGV852295 EQR852295 FAN852295 FKJ852295 FUF852295 GEB852295 GNX852295 GXT852295 HHP852295 HRL852295 IBH852295 ILD852295 IUZ852295 JEV852295 JOR852295 JYN852295 KIJ852295 KSF852295 LCB852295 LLX852295 LVT852295 MFP852295 MPL852295 MZH852295 NJD852295 NSZ852295 OCV852295 OMR852295 OWN852295 PGJ852295 PQF852295 QAB852295 QJX852295 QTT852295 RDP852295 RNL852295 RXH852295 SHD852295 SQZ852295 TAV852295 TKR852295 TUN852295 UEJ852295 UOF852295 UYB852295 VHX852295 VRT852295 WBP852295 WLL852295 WVH852295 C917832 IV917831 SR917831 ACN917831 AMJ917831 AWF917831 BGB917831 BPX917831 BZT917831 CJP917831 CTL917831 DDH917831 DND917831 DWZ917831 EGV917831 EQR917831 FAN917831 FKJ917831 FUF917831 GEB917831 GNX917831 GXT917831 HHP917831 HRL917831 IBH917831 ILD917831 IUZ917831 JEV917831 JOR917831 JYN917831 KIJ917831 KSF917831 LCB917831 LLX917831 LVT917831 MFP917831 MPL917831 MZH917831 NJD917831 NSZ917831 OCV917831 OMR917831 OWN917831 PGJ917831 PQF917831 QAB917831 QJX917831 QTT917831 RDP917831 RNL917831 RXH917831 SHD917831 SQZ917831 TAV917831 TKR917831 TUN917831 UEJ917831 UOF917831 UYB917831 VHX917831 VRT917831 WBP917831 WLL917831 WVH917831 C983368 IV983367 SR983367 ACN983367 AMJ983367 AWF983367 BGB983367 BPX983367 BZT983367 CJP983367 CTL983367 DDH983367 DND983367 DWZ983367 EGV983367 EQR983367 FAN983367 FKJ983367 FUF983367 GEB983367 GNX983367 GXT983367 HHP983367 HRL983367 IBH983367 ILD983367 IUZ983367 JEV983367 JOR983367 JYN983367 KIJ983367 KSF983367 LCB983367 LLX983367 LVT983367 MFP983367 MPL983367 MZH983367 NJD983367 NSZ983367 OCV983367 OMR983367 OWN983367 PGJ983367 PQF983367 QAB983367 QJX983367 QTT983367 RDP983367 RNL983367 RXH983367 SHD983367 SQZ983367 TAV983367 TKR983367 TUN983367 UEJ983367 UOF983367 UYB983367 VHX983367 VRT983367 WBP983367 WBP24:WBP66 VRT24:VRT66 VHX24:VHX66 UYB24:UYB66 UOF24:UOF66 UEJ24:UEJ66 TUN24:TUN66 TKR24:TKR66 TAV24:TAV66 SQZ24:SQZ66 SHD24:SHD66 RXH24:RXH66 RNL24:RNL66 RDP24:RDP66 QTT24:QTT66 QJX24:QJX66 QAB24:QAB66 PQF24:PQF66 PGJ24:PGJ66 OWN24:OWN66 OMR24:OMR66 OCV24:OCV66 NSZ24:NSZ66 NJD24:NJD66 MZH24:MZH66 MPL24:MPL66 MFP24:MFP66 LVT24:LVT66 LLX24:LLX66 LCB24:LCB66 KSF24:KSF66 KIJ24:KIJ66 JYN24:JYN66 JOR24:JOR66 JEV24:JEV66 IUZ24:IUZ66 ILD24:ILD66 IBH24:IBH66 HRL24:HRL66 HHP24:HHP66 GXT24:GXT66 GNX24:GNX66 GEB24:GEB66 FUF24:FUF66 FKJ24:FKJ66 FAN24:FAN66 EQR24:EQR66 EGV24:EGV66 DWZ24:DWZ66 DND24:DND66 DDH24:DDH66 CTL24:CTL66 CJP24:CJP66 BZT24:BZT66 BPX24:BPX66 BGB24:BGB66 AWF24:AWF66 AMJ24:AMJ66 ACN24:ACN66 SR24:SR66 IV24:IV66 WVH24:WVH66 WLL24:WLL66">
      <formula1>0</formula1>
      <formula2>1</formula2>
    </dataValidation>
    <dataValidation type="list" allowBlank="1" showInputMessage="1" showErrorMessage="1" sqref="WVE983367 A65863 IS65863 SO65863 ACK65863 AMG65863 AWC65863 BFY65863 BPU65863 BZQ65863 CJM65863 CTI65863 DDE65863 DNA65863 DWW65863 EGS65863 EQO65863 FAK65863 FKG65863 FUC65863 GDY65863 GNU65863 GXQ65863 HHM65863 HRI65863 IBE65863 ILA65863 IUW65863 JES65863 JOO65863 JYK65863 KIG65863 KSC65863 LBY65863 LLU65863 LVQ65863 MFM65863 MPI65863 MZE65863 NJA65863 NSW65863 OCS65863 OMO65863 OWK65863 PGG65863 PQC65863 PZY65863 QJU65863 QTQ65863 RDM65863 RNI65863 RXE65863 SHA65863 SQW65863 TAS65863 TKO65863 TUK65863 UEG65863 UOC65863 UXY65863 VHU65863 VRQ65863 WBM65863 WLI65863 WVE65863 A131399 IS131399 SO131399 ACK131399 AMG131399 AWC131399 BFY131399 BPU131399 BZQ131399 CJM131399 CTI131399 DDE131399 DNA131399 DWW131399 EGS131399 EQO131399 FAK131399 FKG131399 FUC131399 GDY131399 GNU131399 GXQ131399 HHM131399 HRI131399 IBE131399 ILA131399 IUW131399 JES131399 JOO131399 JYK131399 KIG131399 KSC131399 LBY131399 LLU131399 LVQ131399 MFM131399 MPI131399 MZE131399 NJA131399 NSW131399 OCS131399 OMO131399 OWK131399 PGG131399 PQC131399 PZY131399 QJU131399 QTQ131399 RDM131399 RNI131399 RXE131399 SHA131399 SQW131399 TAS131399 TKO131399 TUK131399 UEG131399 UOC131399 UXY131399 VHU131399 VRQ131399 WBM131399 WLI131399 WVE131399 A196935 IS196935 SO196935 ACK196935 AMG196935 AWC196935 BFY196935 BPU196935 BZQ196935 CJM196935 CTI196935 DDE196935 DNA196935 DWW196935 EGS196935 EQO196935 FAK196935 FKG196935 FUC196935 GDY196935 GNU196935 GXQ196935 HHM196935 HRI196935 IBE196935 ILA196935 IUW196935 JES196935 JOO196935 JYK196935 KIG196935 KSC196935 LBY196935 LLU196935 LVQ196935 MFM196935 MPI196935 MZE196935 NJA196935 NSW196935 OCS196935 OMO196935 OWK196935 PGG196935 PQC196935 PZY196935 QJU196935 QTQ196935 RDM196935 RNI196935 RXE196935 SHA196935 SQW196935 TAS196935 TKO196935 TUK196935 UEG196935 UOC196935 UXY196935 VHU196935 VRQ196935 WBM196935 WLI196935 WVE196935 A262471 IS262471 SO262471 ACK262471 AMG262471 AWC262471 BFY262471 BPU262471 BZQ262471 CJM262471 CTI262471 DDE262471 DNA262471 DWW262471 EGS262471 EQO262471 FAK262471 FKG262471 FUC262471 GDY262471 GNU262471 GXQ262471 HHM262471 HRI262471 IBE262471 ILA262471 IUW262471 JES262471 JOO262471 JYK262471 KIG262471 KSC262471 LBY262471 LLU262471 LVQ262471 MFM262471 MPI262471 MZE262471 NJA262471 NSW262471 OCS262471 OMO262471 OWK262471 PGG262471 PQC262471 PZY262471 QJU262471 QTQ262471 RDM262471 RNI262471 RXE262471 SHA262471 SQW262471 TAS262471 TKO262471 TUK262471 UEG262471 UOC262471 UXY262471 VHU262471 VRQ262471 WBM262471 WLI262471 WVE262471 A328007 IS328007 SO328007 ACK328007 AMG328007 AWC328007 BFY328007 BPU328007 BZQ328007 CJM328007 CTI328007 DDE328007 DNA328007 DWW328007 EGS328007 EQO328007 FAK328007 FKG328007 FUC328007 GDY328007 GNU328007 GXQ328007 HHM328007 HRI328007 IBE328007 ILA328007 IUW328007 JES328007 JOO328007 JYK328007 KIG328007 KSC328007 LBY328007 LLU328007 LVQ328007 MFM328007 MPI328007 MZE328007 NJA328007 NSW328007 OCS328007 OMO328007 OWK328007 PGG328007 PQC328007 PZY328007 QJU328007 QTQ328007 RDM328007 RNI328007 RXE328007 SHA328007 SQW328007 TAS328007 TKO328007 TUK328007 UEG328007 UOC328007 UXY328007 VHU328007 VRQ328007 WBM328007 WLI328007 WVE328007 A393543 IS393543 SO393543 ACK393543 AMG393543 AWC393543 BFY393543 BPU393543 BZQ393543 CJM393543 CTI393543 DDE393543 DNA393543 DWW393543 EGS393543 EQO393543 FAK393543 FKG393543 FUC393543 GDY393543 GNU393543 GXQ393543 HHM393543 HRI393543 IBE393543 ILA393543 IUW393543 JES393543 JOO393543 JYK393543 KIG393543 KSC393543 LBY393543 LLU393543 LVQ393543 MFM393543 MPI393543 MZE393543 NJA393543 NSW393543 OCS393543 OMO393543 OWK393543 PGG393543 PQC393543 PZY393543 QJU393543 QTQ393543 RDM393543 RNI393543 RXE393543 SHA393543 SQW393543 TAS393543 TKO393543 TUK393543 UEG393543 UOC393543 UXY393543 VHU393543 VRQ393543 WBM393543 WLI393543 WVE393543 A459079 IS459079 SO459079 ACK459079 AMG459079 AWC459079 BFY459079 BPU459079 BZQ459079 CJM459079 CTI459079 DDE459079 DNA459079 DWW459079 EGS459079 EQO459079 FAK459079 FKG459079 FUC459079 GDY459079 GNU459079 GXQ459079 HHM459079 HRI459079 IBE459079 ILA459079 IUW459079 JES459079 JOO459079 JYK459079 KIG459079 KSC459079 LBY459079 LLU459079 LVQ459079 MFM459079 MPI459079 MZE459079 NJA459079 NSW459079 OCS459079 OMO459079 OWK459079 PGG459079 PQC459079 PZY459079 QJU459079 QTQ459079 RDM459079 RNI459079 RXE459079 SHA459079 SQW459079 TAS459079 TKO459079 TUK459079 UEG459079 UOC459079 UXY459079 VHU459079 VRQ459079 WBM459079 WLI459079 WVE459079 A524615 IS524615 SO524615 ACK524615 AMG524615 AWC524615 BFY524615 BPU524615 BZQ524615 CJM524615 CTI524615 DDE524615 DNA524615 DWW524615 EGS524615 EQO524615 FAK524615 FKG524615 FUC524615 GDY524615 GNU524615 GXQ524615 HHM524615 HRI524615 IBE524615 ILA524615 IUW524615 JES524615 JOO524615 JYK524615 KIG524615 KSC524615 LBY524615 LLU524615 LVQ524615 MFM524615 MPI524615 MZE524615 NJA524615 NSW524615 OCS524615 OMO524615 OWK524615 PGG524615 PQC524615 PZY524615 QJU524615 QTQ524615 RDM524615 RNI524615 RXE524615 SHA524615 SQW524615 TAS524615 TKO524615 TUK524615 UEG524615 UOC524615 UXY524615 VHU524615 VRQ524615 WBM524615 WLI524615 WVE524615 A590151 IS590151 SO590151 ACK590151 AMG590151 AWC590151 BFY590151 BPU590151 BZQ590151 CJM590151 CTI590151 DDE590151 DNA590151 DWW590151 EGS590151 EQO590151 FAK590151 FKG590151 FUC590151 GDY590151 GNU590151 GXQ590151 HHM590151 HRI590151 IBE590151 ILA590151 IUW590151 JES590151 JOO590151 JYK590151 KIG590151 KSC590151 LBY590151 LLU590151 LVQ590151 MFM590151 MPI590151 MZE590151 NJA590151 NSW590151 OCS590151 OMO590151 OWK590151 PGG590151 PQC590151 PZY590151 QJU590151 QTQ590151 RDM590151 RNI590151 RXE590151 SHA590151 SQW590151 TAS590151 TKO590151 TUK590151 UEG590151 UOC590151 UXY590151 VHU590151 VRQ590151 WBM590151 WLI590151 WVE590151 A655687 IS655687 SO655687 ACK655687 AMG655687 AWC655687 BFY655687 BPU655687 BZQ655687 CJM655687 CTI655687 DDE655687 DNA655687 DWW655687 EGS655687 EQO655687 FAK655687 FKG655687 FUC655687 GDY655687 GNU655687 GXQ655687 HHM655687 HRI655687 IBE655687 ILA655687 IUW655687 JES655687 JOO655687 JYK655687 KIG655687 KSC655687 LBY655687 LLU655687 LVQ655687 MFM655687 MPI655687 MZE655687 NJA655687 NSW655687 OCS655687 OMO655687 OWK655687 PGG655687 PQC655687 PZY655687 QJU655687 QTQ655687 RDM655687 RNI655687 RXE655687 SHA655687 SQW655687 TAS655687 TKO655687 TUK655687 UEG655687 UOC655687 UXY655687 VHU655687 VRQ655687 WBM655687 WLI655687 WVE655687 A721223 IS721223 SO721223 ACK721223 AMG721223 AWC721223 BFY721223 BPU721223 BZQ721223 CJM721223 CTI721223 DDE721223 DNA721223 DWW721223 EGS721223 EQO721223 FAK721223 FKG721223 FUC721223 GDY721223 GNU721223 GXQ721223 HHM721223 HRI721223 IBE721223 ILA721223 IUW721223 JES721223 JOO721223 JYK721223 KIG721223 KSC721223 LBY721223 LLU721223 LVQ721223 MFM721223 MPI721223 MZE721223 NJA721223 NSW721223 OCS721223 OMO721223 OWK721223 PGG721223 PQC721223 PZY721223 QJU721223 QTQ721223 RDM721223 RNI721223 RXE721223 SHA721223 SQW721223 TAS721223 TKO721223 TUK721223 UEG721223 UOC721223 UXY721223 VHU721223 VRQ721223 WBM721223 WLI721223 WVE721223 A786759 IS786759 SO786759 ACK786759 AMG786759 AWC786759 BFY786759 BPU786759 BZQ786759 CJM786759 CTI786759 DDE786759 DNA786759 DWW786759 EGS786759 EQO786759 FAK786759 FKG786759 FUC786759 GDY786759 GNU786759 GXQ786759 HHM786759 HRI786759 IBE786759 ILA786759 IUW786759 JES786759 JOO786759 JYK786759 KIG786759 KSC786759 LBY786759 LLU786759 LVQ786759 MFM786759 MPI786759 MZE786759 NJA786759 NSW786759 OCS786759 OMO786759 OWK786759 PGG786759 PQC786759 PZY786759 QJU786759 QTQ786759 RDM786759 RNI786759 RXE786759 SHA786759 SQW786759 TAS786759 TKO786759 TUK786759 UEG786759 UOC786759 UXY786759 VHU786759 VRQ786759 WBM786759 WLI786759 WVE786759 A852295 IS852295 SO852295 ACK852295 AMG852295 AWC852295 BFY852295 BPU852295 BZQ852295 CJM852295 CTI852295 DDE852295 DNA852295 DWW852295 EGS852295 EQO852295 FAK852295 FKG852295 FUC852295 GDY852295 GNU852295 GXQ852295 HHM852295 HRI852295 IBE852295 ILA852295 IUW852295 JES852295 JOO852295 JYK852295 KIG852295 KSC852295 LBY852295 LLU852295 LVQ852295 MFM852295 MPI852295 MZE852295 NJA852295 NSW852295 OCS852295 OMO852295 OWK852295 PGG852295 PQC852295 PZY852295 QJU852295 QTQ852295 RDM852295 RNI852295 RXE852295 SHA852295 SQW852295 TAS852295 TKO852295 TUK852295 UEG852295 UOC852295 UXY852295 VHU852295 VRQ852295 WBM852295 WLI852295 WVE852295 A917831 IS917831 SO917831 ACK917831 AMG917831 AWC917831 BFY917831 BPU917831 BZQ917831 CJM917831 CTI917831 DDE917831 DNA917831 DWW917831 EGS917831 EQO917831 FAK917831 FKG917831 FUC917831 GDY917831 GNU917831 GXQ917831 HHM917831 HRI917831 IBE917831 ILA917831 IUW917831 JES917831 JOO917831 JYK917831 KIG917831 KSC917831 LBY917831 LLU917831 LVQ917831 MFM917831 MPI917831 MZE917831 NJA917831 NSW917831 OCS917831 OMO917831 OWK917831 PGG917831 PQC917831 PZY917831 QJU917831 QTQ917831 RDM917831 RNI917831 RXE917831 SHA917831 SQW917831 TAS917831 TKO917831 TUK917831 UEG917831 UOC917831 UXY917831 VHU917831 VRQ917831 WBM917831 WLI917831 WVE917831 A983367 IS983367 SO983367 ACK983367 AMG983367 AWC983367 BFY983367 BPU983367 BZQ983367 CJM983367 CTI983367 DDE983367 DNA983367 DWW983367 EGS983367 EQO983367 FAK983367 FKG983367 FUC983367 GDY983367 GNU983367 GXQ983367 HHM983367 HRI983367 IBE983367 ILA983367 IUW983367 JES983367 JOO983367 JYK983367 KIG983367 KSC983367 LBY983367 LLU983367 LVQ983367 MFM983367 MPI983367 MZE983367 NJA983367 NSW983367 OCS983367 OMO983367 OWK983367 PGG983367 PQC983367 PZY983367 QJU983367 QTQ983367 RDM983367 RNI983367 RXE983367 SHA983367 SQW983367 TAS983367 TKO983367 TUK983367 UEG983367 UOC983367 UXY983367 VHU983367 VRQ983367 WBM983367 WLI983367 WBM24:WBM66 VRQ24:VRQ66 VHU24:VHU66 UXY24:UXY66 UOC24:UOC66 UEG24:UEG66 TUK24:TUK66 TKO24:TKO66 TAS24:TAS66 SQW24:SQW66 SHA24:SHA66 RXE24:RXE66 RNI24:RNI66 RDM24:RDM66 QTQ24:QTQ66 QJU24:QJU66 PZY24:PZY66 PQC24:PQC66 PGG24:PGG66 OWK24:OWK66 OMO24:OMO66 OCS24:OCS66 NSW24:NSW66 NJA24:NJA66 MZE24:MZE66 MPI24:MPI66 MFM24:MFM66 LVQ24:LVQ66 LLU24:LLU66 LBY24:LBY66 KSC24:KSC66 KIG24:KIG66 JYK24:JYK66 JOO24:JOO66 JES24:JES66 IUW24:IUW66 ILA24:ILA66 IBE24:IBE66 HRI24:HRI66 HHM24:HHM66 GXQ24:GXQ66 GNU24:GNU66 GDY24:GDY66 FUC24:FUC66 FKG24:FKG66 FAK24:FAK66 EQO24:EQO66 EGS24:EGS66 DWW24:DWW66 DNA24:DNA66 DDE24:DDE66 CTI24:CTI66 CJM24:CJM66 BZQ24:BZQ66 BPU24:BPU66 BFY24:BFY66 AWC24:AWC66 AMG24:AMG66 ACK24:ACK66 SO24:SO66 IS24:IS66 A24:A66 WVE24:WVE66 WLI24:WLI66">
      <formula1>"1,2,3,4,5"</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25"/>
  <sheetViews>
    <sheetView zoomScale="70" zoomScaleNormal="70" workbookViewId="0">
      <selection activeCell="O43" sqref="O43"/>
    </sheetView>
  </sheetViews>
  <sheetFormatPr baseColWidth="10" defaultRowHeight="15" x14ac:dyDescent="0.25"/>
  <cols>
    <col min="1" max="1" width="3.1406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799" customWidth="1"/>
    <col min="12" max="12" width="22.140625" style="1" customWidth="1"/>
    <col min="13" max="13" width="18.7109375" style="1" customWidth="1"/>
    <col min="14" max="14" width="15.5703125" style="1" customWidth="1"/>
    <col min="15" max="15" width="26.140625" style="1" customWidth="1"/>
    <col min="16" max="16" width="19.5703125" style="1"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3682</v>
      </c>
      <c r="D6" s="1883"/>
      <c r="E6" s="1883"/>
      <c r="F6" s="1883"/>
      <c r="G6" s="1883"/>
      <c r="H6" s="1883"/>
      <c r="I6" s="1883"/>
      <c r="J6" s="1883"/>
      <c r="K6" s="1883"/>
      <c r="L6" s="1883"/>
      <c r="M6" s="1883"/>
      <c r="N6" s="1884"/>
    </row>
    <row r="7" spans="2:16" ht="16.5" thickBot="1" x14ac:dyDescent="0.3">
      <c r="B7" s="5" t="s">
        <v>4</v>
      </c>
      <c r="C7" s="1883" t="s">
        <v>3683</v>
      </c>
      <c r="D7" s="1883"/>
      <c r="E7" s="1883"/>
      <c r="F7" s="1883"/>
      <c r="G7" s="1883"/>
      <c r="H7" s="1883"/>
      <c r="I7" s="1883"/>
      <c r="J7" s="1883"/>
      <c r="K7" s="1883"/>
      <c r="L7" s="1883"/>
      <c r="M7" s="1883"/>
      <c r="N7" s="1884"/>
    </row>
    <row r="8" spans="2:16" ht="16.5" thickBot="1" x14ac:dyDescent="0.3">
      <c r="B8" s="5" t="s">
        <v>5</v>
      </c>
      <c r="C8" s="1883" t="s">
        <v>3684</v>
      </c>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753">
        <v>12</v>
      </c>
      <c r="D10" s="1064" t="s">
        <v>3685</v>
      </c>
      <c r="E10" s="1065"/>
      <c r="F10" s="6"/>
      <c r="G10" s="6"/>
      <c r="H10" s="6"/>
      <c r="I10" s="6"/>
      <c r="J10" s="6"/>
      <c r="K10" s="7"/>
      <c r="L10" s="6"/>
      <c r="M10" s="6"/>
      <c r="N10" s="8"/>
    </row>
    <row r="11" spans="2:16" ht="16.5" thickBot="1" x14ac:dyDescent="0.3">
      <c r="B11" s="9" t="s">
        <v>8</v>
      </c>
      <c r="C11" s="10" t="s">
        <v>3269</v>
      </c>
      <c r="D11" s="11"/>
      <c r="E11" s="11"/>
      <c r="F11" s="11"/>
      <c r="G11" s="11"/>
      <c r="H11" s="11"/>
      <c r="I11" s="11"/>
      <c r="J11" s="11"/>
      <c r="K11" s="12"/>
      <c r="L11" s="11"/>
      <c r="M11" s="11"/>
      <c r="N11" s="13"/>
    </row>
    <row r="12" spans="2:16" ht="15.75" x14ac:dyDescent="0.25">
      <c r="B12" s="14"/>
      <c r="C12" s="15"/>
      <c r="D12" s="16"/>
      <c r="E12" s="16"/>
      <c r="F12" s="16"/>
      <c r="G12" s="16"/>
      <c r="H12" s="16"/>
      <c r="I12" s="799"/>
      <c r="J12" s="799"/>
      <c r="L12" s="799"/>
      <c r="M12" s="799"/>
      <c r="N12" s="16"/>
    </row>
    <row r="13" spans="2:16" x14ac:dyDescent="0.25">
      <c r="I13" s="799"/>
      <c r="J13" s="799"/>
      <c r="L13" s="799"/>
      <c r="M13" s="799"/>
      <c r="N13" s="17"/>
    </row>
    <row r="14" spans="2:16" x14ac:dyDescent="0.25">
      <c r="B14" s="2384" t="s">
        <v>10</v>
      </c>
      <c r="C14" s="2384"/>
      <c r="D14" s="754" t="s">
        <v>11</v>
      </c>
      <c r="E14" s="754" t="s">
        <v>12</v>
      </c>
      <c r="F14" s="754" t="s">
        <v>13</v>
      </c>
      <c r="G14" s="1067"/>
      <c r="I14" s="20"/>
      <c r="J14" s="20"/>
      <c r="K14" s="801"/>
      <c r="L14" s="20"/>
      <c r="M14" s="20"/>
      <c r="N14" s="17"/>
    </row>
    <row r="15" spans="2:16" x14ac:dyDescent="0.25">
      <c r="B15" s="2384"/>
      <c r="C15" s="2384"/>
      <c r="D15" s="754">
        <v>12</v>
      </c>
      <c r="E15" s="22">
        <v>843117334</v>
      </c>
      <c r="F15" s="23">
        <v>368</v>
      </c>
      <c r="G15" s="1068"/>
      <c r="I15" s="25"/>
      <c r="J15" s="25"/>
      <c r="K15" s="26"/>
      <c r="L15" s="25"/>
      <c r="M15" s="25"/>
      <c r="N15" s="17"/>
    </row>
    <row r="16" spans="2:16" x14ac:dyDescent="0.25">
      <c r="B16" s="2384"/>
      <c r="C16" s="2384"/>
      <c r="D16" s="754"/>
      <c r="E16" s="22"/>
      <c r="F16" s="23"/>
      <c r="G16" s="1068"/>
      <c r="I16" s="25"/>
      <c r="J16" s="25"/>
      <c r="K16" s="26"/>
      <c r="L16" s="25"/>
      <c r="M16" s="25"/>
      <c r="N16" s="17"/>
    </row>
    <row r="17" spans="1:14" ht="15.75" thickBot="1" x14ac:dyDescent="0.3">
      <c r="B17" s="1894" t="s">
        <v>14</v>
      </c>
      <c r="C17" s="1895"/>
      <c r="D17" s="754"/>
      <c r="E17" s="31"/>
      <c r="F17" s="23"/>
      <c r="G17" s="1068"/>
      <c r="H17" s="28"/>
      <c r="I17" s="799"/>
      <c r="J17" s="799"/>
      <c r="L17" s="799"/>
      <c r="M17" s="799"/>
      <c r="N17" s="29"/>
    </row>
    <row r="18" spans="1:14" ht="45.75" thickBot="1" x14ac:dyDescent="0.3">
      <c r="A18" s="32"/>
      <c r="B18" s="33" t="s">
        <v>15</v>
      </c>
      <c r="C18" s="34" t="s">
        <v>16</v>
      </c>
      <c r="E18" s="20"/>
      <c r="F18" s="20"/>
      <c r="G18" s="20"/>
      <c r="H18" s="20"/>
      <c r="I18" s="35"/>
      <c r="J18" s="35"/>
      <c r="K18" s="724"/>
      <c r="L18" s="35"/>
      <c r="M18" s="35"/>
    </row>
    <row r="19" spans="1:14" ht="15.75" thickBot="1" x14ac:dyDescent="0.3">
      <c r="A19" s="37">
        <v>1</v>
      </c>
      <c r="C19" s="38" t="s">
        <v>3686</v>
      </c>
      <c r="D19" s="39"/>
      <c r="E19" s="40">
        <f>E15</f>
        <v>843117334</v>
      </c>
      <c r="F19" s="41"/>
      <c r="G19" s="41"/>
      <c r="H19" s="41"/>
      <c r="I19" s="42"/>
      <c r="J19" s="42"/>
      <c r="K19" s="43"/>
      <c r="L19" s="42"/>
      <c r="M19" s="42"/>
    </row>
    <row r="20" spans="1:14" x14ac:dyDescent="0.25">
      <c r="A20" s="44"/>
      <c r="C20" s="45"/>
      <c r="D20" s="25"/>
      <c r="E20" s="46"/>
      <c r="F20" s="41"/>
      <c r="G20" s="41"/>
      <c r="H20" s="41"/>
      <c r="I20" s="42"/>
      <c r="J20" s="42"/>
      <c r="K20" s="43"/>
      <c r="L20" s="42"/>
      <c r="M20" s="42"/>
    </row>
    <row r="21" spans="1:14" x14ac:dyDescent="0.25">
      <c r="A21" s="44"/>
      <c r="C21" s="45"/>
      <c r="D21" s="25"/>
      <c r="E21" s="46"/>
      <c r="F21" s="41"/>
      <c r="G21" s="41"/>
      <c r="H21" s="41"/>
      <c r="I21" s="42"/>
      <c r="J21" s="42"/>
      <c r="K21" s="43"/>
      <c r="L21" s="42"/>
      <c r="M21" s="42"/>
    </row>
    <row r="22" spans="1:14" x14ac:dyDescent="0.25">
      <c r="A22" s="44"/>
      <c r="B22" s="47" t="s">
        <v>3687</v>
      </c>
      <c r="C22" s="48"/>
      <c r="D22"/>
      <c r="E22"/>
      <c r="F22"/>
      <c r="G22"/>
      <c r="H22"/>
      <c r="I22" s="799"/>
      <c r="J22" s="799"/>
      <c r="L22" s="799"/>
      <c r="M22" s="799"/>
      <c r="N22" s="17"/>
    </row>
    <row r="23" spans="1:14" x14ac:dyDescent="0.25">
      <c r="A23" s="44"/>
      <c r="B23"/>
      <c r="C23" s="48"/>
      <c r="D23"/>
      <c r="E23"/>
      <c r="F23"/>
      <c r="G23"/>
      <c r="H23"/>
      <c r="I23" s="799"/>
      <c r="J23" s="799"/>
      <c r="L23" s="799"/>
      <c r="M23" s="799"/>
      <c r="N23" s="17"/>
    </row>
    <row r="24" spans="1:14" x14ac:dyDescent="0.25">
      <c r="A24" s="44"/>
      <c r="B24" s="49" t="s">
        <v>18</v>
      </c>
      <c r="C24" s="50" t="s">
        <v>19</v>
      </c>
      <c r="D24" s="49" t="s">
        <v>20</v>
      </c>
      <c r="E24"/>
      <c r="F24"/>
      <c r="G24"/>
      <c r="H24"/>
      <c r="I24" s="799"/>
      <c r="J24" s="799"/>
      <c r="L24" s="799"/>
      <c r="M24" s="799"/>
      <c r="N24" s="17"/>
    </row>
    <row r="25" spans="1:14" x14ac:dyDescent="0.25">
      <c r="A25" s="44"/>
      <c r="B25" s="51" t="s">
        <v>21</v>
      </c>
      <c r="C25" s="52" t="s">
        <v>22</v>
      </c>
      <c r="D25" s="768"/>
      <c r="E25"/>
      <c r="F25"/>
      <c r="G25"/>
      <c r="H25"/>
      <c r="I25" s="799"/>
      <c r="J25" s="799"/>
      <c r="L25" s="799"/>
      <c r="M25" s="799"/>
      <c r="N25" s="17"/>
    </row>
    <row r="26" spans="1:14" x14ac:dyDescent="0.25">
      <c r="A26" s="44"/>
      <c r="B26" s="51" t="s">
        <v>23</v>
      </c>
      <c r="C26" s="52" t="s">
        <v>22</v>
      </c>
      <c r="D26" s="768"/>
      <c r="E26"/>
      <c r="F26"/>
      <c r="G26"/>
      <c r="H26"/>
      <c r="I26" s="799"/>
      <c r="J26" s="799"/>
      <c r="L26" s="799"/>
      <c r="M26" s="799"/>
      <c r="N26" s="17"/>
    </row>
    <row r="27" spans="1:14" x14ac:dyDescent="0.25">
      <c r="A27" s="44"/>
      <c r="B27" s="51" t="s">
        <v>24</v>
      </c>
      <c r="C27" s="52" t="s">
        <v>22</v>
      </c>
      <c r="D27" s="768"/>
      <c r="E27"/>
      <c r="F27"/>
      <c r="G27"/>
      <c r="H27"/>
      <c r="I27" s="799"/>
      <c r="J27" s="799"/>
      <c r="L27" s="799"/>
      <c r="M27" s="799"/>
      <c r="N27" s="17"/>
    </row>
    <row r="28" spans="1:14" x14ac:dyDescent="0.25">
      <c r="A28" s="44"/>
      <c r="B28" s="51" t="s">
        <v>25</v>
      </c>
      <c r="C28" s="52" t="s">
        <v>22</v>
      </c>
      <c r="D28" s="768"/>
      <c r="E28"/>
      <c r="F28"/>
      <c r="G28"/>
      <c r="H28"/>
      <c r="I28" s="799"/>
      <c r="J28" s="799"/>
      <c r="L28" s="799"/>
      <c r="M28" s="799"/>
      <c r="N28" s="17"/>
    </row>
    <row r="29" spans="1:14" x14ac:dyDescent="0.25">
      <c r="A29" s="44"/>
      <c r="B29" s="35"/>
      <c r="C29" s="54"/>
      <c r="D29" s="724"/>
      <c r="E29"/>
      <c r="F29"/>
      <c r="G29"/>
      <c r="H29"/>
      <c r="I29" s="799"/>
      <c r="J29" s="799"/>
      <c r="L29" s="799"/>
      <c r="M29" s="799"/>
      <c r="N29" s="17"/>
    </row>
    <row r="30" spans="1:14" x14ac:dyDescent="0.25">
      <c r="A30" s="44"/>
      <c r="B30" s="47" t="s">
        <v>3688</v>
      </c>
      <c r="C30" s="48"/>
      <c r="D30"/>
      <c r="E30"/>
      <c r="F30"/>
      <c r="G30"/>
      <c r="H30"/>
      <c r="I30" s="799"/>
      <c r="J30" s="799"/>
      <c r="L30" s="799"/>
      <c r="M30" s="799"/>
      <c r="N30" s="17"/>
    </row>
    <row r="31" spans="1:14" x14ac:dyDescent="0.25">
      <c r="A31" s="44"/>
      <c r="B31" s="420" t="s">
        <v>173</v>
      </c>
      <c r="C31" s="48"/>
      <c r="D31"/>
      <c r="E31"/>
      <c r="F31"/>
      <c r="G31"/>
      <c r="H31"/>
      <c r="I31" s="799"/>
      <c r="J31" s="799"/>
      <c r="L31" s="799"/>
      <c r="M31" s="799"/>
      <c r="N31" s="17"/>
    </row>
    <row r="32" spans="1:14" x14ac:dyDescent="0.25">
      <c r="A32" s="44"/>
      <c r="B32"/>
      <c r="C32" s="48"/>
      <c r="D32"/>
      <c r="E32"/>
      <c r="F32"/>
      <c r="G32"/>
      <c r="H32"/>
      <c r="I32" s="799"/>
      <c r="J32" s="799"/>
      <c r="L32" s="799"/>
      <c r="M32" s="799"/>
      <c r="N32" s="17"/>
    </row>
    <row r="33" spans="1:26" x14ac:dyDescent="0.25">
      <c r="A33" s="44"/>
      <c r="B33" s="49" t="s">
        <v>18</v>
      </c>
      <c r="C33" s="50" t="s">
        <v>27</v>
      </c>
      <c r="D33" s="55" t="s">
        <v>28</v>
      </c>
      <c r="E33" s="55" t="s">
        <v>29</v>
      </c>
      <c r="F33"/>
      <c r="G33"/>
      <c r="H33"/>
      <c r="I33" s="799"/>
      <c r="J33" s="799"/>
      <c r="L33" s="799"/>
      <c r="M33" s="799"/>
      <c r="N33" s="17"/>
    </row>
    <row r="34" spans="1:26" ht="28.5" x14ac:dyDescent="0.25">
      <c r="A34" s="44"/>
      <c r="B34" s="56" t="s">
        <v>30</v>
      </c>
      <c r="C34" s="57" t="s">
        <v>3232</v>
      </c>
      <c r="D34" s="768">
        <v>20</v>
      </c>
      <c r="E34" s="1885">
        <v>80</v>
      </c>
      <c r="F34"/>
      <c r="G34"/>
      <c r="H34"/>
      <c r="I34" s="799"/>
      <c r="J34" s="799"/>
      <c r="L34" s="799"/>
      <c r="M34" s="799"/>
      <c r="N34" s="17"/>
    </row>
    <row r="35" spans="1:26" ht="42.75" x14ac:dyDescent="0.25">
      <c r="A35" s="44"/>
      <c r="B35" s="56" t="s">
        <v>31</v>
      </c>
      <c r="C35" s="57" t="s">
        <v>3233</v>
      </c>
      <c r="D35" s="768">
        <v>60</v>
      </c>
      <c r="E35" s="1886"/>
      <c r="F35"/>
      <c r="G35"/>
      <c r="H35"/>
      <c r="I35" s="799"/>
      <c r="J35" s="799"/>
      <c r="L35" s="799"/>
      <c r="M35" s="799"/>
      <c r="N35" s="17"/>
    </row>
    <row r="36" spans="1:26" x14ac:dyDescent="0.25">
      <c r="A36" s="44"/>
      <c r="C36" s="45"/>
      <c r="D36" s="25"/>
      <c r="E36" s="46"/>
      <c r="F36" s="41"/>
      <c r="G36" s="41"/>
      <c r="H36" s="41"/>
      <c r="I36" s="42"/>
      <c r="J36" s="42"/>
      <c r="K36" s="43"/>
      <c r="L36" s="42"/>
      <c r="M36" s="42"/>
    </row>
    <row r="37" spans="1:26" ht="15.75" thickBot="1" x14ac:dyDescent="0.3">
      <c r="M37" s="1887" t="s">
        <v>32</v>
      </c>
      <c r="N37" s="1887"/>
    </row>
    <row r="38" spans="1:26" ht="18.75" x14ac:dyDescent="0.25">
      <c r="B38" s="2298" t="s">
        <v>3234</v>
      </c>
      <c r="C38" s="2298"/>
      <c r="D38" s="2298"/>
      <c r="E38" s="2298"/>
      <c r="F38" s="2298"/>
      <c r="G38" s="2298"/>
      <c r="H38" s="2298"/>
      <c r="I38" s="2298"/>
      <c r="J38" s="2298"/>
      <c r="K38" s="2298"/>
      <c r="L38" s="2298"/>
      <c r="M38" s="2298"/>
      <c r="N38" s="2298"/>
      <c r="O38" s="2298"/>
      <c r="P38" s="2298"/>
      <c r="Q38" s="2298"/>
    </row>
    <row r="39" spans="1:26" x14ac:dyDescent="0.25">
      <c r="M39" s="58"/>
      <c r="N39" s="58"/>
    </row>
    <row r="40" spans="1:26" s="799" customFormat="1" ht="60" x14ac:dyDescent="0.25">
      <c r="B40" s="755" t="s">
        <v>34</v>
      </c>
      <c r="C40" s="793" t="s">
        <v>35</v>
      </c>
      <c r="D40" s="755" t="s">
        <v>36</v>
      </c>
      <c r="E40" s="755" t="s">
        <v>37</v>
      </c>
      <c r="F40" s="755" t="s">
        <v>38</v>
      </c>
      <c r="G40" s="755" t="s">
        <v>39</v>
      </c>
      <c r="H40" s="755" t="s">
        <v>40</v>
      </c>
      <c r="I40" s="755" t="s">
        <v>41</v>
      </c>
      <c r="J40" s="755" t="s">
        <v>42</v>
      </c>
      <c r="K40" s="755" t="s">
        <v>43</v>
      </c>
      <c r="L40" s="755" t="s">
        <v>44</v>
      </c>
      <c r="M40" s="1157" t="s">
        <v>45</v>
      </c>
      <c r="N40" s="755" t="s">
        <v>46</v>
      </c>
      <c r="O40" s="755" t="s">
        <v>47</v>
      </c>
      <c r="P40" s="755" t="s">
        <v>48</v>
      </c>
      <c r="Q40" s="755" t="s">
        <v>49</v>
      </c>
    </row>
    <row r="41" spans="1:26" s="267" customFormat="1" ht="75" x14ac:dyDescent="0.25">
      <c r="A41" s="62"/>
      <c r="B41" s="1158" t="s">
        <v>3689</v>
      </c>
      <c r="C41" s="447" t="s">
        <v>3689</v>
      </c>
      <c r="D41" s="447" t="s">
        <v>3690</v>
      </c>
      <c r="E41" s="447" t="s">
        <v>3691</v>
      </c>
      <c r="F41" s="447" t="s">
        <v>19</v>
      </c>
      <c r="G41" s="1159">
        <v>0.4</v>
      </c>
      <c r="H41" s="1160">
        <v>40560</v>
      </c>
      <c r="I41" s="1160">
        <v>40908</v>
      </c>
      <c r="J41" s="447" t="s">
        <v>20</v>
      </c>
      <c r="K41" s="447">
        <v>11.4</v>
      </c>
      <c r="L41" s="70">
        <v>0</v>
      </c>
      <c r="M41" s="447">
        <v>384</v>
      </c>
      <c r="N41" s="1161">
        <v>154</v>
      </c>
      <c r="O41" s="1162">
        <v>208299168</v>
      </c>
      <c r="P41" s="1162" t="s">
        <v>3692</v>
      </c>
      <c r="Q41" s="1163"/>
      <c r="R41" s="449"/>
      <c r="S41" s="449"/>
      <c r="T41" s="449"/>
      <c r="U41" s="449"/>
      <c r="V41" s="449"/>
      <c r="W41" s="449"/>
      <c r="X41" s="449"/>
      <c r="Y41" s="449"/>
      <c r="Z41" s="449"/>
    </row>
    <row r="42" spans="1:26" s="267" customFormat="1" ht="75" x14ac:dyDescent="0.25">
      <c r="A42" s="62"/>
      <c r="B42" s="1164" t="s">
        <v>3689</v>
      </c>
      <c r="C42" s="1165" t="s">
        <v>3689</v>
      </c>
      <c r="D42" s="1166" t="s">
        <v>3690</v>
      </c>
      <c r="E42" s="1167" t="s">
        <v>3693</v>
      </c>
      <c r="F42" s="1168" t="s">
        <v>19</v>
      </c>
      <c r="G42" s="1167">
        <v>0.4</v>
      </c>
      <c r="H42" s="1169">
        <v>40209</v>
      </c>
      <c r="I42" s="81">
        <v>40543</v>
      </c>
      <c r="J42" s="1170" t="s">
        <v>20</v>
      </c>
      <c r="K42" s="1171">
        <v>11</v>
      </c>
      <c r="L42" s="1171">
        <v>0</v>
      </c>
      <c r="M42" s="1172">
        <v>384</v>
      </c>
      <c r="N42" s="1172">
        <v>154</v>
      </c>
      <c r="O42" s="1173">
        <v>169002376</v>
      </c>
      <c r="P42" s="1173" t="s">
        <v>3694</v>
      </c>
      <c r="Q42" s="817"/>
      <c r="R42" s="449"/>
      <c r="S42" s="449"/>
      <c r="T42" s="449"/>
      <c r="U42" s="449"/>
      <c r="V42" s="449"/>
      <c r="W42" s="449"/>
      <c r="X42" s="449"/>
      <c r="Y42" s="449"/>
      <c r="Z42" s="449"/>
    </row>
    <row r="43" spans="1:26" s="267" customFormat="1" ht="75" x14ac:dyDescent="0.25">
      <c r="A43" s="62"/>
      <c r="B43" s="337" t="s">
        <v>3683</v>
      </c>
      <c r="C43" s="447" t="s">
        <v>3683</v>
      </c>
      <c r="D43" s="447" t="s">
        <v>3690</v>
      </c>
      <c r="E43" s="447" t="s">
        <v>3695</v>
      </c>
      <c r="F43" s="447" t="s">
        <v>19</v>
      </c>
      <c r="G43" s="1159">
        <v>0.6</v>
      </c>
      <c r="H43" s="1160">
        <v>40205</v>
      </c>
      <c r="I43" s="1174">
        <v>40543</v>
      </c>
      <c r="J43" s="447" t="s">
        <v>20</v>
      </c>
      <c r="K43" s="1175">
        <v>11</v>
      </c>
      <c r="L43" s="1175">
        <v>11</v>
      </c>
      <c r="M43" s="447">
        <v>1062</v>
      </c>
      <c r="N43" s="84">
        <v>637</v>
      </c>
      <c r="O43" s="87">
        <v>536945468</v>
      </c>
      <c r="P43" s="87" t="s">
        <v>3696</v>
      </c>
      <c r="Q43" s="74" t="s">
        <v>4549</v>
      </c>
      <c r="R43" s="449"/>
      <c r="S43" s="449"/>
      <c r="T43" s="449"/>
      <c r="U43" s="449"/>
      <c r="V43" s="449"/>
      <c r="W43" s="449"/>
      <c r="X43" s="449"/>
      <c r="Y43" s="449"/>
      <c r="Z43" s="449"/>
    </row>
    <row r="44" spans="1:26" s="76" customFormat="1" x14ac:dyDescent="0.25">
      <c r="A44" s="62"/>
      <c r="B44" s="162"/>
      <c r="C44" s="162"/>
      <c r="D44" s="77"/>
      <c r="E44" s="78"/>
      <c r="F44" s="79"/>
      <c r="G44" s="78"/>
      <c r="H44" s="80"/>
      <c r="I44" s="81"/>
      <c r="J44" s="82"/>
      <c r="K44" s="83"/>
      <c r="L44" s="83"/>
      <c r="M44" s="84"/>
      <c r="N44" s="84"/>
      <c r="O44" s="87"/>
      <c r="P44" s="87"/>
      <c r="Q44" s="62"/>
    </row>
    <row r="45" spans="1:26" s="99" customFormat="1" x14ac:dyDescent="0.25">
      <c r="A45" s="90"/>
      <c r="B45" s="91"/>
      <c r="C45" s="91"/>
      <c r="D45" s="92"/>
      <c r="E45" s="93"/>
      <c r="F45" s="94"/>
      <c r="G45" s="93"/>
      <c r="H45" s="94"/>
      <c r="I45" s="1066"/>
      <c r="J45" s="95"/>
      <c r="K45" s="89">
        <f>SUM(K41:K44)</f>
        <v>33.4</v>
      </c>
      <c r="L45" s="89">
        <f>SUM(L42:L44)</f>
        <v>11</v>
      </c>
      <c r="M45" s="96"/>
      <c r="N45" s="96">
        <f>SUM(N41:N44)</f>
        <v>945</v>
      </c>
      <c r="O45" s="97"/>
      <c r="P45" s="97"/>
      <c r="Q45" s="98"/>
    </row>
    <row r="46" spans="1:26" s="99" customFormat="1" x14ac:dyDescent="0.25">
      <c r="A46" s="1176"/>
      <c r="B46" s="1177"/>
      <c r="C46" s="1177"/>
      <c r="D46" s="1178"/>
      <c r="E46" s="1179"/>
      <c r="F46" s="1180"/>
      <c r="G46" s="1179"/>
      <c r="H46" s="1180"/>
      <c r="I46" s="1181"/>
      <c r="J46" s="1182"/>
      <c r="K46" s="1183"/>
      <c r="L46" s="1183"/>
      <c r="M46" s="1184"/>
      <c r="N46" s="1184"/>
      <c r="O46" s="1185"/>
      <c r="P46" s="1185"/>
      <c r="Q46" s="1186"/>
    </row>
    <row r="47" spans="1:26" s="100" customFormat="1" ht="15.75" thickBot="1" x14ac:dyDescent="0.3">
      <c r="C47" s="101"/>
      <c r="E47" s="102"/>
      <c r="K47" s="103"/>
    </row>
    <row r="48" spans="1:26" s="100" customFormat="1" x14ac:dyDescent="0.25">
      <c r="B48" s="2548" t="s">
        <v>60</v>
      </c>
      <c r="C48" s="2550" t="s">
        <v>61</v>
      </c>
      <c r="D48" s="2551" t="s">
        <v>62</v>
      </c>
      <c r="E48" s="2552"/>
      <c r="K48" s="103"/>
    </row>
    <row r="49" spans="2:18" s="100" customFormat="1" x14ac:dyDescent="0.25">
      <c r="B49" s="2549"/>
      <c r="C49" s="2127"/>
      <c r="D49" s="752" t="s">
        <v>63</v>
      </c>
      <c r="E49" s="1187" t="s">
        <v>64</v>
      </c>
      <c r="K49" s="103"/>
    </row>
    <row r="50" spans="2:18" s="100" customFormat="1" ht="18.75" x14ac:dyDescent="0.25">
      <c r="B50" s="1188" t="s">
        <v>65</v>
      </c>
      <c r="C50" s="107">
        <f>+K45</f>
        <v>33.4</v>
      </c>
      <c r="D50" s="833" t="s">
        <v>22</v>
      </c>
      <c r="E50" s="1189"/>
      <c r="F50" s="110"/>
      <c r="G50" s="110"/>
      <c r="H50" s="110"/>
      <c r="I50" s="110"/>
      <c r="J50" s="110"/>
      <c r="K50" s="111"/>
      <c r="L50" s="110"/>
      <c r="M50" s="110"/>
    </row>
    <row r="51" spans="2:18" s="100" customFormat="1" ht="15.75" thickBot="1" x14ac:dyDescent="0.3">
      <c r="B51" s="1190" t="s">
        <v>66</v>
      </c>
      <c r="C51" s="1191" t="s">
        <v>3697</v>
      </c>
      <c r="D51" s="1146" t="s">
        <v>22</v>
      </c>
      <c r="E51" s="1192"/>
      <c r="K51" s="103"/>
    </row>
    <row r="52" spans="2:18" s="100" customFormat="1" x14ac:dyDescent="0.25">
      <c r="B52" s="112"/>
      <c r="C52" s="1901"/>
      <c r="D52" s="1901"/>
      <c r="E52" s="1901"/>
      <c r="F52" s="1901"/>
      <c r="G52" s="1901"/>
      <c r="H52" s="1901"/>
      <c r="I52" s="1901"/>
      <c r="J52" s="1901"/>
      <c r="K52" s="1901"/>
      <c r="L52" s="1901"/>
      <c r="M52" s="1901"/>
      <c r="N52" s="1901"/>
    </row>
    <row r="53" spans="2:18" ht="15.75" thickBot="1" x14ac:dyDescent="0.3"/>
    <row r="54" spans="2:18" ht="27" thickBot="1" x14ac:dyDescent="0.3">
      <c r="B54" s="1902" t="s">
        <v>67</v>
      </c>
      <c r="C54" s="1902"/>
      <c r="D54" s="1902"/>
      <c r="E54" s="1902"/>
      <c r="F54" s="1902"/>
      <c r="G54" s="1902"/>
      <c r="H54" s="1902"/>
      <c r="I54" s="1902"/>
      <c r="J54" s="1902"/>
      <c r="K54" s="1902"/>
      <c r="L54" s="1902"/>
      <c r="M54" s="1902"/>
      <c r="N54" s="1902"/>
    </row>
    <row r="57" spans="2:18" ht="120" x14ac:dyDescent="0.25">
      <c r="B57" s="798" t="s">
        <v>68</v>
      </c>
      <c r="C57" s="60" t="s">
        <v>69</v>
      </c>
      <c r="D57" s="798" t="s">
        <v>70</v>
      </c>
      <c r="E57" s="798" t="s">
        <v>71</v>
      </c>
      <c r="F57" s="798" t="s">
        <v>72</v>
      </c>
      <c r="G57" s="798" t="s">
        <v>73</v>
      </c>
      <c r="H57" s="798" t="s">
        <v>74</v>
      </c>
      <c r="I57" s="798" t="s">
        <v>75</v>
      </c>
      <c r="J57" s="798" t="s">
        <v>76</v>
      </c>
      <c r="K57" s="798" t="s">
        <v>77</v>
      </c>
      <c r="L57" s="798" t="s">
        <v>78</v>
      </c>
      <c r="M57" s="757" t="s">
        <v>79</v>
      </c>
      <c r="N57" s="757" t="s">
        <v>80</v>
      </c>
      <c r="O57" s="1898" t="s">
        <v>81</v>
      </c>
      <c r="P57" s="1900"/>
      <c r="Q57" s="798" t="s">
        <v>82</v>
      </c>
    </row>
    <row r="58" spans="2:18" s="116" customFormat="1" x14ac:dyDescent="0.25">
      <c r="B58" s="354" t="s">
        <v>83</v>
      </c>
      <c r="C58" s="118" t="s">
        <v>84</v>
      </c>
      <c r="D58" s="119" t="s">
        <v>3698</v>
      </c>
      <c r="E58" s="119">
        <v>118</v>
      </c>
      <c r="F58" s="119" t="s">
        <v>86</v>
      </c>
      <c r="G58" s="119" t="s">
        <v>86</v>
      </c>
      <c r="H58" s="119" t="s">
        <v>19</v>
      </c>
      <c r="I58" s="119" t="s">
        <v>86</v>
      </c>
      <c r="J58" s="119" t="s">
        <v>19</v>
      </c>
      <c r="K58" s="119" t="s">
        <v>19</v>
      </c>
      <c r="L58" s="119" t="s">
        <v>19</v>
      </c>
      <c r="M58" s="119" t="s">
        <v>19</v>
      </c>
      <c r="N58" s="119" t="s">
        <v>19</v>
      </c>
      <c r="O58" s="2546"/>
      <c r="P58" s="2547"/>
      <c r="Q58" s="119" t="s">
        <v>19</v>
      </c>
    </row>
    <row r="59" spans="2:18" s="116" customFormat="1" x14ac:dyDescent="0.25">
      <c r="B59" s="354" t="s">
        <v>1128</v>
      </c>
      <c r="C59" s="1193" t="s">
        <v>91</v>
      </c>
      <c r="D59" s="1349" t="s">
        <v>4550</v>
      </c>
      <c r="E59" s="1349">
        <v>50</v>
      </c>
      <c r="F59" s="119" t="s">
        <v>86</v>
      </c>
      <c r="G59" s="119" t="s">
        <v>86</v>
      </c>
      <c r="H59" s="119" t="s">
        <v>86</v>
      </c>
      <c r="I59" s="119" t="s">
        <v>19</v>
      </c>
      <c r="J59" s="119" t="s">
        <v>19</v>
      </c>
      <c r="K59" s="119" t="s">
        <v>19</v>
      </c>
      <c r="L59" s="119" t="s">
        <v>19</v>
      </c>
      <c r="M59" s="119" t="s">
        <v>19</v>
      </c>
      <c r="N59" s="119" t="s">
        <v>19</v>
      </c>
      <c r="O59" s="2546" t="s">
        <v>4555</v>
      </c>
      <c r="P59" s="2547"/>
      <c r="Q59" s="1406" t="s">
        <v>19</v>
      </c>
      <c r="R59" s="121"/>
    </row>
    <row r="60" spans="2:18" s="116" customFormat="1" x14ac:dyDescent="0.25">
      <c r="B60" s="354" t="s">
        <v>1128</v>
      </c>
      <c r="C60" s="1193" t="s">
        <v>91</v>
      </c>
      <c r="D60" s="1349" t="s">
        <v>4551</v>
      </c>
      <c r="E60" s="1349">
        <v>50</v>
      </c>
      <c r="F60" s="119" t="s">
        <v>86</v>
      </c>
      <c r="G60" s="119" t="s">
        <v>86</v>
      </c>
      <c r="H60" s="119" t="s">
        <v>86</v>
      </c>
      <c r="I60" s="119" t="s">
        <v>19</v>
      </c>
      <c r="J60" s="119" t="s">
        <v>19</v>
      </c>
      <c r="K60" s="119" t="s">
        <v>19</v>
      </c>
      <c r="L60" s="119" t="s">
        <v>19</v>
      </c>
      <c r="M60" s="119" t="s">
        <v>19</v>
      </c>
      <c r="N60" s="119" t="s">
        <v>19</v>
      </c>
      <c r="O60" s="2546" t="s">
        <v>4555</v>
      </c>
      <c r="P60" s="2547"/>
      <c r="Q60" s="119" t="s">
        <v>19</v>
      </c>
      <c r="R60" s="121"/>
    </row>
    <row r="61" spans="2:18" s="116" customFormat="1" x14ac:dyDescent="0.25">
      <c r="B61" s="354" t="s">
        <v>1128</v>
      </c>
      <c r="C61" s="1193" t="s">
        <v>91</v>
      </c>
      <c r="D61" s="1349" t="s">
        <v>4552</v>
      </c>
      <c r="E61" s="1349">
        <v>50</v>
      </c>
      <c r="F61" s="119" t="s">
        <v>86</v>
      </c>
      <c r="G61" s="119" t="s">
        <v>86</v>
      </c>
      <c r="H61" s="119" t="s">
        <v>86</v>
      </c>
      <c r="I61" s="119" t="s">
        <v>19</v>
      </c>
      <c r="J61" s="119" t="s">
        <v>19</v>
      </c>
      <c r="K61" s="119" t="s">
        <v>19</v>
      </c>
      <c r="L61" s="119" t="s">
        <v>19</v>
      </c>
      <c r="M61" s="119" t="s">
        <v>19</v>
      </c>
      <c r="N61" s="119" t="s">
        <v>19</v>
      </c>
      <c r="O61" s="2546" t="s">
        <v>4555</v>
      </c>
      <c r="P61" s="2547"/>
      <c r="Q61" s="119" t="s">
        <v>19</v>
      </c>
      <c r="R61" s="121"/>
    </row>
    <row r="62" spans="2:18" s="116" customFormat="1" x14ac:dyDescent="0.25">
      <c r="B62" s="354" t="s">
        <v>1128</v>
      </c>
      <c r="C62" s="1193" t="s">
        <v>91</v>
      </c>
      <c r="D62" s="1349" t="s">
        <v>4553</v>
      </c>
      <c r="E62" s="1349">
        <v>50</v>
      </c>
      <c r="F62" s="119" t="s">
        <v>86</v>
      </c>
      <c r="G62" s="119" t="s">
        <v>86</v>
      </c>
      <c r="H62" s="119" t="s">
        <v>86</v>
      </c>
      <c r="I62" s="119" t="s">
        <v>19</v>
      </c>
      <c r="J62" s="119" t="s">
        <v>19</v>
      </c>
      <c r="K62" s="119" t="s">
        <v>19</v>
      </c>
      <c r="L62" s="119" t="s">
        <v>19</v>
      </c>
      <c r="M62" s="119" t="s">
        <v>19</v>
      </c>
      <c r="N62" s="119" t="s">
        <v>19</v>
      </c>
      <c r="O62" s="2546" t="s">
        <v>4555</v>
      </c>
      <c r="P62" s="2547"/>
      <c r="Q62" s="119" t="s">
        <v>19</v>
      </c>
      <c r="R62" s="121"/>
    </row>
    <row r="63" spans="2:18" s="116" customFormat="1" x14ac:dyDescent="0.25">
      <c r="B63" s="354" t="s">
        <v>1128</v>
      </c>
      <c r="C63" s="1193" t="s">
        <v>91</v>
      </c>
      <c r="D63" s="1349" t="s">
        <v>4554</v>
      </c>
      <c r="E63" s="1349">
        <v>50</v>
      </c>
      <c r="F63" s="119" t="s">
        <v>86</v>
      </c>
      <c r="G63" s="119" t="s">
        <v>86</v>
      </c>
      <c r="H63" s="119" t="s">
        <v>86</v>
      </c>
      <c r="I63" s="119" t="s">
        <v>19</v>
      </c>
      <c r="J63" s="119" t="s">
        <v>19</v>
      </c>
      <c r="K63" s="119" t="s">
        <v>19</v>
      </c>
      <c r="L63" s="119" t="s">
        <v>19</v>
      </c>
      <c r="M63" s="119" t="s">
        <v>19</v>
      </c>
      <c r="N63" s="119" t="s">
        <v>19</v>
      </c>
      <c r="O63" s="2546" t="s">
        <v>4555</v>
      </c>
      <c r="P63" s="2547"/>
      <c r="Q63" s="119" t="s">
        <v>19</v>
      </c>
      <c r="R63" s="121"/>
    </row>
    <row r="64" spans="2:18" s="116" customFormat="1" x14ac:dyDescent="0.25">
      <c r="B64" s="354"/>
      <c r="C64" s="118"/>
      <c r="D64" s="119"/>
      <c r="E64" s="119"/>
      <c r="F64" s="119"/>
      <c r="G64" s="119"/>
      <c r="H64" s="119"/>
      <c r="I64" s="119"/>
      <c r="J64" s="119"/>
      <c r="K64" s="119"/>
      <c r="L64" s="119"/>
      <c r="M64" s="119"/>
      <c r="N64" s="119"/>
      <c r="O64" s="2088"/>
      <c r="P64" s="2089"/>
      <c r="Q64" s="119"/>
      <c r="R64" s="121"/>
    </row>
    <row r="65" spans="2:24" x14ac:dyDescent="0.25">
      <c r="B65" s="1" t="s">
        <v>92</v>
      </c>
    </row>
    <row r="66" spans="2:24" x14ac:dyDescent="0.25">
      <c r="B66" s="1" t="s">
        <v>93</v>
      </c>
    </row>
    <row r="68" spans="2:24" ht="15.75" thickBot="1" x14ac:dyDescent="0.3"/>
    <row r="69" spans="2:24" ht="27" thickBot="1" x14ac:dyDescent="0.3">
      <c r="B69" s="1903" t="s">
        <v>94</v>
      </c>
      <c r="C69" s="1904"/>
      <c r="D69" s="1904"/>
      <c r="E69" s="1904"/>
      <c r="F69" s="1904"/>
      <c r="G69" s="1904"/>
      <c r="H69" s="1904"/>
      <c r="I69" s="1904"/>
      <c r="J69" s="1904"/>
      <c r="K69" s="1904"/>
      <c r="L69" s="1904"/>
      <c r="M69" s="1904"/>
      <c r="N69" s="1905"/>
    </row>
    <row r="72" spans="2:24" x14ac:dyDescent="0.25">
      <c r="B72" s="1896" t="s">
        <v>95</v>
      </c>
      <c r="C72" s="2084" t="s">
        <v>96</v>
      </c>
      <c r="D72" s="1896" t="s">
        <v>97</v>
      </c>
      <c r="E72" s="1896" t="s">
        <v>98</v>
      </c>
      <c r="F72" s="1896" t="s">
        <v>99</v>
      </c>
      <c r="G72" s="1896" t="s">
        <v>100</v>
      </c>
      <c r="H72" s="1896" t="s">
        <v>101</v>
      </c>
      <c r="I72" s="1896" t="s">
        <v>102</v>
      </c>
      <c r="J72" s="1898" t="s">
        <v>103</v>
      </c>
      <c r="K72" s="1899"/>
      <c r="L72" s="1900"/>
      <c r="M72" s="1896" t="s">
        <v>104</v>
      </c>
      <c r="N72" s="1896" t="s">
        <v>105</v>
      </c>
      <c r="O72" s="1896" t="s">
        <v>106</v>
      </c>
      <c r="P72" s="2118" t="s">
        <v>81</v>
      </c>
      <c r="Q72" s="2119"/>
    </row>
    <row r="73" spans="2:24" ht="45" x14ac:dyDescent="0.25">
      <c r="B73" s="1897"/>
      <c r="C73" s="2085"/>
      <c r="D73" s="1897"/>
      <c r="E73" s="1897"/>
      <c r="F73" s="1897"/>
      <c r="G73" s="1897"/>
      <c r="H73" s="1897"/>
      <c r="I73" s="1897"/>
      <c r="J73" s="128" t="s">
        <v>107</v>
      </c>
      <c r="K73" s="128" t="s">
        <v>108</v>
      </c>
      <c r="L73" s="128" t="s">
        <v>109</v>
      </c>
      <c r="M73" s="1897"/>
      <c r="N73" s="1897"/>
      <c r="O73" s="1897"/>
      <c r="P73" s="2120"/>
      <c r="Q73" s="2121"/>
    </row>
    <row r="74" spans="2:24" ht="45" x14ac:dyDescent="0.25">
      <c r="B74" s="786" t="s">
        <v>437</v>
      </c>
      <c r="C74" s="791" t="s">
        <v>3699</v>
      </c>
      <c r="D74" s="769" t="s">
        <v>3700</v>
      </c>
      <c r="E74" s="769">
        <v>1102813875</v>
      </c>
      <c r="F74" s="769" t="s">
        <v>201</v>
      </c>
      <c r="G74" s="760" t="s">
        <v>3701</v>
      </c>
      <c r="H74" s="762">
        <v>41223</v>
      </c>
      <c r="I74" s="765" t="s">
        <v>86</v>
      </c>
      <c r="J74" s="770" t="s">
        <v>3702</v>
      </c>
      <c r="K74" s="769" t="s">
        <v>3703</v>
      </c>
      <c r="L74" s="769" t="s">
        <v>146</v>
      </c>
      <c r="M74" s="760" t="s">
        <v>19</v>
      </c>
      <c r="N74" s="760" t="s">
        <v>19</v>
      </c>
      <c r="O74" s="760" t="s">
        <v>19</v>
      </c>
      <c r="P74" s="2063"/>
      <c r="Q74" s="2064"/>
    </row>
    <row r="75" spans="2:24" s="137" customFormat="1" ht="30" x14ac:dyDescent="0.25">
      <c r="B75" s="827" t="s">
        <v>437</v>
      </c>
      <c r="C75" s="132" t="s">
        <v>256</v>
      </c>
      <c r="D75" s="769" t="s">
        <v>3704</v>
      </c>
      <c r="E75" s="769">
        <v>1063149013</v>
      </c>
      <c r="F75" s="769" t="s">
        <v>201</v>
      </c>
      <c r="G75" s="794" t="s">
        <v>212</v>
      </c>
      <c r="H75" s="135">
        <v>41028</v>
      </c>
      <c r="I75" s="794" t="s">
        <v>86</v>
      </c>
      <c r="J75" s="770" t="s">
        <v>3702</v>
      </c>
      <c r="K75" s="1056" t="s">
        <v>3705</v>
      </c>
      <c r="L75" s="1056" t="s">
        <v>146</v>
      </c>
      <c r="M75" s="760" t="s">
        <v>19</v>
      </c>
      <c r="N75" s="760" t="s">
        <v>19</v>
      </c>
      <c r="O75" s="760" t="s">
        <v>19</v>
      </c>
      <c r="P75" s="2250"/>
      <c r="Q75" s="2251"/>
      <c r="W75" s="1"/>
    </row>
    <row r="76" spans="2:24" ht="75" x14ac:dyDescent="0.25">
      <c r="B76" s="786" t="s">
        <v>121</v>
      </c>
      <c r="C76" s="791" t="s">
        <v>3699</v>
      </c>
      <c r="D76" s="769" t="s">
        <v>3706</v>
      </c>
      <c r="E76" s="769">
        <v>30663538</v>
      </c>
      <c r="F76" s="769" t="s">
        <v>124</v>
      </c>
      <c r="G76" s="794" t="s">
        <v>125</v>
      </c>
      <c r="H76" s="135">
        <v>40893</v>
      </c>
      <c r="I76" s="794">
        <v>137131</v>
      </c>
      <c r="J76" s="770" t="s">
        <v>3683</v>
      </c>
      <c r="K76" s="215" t="s">
        <v>3707</v>
      </c>
      <c r="L76" s="769" t="s">
        <v>146</v>
      </c>
      <c r="M76" s="760" t="s">
        <v>19</v>
      </c>
      <c r="N76" s="760" t="s">
        <v>19</v>
      </c>
      <c r="O76" s="760" t="s">
        <v>19</v>
      </c>
      <c r="P76" s="2250"/>
      <c r="Q76" s="2251"/>
    </row>
    <row r="77" spans="2:24" ht="30" x14ac:dyDescent="0.25">
      <c r="B77" s="795" t="s">
        <v>121</v>
      </c>
      <c r="C77" s="144" t="s">
        <v>133</v>
      </c>
      <c r="D77" s="769" t="s">
        <v>3708</v>
      </c>
      <c r="E77" s="769">
        <v>50982006</v>
      </c>
      <c r="F77" s="769" t="s">
        <v>191</v>
      </c>
      <c r="G77" s="770" t="s">
        <v>192</v>
      </c>
      <c r="H77" s="771">
        <v>37785</v>
      </c>
      <c r="I77" s="769" t="s">
        <v>3709</v>
      </c>
      <c r="J77" s="770" t="s">
        <v>3710</v>
      </c>
      <c r="K77" s="769" t="s">
        <v>3711</v>
      </c>
      <c r="L77" s="769" t="s">
        <v>146</v>
      </c>
      <c r="M77" s="770" t="s">
        <v>19</v>
      </c>
      <c r="N77" s="770" t="s">
        <v>19</v>
      </c>
      <c r="O77" s="770" t="s">
        <v>19</v>
      </c>
      <c r="P77" s="2154"/>
      <c r="Q77" s="2155"/>
    </row>
    <row r="78" spans="2:24" ht="45" x14ac:dyDescent="0.25">
      <c r="B78" s="795" t="s">
        <v>121</v>
      </c>
      <c r="C78" s="144" t="s">
        <v>246</v>
      </c>
      <c r="D78" s="1056" t="s">
        <v>3712</v>
      </c>
      <c r="E78" s="1056">
        <v>30657253</v>
      </c>
      <c r="F78" s="1056" t="s">
        <v>191</v>
      </c>
      <c r="G78" s="770" t="s">
        <v>3713</v>
      </c>
      <c r="H78" s="771">
        <v>35782</v>
      </c>
      <c r="I78" s="769" t="s">
        <v>3714</v>
      </c>
      <c r="J78" s="770" t="s">
        <v>3715</v>
      </c>
      <c r="K78" s="769" t="s">
        <v>3716</v>
      </c>
      <c r="L78" s="769" t="s">
        <v>146</v>
      </c>
      <c r="M78" s="770" t="s">
        <v>19</v>
      </c>
      <c r="N78" s="770" t="s">
        <v>19</v>
      </c>
      <c r="O78" s="770" t="s">
        <v>19</v>
      </c>
      <c r="P78" s="2154"/>
      <c r="Q78" s="2155"/>
      <c r="T78" s="35"/>
      <c r="U78" s="2383"/>
      <c r="V78" s="2383"/>
      <c r="W78" s="35"/>
      <c r="X78" s="35"/>
    </row>
    <row r="79" spans="2:24" ht="15.75" thickBot="1" x14ac:dyDescent="0.3"/>
    <row r="80" spans="2:24" ht="27" thickBot="1" x14ac:dyDescent="0.3">
      <c r="B80" s="1903" t="s">
        <v>149</v>
      </c>
      <c r="C80" s="1904"/>
      <c r="D80" s="1904"/>
      <c r="E80" s="1904"/>
      <c r="F80" s="1904"/>
      <c r="G80" s="1904"/>
      <c r="H80" s="1904"/>
      <c r="I80" s="1904"/>
      <c r="J80" s="1904"/>
      <c r="K80" s="1904"/>
      <c r="L80" s="1904"/>
      <c r="M80" s="1904"/>
      <c r="N80" s="1905"/>
    </row>
    <row r="83" spans="1:26" ht="30" x14ac:dyDescent="0.25">
      <c r="B83" s="114" t="s">
        <v>18</v>
      </c>
      <c r="C83" s="113" t="s">
        <v>150</v>
      </c>
      <c r="D83" s="1898" t="s">
        <v>81</v>
      </c>
      <c r="E83" s="1900"/>
    </row>
    <row r="84" spans="1:26" x14ac:dyDescent="0.25">
      <c r="B84" s="804" t="s">
        <v>151</v>
      </c>
      <c r="C84" s="52" t="s">
        <v>19</v>
      </c>
      <c r="D84" s="1969"/>
      <c r="E84" s="1970"/>
    </row>
    <row r="87" spans="1:26" ht="26.25" x14ac:dyDescent="0.25">
      <c r="B87" s="2090" t="s">
        <v>152</v>
      </c>
      <c r="C87" s="2090"/>
      <c r="D87" s="2090"/>
      <c r="E87" s="2090"/>
      <c r="F87" s="2090"/>
      <c r="G87" s="2090"/>
      <c r="H87" s="2090"/>
      <c r="I87" s="2090"/>
      <c r="J87" s="2090"/>
      <c r="K87" s="2090"/>
      <c r="L87" s="2090"/>
      <c r="M87" s="2090"/>
      <c r="N87" s="2090"/>
      <c r="O87" s="2090"/>
      <c r="P87" s="2090"/>
    </row>
    <row r="89" spans="1:26" ht="15.75" thickBot="1" x14ac:dyDescent="0.3"/>
    <row r="90" spans="1:26" ht="27" thickBot="1" x14ac:dyDescent="0.3">
      <c r="B90" s="1903" t="s">
        <v>153</v>
      </c>
      <c r="C90" s="1904"/>
      <c r="D90" s="1904"/>
      <c r="E90" s="1904"/>
      <c r="F90" s="1904"/>
      <c r="G90" s="1904"/>
      <c r="H90" s="1904"/>
      <c r="I90" s="1904"/>
      <c r="J90" s="1904"/>
      <c r="K90" s="1904"/>
      <c r="L90" s="1904"/>
      <c r="M90" s="1904"/>
      <c r="N90" s="1905"/>
    </row>
    <row r="92" spans="1:26" ht="15.75" thickBot="1" x14ac:dyDescent="0.3">
      <c r="M92" s="58"/>
      <c r="N92" s="58"/>
    </row>
    <row r="93" spans="1:26" s="799" customFormat="1" ht="60" x14ac:dyDescent="0.25">
      <c r="B93" s="155" t="s">
        <v>34</v>
      </c>
      <c r="C93" s="156" t="s">
        <v>35</v>
      </c>
      <c r="D93" s="155" t="s">
        <v>36</v>
      </c>
      <c r="E93" s="155" t="s">
        <v>37</v>
      </c>
      <c r="F93" s="155" t="s">
        <v>38</v>
      </c>
      <c r="G93" s="155" t="s">
        <v>39</v>
      </c>
      <c r="H93" s="155" t="s">
        <v>40</v>
      </c>
      <c r="I93" s="155" t="s">
        <v>41</v>
      </c>
      <c r="J93" s="155" t="s">
        <v>42</v>
      </c>
      <c r="K93" s="155" t="s">
        <v>43</v>
      </c>
      <c r="L93" s="155" t="s">
        <v>44</v>
      </c>
      <c r="M93" s="157" t="s">
        <v>45</v>
      </c>
      <c r="N93" s="155" t="s">
        <v>46</v>
      </c>
      <c r="O93" s="155" t="s">
        <v>47</v>
      </c>
      <c r="P93" s="755" t="s">
        <v>48</v>
      </c>
      <c r="Q93" s="755" t="s">
        <v>49</v>
      </c>
    </row>
    <row r="94" spans="1:26" s="76" customFormat="1" ht="45" x14ac:dyDescent="0.25">
      <c r="A94" s="62"/>
      <c r="B94" s="337" t="s">
        <v>3683</v>
      </c>
      <c r="C94" s="447" t="s">
        <v>3683</v>
      </c>
      <c r="D94" s="77" t="s">
        <v>3717</v>
      </c>
      <c r="E94" s="78" t="s">
        <v>3718</v>
      </c>
      <c r="F94" s="80" t="s">
        <v>19</v>
      </c>
      <c r="G94" s="159">
        <v>0.6</v>
      </c>
      <c r="H94" s="81">
        <v>39843</v>
      </c>
      <c r="I94" s="81">
        <v>40178</v>
      </c>
      <c r="J94" s="82" t="s">
        <v>20</v>
      </c>
      <c r="K94" s="160">
        <v>3</v>
      </c>
      <c r="L94" s="160">
        <v>0</v>
      </c>
      <c r="M94" s="161">
        <v>208</v>
      </c>
      <c r="N94" s="160">
        <v>125</v>
      </c>
      <c r="O94" s="85">
        <v>81484407</v>
      </c>
      <c r="P94" s="85">
        <v>177</v>
      </c>
      <c r="Q94" s="74"/>
      <c r="R94" s="75"/>
      <c r="S94" s="75"/>
      <c r="T94" s="75"/>
      <c r="U94" s="75"/>
      <c r="V94" s="75"/>
      <c r="W94" s="75"/>
      <c r="X94" s="75"/>
      <c r="Y94" s="75"/>
      <c r="Z94" s="75"/>
    </row>
    <row r="95" spans="1:26" s="76" customFormat="1" ht="45" x14ac:dyDescent="0.25">
      <c r="A95" s="62"/>
      <c r="B95" s="337" t="s">
        <v>3683</v>
      </c>
      <c r="C95" s="447" t="s">
        <v>3683</v>
      </c>
      <c r="D95" s="77" t="s">
        <v>3717</v>
      </c>
      <c r="E95" s="78" t="s">
        <v>3695</v>
      </c>
      <c r="F95" s="79" t="s">
        <v>19</v>
      </c>
      <c r="G95" s="159">
        <v>0.6</v>
      </c>
      <c r="H95" s="1160">
        <v>40205</v>
      </c>
      <c r="I95" s="1174">
        <v>40543</v>
      </c>
      <c r="J95" s="447" t="s">
        <v>20</v>
      </c>
      <c r="K95" s="447">
        <v>0.1</v>
      </c>
      <c r="L95" s="1175">
        <v>11</v>
      </c>
      <c r="M95" s="447">
        <v>1062</v>
      </c>
      <c r="N95" s="84">
        <v>637</v>
      </c>
      <c r="O95" s="87">
        <v>536945468</v>
      </c>
      <c r="P95" s="85" t="s">
        <v>3696</v>
      </c>
      <c r="Q95" s="74" t="s">
        <v>3719</v>
      </c>
      <c r="R95" s="75"/>
      <c r="S95" s="75"/>
      <c r="T95" s="75"/>
      <c r="U95" s="75"/>
      <c r="V95" s="75"/>
      <c r="W95" s="75"/>
      <c r="X95" s="75"/>
      <c r="Y95" s="75"/>
      <c r="Z95" s="75"/>
    </row>
    <row r="96" spans="1:26" s="76" customFormat="1" ht="45" x14ac:dyDescent="0.25">
      <c r="A96" s="62"/>
      <c r="B96" s="337" t="s">
        <v>3683</v>
      </c>
      <c r="C96" s="447" t="s">
        <v>3683</v>
      </c>
      <c r="D96" s="77" t="s">
        <v>3717</v>
      </c>
      <c r="E96" s="78" t="s">
        <v>3720</v>
      </c>
      <c r="F96" s="79" t="s">
        <v>19</v>
      </c>
      <c r="G96" s="159">
        <v>0.6</v>
      </c>
      <c r="H96" s="81">
        <v>41663</v>
      </c>
      <c r="I96" s="81">
        <v>41973</v>
      </c>
      <c r="J96" s="82" t="s">
        <v>20</v>
      </c>
      <c r="K96" s="160">
        <v>8.1999999999999993</v>
      </c>
      <c r="L96" s="160">
        <v>0</v>
      </c>
      <c r="M96" s="161">
        <v>425</v>
      </c>
      <c r="N96" s="160">
        <v>255</v>
      </c>
      <c r="O96" s="85">
        <v>469626288</v>
      </c>
      <c r="P96" s="85" t="s">
        <v>3721</v>
      </c>
      <c r="Q96" s="74"/>
      <c r="R96" s="75"/>
      <c r="S96" s="75"/>
      <c r="T96" s="75"/>
      <c r="U96" s="75"/>
      <c r="V96" s="75"/>
      <c r="W96" s="75"/>
      <c r="X96" s="75"/>
      <c r="Y96" s="75"/>
      <c r="Z96" s="75"/>
    </row>
    <row r="97" spans="1:26" s="76" customFormat="1" x14ac:dyDescent="0.25">
      <c r="A97" s="62"/>
      <c r="B97" s="162"/>
      <c r="C97" s="77"/>
      <c r="D97" s="77"/>
      <c r="E97" s="78"/>
      <c r="F97" s="79"/>
      <c r="G97" s="159"/>
      <c r="H97" s="81"/>
      <c r="I97" s="81"/>
      <c r="J97" s="82"/>
      <c r="K97" s="160"/>
      <c r="L97" s="160"/>
      <c r="M97" s="161"/>
      <c r="N97" s="160"/>
      <c r="O97" s="85"/>
      <c r="P97" s="85"/>
      <c r="Q97" s="74"/>
      <c r="R97" s="75"/>
      <c r="S97" s="75"/>
      <c r="T97" s="75"/>
      <c r="U97" s="75"/>
      <c r="V97" s="75"/>
      <c r="W97" s="75"/>
      <c r="X97" s="75"/>
      <c r="Y97" s="75"/>
      <c r="Z97" s="75"/>
    </row>
    <row r="98" spans="1:26" s="76" customFormat="1" x14ac:dyDescent="0.25">
      <c r="A98" s="830"/>
      <c r="B98" s="162" t="s">
        <v>29</v>
      </c>
      <c r="C98" s="77"/>
      <c r="D98" s="77"/>
      <c r="E98" s="78"/>
      <c r="F98" s="79"/>
      <c r="G98" s="159"/>
      <c r="H98" s="81"/>
      <c r="I98" s="81"/>
      <c r="J98" s="82"/>
      <c r="K98" s="160">
        <f>SUM(K94:K97)</f>
        <v>11.299999999999999</v>
      </c>
      <c r="L98" s="160">
        <f>SUM(L94:L97)</f>
        <v>11</v>
      </c>
      <c r="M98" s="161">
        <f>SUM(M94:M97)</f>
        <v>1695</v>
      </c>
      <c r="N98" s="160">
        <f>SUM(N94:N97)</f>
        <v>1017</v>
      </c>
      <c r="O98" s="85">
        <f>SUM(O94:O97)</f>
        <v>1088056163</v>
      </c>
      <c r="P98" s="85"/>
      <c r="Q98" s="74"/>
      <c r="R98" s="75"/>
      <c r="S98" s="75"/>
      <c r="T98" s="75"/>
      <c r="U98" s="75"/>
      <c r="V98" s="75"/>
      <c r="W98" s="75"/>
      <c r="X98" s="75"/>
      <c r="Y98" s="75"/>
      <c r="Z98" s="75"/>
    </row>
    <row r="99" spans="1:26" x14ac:dyDescent="0.25">
      <c r="B99" s="100"/>
      <c r="C99" s="101"/>
      <c r="D99" s="100"/>
      <c r="E99" s="102"/>
      <c r="F99" s="100"/>
      <c r="G99" s="100"/>
      <c r="H99" s="100"/>
      <c r="I99" s="100"/>
      <c r="J99" s="100"/>
      <c r="K99" s="103"/>
      <c r="L99" s="100"/>
      <c r="M99" s="100"/>
      <c r="N99" s="100"/>
      <c r="O99" s="100"/>
      <c r="P99" s="100"/>
    </row>
    <row r="100" spans="1:26" ht="18.75" x14ac:dyDescent="0.25">
      <c r="B100" s="106" t="s">
        <v>154</v>
      </c>
      <c r="C100" s="171" t="s">
        <v>3722</v>
      </c>
      <c r="H100" s="110"/>
      <c r="I100" s="110"/>
      <c r="J100" s="110"/>
      <c r="K100" s="111"/>
      <c r="L100" s="110"/>
      <c r="M100" s="110"/>
      <c r="N100" s="100"/>
      <c r="O100" s="100"/>
      <c r="P100" s="100"/>
    </row>
    <row r="101" spans="1:26" ht="15.75" thickBot="1" x14ac:dyDescent="0.3"/>
    <row r="102" spans="1:26" ht="30.75" thickBot="1" x14ac:dyDescent="0.3">
      <c r="B102" s="233" t="s">
        <v>166</v>
      </c>
      <c r="C102" s="199" t="s">
        <v>167</v>
      </c>
      <c r="D102" s="233" t="s">
        <v>28</v>
      </c>
      <c r="E102" s="199" t="s">
        <v>205</v>
      </c>
      <c r="I102" s="799"/>
      <c r="K102" s="1"/>
    </row>
    <row r="103" spans="1:26" x14ac:dyDescent="0.25">
      <c r="B103" s="235" t="s">
        <v>206</v>
      </c>
      <c r="C103" s="237">
        <v>20</v>
      </c>
      <c r="D103" s="237">
        <v>20</v>
      </c>
      <c r="E103" s="1946">
        <v>20</v>
      </c>
      <c r="I103" s="799"/>
      <c r="K103" s="1"/>
    </row>
    <row r="104" spans="1:26" x14ac:dyDescent="0.25">
      <c r="B104" s="235" t="s">
        <v>207</v>
      </c>
      <c r="C104" s="833">
        <v>30</v>
      </c>
      <c r="D104" s="768">
        <v>0</v>
      </c>
      <c r="E104" s="1927"/>
      <c r="I104" s="799"/>
      <c r="K104" s="1"/>
      <c r="M104" s="372"/>
    </row>
    <row r="105" spans="1:26" ht="15.75" thickBot="1" x14ac:dyDescent="0.3">
      <c r="B105" s="235" t="s">
        <v>208</v>
      </c>
      <c r="C105" s="239">
        <v>40</v>
      </c>
      <c r="D105" s="239">
        <v>0</v>
      </c>
      <c r="E105" s="1947"/>
      <c r="I105" s="799"/>
      <c r="K105" s="1"/>
    </row>
    <row r="107" spans="1:26" s="137" customFormat="1" ht="15.75" thickBot="1" x14ac:dyDescent="0.3">
      <c r="B107" s="172"/>
      <c r="C107" s="173"/>
      <c r="D107" s="174"/>
      <c r="E107" s="174"/>
      <c r="K107" s="175"/>
    </row>
    <row r="108" spans="1:26" ht="27" thickBot="1" x14ac:dyDescent="0.3">
      <c r="B108" s="1903" t="s">
        <v>155</v>
      </c>
      <c r="C108" s="1904"/>
      <c r="D108" s="1904"/>
      <c r="E108" s="1904"/>
      <c r="F108" s="1904"/>
      <c r="G108" s="1904"/>
      <c r="H108" s="1904"/>
      <c r="I108" s="1904"/>
      <c r="J108" s="1904"/>
      <c r="K108" s="1904"/>
      <c r="L108" s="1904"/>
      <c r="M108" s="1904"/>
      <c r="N108" s="1905"/>
    </row>
    <row r="110" spans="1:26" ht="75" x14ac:dyDescent="0.25">
      <c r="B110" s="1896" t="s">
        <v>95</v>
      </c>
      <c r="C110" s="2084" t="s">
        <v>96</v>
      </c>
      <c r="D110" s="1896" t="s">
        <v>97</v>
      </c>
      <c r="E110" s="1896" t="s">
        <v>98</v>
      </c>
      <c r="F110" s="1896" t="s">
        <v>99</v>
      </c>
      <c r="G110" s="1896" t="s">
        <v>100</v>
      </c>
      <c r="H110" s="1896" t="s">
        <v>101</v>
      </c>
      <c r="I110" s="1896" t="s">
        <v>102</v>
      </c>
      <c r="J110" s="1898" t="s">
        <v>103</v>
      </c>
      <c r="K110" s="1899"/>
      <c r="L110" s="1900"/>
      <c r="M110" s="798" t="s">
        <v>104</v>
      </c>
      <c r="N110" s="798" t="s">
        <v>105</v>
      </c>
      <c r="O110" s="798" t="s">
        <v>106</v>
      </c>
      <c r="P110" s="1898" t="s">
        <v>81</v>
      </c>
      <c r="Q110" s="1900"/>
    </row>
    <row r="111" spans="1:26" ht="45" x14ac:dyDescent="0.25">
      <c r="B111" s="1897"/>
      <c r="C111" s="2085"/>
      <c r="D111" s="1897"/>
      <c r="E111" s="1897"/>
      <c r="F111" s="1897"/>
      <c r="G111" s="1897"/>
      <c r="H111" s="1897"/>
      <c r="I111" s="1897"/>
      <c r="J111" s="176" t="s">
        <v>107</v>
      </c>
      <c r="K111" s="177" t="s">
        <v>108</v>
      </c>
      <c r="L111" s="176" t="s">
        <v>109</v>
      </c>
      <c r="M111" s="798"/>
      <c r="N111" s="798"/>
      <c r="O111" s="798"/>
      <c r="P111" s="757"/>
      <c r="Q111" s="758"/>
    </row>
    <row r="112" spans="1:26" s="180" customFormat="1" ht="60" x14ac:dyDescent="0.25">
      <c r="B112" s="786" t="s">
        <v>3723</v>
      </c>
      <c r="C112" s="791" t="s">
        <v>3724</v>
      </c>
      <c r="D112" s="808" t="s">
        <v>3725</v>
      </c>
      <c r="E112" s="808">
        <v>30659915</v>
      </c>
      <c r="F112" s="808" t="s">
        <v>3726</v>
      </c>
      <c r="G112" s="765" t="s">
        <v>130</v>
      </c>
      <c r="H112" s="762">
        <v>36889</v>
      </c>
      <c r="I112" s="765" t="s">
        <v>86</v>
      </c>
      <c r="J112" s="770" t="s">
        <v>3305</v>
      </c>
      <c r="K112" s="769" t="s">
        <v>3727</v>
      </c>
      <c r="L112" s="769" t="s">
        <v>146</v>
      </c>
      <c r="M112" s="760" t="s">
        <v>19</v>
      </c>
      <c r="N112" s="760" t="s">
        <v>19</v>
      </c>
      <c r="O112" s="760" t="s">
        <v>19</v>
      </c>
      <c r="P112" s="2154"/>
      <c r="Q112" s="2155"/>
    </row>
    <row r="113" spans="2:17" s="180" customFormat="1" ht="45" x14ac:dyDescent="0.25">
      <c r="B113" s="786" t="s">
        <v>1645</v>
      </c>
      <c r="C113" s="791" t="s">
        <v>3699</v>
      </c>
      <c r="D113" s="808" t="s">
        <v>3728</v>
      </c>
      <c r="E113" s="190">
        <v>30652879</v>
      </c>
      <c r="F113" s="808" t="s">
        <v>3729</v>
      </c>
      <c r="G113" s="760" t="s">
        <v>135</v>
      </c>
      <c r="H113" s="762">
        <v>35405</v>
      </c>
      <c r="I113" s="765" t="s">
        <v>86</v>
      </c>
      <c r="J113" s="770" t="s">
        <v>3730</v>
      </c>
      <c r="K113" s="769" t="s">
        <v>3731</v>
      </c>
      <c r="L113" s="769" t="s">
        <v>146</v>
      </c>
      <c r="M113" s="770" t="s">
        <v>19</v>
      </c>
      <c r="N113" s="770" t="s">
        <v>19</v>
      </c>
      <c r="O113" s="770" t="s">
        <v>19</v>
      </c>
      <c r="P113" s="2182"/>
      <c r="Q113" s="2183"/>
    </row>
    <row r="114" spans="2:17" s="180" customFormat="1" ht="75" x14ac:dyDescent="0.25">
      <c r="B114" s="786" t="s">
        <v>1645</v>
      </c>
      <c r="C114" s="791" t="s">
        <v>256</v>
      </c>
      <c r="D114" s="769" t="s">
        <v>3732</v>
      </c>
      <c r="E114" s="768">
        <v>26137293</v>
      </c>
      <c r="F114" s="769" t="s">
        <v>3729</v>
      </c>
      <c r="G114" s="760" t="s">
        <v>135</v>
      </c>
      <c r="H114" s="762">
        <v>36150</v>
      </c>
      <c r="I114" s="765" t="s">
        <v>86</v>
      </c>
      <c r="J114" s="447" t="s">
        <v>3683</v>
      </c>
      <c r="K114" s="769" t="s">
        <v>3733</v>
      </c>
      <c r="L114" s="769" t="s">
        <v>146</v>
      </c>
      <c r="M114" s="770" t="s">
        <v>19</v>
      </c>
      <c r="N114" s="770" t="s">
        <v>19</v>
      </c>
      <c r="O114" s="770" t="s">
        <v>19</v>
      </c>
      <c r="P114" s="821"/>
      <c r="Q114" s="822"/>
    </row>
    <row r="115" spans="2:17" s="180" customFormat="1" ht="30" x14ac:dyDescent="0.25">
      <c r="B115" s="181" t="s">
        <v>893</v>
      </c>
      <c r="C115" s="144" t="s">
        <v>3699</v>
      </c>
      <c r="D115" s="808" t="s">
        <v>3734</v>
      </c>
      <c r="E115" s="190">
        <v>30663016</v>
      </c>
      <c r="F115" s="808" t="s">
        <v>213</v>
      </c>
      <c r="G115" s="797" t="s">
        <v>192</v>
      </c>
      <c r="H115" s="805">
        <v>41026</v>
      </c>
      <c r="I115" s="806" t="s">
        <v>86</v>
      </c>
      <c r="J115" s="807"/>
      <c r="K115" s="808"/>
      <c r="L115" s="808"/>
      <c r="M115" s="768" t="s">
        <v>19</v>
      </c>
      <c r="N115" s="768" t="s">
        <v>19</v>
      </c>
      <c r="O115" s="768" t="s">
        <v>19</v>
      </c>
      <c r="P115" s="1945"/>
      <c r="Q115" s="1945"/>
    </row>
    <row r="116" spans="2:17" ht="30" x14ac:dyDescent="0.25">
      <c r="B116" s="181" t="s">
        <v>893</v>
      </c>
      <c r="C116" s="144" t="s">
        <v>256</v>
      </c>
      <c r="D116" s="808" t="s">
        <v>3735</v>
      </c>
      <c r="E116" s="190">
        <v>1063140170</v>
      </c>
      <c r="F116" s="808" t="s">
        <v>213</v>
      </c>
      <c r="G116" s="770" t="s">
        <v>3736</v>
      </c>
      <c r="H116" s="805">
        <v>39736</v>
      </c>
      <c r="I116" s="806" t="s">
        <v>86</v>
      </c>
      <c r="J116" s="807"/>
      <c r="K116" s="808"/>
      <c r="L116" s="808"/>
      <c r="M116" s="768" t="s">
        <v>19</v>
      </c>
      <c r="N116" s="768" t="s">
        <v>19</v>
      </c>
      <c r="O116" s="768" t="s">
        <v>19</v>
      </c>
      <c r="P116" s="1945"/>
      <c r="Q116" s="1945"/>
    </row>
    <row r="117" spans="2:17" x14ac:dyDescent="0.25">
      <c r="B117" s="192"/>
      <c r="C117" s="193"/>
      <c r="D117" s="194"/>
      <c r="E117" s="194"/>
      <c r="F117" s="194"/>
      <c r="G117" s="194"/>
      <c r="H117" s="194"/>
      <c r="I117" s="195"/>
      <c r="J117" s="196"/>
      <c r="K117" s="197"/>
      <c r="L117" s="198"/>
      <c r="M117" s="35"/>
      <c r="N117" s="35"/>
      <c r="O117" s="35"/>
      <c r="P117" s="724"/>
      <c r="Q117" s="724"/>
    </row>
    <row r="118" spans="2:17" x14ac:dyDescent="0.25">
      <c r="B118" s="47" t="s">
        <v>165</v>
      </c>
      <c r="C118" s="1"/>
      <c r="K118" s="1"/>
    </row>
    <row r="119" spans="2:17" ht="15.75" thickBot="1" x14ac:dyDescent="0.3">
      <c r="C119" s="1"/>
      <c r="K119" s="1"/>
    </row>
    <row r="120" spans="2:17" ht="30" x14ac:dyDescent="0.25">
      <c r="B120" s="55" t="s">
        <v>18</v>
      </c>
      <c r="C120" s="55" t="s">
        <v>166</v>
      </c>
      <c r="D120" s="798" t="s">
        <v>167</v>
      </c>
      <c r="E120" s="55" t="s">
        <v>28</v>
      </c>
      <c r="F120" s="199" t="s">
        <v>168</v>
      </c>
      <c r="G120" s="200"/>
      <c r="K120" s="1"/>
    </row>
    <row r="121" spans="2:17" ht="108" x14ac:dyDescent="0.2">
      <c r="B121" s="2076" t="s">
        <v>169</v>
      </c>
      <c r="C121" s="201" t="s">
        <v>170</v>
      </c>
      <c r="D121" s="768">
        <v>25</v>
      </c>
      <c r="E121" s="768">
        <v>25</v>
      </c>
      <c r="F121" s="2073">
        <f>+E121+E122+E123</f>
        <v>60</v>
      </c>
      <c r="G121" s="202"/>
      <c r="K121" s="1"/>
    </row>
    <row r="122" spans="2:17" ht="96" x14ac:dyDescent="0.2">
      <c r="B122" s="2076"/>
      <c r="C122" s="201" t="s">
        <v>171</v>
      </c>
      <c r="D122" s="770">
        <v>25</v>
      </c>
      <c r="E122" s="768">
        <v>25</v>
      </c>
      <c r="F122" s="2074"/>
      <c r="G122" s="202"/>
      <c r="K122" s="1"/>
    </row>
    <row r="123" spans="2:17" ht="60" x14ac:dyDescent="0.2">
      <c r="B123" s="2076"/>
      <c r="C123" s="201" t="s">
        <v>172</v>
      </c>
      <c r="D123" s="768">
        <v>10</v>
      </c>
      <c r="E123" s="768">
        <v>10</v>
      </c>
      <c r="F123" s="2075"/>
      <c r="G123" s="202"/>
      <c r="K123" s="1"/>
    </row>
    <row r="124" spans="2:17" x14ac:dyDescent="0.2">
      <c r="B124" s="203"/>
      <c r="C124" s="204"/>
      <c r="D124" s="724"/>
      <c r="E124" s="724"/>
      <c r="F124" s="202"/>
      <c r="G124" s="202"/>
      <c r="K124" s="1"/>
    </row>
    <row r="125" spans="2:17" x14ac:dyDescent="0.2">
      <c r="B125" s="203"/>
      <c r="C125" s="204"/>
      <c r="D125" s="724"/>
      <c r="E125" s="724"/>
      <c r="F125" s="202"/>
      <c r="G125" s="202"/>
      <c r="K125" s="1"/>
    </row>
  </sheetData>
  <mergeCells count="67">
    <mergeCell ref="C9:N9"/>
    <mergeCell ref="B2:P2"/>
    <mergeCell ref="B4:P4"/>
    <mergeCell ref="C6:N6"/>
    <mergeCell ref="C7:N7"/>
    <mergeCell ref="C8:N8"/>
    <mergeCell ref="O64:P64"/>
    <mergeCell ref="B14:C16"/>
    <mergeCell ref="B17:C17"/>
    <mergeCell ref="E34:E35"/>
    <mergeCell ref="M37:N37"/>
    <mergeCell ref="B38:Q38"/>
    <mergeCell ref="B48:B49"/>
    <mergeCell ref="C48:C49"/>
    <mergeCell ref="D48:E48"/>
    <mergeCell ref="C52:N52"/>
    <mergeCell ref="B54:N54"/>
    <mergeCell ref="O57:P57"/>
    <mergeCell ref="O58:P58"/>
    <mergeCell ref="O59:P59"/>
    <mergeCell ref="O60:P60"/>
    <mergeCell ref="O61:P61"/>
    <mergeCell ref="P76:Q76"/>
    <mergeCell ref="P77:Q77"/>
    <mergeCell ref="P78:Q78"/>
    <mergeCell ref="B69:N69"/>
    <mergeCell ref="B72:B73"/>
    <mergeCell ref="C72:C73"/>
    <mergeCell ref="D72:D73"/>
    <mergeCell ref="E72:E73"/>
    <mergeCell ref="F72:F73"/>
    <mergeCell ref="G72:G73"/>
    <mergeCell ref="H72:H73"/>
    <mergeCell ref="I72:I73"/>
    <mergeCell ref="J72:L72"/>
    <mergeCell ref="U78:V78"/>
    <mergeCell ref="B80:N80"/>
    <mergeCell ref="P112:Q112"/>
    <mergeCell ref="D84:E84"/>
    <mergeCell ref="B87:P87"/>
    <mergeCell ref="B90:N90"/>
    <mergeCell ref="E103:E105"/>
    <mergeCell ref="B108:N108"/>
    <mergeCell ref="B110:B111"/>
    <mergeCell ref="C110:C111"/>
    <mergeCell ref="D110:D111"/>
    <mergeCell ref="E110:E111"/>
    <mergeCell ref="F110:F111"/>
    <mergeCell ref="G110:G111"/>
    <mergeCell ref="H110:H111"/>
    <mergeCell ref="I110:I111"/>
    <mergeCell ref="O62:P62"/>
    <mergeCell ref="O63:P63"/>
    <mergeCell ref="B121:B123"/>
    <mergeCell ref="F121:F123"/>
    <mergeCell ref="J110:L110"/>
    <mergeCell ref="P110:Q110"/>
    <mergeCell ref="P113:Q113"/>
    <mergeCell ref="P115:Q115"/>
    <mergeCell ref="P116:Q116"/>
    <mergeCell ref="D83:E83"/>
    <mergeCell ref="M72:M73"/>
    <mergeCell ref="N72:N73"/>
    <mergeCell ref="O72:O73"/>
    <mergeCell ref="P72:Q73"/>
    <mergeCell ref="P74:Q74"/>
    <mergeCell ref="P75:Q75"/>
  </mergeCells>
  <dataValidations count="2">
    <dataValidation type="decimal" allowBlank="1" showInputMessage="1" showErrorMessage="1" sqref="WVH983042 WLL983042 C65538 IV65538 SR65538 ACN65538 AMJ65538 AWF65538 BGB65538 BPX65538 BZT65538 CJP65538 CTL65538 DDH65538 DND65538 DWZ65538 EGV65538 EQR65538 FAN65538 FKJ65538 FUF65538 GEB65538 GNX65538 GXT65538 HHP65538 HRL65538 IBH65538 ILD65538 IUZ65538 JEV65538 JOR65538 JYN65538 KIJ65538 KSF65538 LCB65538 LLX65538 LVT65538 MFP65538 MPL65538 MZH65538 NJD65538 NSZ65538 OCV65538 OMR65538 OWN65538 PGJ65538 PQF65538 QAB65538 QJX65538 QTT65538 RDP65538 RNL65538 RXH65538 SHD65538 SQZ65538 TAV65538 TKR65538 TUN65538 UEJ65538 UOF65538 UYB65538 VHX65538 VRT65538 WBP65538 WLL65538 WVH65538 C131074 IV131074 SR131074 ACN131074 AMJ131074 AWF131074 BGB131074 BPX131074 BZT131074 CJP131074 CTL131074 DDH131074 DND131074 DWZ131074 EGV131074 EQR131074 FAN131074 FKJ131074 FUF131074 GEB131074 GNX131074 GXT131074 HHP131074 HRL131074 IBH131074 ILD131074 IUZ131074 JEV131074 JOR131074 JYN131074 KIJ131074 KSF131074 LCB131074 LLX131074 LVT131074 MFP131074 MPL131074 MZH131074 NJD131074 NSZ131074 OCV131074 OMR131074 OWN131074 PGJ131074 PQF131074 QAB131074 QJX131074 QTT131074 RDP131074 RNL131074 RXH131074 SHD131074 SQZ131074 TAV131074 TKR131074 TUN131074 UEJ131074 UOF131074 UYB131074 VHX131074 VRT131074 WBP131074 WLL131074 WVH131074 C196610 IV196610 SR196610 ACN196610 AMJ196610 AWF196610 BGB196610 BPX196610 BZT196610 CJP196610 CTL196610 DDH196610 DND196610 DWZ196610 EGV196610 EQR196610 FAN196610 FKJ196610 FUF196610 GEB196610 GNX196610 GXT196610 HHP196610 HRL196610 IBH196610 ILD196610 IUZ196610 JEV196610 JOR196610 JYN196610 KIJ196610 KSF196610 LCB196610 LLX196610 LVT196610 MFP196610 MPL196610 MZH196610 NJD196610 NSZ196610 OCV196610 OMR196610 OWN196610 PGJ196610 PQF196610 QAB196610 QJX196610 QTT196610 RDP196610 RNL196610 RXH196610 SHD196610 SQZ196610 TAV196610 TKR196610 TUN196610 UEJ196610 UOF196610 UYB196610 VHX196610 VRT196610 WBP196610 WLL196610 WVH196610 C262146 IV262146 SR262146 ACN262146 AMJ262146 AWF262146 BGB262146 BPX262146 BZT262146 CJP262146 CTL262146 DDH262146 DND262146 DWZ262146 EGV262146 EQR262146 FAN262146 FKJ262146 FUF262146 GEB262146 GNX262146 GXT262146 HHP262146 HRL262146 IBH262146 ILD262146 IUZ262146 JEV262146 JOR262146 JYN262146 KIJ262146 KSF262146 LCB262146 LLX262146 LVT262146 MFP262146 MPL262146 MZH262146 NJD262146 NSZ262146 OCV262146 OMR262146 OWN262146 PGJ262146 PQF262146 QAB262146 QJX262146 QTT262146 RDP262146 RNL262146 RXH262146 SHD262146 SQZ262146 TAV262146 TKR262146 TUN262146 UEJ262146 UOF262146 UYB262146 VHX262146 VRT262146 WBP262146 WLL262146 WVH262146 C327682 IV327682 SR327682 ACN327682 AMJ327682 AWF327682 BGB327682 BPX327682 BZT327682 CJP327682 CTL327682 DDH327682 DND327682 DWZ327682 EGV327682 EQR327682 FAN327682 FKJ327682 FUF327682 GEB327682 GNX327682 GXT327682 HHP327682 HRL327682 IBH327682 ILD327682 IUZ327682 JEV327682 JOR327682 JYN327682 KIJ327682 KSF327682 LCB327682 LLX327682 LVT327682 MFP327682 MPL327682 MZH327682 NJD327682 NSZ327682 OCV327682 OMR327682 OWN327682 PGJ327682 PQF327682 QAB327682 QJX327682 QTT327682 RDP327682 RNL327682 RXH327682 SHD327682 SQZ327682 TAV327682 TKR327682 TUN327682 UEJ327682 UOF327682 UYB327682 VHX327682 VRT327682 WBP327682 WLL327682 WVH327682 C393218 IV393218 SR393218 ACN393218 AMJ393218 AWF393218 BGB393218 BPX393218 BZT393218 CJP393218 CTL393218 DDH393218 DND393218 DWZ393218 EGV393218 EQR393218 FAN393218 FKJ393218 FUF393218 GEB393218 GNX393218 GXT393218 HHP393218 HRL393218 IBH393218 ILD393218 IUZ393218 JEV393218 JOR393218 JYN393218 KIJ393218 KSF393218 LCB393218 LLX393218 LVT393218 MFP393218 MPL393218 MZH393218 NJD393218 NSZ393218 OCV393218 OMR393218 OWN393218 PGJ393218 PQF393218 QAB393218 QJX393218 QTT393218 RDP393218 RNL393218 RXH393218 SHD393218 SQZ393218 TAV393218 TKR393218 TUN393218 UEJ393218 UOF393218 UYB393218 VHX393218 VRT393218 WBP393218 WLL393218 WVH393218 C458754 IV458754 SR458754 ACN458754 AMJ458754 AWF458754 BGB458754 BPX458754 BZT458754 CJP458754 CTL458754 DDH458754 DND458754 DWZ458754 EGV458754 EQR458754 FAN458754 FKJ458754 FUF458754 GEB458754 GNX458754 GXT458754 HHP458754 HRL458754 IBH458754 ILD458754 IUZ458754 JEV458754 JOR458754 JYN458754 KIJ458754 KSF458754 LCB458754 LLX458754 LVT458754 MFP458754 MPL458754 MZH458754 NJD458754 NSZ458754 OCV458754 OMR458754 OWN458754 PGJ458754 PQF458754 QAB458754 QJX458754 QTT458754 RDP458754 RNL458754 RXH458754 SHD458754 SQZ458754 TAV458754 TKR458754 TUN458754 UEJ458754 UOF458754 UYB458754 VHX458754 VRT458754 WBP458754 WLL458754 WVH458754 C524290 IV524290 SR524290 ACN524290 AMJ524290 AWF524290 BGB524290 BPX524290 BZT524290 CJP524290 CTL524290 DDH524290 DND524290 DWZ524290 EGV524290 EQR524290 FAN524290 FKJ524290 FUF524290 GEB524290 GNX524290 GXT524290 HHP524290 HRL524290 IBH524290 ILD524290 IUZ524290 JEV524290 JOR524290 JYN524290 KIJ524290 KSF524290 LCB524290 LLX524290 LVT524290 MFP524290 MPL524290 MZH524290 NJD524290 NSZ524290 OCV524290 OMR524290 OWN524290 PGJ524290 PQF524290 QAB524290 QJX524290 QTT524290 RDP524290 RNL524290 RXH524290 SHD524290 SQZ524290 TAV524290 TKR524290 TUN524290 UEJ524290 UOF524290 UYB524290 VHX524290 VRT524290 WBP524290 WLL524290 WVH524290 C589826 IV589826 SR589826 ACN589826 AMJ589826 AWF589826 BGB589826 BPX589826 BZT589826 CJP589826 CTL589826 DDH589826 DND589826 DWZ589826 EGV589826 EQR589826 FAN589826 FKJ589826 FUF589826 GEB589826 GNX589826 GXT589826 HHP589826 HRL589826 IBH589826 ILD589826 IUZ589826 JEV589826 JOR589826 JYN589826 KIJ589826 KSF589826 LCB589826 LLX589826 LVT589826 MFP589826 MPL589826 MZH589826 NJD589826 NSZ589826 OCV589826 OMR589826 OWN589826 PGJ589826 PQF589826 QAB589826 QJX589826 QTT589826 RDP589826 RNL589826 RXH589826 SHD589826 SQZ589826 TAV589826 TKR589826 TUN589826 UEJ589826 UOF589826 UYB589826 VHX589826 VRT589826 WBP589826 WLL589826 WVH589826 C655362 IV655362 SR655362 ACN655362 AMJ655362 AWF655362 BGB655362 BPX655362 BZT655362 CJP655362 CTL655362 DDH655362 DND655362 DWZ655362 EGV655362 EQR655362 FAN655362 FKJ655362 FUF655362 GEB655362 GNX655362 GXT655362 HHP655362 HRL655362 IBH655362 ILD655362 IUZ655362 JEV655362 JOR655362 JYN655362 KIJ655362 KSF655362 LCB655362 LLX655362 LVT655362 MFP655362 MPL655362 MZH655362 NJD655362 NSZ655362 OCV655362 OMR655362 OWN655362 PGJ655362 PQF655362 QAB655362 QJX655362 QTT655362 RDP655362 RNL655362 RXH655362 SHD655362 SQZ655362 TAV655362 TKR655362 TUN655362 UEJ655362 UOF655362 UYB655362 VHX655362 VRT655362 WBP655362 WLL655362 WVH655362 C720898 IV720898 SR720898 ACN720898 AMJ720898 AWF720898 BGB720898 BPX720898 BZT720898 CJP720898 CTL720898 DDH720898 DND720898 DWZ720898 EGV720898 EQR720898 FAN720898 FKJ720898 FUF720898 GEB720898 GNX720898 GXT720898 HHP720898 HRL720898 IBH720898 ILD720898 IUZ720898 JEV720898 JOR720898 JYN720898 KIJ720898 KSF720898 LCB720898 LLX720898 LVT720898 MFP720898 MPL720898 MZH720898 NJD720898 NSZ720898 OCV720898 OMR720898 OWN720898 PGJ720898 PQF720898 QAB720898 QJX720898 QTT720898 RDP720898 RNL720898 RXH720898 SHD720898 SQZ720898 TAV720898 TKR720898 TUN720898 UEJ720898 UOF720898 UYB720898 VHX720898 VRT720898 WBP720898 WLL720898 WVH720898 C786434 IV786434 SR786434 ACN786434 AMJ786434 AWF786434 BGB786434 BPX786434 BZT786434 CJP786434 CTL786434 DDH786434 DND786434 DWZ786434 EGV786434 EQR786434 FAN786434 FKJ786434 FUF786434 GEB786434 GNX786434 GXT786434 HHP786434 HRL786434 IBH786434 ILD786434 IUZ786434 JEV786434 JOR786434 JYN786434 KIJ786434 KSF786434 LCB786434 LLX786434 LVT786434 MFP786434 MPL786434 MZH786434 NJD786434 NSZ786434 OCV786434 OMR786434 OWN786434 PGJ786434 PQF786434 QAB786434 QJX786434 QTT786434 RDP786434 RNL786434 RXH786434 SHD786434 SQZ786434 TAV786434 TKR786434 TUN786434 UEJ786434 UOF786434 UYB786434 VHX786434 VRT786434 WBP786434 WLL786434 WVH786434 C851970 IV851970 SR851970 ACN851970 AMJ851970 AWF851970 BGB851970 BPX851970 BZT851970 CJP851970 CTL851970 DDH851970 DND851970 DWZ851970 EGV851970 EQR851970 FAN851970 FKJ851970 FUF851970 GEB851970 GNX851970 GXT851970 HHP851970 HRL851970 IBH851970 ILD851970 IUZ851970 JEV851970 JOR851970 JYN851970 KIJ851970 KSF851970 LCB851970 LLX851970 LVT851970 MFP851970 MPL851970 MZH851970 NJD851970 NSZ851970 OCV851970 OMR851970 OWN851970 PGJ851970 PQF851970 QAB851970 QJX851970 QTT851970 RDP851970 RNL851970 RXH851970 SHD851970 SQZ851970 TAV851970 TKR851970 TUN851970 UEJ851970 UOF851970 UYB851970 VHX851970 VRT851970 WBP851970 WLL851970 WVH851970 C917506 IV917506 SR917506 ACN917506 AMJ917506 AWF917506 BGB917506 BPX917506 BZT917506 CJP917506 CTL917506 DDH917506 DND917506 DWZ917506 EGV917506 EQR917506 FAN917506 FKJ917506 FUF917506 GEB917506 GNX917506 GXT917506 HHP917506 HRL917506 IBH917506 ILD917506 IUZ917506 JEV917506 JOR917506 JYN917506 KIJ917506 KSF917506 LCB917506 LLX917506 LVT917506 MFP917506 MPL917506 MZH917506 NJD917506 NSZ917506 OCV917506 OMR917506 OWN917506 PGJ917506 PQF917506 QAB917506 QJX917506 QTT917506 RDP917506 RNL917506 RXH917506 SHD917506 SQZ917506 TAV917506 TKR917506 TUN917506 UEJ917506 UOF917506 UYB917506 VHX917506 VRT917506 WBP917506 WLL917506 WVH917506 C983042 IV983042 SR983042 ACN983042 AMJ983042 AWF983042 BGB983042 BPX983042 BZT983042 CJP983042 CTL983042 DDH983042 DND983042 DWZ983042 EGV983042 EQR983042 FAN983042 FKJ983042 FUF983042 GEB983042 GNX983042 GXT983042 HHP983042 HRL983042 IBH983042 ILD983042 IUZ983042 JEV983042 JOR983042 JYN983042 KIJ983042 KSF983042 LCB983042 LLX983042 LVT983042 MFP983042 MPL983042 MZH983042 NJD983042 NSZ983042 OCV983042 OMR983042 OWN983042 PGJ983042 PQF983042 QAB983042 QJX983042 QTT983042 RDP983042 RNL983042 RXH983042 SHD983042 SQZ983042 TAV983042 TKR983042 TUN983042 UEJ983042 UOF983042 UYB983042 VHX983042 VRT983042 WBP983042 WVH19:WVH36 WLL19:WLL36 WBP19:WBP36 VRT19:VRT36 VHX19:VHX36 UYB19:UYB36 UOF19:UOF36 UEJ19:UEJ36 TUN19:TUN36 TKR19:TKR36 TAV19:TAV36 SQZ19:SQZ36 SHD19:SHD36 RXH19:RXH36 RNL19:RNL36 RDP19:RDP36 QTT19:QTT36 QJX19:QJX36 QAB19:QAB36 PQF19:PQF36 PGJ19:PGJ36 OWN19:OWN36 OMR19:OMR36 OCV19:OCV36 NSZ19:NSZ36 NJD19:NJD36 MZH19:MZH36 MPL19:MPL36 MFP19:MFP36 LVT19:LVT36 LLX19:LLX36 LCB19:LCB36 KSF19:KSF36 KIJ19:KIJ36 JYN19:JYN36 JOR19:JOR36 JEV19:JEV36 IUZ19:IUZ36 ILD19:ILD36 IBH19:IBH36 HRL19:HRL36 HHP19:HHP36 GXT19:GXT36 GNX19:GNX36 GEB19:GEB36 FUF19:FUF36 FKJ19:FKJ36 FAN19:FAN36 EQR19:EQR36 EGV19:EGV36 DWZ19:DWZ36 DND19:DND36 DDH19:DDH36 CTL19:CTL36 CJP19:CJP36 BZT19:BZT36 BPX19:BPX36 BGB19:BGB36 AWF19:AWF36 AMJ19:AMJ36 ACN19:ACN36 SR19:SR36 IV19:IV36">
      <formula1>0</formula1>
      <formula2>1</formula2>
    </dataValidation>
    <dataValidation type="list" allowBlank="1" showInputMessage="1" showErrorMessage="1" sqref="WVE983042 A65538 IS65538 SO65538 ACK65538 AMG65538 AWC65538 BFY65538 BPU65538 BZQ65538 CJM65538 CTI65538 DDE65538 DNA65538 DWW65538 EGS65538 EQO65538 FAK65538 FKG65538 FUC65538 GDY65538 GNU65538 GXQ65538 HHM65538 HRI65538 IBE65538 ILA65538 IUW65538 JES65538 JOO65538 JYK65538 KIG65538 KSC65538 LBY65538 LLU65538 LVQ65538 MFM65538 MPI65538 MZE65538 NJA65538 NSW65538 OCS65538 OMO65538 OWK65538 PGG65538 PQC65538 PZY65538 QJU65538 QTQ65538 RDM65538 RNI65538 RXE65538 SHA65538 SQW65538 TAS65538 TKO65538 TUK65538 UEG65538 UOC65538 UXY65538 VHU65538 VRQ65538 WBM65538 WLI65538 WVE65538 A131074 IS131074 SO131074 ACK131074 AMG131074 AWC131074 BFY131074 BPU131074 BZQ131074 CJM131074 CTI131074 DDE131074 DNA131074 DWW131074 EGS131074 EQO131074 FAK131074 FKG131074 FUC131074 GDY131074 GNU131074 GXQ131074 HHM131074 HRI131074 IBE131074 ILA131074 IUW131074 JES131074 JOO131074 JYK131074 KIG131074 KSC131074 LBY131074 LLU131074 LVQ131074 MFM131074 MPI131074 MZE131074 NJA131074 NSW131074 OCS131074 OMO131074 OWK131074 PGG131074 PQC131074 PZY131074 QJU131074 QTQ131074 RDM131074 RNI131074 RXE131074 SHA131074 SQW131074 TAS131074 TKO131074 TUK131074 UEG131074 UOC131074 UXY131074 VHU131074 VRQ131074 WBM131074 WLI131074 WVE131074 A196610 IS196610 SO196610 ACK196610 AMG196610 AWC196610 BFY196610 BPU196610 BZQ196610 CJM196610 CTI196610 DDE196610 DNA196610 DWW196610 EGS196610 EQO196610 FAK196610 FKG196610 FUC196610 GDY196610 GNU196610 GXQ196610 HHM196610 HRI196610 IBE196610 ILA196610 IUW196610 JES196610 JOO196610 JYK196610 KIG196610 KSC196610 LBY196610 LLU196610 LVQ196610 MFM196610 MPI196610 MZE196610 NJA196610 NSW196610 OCS196610 OMO196610 OWK196610 PGG196610 PQC196610 PZY196610 QJU196610 QTQ196610 RDM196610 RNI196610 RXE196610 SHA196610 SQW196610 TAS196610 TKO196610 TUK196610 UEG196610 UOC196610 UXY196610 VHU196610 VRQ196610 WBM196610 WLI196610 WVE196610 A262146 IS262146 SO262146 ACK262146 AMG262146 AWC262146 BFY262146 BPU262146 BZQ262146 CJM262146 CTI262146 DDE262146 DNA262146 DWW262146 EGS262146 EQO262146 FAK262146 FKG262146 FUC262146 GDY262146 GNU262146 GXQ262146 HHM262146 HRI262146 IBE262146 ILA262146 IUW262146 JES262146 JOO262146 JYK262146 KIG262146 KSC262146 LBY262146 LLU262146 LVQ262146 MFM262146 MPI262146 MZE262146 NJA262146 NSW262146 OCS262146 OMO262146 OWK262146 PGG262146 PQC262146 PZY262146 QJU262146 QTQ262146 RDM262146 RNI262146 RXE262146 SHA262146 SQW262146 TAS262146 TKO262146 TUK262146 UEG262146 UOC262146 UXY262146 VHU262146 VRQ262146 WBM262146 WLI262146 WVE262146 A327682 IS327682 SO327682 ACK327682 AMG327682 AWC327682 BFY327682 BPU327682 BZQ327682 CJM327682 CTI327682 DDE327682 DNA327682 DWW327682 EGS327682 EQO327682 FAK327682 FKG327682 FUC327682 GDY327682 GNU327682 GXQ327682 HHM327682 HRI327682 IBE327682 ILA327682 IUW327682 JES327682 JOO327682 JYK327682 KIG327682 KSC327682 LBY327682 LLU327682 LVQ327682 MFM327682 MPI327682 MZE327682 NJA327682 NSW327682 OCS327682 OMO327682 OWK327682 PGG327682 PQC327682 PZY327682 QJU327682 QTQ327682 RDM327682 RNI327682 RXE327682 SHA327682 SQW327682 TAS327682 TKO327682 TUK327682 UEG327682 UOC327682 UXY327682 VHU327682 VRQ327682 WBM327682 WLI327682 WVE327682 A393218 IS393218 SO393218 ACK393218 AMG393218 AWC393218 BFY393218 BPU393218 BZQ393218 CJM393218 CTI393218 DDE393218 DNA393218 DWW393218 EGS393218 EQO393218 FAK393218 FKG393218 FUC393218 GDY393218 GNU393218 GXQ393218 HHM393218 HRI393218 IBE393218 ILA393218 IUW393218 JES393218 JOO393218 JYK393218 KIG393218 KSC393218 LBY393218 LLU393218 LVQ393218 MFM393218 MPI393218 MZE393218 NJA393218 NSW393218 OCS393218 OMO393218 OWK393218 PGG393218 PQC393218 PZY393218 QJU393218 QTQ393218 RDM393218 RNI393218 RXE393218 SHA393218 SQW393218 TAS393218 TKO393218 TUK393218 UEG393218 UOC393218 UXY393218 VHU393218 VRQ393218 WBM393218 WLI393218 WVE393218 A458754 IS458754 SO458754 ACK458754 AMG458754 AWC458754 BFY458754 BPU458754 BZQ458754 CJM458754 CTI458754 DDE458754 DNA458754 DWW458754 EGS458754 EQO458754 FAK458754 FKG458754 FUC458754 GDY458754 GNU458754 GXQ458754 HHM458754 HRI458754 IBE458754 ILA458754 IUW458754 JES458754 JOO458754 JYK458754 KIG458754 KSC458754 LBY458754 LLU458754 LVQ458754 MFM458754 MPI458754 MZE458754 NJA458754 NSW458754 OCS458754 OMO458754 OWK458754 PGG458754 PQC458754 PZY458754 QJU458754 QTQ458754 RDM458754 RNI458754 RXE458754 SHA458754 SQW458754 TAS458754 TKO458754 TUK458754 UEG458754 UOC458754 UXY458754 VHU458754 VRQ458754 WBM458754 WLI458754 WVE458754 A524290 IS524290 SO524290 ACK524290 AMG524290 AWC524290 BFY524290 BPU524290 BZQ524290 CJM524290 CTI524290 DDE524290 DNA524290 DWW524290 EGS524290 EQO524290 FAK524290 FKG524290 FUC524290 GDY524290 GNU524290 GXQ524290 HHM524290 HRI524290 IBE524290 ILA524290 IUW524290 JES524290 JOO524290 JYK524290 KIG524290 KSC524290 LBY524290 LLU524290 LVQ524290 MFM524290 MPI524290 MZE524290 NJA524290 NSW524290 OCS524290 OMO524290 OWK524290 PGG524290 PQC524290 PZY524290 QJU524290 QTQ524290 RDM524290 RNI524290 RXE524290 SHA524290 SQW524290 TAS524290 TKO524290 TUK524290 UEG524290 UOC524290 UXY524290 VHU524290 VRQ524290 WBM524290 WLI524290 WVE524290 A589826 IS589826 SO589826 ACK589826 AMG589826 AWC589826 BFY589826 BPU589826 BZQ589826 CJM589826 CTI589826 DDE589826 DNA589826 DWW589826 EGS589826 EQO589826 FAK589826 FKG589826 FUC589826 GDY589826 GNU589826 GXQ589826 HHM589826 HRI589826 IBE589826 ILA589826 IUW589826 JES589826 JOO589826 JYK589826 KIG589826 KSC589826 LBY589826 LLU589826 LVQ589826 MFM589826 MPI589826 MZE589826 NJA589826 NSW589826 OCS589826 OMO589826 OWK589826 PGG589826 PQC589826 PZY589826 QJU589826 QTQ589826 RDM589826 RNI589826 RXE589826 SHA589826 SQW589826 TAS589826 TKO589826 TUK589826 UEG589826 UOC589826 UXY589826 VHU589826 VRQ589826 WBM589826 WLI589826 WVE589826 A655362 IS655362 SO655362 ACK655362 AMG655362 AWC655362 BFY655362 BPU655362 BZQ655362 CJM655362 CTI655362 DDE655362 DNA655362 DWW655362 EGS655362 EQO655362 FAK655362 FKG655362 FUC655362 GDY655362 GNU655362 GXQ655362 HHM655362 HRI655362 IBE655362 ILA655362 IUW655362 JES655362 JOO655362 JYK655362 KIG655362 KSC655362 LBY655362 LLU655362 LVQ655362 MFM655362 MPI655362 MZE655362 NJA655362 NSW655362 OCS655362 OMO655362 OWK655362 PGG655362 PQC655362 PZY655362 QJU655362 QTQ655362 RDM655362 RNI655362 RXE655362 SHA655362 SQW655362 TAS655362 TKO655362 TUK655362 UEG655362 UOC655362 UXY655362 VHU655362 VRQ655362 WBM655362 WLI655362 WVE655362 A720898 IS720898 SO720898 ACK720898 AMG720898 AWC720898 BFY720898 BPU720898 BZQ720898 CJM720898 CTI720898 DDE720898 DNA720898 DWW720898 EGS720898 EQO720898 FAK720898 FKG720898 FUC720898 GDY720898 GNU720898 GXQ720898 HHM720898 HRI720898 IBE720898 ILA720898 IUW720898 JES720898 JOO720898 JYK720898 KIG720898 KSC720898 LBY720898 LLU720898 LVQ720898 MFM720898 MPI720898 MZE720898 NJA720898 NSW720898 OCS720898 OMO720898 OWK720898 PGG720898 PQC720898 PZY720898 QJU720898 QTQ720898 RDM720898 RNI720898 RXE720898 SHA720898 SQW720898 TAS720898 TKO720898 TUK720898 UEG720898 UOC720898 UXY720898 VHU720898 VRQ720898 WBM720898 WLI720898 WVE720898 A786434 IS786434 SO786434 ACK786434 AMG786434 AWC786434 BFY786434 BPU786434 BZQ786434 CJM786434 CTI786434 DDE786434 DNA786434 DWW786434 EGS786434 EQO786434 FAK786434 FKG786434 FUC786434 GDY786434 GNU786434 GXQ786434 HHM786434 HRI786434 IBE786434 ILA786434 IUW786434 JES786434 JOO786434 JYK786434 KIG786434 KSC786434 LBY786434 LLU786434 LVQ786434 MFM786434 MPI786434 MZE786434 NJA786434 NSW786434 OCS786434 OMO786434 OWK786434 PGG786434 PQC786434 PZY786434 QJU786434 QTQ786434 RDM786434 RNI786434 RXE786434 SHA786434 SQW786434 TAS786434 TKO786434 TUK786434 UEG786434 UOC786434 UXY786434 VHU786434 VRQ786434 WBM786434 WLI786434 WVE786434 A851970 IS851970 SO851970 ACK851970 AMG851970 AWC851970 BFY851970 BPU851970 BZQ851970 CJM851970 CTI851970 DDE851970 DNA851970 DWW851970 EGS851970 EQO851970 FAK851970 FKG851970 FUC851970 GDY851970 GNU851970 GXQ851970 HHM851970 HRI851970 IBE851970 ILA851970 IUW851970 JES851970 JOO851970 JYK851970 KIG851970 KSC851970 LBY851970 LLU851970 LVQ851970 MFM851970 MPI851970 MZE851970 NJA851970 NSW851970 OCS851970 OMO851970 OWK851970 PGG851970 PQC851970 PZY851970 QJU851970 QTQ851970 RDM851970 RNI851970 RXE851970 SHA851970 SQW851970 TAS851970 TKO851970 TUK851970 UEG851970 UOC851970 UXY851970 VHU851970 VRQ851970 WBM851970 WLI851970 WVE851970 A917506 IS917506 SO917506 ACK917506 AMG917506 AWC917506 BFY917506 BPU917506 BZQ917506 CJM917506 CTI917506 DDE917506 DNA917506 DWW917506 EGS917506 EQO917506 FAK917506 FKG917506 FUC917506 GDY917506 GNU917506 GXQ917506 HHM917506 HRI917506 IBE917506 ILA917506 IUW917506 JES917506 JOO917506 JYK917506 KIG917506 KSC917506 LBY917506 LLU917506 LVQ917506 MFM917506 MPI917506 MZE917506 NJA917506 NSW917506 OCS917506 OMO917506 OWK917506 PGG917506 PQC917506 PZY917506 QJU917506 QTQ917506 RDM917506 RNI917506 RXE917506 SHA917506 SQW917506 TAS917506 TKO917506 TUK917506 UEG917506 UOC917506 UXY917506 VHU917506 VRQ917506 WBM917506 WLI917506 WVE917506 A983042 IS983042 SO983042 ACK983042 AMG983042 AWC983042 BFY983042 BPU983042 BZQ983042 CJM983042 CTI983042 DDE983042 DNA983042 DWW983042 EGS983042 EQO983042 FAK983042 FKG983042 FUC983042 GDY983042 GNU983042 GXQ983042 HHM983042 HRI983042 IBE983042 ILA983042 IUW983042 JES983042 JOO983042 JYK983042 KIG983042 KSC983042 LBY983042 LLU983042 LVQ983042 MFM983042 MPI983042 MZE983042 NJA983042 NSW983042 OCS983042 OMO983042 OWK983042 PGG983042 PQC983042 PZY983042 QJU983042 QTQ983042 RDM983042 RNI983042 RXE983042 SHA983042 SQW983042 TAS983042 TKO983042 TUK983042 UEG983042 UOC983042 UXY983042 VHU983042 VRQ983042 WBM983042 WLI983042 WVE19:WVE36 WLI19:WLI36 WBM19:WBM36 VRQ19:VRQ36 VHU19:VHU36 UXY19:UXY36 UOC19:UOC36 UEG19:UEG36 TUK19:TUK36 TKO19:TKO36 TAS19:TAS36 SQW19:SQW36 SHA19:SHA36 RXE19:RXE36 RNI19:RNI36 RDM19:RDM36 QTQ19:QTQ36 QJU19:QJU36 PZY19:PZY36 PQC19:PQC36 PGG19:PGG36 OWK19:OWK36 OMO19:OMO36 OCS19:OCS36 NSW19:NSW36 NJA19:NJA36 MZE19:MZE36 MPI19:MPI36 MFM19:MFM36 LVQ19:LVQ36 LLU19:LLU36 LBY19:LBY36 KSC19:KSC36 KIG19:KIG36 JYK19:JYK36 JOO19:JOO36 JES19:JES36 IUW19:IUW36 ILA19:ILA36 IBE19:IBE36 HRI19:HRI36 HHM19:HHM36 GXQ19:GXQ36 GNU19:GNU36 GDY19:GDY36 FUC19:FUC36 FKG19:FKG36 FAK19:FAK36 EQO19:EQO36 EGS19:EGS36 DWW19:DWW36 DNA19:DNA36 DDE19:DDE36 CTI19:CTI36 CJM19:CJM36 BZQ19:BZQ36 BPU19:BPU36 BFY19:BFY36 AWC19:AWC36 AMG19:AMG36 ACK19:ACK36 SO19:SO36 IS19:IS36 A19:A36">
      <formula1>"1,2,3,4,5"</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205"/>
  <sheetViews>
    <sheetView topLeftCell="A10" zoomScale="66" workbookViewId="0">
      <selection activeCell="D57" sqref="D57"/>
    </sheetView>
  </sheetViews>
  <sheetFormatPr baseColWidth="10" defaultRowHeight="15" x14ac:dyDescent="0.25"/>
  <cols>
    <col min="1" max="1" width="3.140625" style="1" bestFit="1" customWidth="1"/>
    <col min="2" max="2" width="73.5703125" style="1" customWidth="1"/>
    <col min="3" max="3" width="25.5703125" style="1" customWidth="1"/>
    <col min="4" max="4" width="55.7109375" style="1523" customWidth="1"/>
    <col min="5" max="5" width="25" style="1" customWidth="1"/>
    <col min="6" max="7" width="29.7109375" style="1" customWidth="1"/>
    <col min="8" max="8" width="27" style="1" customWidth="1"/>
    <col min="9" max="9" width="24" style="1" customWidth="1"/>
    <col min="10" max="10" width="43.7109375" style="1523" customWidth="1"/>
    <col min="11" max="11" width="29.42578125" style="1" customWidth="1"/>
    <col min="12" max="12" width="33.5703125" style="1" customWidth="1"/>
    <col min="13" max="13" width="18.7109375" style="1" customWidth="1"/>
    <col min="14" max="14" width="22.140625" style="1" customWidth="1"/>
    <col min="15" max="15" width="26.140625" style="1" customWidth="1"/>
    <col min="16" max="16" width="19.5703125" style="1" bestFit="1" customWidth="1"/>
    <col min="17" max="17" width="4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265</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2161" t="s">
        <v>266</v>
      </c>
      <c r="D10" s="1891"/>
      <c r="E10" s="1892"/>
      <c r="F10" s="6"/>
      <c r="G10" s="6"/>
      <c r="H10" s="6"/>
      <c r="I10" s="6"/>
      <c r="J10" s="7"/>
      <c r="K10" s="6"/>
      <c r="L10" s="6"/>
      <c r="M10" s="6"/>
      <c r="N10" s="8"/>
    </row>
    <row r="11" spans="2:16" ht="16.5" thickBot="1" x14ac:dyDescent="0.3">
      <c r="B11" s="9" t="s">
        <v>8</v>
      </c>
      <c r="C11" s="243" t="s">
        <v>267</v>
      </c>
      <c r="D11" s="12"/>
      <c r="E11" s="11"/>
      <c r="F11" s="11"/>
      <c r="G11" s="11"/>
      <c r="H11" s="11"/>
      <c r="I11" s="11"/>
      <c r="J11" s="12"/>
      <c r="K11" s="11"/>
      <c r="L11" s="11"/>
      <c r="M11" s="11"/>
      <c r="N11" s="13"/>
    </row>
    <row r="12" spans="2:16" ht="15.75" x14ac:dyDescent="0.25">
      <c r="B12" s="14"/>
      <c r="C12" s="244"/>
      <c r="D12" s="409"/>
      <c r="E12" s="16"/>
      <c r="F12" s="16"/>
      <c r="G12" s="16"/>
      <c r="H12" s="16"/>
      <c r="I12" s="1523"/>
      <c r="K12" s="1523"/>
      <c r="L12" s="1523"/>
      <c r="M12" s="1523"/>
      <c r="N12" s="16"/>
    </row>
    <row r="13" spans="2:16" x14ac:dyDescent="0.25">
      <c r="I13" s="1523"/>
      <c r="K13" s="1523"/>
      <c r="L13" s="1523"/>
      <c r="M13" s="1523"/>
      <c r="N13" s="17"/>
    </row>
    <row r="14" spans="2:16" x14ac:dyDescent="0.25">
      <c r="B14" s="1893" t="s">
        <v>10</v>
      </c>
      <c r="C14" s="1893"/>
      <c r="D14" s="1471" t="s">
        <v>11</v>
      </c>
      <c r="E14" s="1471" t="s">
        <v>12</v>
      </c>
      <c r="F14" s="1471" t="s">
        <v>13</v>
      </c>
      <c r="G14" s="19"/>
      <c r="I14" s="20"/>
      <c r="J14" s="1525"/>
      <c r="K14" s="20"/>
      <c r="L14" s="20"/>
      <c r="M14" s="20"/>
      <c r="N14" s="17"/>
    </row>
    <row r="15" spans="2:16" x14ac:dyDescent="0.25">
      <c r="B15" s="1893"/>
      <c r="C15" s="1893"/>
      <c r="D15" s="841">
        <v>31</v>
      </c>
      <c r="E15" s="568">
        <v>2789689401</v>
      </c>
      <c r="F15" s="246">
        <v>1161</v>
      </c>
      <c r="G15" s="569"/>
      <c r="I15" s="570"/>
      <c r="J15" s="571"/>
      <c r="K15" s="570"/>
      <c r="L15" s="570"/>
      <c r="M15" s="570"/>
      <c r="N15" s="17"/>
    </row>
    <row r="16" spans="2:16" x14ac:dyDescent="0.25">
      <c r="B16" s="1893"/>
      <c r="C16" s="1893"/>
      <c r="D16" s="841">
        <v>32</v>
      </c>
      <c r="E16" s="568">
        <v>1735830844</v>
      </c>
      <c r="F16" s="246">
        <v>638</v>
      </c>
      <c r="G16" s="569"/>
      <c r="I16" s="570"/>
      <c r="J16" s="571"/>
      <c r="K16" s="570"/>
      <c r="L16" s="570"/>
      <c r="M16" s="570"/>
      <c r="N16" s="17"/>
    </row>
    <row r="17" spans="1:14" x14ac:dyDescent="0.25">
      <c r="B17" s="1893"/>
      <c r="C17" s="1893"/>
      <c r="D17" s="1471"/>
      <c r="E17" s="568"/>
      <c r="F17" s="568"/>
      <c r="G17" s="569"/>
      <c r="I17" s="570"/>
      <c r="J17" s="571"/>
      <c r="K17" s="570"/>
      <c r="L17" s="570"/>
      <c r="M17" s="570"/>
      <c r="N17" s="17"/>
    </row>
    <row r="18" spans="1:14" x14ac:dyDescent="0.25">
      <c r="B18" s="1893"/>
      <c r="C18" s="1893"/>
      <c r="D18" s="1471"/>
      <c r="E18" s="30"/>
      <c r="F18" s="568"/>
      <c r="G18" s="569"/>
      <c r="H18" s="571"/>
      <c r="I18" s="570"/>
      <c r="J18" s="571"/>
      <c r="K18" s="570"/>
      <c r="L18" s="570"/>
      <c r="M18" s="570"/>
      <c r="N18" s="29"/>
    </row>
    <row r="19" spans="1:14" x14ac:dyDescent="0.25">
      <c r="B19" s="1893"/>
      <c r="C19" s="1893"/>
      <c r="D19" s="1471"/>
      <c r="E19" s="30"/>
      <c r="F19" s="568"/>
      <c r="G19" s="569"/>
      <c r="H19" s="571"/>
      <c r="I19" s="1556"/>
      <c r="J19" s="1556"/>
      <c r="K19" s="1556"/>
      <c r="L19" s="1556"/>
      <c r="M19" s="1556"/>
      <c r="N19" s="29"/>
    </row>
    <row r="20" spans="1:14" x14ac:dyDescent="0.25">
      <c r="B20" s="1893"/>
      <c r="C20" s="1893"/>
      <c r="D20" s="1471"/>
      <c r="E20" s="30"/>
      <c r="F20" s="568"/>
      <c r="G20" s="569"/>
      <c r="H20" s="571"/>
      <c r="I20" s="1523"/>
      <c r="K20" s="1523"/>
      <c r="L20" s="1523"/>
      <c r="M20" s="1523"/>
      <c r="N20" s="29"/>
    </row>
    <row r="21" spans="1:14" x14ac:dyDescent="0.25">
      <c r="B21" s="1893"/>
      <c r="C21" s="1893"/>
      <c r="D21" s="1471"/>
      <c r="E21" s="30"/>
      <c r="F21" s="568"/>
      <c r="G21" s="569"/>
      <c r="H21" s="571"/>
      <c r="I21" s="1523"/>
      <c r="K21" s="1523"/>
      <c r="L21" s="1523"/>
      <c r="M21" s="1523"/>
      <c r="N21" s="29"/>
    </row>
    <row r="22" spans="1:14" ht="15.75" thickBot="1" x14ac:dyDescent="0.3">
      <c r="B22" s="1894" t="s">
        <v>14</v>
      </c>
      <c r="C22" s="1895"/>
      <c r="D22" s="1471"/>
      <c r="E22" s="1069">
        <f>SUM(E15:E21)</f>
        <v>4525520245</v>
      </c>
      <c r="F22" s="246">
        <f>SUM(F15:F21)</f>
        <v>1799</v>
      </c>
      <c r="G22" s="569"/>
      <c r="H22" s="571"/>
      <c r="I22" s="1523"/>
      <c r="K22" s="1523"/>
      <c r="L22" s="1523"/>
      <c r="M22" s="1523"/>
      <c r="N22" s="29"/>
    </row>
    <row r="23" spans="1:14" ht="45.75" thickBot="1" x14ac:dyDescent="0.3">
      <c r="A23" s="32"/>
      <c r="B23" s="33" t="s">
        <v>15</v>
      </c>
      <c r="C23" s="33" t="s">
        <v>16</v>
      </c>
      <c r="E23" s="20"/>
      <c r="F23" s="20"/>
      <c r="G23" s="20"/>
      <c r="H23" s="20"/>
      <c r="I23" s="35"/>
      <c r="J23" s="1574"/>
      <c r="K23" s="35"/>
      <c r="L23" s="35"/>
      <c r="M23" s="35"/>
    </row>
    <row r="24" spans="1:14" ht="15.75" thickBot="1" x14ac:dyDescent="0.3">
      <c r="A24" s="37">
        <v>1</v>
      </c>
      <c r="C24" s="248">
        <f>F22*80/100</f>
        <v>1439.2</v>
      </c>
      <c r="D24" s="1645"/>
      <c r="E24" s="249">
        <v>1439</v>
      </c>
      <c r="F24" s="41"/>
      <c r="G24" s="41"/>
      <c r="H24" s="41"/>
      <c r="I24" s="572"/>
      <c r="J24" s="1645"/>
      <c r="K24" s="572"/>
      <c r="L24" s="572"/>
      <c r="M24" s="572"/>
    </row>
    <row r="25" spans="1:14" x14ac:dyDescent="0.25">
      <c r="A25" s="44"/>
      <c r="C25" s="250"/>
      <c r="D25" s="571"/>
      <c r="E25" s="573"/>
      <c r="F25" s="41"/>
      <c r="G25" s="41"/>
      <c r="H25" s="41"/>
      <c r="I25" s="572"/>
      <c r="J25" s="1645"/>
      <c r="K25" s="572"/>
      <c r="L25" s="572"/>
      <c r="M25" s="572"/>
    </row>
    <row r="26" spans="1:14" x14ac:dyDescent="0.25">
      <c r="A26" s="44"/>
      <c r="C26" s="250"/>
      <c r="D26" s="571"/>
      <c r="E26" s="573"/>
      <c r="F26" s="41"/>
      <c r="G26" s="41"/>
      <c r="H26" s="41"/>
      <c r="I26" s="572"/>
      <c r="J26" s="1645"/>
      <c r="K26" s="572"/>
      <c r="L26" s="572"/>
      <c r="M26" s="572"/>
    </row>
    <row r="27" spans="1:14" x14ac:dyDescent="0.25">
      <c r="A27" s="44"/>
      <c r="B27" s="47" t="s">
        <v>268</v>
      </c>
      <c r="C27"/>
      <c r="D27" s="206"/>
      <c r="E27"/>
      <c r="F27"/>
      <c r="G27"/>
      <c r="H27"/>
      <c r="I27" s="1523"/>
      <c r="K27" s="1523"/>
      <c r="L27" s="1523"/>
      <c r="M27" s="1523"/>
      <c r="N27" s="17"/>
    </row>
    <row r="28" spans="1:14" x14ac:dyDescent="0.25">
      <c r="A28" s="44"/>
      <c r="B28"/>
      <c r="C28"/>
      <c r="D28" s="206"/>
      <c r="E28" s="251"/>
      <c r="F28" s="251"/>
      <c r="G28"/>
      <c r="H28"/>
      <c r="I28" s="1523"/>
      <c r="K28" s="1523"/>
      <c r="L28" s="1523"/>
      <c r="M28" s="1523"/>
      <c r="N28" s="17"/>
    </row>
    <row r="29" spans="1:14" x14ac:dyDescent="0.25">
      <c r="A29" s="44"/>
      <c r="B29" s="49" t="s">
        <v>18</v>
      </c>
      <c r="C29" s="49" t="s">
        <v>19</v>
      </c>
      <c r="D29" s="49" t="s">
        <v>20</v>
      </c>
      <c r="E29" s="2162"/>
      <c r="F29" s="2162"/>
      <c r="G29"/>
      <c r="H29"/>
      <c r="I29" s="1523"/>
      <c r="K29" s="1523"/>
      <c r="L29" s="1523"/>
      <c r="M29" s="1523"/>
      <c r="N29" s="17"/>
    </row>
    <row r="30" spans="1:14" x14ac:dyDescent="0.25">
      <c r="A30" s="44"/>
      <c r="B30" s="51" t="s">
        <v>21</v>
      </c>
      <c r="C30" s="1488" t="s">
        <v>22</v>
      </c>
      <c r="D30" s="1488"/>
      <c r="E30" s="2158"/>
      <c r="F30" s="2158"/>
      <c r="G30"/>
      <c r="H30"/>
      <c r="I30" s="1523"/>
      <c r="K30" s="1523"/>
      <c r="L30" s="1523"/>
      <c r="M30" s="1523"/>
      <c r="N30" s="17"/>
    </row>
    <row r="31" spans="1:14" x14ac:dyDescent="0.25">
      <c r="A31" s="44"/>
      <c r="B31" s="51" t="s">
        <v>23</v>
      </c>
      <c r="C31" s="1488" t="s">
        <v>22</v>
      </c>
      <c r="D31" s="1488"/>
      <c r="E31" s="2158"/>
      <c r="F31" s="2158"/>
      <c r="G31"/>
      <c r="H31"/>
      <c r="I31" s="1523"/>
      <c r="K31" s="1523"/>
      <c r="L31" s="1523"/>
      <c r="M31" s="1523"/>
      <c r="N31" s="17"/>
    </row>
    <row r="32" spans="1:14" x14ac:dyDescent="0.25">
      <c r="A32" s="44"/>
      <c r="B32" s="51" t="s">
        <v>24</v>
      </c>
      <c r="C32" s="1488" t="s">
        <v>22</v>
      </c>
      <c r="D32" s="1488"/>
      <c r="E32" s="2158"/>
      <c r="F32" s="2158"/>
      <c r="G32"/>
      <c r="H32"/>
      <c r="I32" s="1523"/>
      <c r="K32" s="1523"/>
      <c r="L32" s="1523"/>
      <c r="M32" s="1523"/>
      <c r="N32" s="17"/>
    </row>
    <row r="33" spans="1:14" x14ac:dyDescent="0.25">
      <c r="A33" s="44"/>
      <c r="B33" s="51" t="s">
        <v>25</v>
      </c>
      <c r="C33" s="1488" t="s">
        <v>237</v>
      </c>
      <c r="D33" s="1488" t="s">
        <v>22</v>
      </c>
      <c r="E33" s="2158"/>
      <c r="F33" s="2158"/>
      <c r="G33"/>
      <c r="H33"/>
      <c r="I33" s="1523"/>
      <c r="K33" s="1523"/>
      <c r="L33" s="1523"/>
      <c r="M33" s="1523"/>
      <c r="N33" s="17"/>
    </row>
    <row r="34" spans="1:14" x14ac:dyDescent="0.25">
      <c r="A34" s="44"/>
      <c r="B34" s="35"/>
      <c r="C34" s="1574"/>
      <c r="D34" s="1574"/>
      <c r="E34" s="1525"/>
      <c r="F34" s="1525"/>
      <c r="G34"/>
      <c r="H34"/>
      <c r="I34" s="1523"/>
      <c r="K34" s="1523"/>
      <c r="L34" s="1523"/>
      <c r="M34" s="1523"/>
      <c r="N34" s="17"/>
    </row>
    <row r="35" spans="1:14" x14ac:dyDescent="0.25">
      <c r="A35" s="44"/>
      <c r="B35" s="47" t="s">
        <v>269</v>
      </c>
      <c r="C35"/>
      <c r="D35" s="206"/>
      <c r="E35" s="195"/>
      <c r="F35" s="195"/>
      <c r="G35"/>
      <c r="H35"/>
      <c r="I35" s="1523"/>
      <c r="K35" s="1523"/>
      <c r="L35" s="1523"/>
      <c r="M35" s="1523"/>
      <c r="N35" s="17"/>
    </row>
    <row r="36" spans="1:14" x14ac:dyDescent="0.25">
      <c r="A36" s="44"/>
      <c r="B36"/>
      <c r="C36"/>
      <c r="D36" s="206"/>
      <c r="E36" s="195"/>
      <c r="F36" s="195"/>
      <c r="G36"/>
      <c r="H36"/>
      <c r="I36" s="1523"/>
      <c r="K36" s="1523"/>
      <c r="L36" s="1523"/>
      <c r="M36" s="1523"/>
      <c r="N36" s="17"/>
    </row>
    <row r="37" spans="1:14" x14ac:dyDescent="0.25">
      <c r="A37" s="44"/>
      <c r="B37" s="49" t="s">
        <v>18</v>
      </c>
      <c r="C37" s="49" t="s">
        <v>19</v>
      </c>
      <c r="D37" s="49" t="s">
        <v>20</v>
      </c>
      <c r="E37" s="2162"/>
      <c r="F37" s="2162"/>
      <c r="G37"/>
      <c r="H37"/>
      <c r="I37" s="1523"/>
      <c r="K37" s="1523"/>
      <c r="L37" s="1523"/>
      <c r="M37" s="1523"/>
      <c r="N37" s="17"/>
    </row>
    <row r="38" spans="1:14" x14ac:dyDescent="0.25">
      <c r="A38" s="44"/>
      <c r="B38" s="51" t="s">
        <v>21</v>
      </c>
      <c r="C38" s="51"/>
      <c r="D38" s="1488" t="s">
        <v>22</v>
      </c>
      <c r="E38" s="2158"/>
      <c r="F38" s="2158"/>
      <c r="G38"/>
      <c r="H38"/>
      <c r="I38" s="1523"/>
      <c r="K38" s="1523"/>
      <c r="L38" s="1523"/>
      <c r="M38" s="1523"/>
      <c r="N38" s="17"/>
    </row>
    <row r="39" spans="1:14" x14ac:dyDescent="0.25">
      <c r="A39" s="44"/>
      <c r="B39" s="51" t="s">
        <v>23</v>
      </c>
      <c r="C39" s="1488" t="s">
        <v>22</v>
      </c>
      <c r="D39" s="1488"/>
      <c r="E39" s="2158"/>
      <c r="F39" s="2158"/>
      <c r="G39"/>
      <c r="H39"/>
      <c r="I39" s="1523"/>
      <c r="K39" s="1523"/>
      <c r="L39" s="1523"/>
      <c r="M39" s="1523"/>
      <c r="N39" s="17"/>
    </row>
    <row r="40" spans="1:14" x14ac:dyDescent="0.25">
      <c r="A40" s="44"/>
      <c r="B40" s="51" t="s">
        <v>24</v>
      </c>
      <c r="C40" s="1488" t="s">
        <v>22</v>
      </c>
      <c r="D40" s="1488"/>
      <c r="E40" s="2158"/>
      <c r="F40" s="2158"/>
      <c r="G40"/>
      <c r="H40"/>
      <c r="I40" s="1523"/>
      <c r="K40" s="1523"/>
      <c r="L40" s="1523"/>
      <c r="M40" s="1523"/>
      <c r="N40" s="17"/>
    </row>
    <row r="41" spans="1:14" x14ac:dyDescent="0.25">
      <c r="A41" s="44"/>
      <c r="B41" s="51" t="s">
        <v>25</v>
      </c>
      <c r="C41" s="1488" t="s">
        <v>237</v>
      </c>
      <c r="D41" s="1488" t="s">
        <v>22</v>
      </c>
      <c r="E41" s="2158"/>
      <c r="F41" s="2158"/>
      <c r="G41"/>
      <c r="H41"/>
      <c r="I41" s="1523"/>
      <c r="K41" s="1523"/>
      <c r="L41" s="1523"/>
      <c r="M41" s="1523"/>
      <c r="N41" s="17"/>
    </row>
    <row r="42" spans="1:14" x14ac:dyDescent="0.25">
      <c r="A42" s="44"/>
      <c r="B42" s="35"/>
      <c r="C42" s="1574"/>
      <c r="D42" s="1574"/>
      <c r="E42" s="44"/>
      <c r="F42" s="44"/>
      <c r="G42"/>
      <c r="H42"/>
      <c r="I42" s="1523"/>
      <c r="K42" s="1523"/>
      <c r="L42" s="1523"/>
      <c r="M42" s="1523"/>
      <c r="N42" s="17"/>
    </row>
    <row r="43" spans="1:14" x14ac:dyDescent="0.25">
      <c r="A43" s="44"/>
      <c r="B43"/>
      <c r="C43"/>
      <c r="D43" s="206"/>
      <c r="E43"/>
      <c r="F43"/>
      <c r="G43"/>
      <c r="H43"/>
      <c r="I43" s="1523"/>
      <c r="K43" s="1523"/>
      <c r="L43" s="1523"/>
      <c r="M43" s="1523"/>
      <c r="N43" s="17"/>
    </row>
    <row r="44" spans="1:14" x14ac:dyDescent="0.25">
      <c r="A44" s="44"/>
      <c r="B44" s="47" t="s">
        <v>270</v>
      </c>
      <c r="C44"/>
      <c r="D44" s="206"/>
      <c r="E44"/>
      <c r="F44"/>
      <c r="G44"/>
      <c r="H44"/>
      <c r="I44" s="1523"/>
      <c r="K44" s="1523"/>
      <c r="L44" s="1523"/>
      <c r="M44" s="1523"/>
      <c r="N44" s="17"/>
    </row>
    <row r="45" spans="1:14" x14ac:dyDescent="0.25">
      <c r="A45" s="44"/>
      <c r="B45"/>
      <c r="C45"/>
      <c r="D45" s="206"/>
      <c r="E45"/>
      <c r="F45"/>
      <c r="G45"/>
      <c r="H45"/>
      <c r="I45" s="1523"/>
      <c r="K45" s="1523"/>
      <c r="L45" s="1523"/>
      <c r="M45" s="1523"/>
      <c r="N45" s="17"/>
    </row>
    <row r="46" spans="1:14" x14ac:dyDescent="0.25">
      <c r="A46" s="44"/>
      <c r="B46" s="49" t="s">
        <v>18</v>
      </c>
      <c r="C46" s="49" t="s">
        <v>27</v>
      </c>
      <c r="D46" s="55" t="s">
        <v>28</v>
      </c>
      <c r="E46" s="55" t="s">
        <v>29</v>
      </c>
      <c r="F46"/>
      <c r="G46"/>
      <c r="H46"/>
      <c r="I46" s="1523"/>
      <c r="K46" s="1523"/>
      <c r="L46" s="1523"/>
      <c r="M46" s="1523"/>
      <c r="N46" s="17"/>
    </row>
    <row r="47" spans="1:14" ht="28.5" x14ac:dyDescent="0.25">
      <c r="A47" s="44"/>
      <c r="B47" s="56" t="s">
        <v>30</v>
      </c>
      <c r="C47" s="858">
        <v>40</v>
      </c>
      <c r="D47" s="1058">
        <v>40</v>
      </c>
      <c r="E47" s="2335">
        <f>D47+D48</f>
        <v>50</v>
      </c>
      <c r="F47"/>
      <c r="G47"/>
      <c r="H47"/>
      <c r="I47" s="1523"/>
      <c r="K47" s="1523"/>
      <c r="L47" s="1523"/>
      <c r="M47" s="1523"/>
      <c r="N47" s="17"/>
    </row>
    <row r="48" spans="1:14" ht="57" x14ac:dyDescent="0.25">
      <c r="A48" s="44"/>
      <c r="B48" s="56" t="s">
        <v>31</v>
      </c>
      <c r="C48" s="858">
        <v>60</v>
      </c>
      <c r="D48" s="1058">
        <v>10</v>
      </c>
      <c r="E48" s="2336"/>
      <c r="F48"/>
      <c r="G48"/>
      <c r="H48"/>
      <c r="I48" s="1523"/>
      <c r="K48" s="1523"/>
      <c r="L48" s="1523"/>
      <c r="M48" s="1523"/>
      <c r="N48" s="17"/>
    </row>
    <row r="49" spans="1:26" x14ac:dyDescent="0.25">
      <c r="A49" s="44"/>
      <c r="B49" s="207"/>
      <c r="C49" s="253"/>
      <c r="D49" s="1574"/>
      <c r="E49" s="1574"/>
      <c r="F49"/>
      <c r="G49"/>
      <c r="H49"/>
      <c r="I49" s="1523"/>
      <c r="K49" s="1523"/>
      <c r="L49" s="1523"/>
      <c r="M49" s="1523"/>
      <c r="N49" s="17"/>
    </row>
    <row r="50" spans="1:26" x14ac:dyDescent="0.25">
      <c r="A50" s="44"/>
      <c r="B50" s="47" t="s">
        <v>215</v>
      </c>
      <c r="C50"/>
      <c r="D50" s="206"/>
      <c r="E50"/>
      <c r="F50"/>
      <c r="G50"/>
      <c r="H50"/>
      <c r="I50" s="1523"/>
      <c r="K50" s="1523"/>
      <c r="L50" s="1523"/>
      <c r="M50" s="1523"/>
      <c r="N50" s="17"/>
    </row>
    <row r="51" spans="1:26" x14ac:dyDescent="0.25">
      <c r="A51" s="44"/>
      <c r="B51"/>
      <c r="C51"/>
      <c r="D51" s="206"/>
      <c r="E51"/>
      <c r="F51"/>
      <c r="G51"/>
      <c r="H51"/>
      <c r="I51" s="1523"/>
      <c r="K51" s="1523"/>
      <c r="L51" s="1523"/>
      <c r="M51" s="1523"/>
      <c r="N51" s="17"/>
    </row>
    <row r="52" spans="1:26" x14ac:dyDescent="0.25">
      <c r="A52" s="44"/>
      <c r="B52" s="49" t="s">
        <v>18</v>
      </c>
      <c r="C52" s="49" t="s">
        <v>27</v>
      </c>
      <c r="D52" s="55" t="s">
        <v>28</v>
      </c>
      <c r="E52" s="55" t="s">
        <v>29</v>
      </c>
      <c r="F52"/>
      <c r="G52"/>
      <c r="H52"/>
      <c r="I52" s="1523"/>
      <c r="K52" s="1523"/>
      <c r="L52" s="1523"/>
      <c r="M52" s="1523"/>
      <c r="N52" s="17"/>
    </row>
    <row r="53" spans="1:26" ht="28.5" x14ac:dyDescent="0.25">
      <c r="A53" s="44"/>
      <c r="B53" s="56" t="s">
        <v>30</v>
      </c>
      <c r="C53" s="858">
        <v>40</v>
      </c>
      <c r="D53" s="1058">
        <v>0</v>
      </c>
      <c r="E53" s="2337">
        <f>D53+D54</f>
        <v>35</v>
      </c>
      <c r="F53" s="41"/>
      <c r="G53" s="41"/>
      <c r="H53" s="41"/>
      <c r="I53" s="572"/>
      <c r="J53" s="1645"/>
      <c r="K53" s="572"/>
      <c r="L53" s="572"/>
      <c r="M53" s="572"/>
    </row>
    <row r="54" spans="1:26" ht="57" x14ac:dyDescent="0.25">
      <c r="A54" s="44"/>
      <c r="B54" s="56" t="s">
        <v>31</v>
      </c>
      <c r="C54" s="858">
        <v>60</v>
      </c>
      <c r="D54" s="1058">
        <v>35</v>
      </c>
      <c r="E54" s="2338"/>
      <c r="F54" s="41"/>
      <c r="G54" s="41"/>
      <c r="H54" s="41"/>
      <c r="I54" s="572"/>
      <c r="J54" s="1645"/>
      <c r="K54" s="572"/>
      <c r="L54" s="572"/>
      <c r="M54" s="572"/>
    </row>
    <row r="55" spans="1:26" x14ac:dyDescent="0.25">
      <c r="A55" s="44"/>
      <c r="C55" s="250"/>
      <c r="D55" s="571"/>
      <c r="E55" s="573"/>
      <c r="F55" s="41"/>
      <c r="G55" s="41"/>
      <c r="H55" s="41"/>
      <c r="I55" s="572"/>
      <c r="J55" s="1645"/>
      <c r="K55" s="572"/>
      <c r="L55" s="572"/>
      <c r="M55" s="572"/>
    </row>
    <row r="56" spans="1:26" ht="15.75" thickBot="1" x14ac:dyDescent="0.3">
      <c r="M56" s="1887" t="s">
        <v>32</v>
      </c>
      <c r="N56" s="1887"/>
    </row>
    <row r="57" spans="1:26" x14ac:dyDescent="0.25">
      <c r="B57" s="47" t="s">
        <v>33</v>
      </c>
      <c r="M57" s="58"/>
      <c r="N57" s="58"/>
    </row>
    <row r="58" spans="1:26" ht="15.75" thickBot="1" x14ac:dyDescent="0.3">
      <c r="M58" s="58"/>
      <c r="N58" s="58"/>
    </row>
    <row r="59" spans="1:26" s="1523" customFormat="1" ht="60" x14ac:dyDescent="0.25">
      <c r="B59" s="155" t="s">
        <v>34</v>
      </c>
      <c r="C59" s="155" t="s">
        <v>35</v>
      </c>
      <c r="D59" s="155" t="s">
        <v>36</v>
      </c>
      <c r="E59" s="155" t="s">
        <v>37</v>
      </c>
      <c r="F59" s="155" t="s">
        <v>38</v>
      </c>
      <c r="G59" s="155" t="s">
        <v>39</v>
      </c>
      <c r="H59" s="155" t="s">
        <v>40</v>
      </c>
      <c r="I59" s="155" t="s">
        <v>41</v>
      </c>
      <c r="J59" s="155" t="s">
        <v>42</v>
      </c>
      <c r="K59" s="155" t="s">
        <v>43</v>
      </c>
      <c r="L59" s="155" t="s">
        <v>44</v>
      </c>
      <c r="M59" s="157" t="s">
        <v>45</v>
      </c>
      <c r="N59" s="155" t="s">
        <v>46</v>
      </c>
      <c r="O59" s="155" t="s">
        <v>47</v>
      </c>
      <c r="P59" s="1472" t="s">
        <v>48</v>
      </c>
      <c r="Q59" s="1472" t="s">
        <v>49</v>
      </c>
    </row>
    <row r="60" spans="1:26" s="264" customFormat="1" ht="28.5" x14ac:dyDescent="0.25">
      <c r="A60" s="254">
        <v>1</v>
      </c>
      <c r="B60" s="255" t="s">
        <v>265</v>
      </c>
      <c r="C60" s="256" t="s">
        <v>271</v>
      </c>
      <c r="D60" s="257" t="s">
        <v>50</v>
      </c>
      <c r="E60" s="258">
        <v>89</v>
      </c>
      <c r="F60" s="257" t="s">
        <v>19</v>
      </c>
      <c r="G60" s="259">
        <v>1</v>
      </c>
      <c r="H60" s="260">
        <v>40182</v>
      </c>
      <c r="I60" s="260">
        <v>40543</v>
      </c>
      <c r="J60" s="261" t="s">
        <v>20</v>
      </c>
      <c r="K60" s="1246">
        <v>11.86</v>
      </c>
      <c r="L60" s="1246">
        <v>0</v>
      </c>
      <c r="M60" s="258">
        <f>832+348+104</f>
        <v>1284</v>
      </c>
      <c r="N60" s="258">
        <f>+M60*G60</f>
        <v>1284</v>
      </c>
      <c r="O60" s="262">
        <v>658748172</v>
      </c>
      <c r="P60" s="262" t="s">
        <v>272</v>
      </c>
      <c r="Q60" s="256"/>
      <c r="R60" s="263"/>
      <c r="S60" s="263"/>
      <c r="T60" s="263"/>
      <c r="U60" s="263"/>
      <c r="V60" s="263"/>
      <c r="W60" s="263"/>
      <c r="X60" s="263"/>
      <c r="Y60" s="263"/>
      <c r="Z60" s="263"/>
    </row>
    <row r="61" spans="1:26" s="76" customFormat="1" ht="57" x14ac:dyDescent="0.25">
      <c r="A61" s="62">
        <f>+A60+1</f>
        <v>2</v>
      </c>
      <c r="B61" s="255" t="s">
        <v>265</v>
      </c>
      <c r="C61" s="331" t="s">
        <v>271</v>
      </c>
      <c r="D61" s="265" t="s">
        <v>50</v>
      </c>
      <c r="E61" s="258">
        <v>88</v>
      </c>
      <c r="F61" s="257" t="s">
        <v>19</v>
      </c>
      <c r="G61" s="266">
        <v>1</v>
      </c>
      <c r="H61" s="260">
        <v>40182</v>
      </c>
      <c r="I61" s="260">
        <v>40543</v>
      </c>
      <c r="J61" s="261" t="s">
        <v>20</v>
      </c>
      <c r="K61" s="1246">
        <v>0</v>
      </c>
      <c r="L61" s="1246">
        <v>11.86</v>
      </c>
      <c r="M61" s="258">
        <v>225</v>
      </c>
      <c r="N61" s="258">
        <v>225</v>
      </c>
      <c r="O61" s="262">
        <v>103894326</v>
      </c>
      <c r="P61" s="262" t="s">
        <v>273</v>
      </c>
      <c r="Q61" s="256" t="s">
        <v>274</v>
      </c>
      <c r="R61" s="75"/>
      <c r="S61" s="75"/>
      <c r="T61" s="75"/>
      <c r="U61" s="75"/>
      <c r="V61" s="75"/>
      <c r="W61" s="75"/>
      <c r="X61" s="75"/>
      <c r="Y61" s="75"/>
      <c r="Z61" s="75"/>
    </row>
    <row r="62" spans="1:26" s="76" customFormat="1" ht="57" x14ac:dyDescent="0.25">
      <c r="A62" s="62">
        <f t="shared" ref="A62:A67" si="0">+A61+1</f>
        <v>3</v>
      </c>
      <c r="B62" s="255" t="s">
        <v>265</v>
      </c>
      <c r="C62" s="331" t="s">
        <v>271</v>
      </c>
      <c r="D62" s="265" t="s">
        <v>50</v>
      </c>
      <c r="E62" s="258">
        <v>84</v>
      </c>
      <c r="F62" s="257" t="s">
        <v>19</v>
      </c>
      <c r="G62" s="266">
        <v>1</v>
      </c>
      <c r="H62" s="260">
        <v>40182</v>
      </c>
      <c r="I62" s="260">
        <v>40543</v>
      </c>
      <c r="J62" s="261" t="s">
        <v>20</v>
      </c>
      <c r="K62" s="1246">
        <v>0</v>
      </c>
      <c r="L62" s="1246">
        <v>11.86</v>
      </c>
      <c r="M62" s="258">
        <v>506</v>
      </c>
      <c r="N62" s="258">
        <v>506</v>
      </c>
      <c r="O62" s="262">
        <v>252025740</v>
      </c>
      <c r="P62" s="262" t="s">
        <v>275</v>
      </c>
      <c r="Q62" s="256" t="s">
        <v>276</v>
      </c>
      <c r="R62" s="75"/>
      <c r="S62" s="75"/>
      <c r="T62" s="75"/>
      <c r="U62" s="75"/>
      <c r="V62" s="75"/>
      <c r="W62" s="75"/>
      <c r="X62" s="75"/>
      <c r="Y62" s="75"/>
      <c r="Z62" s="75"/>
    </row>
    <row r="63" spans="1:26" s="76" customFormat="1" ht="28.5" x14ac:dyDescent="0.25">
      <c r="A63" s="62">
        <f t="shared" si="0"/>
        <v>4</v>
      </c>
      <c r="B63" s="255" t="s">
        <v>265</v>
      </c>
      <c r="C63" s="331" t="s">
        <v>271</v>
      </c>
      <c r="D63" s="265" t="s">
        <v>50</v>
      </c>
      <c r="E63" s="258">
        <v>341</v>
      </c>
      <c r="F63" s="257" t="s">
        <v>19</v>
      </c>
      <c r="G63" s="266">
        <v>1</v>
      </c>
      <c r="H63" s="260">
        <v>41260</v>
      </c>
      <c r="I63" s="260">
        <v>41851</v>
      </c>
      <c r="J63" s="261" t="s">
        <v>20</v>
      </c>
      <c r="K63" s="1246">
        <v>19.43</v>
      </c>
      <c r="L63" s="1246">
        <v>0</v>
      </c>
      <c r="M63" s="258">
        <v>2198</v>
      </c>
      <c r="N63" s="258">
        <v>2198</v>
      </c>
      <c r="O63" s="262">
        <v>3382141165</v>
      </c>
      <c r="P63" s="262" t="s">
        <v>277</v>
      </c>
      <c r="Q63" s="256"/>
      <c r="R63" s="75"/>
      <c r="S63" s="75"/>
      <c r="T63" s="75"/>
      <c r="U63" s="75"/>
      <c r="V63" s="75"/>
      <c r="W63" s="75"/>
      <c r="X63" s="75"/>
      <c r="Y63" s="75"/>
      <c r="Z63" s="75"/>
    </row>
    <row r="64" spans="1:26" s="875" customFormat="1" ht="85.5" x14ac:dyDescent="0.25">
      <c r="A64" s="1220">
        <f t="shared" si="0"/>
        <v>5</v>
      </c>
      <c r="B64" s="1778" t="s">
        <v>265</v>
      </c>
      <c r="C64" s="1830" t="s">
        <v>271</v>
      </c>
      <c r="D64" s="1778" t="s">
        <v>50</v>
      </c>
      <c r="E64" s="1651">
        <v>125</v>
      </c>
      <c r="F64" s="1779" t="s">
        <v>19</v>
      </c>
      <c r="G64" s="1780">
        <v>1</v>
      </c>
      <c r="H64" s="876">
        <v>39815</v>
      </c>
      <c r="I64" s="876">
        <v>40178</v>
      </c>
      <c r="J64" s="1781" t="s">
        <v>20</v>
      </c>
      <c r="K64" s="1654">
        <v>1.2</v>
      </c>
      <c r="L64" s="1654">
        <v>0</v>
      </c>
      <c r="M64" s="1651">
        <v>225</v>
      </c>
      <c r="N64" s="1651">
        <v>225</v>
      </c>
      <c r="O64" s="1831">
        <v>100054278</v>
      </c>
      <c r="P64" s="1831" t="s">
        <v>5589</v>
      </c>
      <c r="Q64" s="1247" t="s">
        <v>5590</v>
      </c>
      <c r="R64" s="874"/>
      <c r="S64" s="874"/>
      <c r="T64" s="874"/>
      <c r="U64" s="874"/>
      <c r="V64" s="874"/>
      <c r="W64" s="874"/>
      <c r="X64" s="874"/>
      <c r="Y64" s="874"/>
      <c r="Z64" s="874"/>
    </row>
    <row r="65" spans="1:26" s="875" customFormat="1" ht="135" x14ac:dyDescent="0.25">
      <c r="A65" s="1220">
        <f t="shared" si="0"/>
        <v>6</v>
      </c>
      <c r="B65" s="1632" t="s">
        <v>265</v>
      </c>
      <c r="C65" s="1832" t="s">
        <v>271</v>
      </c>
      <c r="D65" s="1833" t="s">
        <v>5591</v>
      </c>
      <c r="E65" s="1651">
        <v>5</v>
      </c>
      <c r="F65" s="1834" t="s">
        <v>20</v>
      </c>
      <c r="G65" s="1780">
        <v>1</v>
      </c>
      <c r="H65" s="1835">
        <v>41128</v>
      </c>
      <c r="I65" s="1836">
        <v>41164</v>
      </c>
      <c r="J65" s="1837" t="s">
        <v>20</v>
      </c>
      <c r="K65" s="1654">
        <v>0</v>
      </c>
      <c r="L65" s="1654">
        <v>1.2</v>
      </c>
      <c r="M65" s="1838">
        <v>0</v>
      </c>
      <c r="N65" s="1651">
        <v>0</v>
      </c>
      <c r="O65" s="1638">
        <v>152550000</v>
      </c>
      <c r="P65" s="1638" t="s">
        <v>5592</v>
      </c>
      <c r="Q65" s="1084" t="s">
        <v>5593</v>
      </c>
      <c r="R65" s="874"/>
      <c r="S65" s="874"/>
      <c r="T65" s="874"/>
      <c r="U65" s="874"/>
      <c r="V65" s="874"/>
      <c r="W65" s="874"/>
      <c r="X65" s="874"/>
      <c r="Y65" s="874"/>
      <c r="Z65" s="874"/>
    </row>
    <row r="66" spans="1:26" s="1846" customFormat="1" ht="120" x14ac:dyDescent="0.25">
      <c r="A66" s="1839">
        <f t="shared" si="0"/>
        <v>7</v>
      </c>
      <c r="B66" s="1833" t="s">
        <v>265</v>
      </c>
      <c r="C66" s="1834" t="s">
        <v>271</v>
      </c>
      <c r="D66" s="1833" t="s">
        <v>5594</v>
      </c>
      <c r="E66" s="1840" t="s">
        <v>3804</v>
      </c>
      <c r="F66" s="1834" t="s">
        <v>20</v>
      </c>
      <c r="G66" s="1841">
        <v>1</v>
      </c>
      <c r="H66" s="1835">
        <v>40871</v>
      </c>
      <c r="I66" s="1842">
        <v>40878</v>
      </c>
      <c r="J66" s="1837" t="s">
        <v>20</v>
      </c>
      <c r="K66" s="1843">
        <v>0</v>
      </c>
      <c r="L66" s="1843">
        <v>0.2</v>
      </c>
      <c r="M66" s="1838">
        <v>0</v>
      </c>
      <c r="N66" s="1840">
        <v>0</v>
      </c>
      <c r="O66" s="1844">
        <v>112092750</v>
      </c>
      <c r="P66" s="1844">
        <v>89</v>
      </c>
      <c r="Q66" s="1084" t="s">
        <v>5595</v>
      </c>
      <c r="R66" s="1845"/>
      <c r="S66" s="1845"/>
      <c r="T66" s="1845"/>
      <c r="U66" s="1845"/>
      <c r="V66" s="1845"/>
      <c r="W66" s="1845"/>
      <c r="X66" s="1845"/>
      <c r="Y66" s="1845"/>
      <c r="Z66" s="1845"/>
    </row>
    <row r="67" spans="1:26" s="76" customFormat="1" ht="15.75" x14ac:dyDescent="0.25">
      <c r="A67" s="62">
        <f t="shared" si="0"/>
        <v>8</v>
      </c>
      <c r="B67" s="77"/>
      <c r="C67" s="223"/>
      <c r="D67" s="221"/>
      <c r="E67" s="258"/>
      <c r="F67" s="223"/>
      <c r="G67" s="223"/>
      <c r="H67" s="223"/>
      <c r="I67" s="225"/>
      <c r="J67" s="225"/>
      <c r="K67" s="258"/>
      <c r="L67" s="1246"/>
      <c r="M67" s="273"/>
      <c r="N67" s="273"/>
      <c r="O67" s="170"/>
      <c r="P67" s="170"/>
      <c r="Q67" s="74"/>
      <c r="R67" s="75"/>
      <c r="S67" s="75"/>
      <c r="T67" s="75"/>
      <c r="U67" s="75"/>
      <c r="V67" s="75"/>
      <c r="W67" s="75"/>
      <c r="X67" s="75"/>
      <c r="Y67" s="75"/>
      <c r="Z67" s="75"/>
    </row>
    <row r="68" spans="1:26" s="76" customFormat="1" ht="15.75" x14ac:dyDescent="0.25">
      <c r="A68" s="62"/>
      <c r="B68" s="162" t="s">
        <v>29</v>
      </c>
      <c r="C68" s="223"/>
      <c r="D68" s="221"/>
      <c r="E68" s="258"/>
      <c r="F68" s="223"/>
      <c r="G68" s="223"/>
      <c r="H68" s="223"/>
      <c r="I68" s="225"/>
      <c r="J68" s="225"/>
      <c r="K68" s="226">
        <f>K60+K63</f>
        <v>31.29</v>
      </c>
      <c r="L68" s="229">
        <f>SUM(L60:L67)</f>
        <v>25.119999999999997</v>
      </c>
      <c r="M68" s="226"/>
      <c r="N68" s="229">
        <f>SUM(N60:N67)</f>
        <v>4438</v>
      </c>
      <c r="O68" s="170">
        <f>SUM(O60:O67)</f>
        <v>4761506431</v>
      </c>
      <c r="P68" s="170"/>
      <c r="Q68" s="88"/>
    </row>
    <row r="69" spans="1:26" s="100" customFormat="1" x14ac:dyDescent="0.25">
      <c r="D69" s="103"/>
      <c r="E69" s="574"/>
      <c r="I69" s="1847"/>
      <c r="J69" s="103"/>
    </row>
    <row r="70" spans="1:26" s="100" customFormat="1" x14ac:dyDescent="0.25">
      <c r="B70" s="1888" t="s">
        <v>60</v>
      </c>
      <c r="C70" s="1888" t="s">
        <v>61</v>
      </c>
      <c r="D70" s="1890" t="s">
        <v>62</v>
      </c>
      <c r="E70" s="1890"/>
      <c r="F70" s="109" t="s">
        <v>49</v>
      </c>
      <c r="J70" s="103"/>
    </row>
    <row r="71" spans="1:26" s="100" customFormat="1" x14ac:dyDescent="0.25">
      <c r="B71" s="1889"/>
      <c r="C71" s="1889"/>
      <c r="D71" s="1470" t="s">
        <v>63</v>
      </c>
      <c r="E71" s="105" t="s">
        <v>64</v>
      </c>
      <c r="F71" s="1942"/>
      <c r="J71" s="103"/>
    </row>
    <row r="72" spans="1:26" s="100" customFormat="1" ht="18.75" x14ac:dyDescent="0.25">
      <c r="B72" s="106" t="s">
        <v>65</v>
      </c>
      <c r="C72" s="107" t="s">
        <v>5596</v>
      </c>
      <c r="D72" s="1597" t="s">
        <v>22</v>
      </c>
      <c r="E72" s="109"/>
      <c r="F72" s="1944"/>
      <c r="G72" s="110"/>
      <c r="H72" s="110"/>
      <c r="I72" s="110"/>
      <c r="J72" s="111"/>
      <c r="K72" s="110"/>
      <c r="L72" s="110"/>
      <c r="M72" s="110"/>
    </row>
    <row r="73" spans="1:26" s="100" customFormat="1" x14ac:dyDescent="0.25">
      <c r="B73" s="106" t="s">
        <v>66</v>
      </c>
      <c r="C73" s="107" t="s">
        <v>4442</v>
      </c>
      <c r="D73" s="1597" t="s">
        <v>22</v>
      </c>
      <c r="E73" s="109"/>
      <c r="F73" s="1943"/>
      <c r="J73" s="103"/>
    </row>
    <row r="74" spans="1:26" s="100" customFormat="1" x14ac:dyDescent="0.25">
      <c r="B74" s="112"/>
      <c r="C74" s="1901"/>
      <c r="D74" s="1901"/>
      <c r="E74" s="1901"/>
      <c r="F74" s="1901"/>
      <c r="G74" s="1901"/>
      <c r="H74" s="1901"/>
      <c r="I74" s="1901"/>
      <c r="J74" s="1901"/>
      <c r="K74" s="1901"/>
      <c r="L74" s="1901"/>
      <c r="M74" s="1901"/>
      <c r="N74" s="1901"/>
    </row>
    <row r="75" spans="1:26" ht="15.75" thickBot="1" x14ac:dyDescent="0.3"/>
    <row r="76" spans="1:26" ht="27" thickBot="1" x14ac:dyDescent="0.3">
      <c r="B76" s="1902" t="s">
        <v>67</v>
      </c>
      <c r="C76" s="1902"/>
      <c r="D76" s="1902"/>
      <c r="E76" s="1902"/>
      <c r="F76" s="1902"/>
      <c r="G76" s="1902"/>
      <c r="H76" s="1902"/>
      <c r="I76" s="1902"/>
      <c r="J76" s="1902"/>
      <c r="K76" s="1902"/>
      <c r="L76" s="1902"/>
      <c r="M76" s="1902"/>
      <c r="N76" s="1902"/>
    </row>
    <row r="79" spans="1:26" ht="90" x14ac:dyDescent="0.25">
      <c r="B79" s="1522" t="s">
        <v>68</v>
      </c>
      <c r="C79" s="114" t="s">
        <v>69</v>
      </c>
      <c r="D79" s="114" t="s">
        <v>70</v>
      </c>
      <c r="E79" s="114" t="s">
        <v>71</v>
      </c>
      <c r="F79" s="114" t="s">
        <v>72</v>
      </c>
      <c r="G79" s="114" t="s">
        <v>73</v>
      </c>
      <c r="H79" s="114" t="s">
        <v>74</v>
      </c>
      <c r="I79" s="114" t="s">
        <v>75</v>
      </c>
      <c r="J79" s="114" t="s">
        <v>76</v>
      </c>
      <c r="K79" s="114" t="s">
        <v>77</v>
      </c>
      <c r="L79" s="114" t="s">
        <v>78</v>
      </c>
      <c r="M79" s="115" t="s">
        <v>79</v>
      </c>
      <c r="N79" s="115" t="s">
        <v>80</v>
      </c>
      <c r="O79" s="1898" t="s">
        <v>81</v>
      </c>
      <c r="P79" s="1900"/>
      <c r="Q79" s="114" t="s">
        <v>82</v>
      </c>
    </row>
    <row r="80" spans="1:26" x14ac:dyDescent="0.25">
      <c r="B80" s="275" t="s">
        <v>278</v>
      </c>
      <c r="C80" s="276" t="s">
        <v>279</v>
      </c>
      <c r="D80" s="1531" t="s">
        <v>280</v>
      </c>
      <c r="E80" s="887">
        <v>60</v>
      </c>
      <c r="F80" s="1531" t="s">
        <v>86</v>
      </c>
      <c r="G80" s="1531" t="s">
        <v>19</v>
      </c>
      <c r="H80" s="1531" t="s">
        <v>86</v>
      </c>
      <c r="I80" s="278" t="s">
        <v>86</v>
      </c>
      <c r="J80" s="1531" t="s">
        <v>19</v>
      </c>
      <c r="K80" s="51" t="s">
        <v>19</v>
      </c>
      <c r="L80" s="51" t="s">
        <v>19</v>
      </c>
      <c r="M80" s="51" t="s">
        <v>19</v>
      </c>
      <c r="N80" s="51" t="s">
        <v>19</v>
      </c>
      <c r="O80" s="1969"/>
      <c r="P80" s="1970"/>
      <c r="Q80" s="1488" t="s">
        <v>19</v>
      </c>
    </row>
    <row r="81" spans="2:17" x14ac:dyDescent="0.25">
      <c r="B81" s="275" t="s">
        <v>281</v>
      </c>
      <c r="C81" s="276" t="s">
        <v>279</v>
      </c>
      <c r="D81" s="1531" t="s">
        <v>282</v>
      </c>
      <c r="E81" s="887">
        <v>80</v>
      </c>
      <c r="F81" s="1531" t="s">
        <v>86</v>
      </c>
      <c r="G81" s="1531" t="s">
        <v>19</v>
      </c>
      <c r="H81" s="1531" t="s">
        <v>86</v>
      </c>
      <c r="I81" s="278" t="s">
        <v>86</v>
      </c>
      <c r="J81" s="1531" t="s">
        <v>19</v>
      </c>
      <c r="K81" s="51" t="s">
        <v>19</v>
      </c>
      <c r="L81" s="51" t="s">
        <v>19</v>
      </c>
      <c r="M81" s="51" t="s">
        <v>19</v>
      </c>
      <c r="N81" s="51" t="s">
        <v>19</v>
      </c>
      <c r="O81" s="1969"/>
      <c r="P81" s="1970"/>
      <c r="Q81" s="1488" t="s">
        <v>19</v>
      </c>
    </row>
    <row r="82" spans="2:17" x14ac:dyDescent="0.25">
      <c r="B82" s="275" t="s">
        <v>281</v>
      </c>
      <c r="C82" s="276" t="s">
        <v>279</v>
      </c>
      <c r="D82" s="1531" t="s">
        <v>283</v>
      </c>
      <c r="E82" s="887">
        <v>200</v>
      </c>
      <c r="F82" s="1531" t="s">
        <v>86</v>
      </c>
      <c r="G82" s="1531" t="s">
        <v>19</v>
      </c>
      <c r="H82" s="1531" t="s">
        <v>86</v>
      </c>
      <c r="I82" s="278" t="s">
        <v>86</v>
      </c>
      <c r="J82" s="1531" t="s">
        <v>19</v>
      </c>
      <c r="K82" s="51" t="s">
        <v>19</v>
      </c>
      <c r="L82" s="51" t="s">
        <v>19</v>
      </c>
      <c r="M82" s="51" t="s">
        <v>19</v>
      </c>
      <c r="N82" s="51" t="s">
        <v>19</v>
      </c>
      <c r="O82" s="1969"/>
      <c r="P82" s="1970"/>
      <c r="Q82" s="1488" t="s">
        <v>19</v>
      </c>
    </row>
    <row r="83" spans="2:17" x14ac:dyDescent="0.25">
      <c r="B83" s="275" t="s">
        <v>281</v>
      </c>
      <c r="C83" s="276" t="s">
        <v>279</v>
      </c>
      <c r="D83" s="1536" t="s">
        <v>284</v>
      </c>
      <c r="E83" s="887">
        <v>100</v>
      </c>
      <c r="F83" s="1531" t="s">
        <v>86</v>
      </c>
      <c r="G83" s="1531" t="s">
        <v>19</v>
      </c>
      <c r="H83" s="1531" t="s">
        <v>86</v>
      </c>
      <c r="I83" s="278" t="s">
        <v>86</v>
      </c>
      <c r="J83" s="1531" t="s">
        <v>19</v>
      </c>
      <c r="K83" s="51" t="s">
        <v>19</v>
      </c>
      <c r="L83" s="51" t="s">
        <v>19</v>
      </c>
      <c r="M83" s="51" t="s">
        <v>19</v>
      </c>
      <c r="N83" s="51" t="s">
        <v>19</v>
      </c>
      <c r="O83" s="1969"/>
      <c r="P83" s="1970"/>
      <c r="Q83" s="1488" t="s">
        <v>19</v>
      </c>
    </row>
    <row r="84" spans="2:17" x14ac:dyDescent="0.25">
      <c r="B84" s="275" t="s">
        <v>285</v>
      </c>
      <c r="C84" s="276" t="s">
        <v>286</v>
      </c>
      <c r="D84" s="1531" t="s">
        <v>287</v>
      </c>
      <c r="E84" s="887">
        <v>50</v>
      </c>
      <c r="F84" s="1531" t="s">
        <v>86</v>
      </c>
      <c r="G84" s="1531" t="s">
        <v>86</v>
      </c>
      <c r="H84" s="1531" t="s">
        <v>86</v>
      </c>
      <c r="I84" s="278" t="s">
        <v>19</v>
      </c>
      <c r="J84" s="1531" t="s">
        <v>19</v>
      </c>
      <c r="K84" s="51" t="s">
        <v>19</v>
      </c>
      <c r="L84" s="51" t="s">
        <v>19</v>
      </c>
      <c r="M84" s="51" t="s">
        <v>19</v>
      </c>
      <c r="N84" s="51" t="s">
        <v>19</v>
      </c>
      <c r="O84" s="1969"/>
      <c r="P84" s="1970"/>
      <c r="Q84" s="1488" t="s">
        <v>19</v>
      </c>
    </row>
    <row r="85" spans="2:17" x14ac:dyDescent="0.25">
      <c r="B85" s="275" t="s">
        <v>90</v>
      </c>
      <c r="C85" s="276" t="s">
        <v>288</v>
      </c>
      <c r="D85" s="1531" t="s">
        <v>289</v>
      </c>
      <c r="E85" s="887">
        <v>50</v>
      </c>
      <c r="F85" s="1531" t="s">
        <v>86</v>
      </c>
      <c r="G85" s="1531" t="s">
        <v>86</v>
      </c>
      <c r="H85" s="1531" t="s">
        <v>86</v>
      </c>
      <c r="I85" s="278" t="s">
        <v>19</v>
      </c>
      <c r="J85" s="1531" t="s">
        <v>86</v>
      </c>
      <c r="K85" s="51" t="s">
        <v>86</v>
      </c>
      <c r="L85" s="51" t="s">
        <v>86</v>
      </c>
      <c r="M85" s="51" t="s">
        <v>86</v>
      </c>
      <c r="N85" s="51" t="s">
        <v>86</v>
      </c>
      <c r="O85" s="1969"/>
      <c r="P85" s="1970"/>
      <c r="Q85" s="1488" t="s">
        <v>19</v>
      </c>
    </row>
    <row r="86" spans="2:17" x14ac:dyDescent="0.25">
      <c r="B86" s="275" t="s">
        <v>90</v>
      </c>
      <c r="C86" s="276" t="s">
        <v>288</v>
      </c>
      <c r="D86" s="1531" t="s">
        <v>290</v>
      </c>
      <c r="E86" s="887">
        <v>50</v>
      </c>
      <c r="F86" s="1531" t="s">
        <v>86</v>
      </c>
      <c r="G86" s="1531" t="s">
        <v>86</v>
      </c>
      <c r="H86" s="1531" t="s">
        <v>86</v>
      </c>
      <c r="I86" s="278" t="s">
        <v>19</v>
      </c>
      <c r="J86" s="1531" t="s">
        <v>86</v>
      </c>
      <c r="K86" s="51" t="s">
        <v>86</v>
      </c>
      <c r="L86" s="51" t="s">
        <v>86</v>
      </c>
      <c r="M86" s="51" t="s">
        <v>86</v>
      </c>
      <c r="N86" s="51" t="s">
        <v>86</v>
      </c>
      <c r="O86" s="1501"/>
      <c r="P86" s="1502"/>
      <c r="Q86" s="1488" t="s">
        <v>19</v>
      </c>
    </row>
    <row r="87" spans="2:17" x14ac:dyDescent="0.25">
      <c r="B87" s="275" t="s">
        <v>285</v>
      </c>
      <c r="C87" s="276" t="s">
        <v>291</v>
      </c>
      <c r="D87" s="1531" t="s">
        <v>292</v>
      </c>
      <c r="E87" s="887">
        <v>50</v>
      </c>
      <c r="F87" s="1531" t="s">
        <v>86</v>
      </c>
      <c r="G87" s="1531" t="s">
        <v>86</v>
      </c>
      <c r="H87" s="1531" t="s">
        <v>86</v>
      </c>
      <c r="I87" s="278" t="s">
        <v>19</v>
      </c>
      <c r="J87" s="1531" t="s">
        <v>86</v>
      </c>
      <c r="K87" s="51" t="s">
        <v>86</v>
      </c>
      <c r="L87" s="51" t="s">
        <v>86</v>
      </c>
      <c r="M87" s="51" t="s">
        <v>86</v>
      </c>
      <c r="N87" s="51" t="s">
        <v>86</v>
      </c>
      <c r="O87" s="1501"/>
      <c r="P87" s="1502"/>
      <c r="Q87" s="1488" t="s">
        <v>19</v>
      </c>
    </row>
    <row r="88" spans="2:17" x14ac:dyDescent="0.25">
      <c r="B88" s="275" t="s">
        <v>285</v>
      </c>
      <c r="C88" s="276" t="s">
        <v>288</v>
      </c>
      <c r="D88" s="1531" t="s">
        <v>293</v>
      </c>
      <c r="E88" s="887">
        <v>50</v>
      </c>
      <c r="F88" s="1531" t="s">
        <v>86</v>
      </c>
      <c r="G88" s="1531" t="s">
        <v>86</v>
      </c>
      <c r="H88" s="1531" t="s">
        <v>86</v>
      </c>
      <c r="I88" s="278" t="s">
        <v>19</v>
      </c>
      <c r="J88" s="1531" t="s">
        <v>86</v>
      </c>
      <c r="K88" s="51" t="s">
        <v>86</v>
      </c>
      <c r="L88" s="51" t="s">
        <v>86</v>
      </c>
      <c r="M88" s="51" t="s">
        <v>86</v>
      </c>
      <c r="N88" s="51" t="s">
        <v>86</v>
      </c>
      <c r="O88" s="1501"/>
      <c r="P88" s="1502"/>
      <c r="Q88" s="1488" t="s">
        <v>19</v>
      </c>
    </row>
    <row r="89" spans="2:17" x14ac:dyDescent="0.25">
      <c r="B89" s="275" t="s">
        <v>90</v>
      </c>
      <c r="C89" s="276" t="s">
        <v>288</v>
      </c>
      <c r="D89" s="1531" t="s">
        <v>294</v>
      </c>
      <c r="E89" s="887">
        <v>50</v>
      </c>
      <c r="F89" s="1531" t="s">
        <v>86</v>
      </c>
      <c r="G89" s="1531" t="s">
        <v>86</v>
      </c>
      <c r="H89" s="1531" t="s">
        <v>86</v>
      </c>
      <c r="I89" s="278" t="s">
        <v>19</v>
      </c>
      <c r="J89" s="1531" t="s">
        <v>86</v>
      </c>
      <c r="K89" s="51" t="s">
        <v>86</v>
      </c>
      <c r="L89" s="51" t="s">
        <v>86</v>
      </c>
      <c r="M89" s="51" t="s">
        <v>86</v>
      </c>
      <c r="N89" s="51" t="s">
        <v>86</v>
      </c>
      <c r="O89" s="1501"/>
      <c r="P89" s="1502"/>
      <c r="Q89" s="1488" t="s">
        <v>19</v>
      </c>
    </row>
    <row r="90" spans="2:17" x14ac:dyDescent="0.25">
      <c r="B90" s="275" t="s">
        <v>295</v>
      </c>
      <c r="C90" s="276" t="s">
        <v>288</v>
      </c>
      <c r="D90" s="1531" t="s">
        <v>296</v>
      </c>
      <c r="E90" s="887">
        <v>50</v>
      </c>
      <c r="F90" s="1531" t="s">
        <v>86</v>
      </c>
      <c r="G90" s="1531" t="s">
        <v>86</v>
      </c>
      <c r="H90" s="1531" t="s">
        <v>86</v>
      </c>
      <c r="I90" s="278" t="s">
        <v>19</v>
      </c>
      <c r="J90" s="1531" t="s">
        <v>86</v>
      </c>
      <c r="K90" s="51" t="s">
        <v>86</v>
      </c>
      <c r="L90" s="51" t="s">
        <v>86</v>
      </c>
      <c r="M90" s="51" t="s">
        <v>86</v>
      </c>
      <c r="N90" s="51" t="s">
        <v>86</v>
      </c>
      <c r="O90" s="1501"/>
      <c r="P90" s="1502"/>
      <c r="Q90" s="1488" t="s">
        <v>19</v>
      </c>
    </row>
    <row r="91" spans="2:17" x14ac:dyDescent="0.25">
      <c r="B91" s="275" t="s">
        <v>285</v>
      </c>
      <c r="C91" s="276" t="s">
        <v>288</v>
      </c>
      <c r="D91" s="1531" t="s">
        <v>297</v>
      </c>
      <c r="E91" s="887">
        <v>50</v>
      </c>
      <c r="F91" s="1531" t="s">
        <v>86</v>
      </c>
      <c r="G91" s="1531" t="s">
        <v>86</v>
      </c>
      <c r="H91" s="1531" t="s">
        <v>86</v>
      </c>
      <c r="I91" s="278" t="s">
        <v>19</v>
      </c>
      <c r="J91" s="1531" t="s">
        <v>86</v>
      </c>
      <c r="K91" s="51" t="s">
        <v>86</v>
      </c>
      <c r="L91" s="51" t="s">
        <v>86</v>
      </c>
      <c r="M91" s="51" t="s">
        <v>86</v>
      </c>
      <c r="N91" s="51" t="s">
        <v>86</v>
      </c>
      <c r="O91" s="1501"/>
      <c r="P91" s="1502"/>
      <c r="Q91" s="1488" t="s">
        <v>19</v>
      </c>
    </row>
    <row r="92" spans="2:17" x14ac:dyDescent="0.25">
      <c r="B92" s="275" t="s">
        <v>90</v>
      </c>
      <c r="C92" s="276" t="s">
        <v>288</v>
      </c>
      <c r="D92" s="1531" t="s">
        <v>298</v>
      </c>
      <c r="E92" s="887">
        <v>60</v>
      </c>
      <c r="F92" s="1531" t="s">
        <v>86</v>
      </c>
      <c r="G92" s="1531" t="s">
        <v>86</v>
      </c>
      <c r="H92" s="1531" t="s">
        <v>86</v>
      </c>
      <c r="I92" s="278" t="s">
        <v>19</v>
      </c>
      <c r="J92" s="1531" t="s">
        <v>86</v>
      </c>
      <c r="K92" s="51" t="s">
        <v>86</v>
      </c>
      <c r="L92" s="51" t="s">
        <v>86</v>
      </c>
      <c r="M92" s="51" t="s">
        <v>86</v>
      </c>
      <c r="N92" s="51" t="s">
        <v>86</v>
      </c>
      <c r="O92" s="1501"/>
      <c r="P92" s="1502"/>
      <c r="Q92" s="1488" t="s">
        <v>19</v>
      </c>
    </row>
    <row r="93" spans="2:17" x14ac:dyDescent="0.25">
      <c r="B93" s="275" t="s">
        <v>90</v>
      </c>
      <c r="C93" s="276" t="s">
        <v>288</v>
      </c>
      <c r="D93" s="1531" t="s">
        <v>299</v>
      </c>
      <c r="E93" s="887">
        <v>61</v>
      </c>
      <c r="F93" s="1531" t="s">
        <v>86</v>
      </c>
      <c r="G93" s="1531" t="s">
        <v>86</v>
      </c>
      <c r="H93" s="1531" t="s">
        <v>86</v>
      </c>
      <c r="I93" s="278" t="s">
        <v>19</v>
      </c>
      <c r="J93" s="1531" t="s">
        <v>86</v>
      </c>
      <c r="K93" s="51" t="s">
        <v>86</v>
      </c>
      <c r="L93" s="51" t="s">
        <v>86</v>
      </c>
      <c r="M93" s="51" t="s">
        <v>86</v>
      </c>
      <c r="N93" s="51" t="s">
        <v>86</v>
      </c>
      <c r="O93" s="1501"/>
      <c r="P93" s="1502"/>
      <c r="Q93" s="1488" t="s">
        <v>19</v>
      </c>
    </row>
    <row r="94" spans="2:17" x14ac:dyDescent="0.25">
      <c r="B94" s="275" t="s">
        <v>90</v>
      </c>
      <c r="C94" s="276" t="s">
        <v>288</v>
      </c>
      <c r="D94" s="1531" t="s">
        <v>300</v>
      </c>
      <c r="E94" s="887">
        <v>50</v>
      </c>
      <c r="F94" s="1531" t="s">
        <v>86</v>
      </c>
      <c r="G94" s="1531" t="s">
        <v>86</v>
      </c>
      <c r="H94" s="1531" t="s">
        <v>86</v>
      </c>
      <c r="I94" s="278" t="s">
        <v>19</v>
      </c>
      <c r="J94" s="1531" t="s">
        <v>86</v>
      </c>
      <c r="K94" s="51" t="s">
        <v>86</v>
      </c>
      <c r="L94" s="51" t="s">
        <v>86</v>
      </c>
      <c r="M94" s="51" t="s">
        <v>86</v>
      </c>
      <c r="N94" s="51" t="s">
        <v>86</v>
      </c>
      <c r="O94" s="1501"/>
      <c r="P94" s="1502"/>
      <c r="Q94" s="1488" t="s">
        <v>19</v>
      </c>
    </row>
    <row r="95" spans="2:17" x14ac:dyDescent="0.25">
      <c r="B95" s="275" t="s">
        <v>90</v>
      </c>
      <c r="C95" s="276" t="s">
        <v>288</v>
      </c>
      <c r="D95" s="1531" t="s">
        <v>301</v>
      </c>
      <c r="E95" s="887">
        <v>50</v>
      </c>
      <c r="F95" s="1531" t="s">
        <v>86</v>
      </c>
      <c r="G95" s="1531" t="s">
        <v>86</v>
      </c>
      <c r="H95" s="1531" t="s">
        <v>86</v>
      </c>
      <c r="I95" s="278" t="s">
        <v>19</v>
      </c>
      <c r="J95" s="1531" t="s">
        <v>86</v>
      </c>
      <c r="K95" s="51" t="s">
        <v>86</v>
      </c>
      <c r="L95" s="51" t="s">
        <v>86</v>
      </c>
      <c r="M95" s="51" t="s">
        <v>86</v>
      </c>
      <c r="N95" s="51" t="s">
        <v>86</v>
      </c>
      <c r="O95" s="1501"/>
      <c r="P95" s="1502"/>
      <c r="Q95" s="1488" t="s">
        <v>19</v>
      </c>
    </row>
    <row r="96" spans="2:17" x14ac:dyDescent="0.25">
      <c r="B96" s="275" t="s">
        <v>285</v>
      </c>
      <c r="C96" s="276" t="s">
        <v>288</v>
      </c>
      <c r="D96" s="1531" t="s">
        <v>302</v>
      </c>
      <c r="E96" s="887">
        <v>50</v>
      </c>
      <c r="F96" s="1531" t="s">
        <v>86</v>
      </c>
      <c r="G96" s="1531" t="s">
        <v>86</v>
      </c>
      <c r="H96" s="1531" t="s">
        <v>86</v>
      </c>
      <c r="I96" s="278" t="s">
        <v>19</v>
      </c>
      <c r="J96" s="1531" t="s">
        <v>86</v>
      </c>
      <c r="K96" s="51" t="s">
        <v>86</v>
      </c>
      <c r="L96" s="51" t="s">
        <v>86</v>
      </c>
      <c r="M96" s="51" t="s">
        <v>86</v>
      </c>
      <c r="N96" s="51" t="s">
        <v>86</v>
      </c>
      <c r="O96" s="1501"/>
      <c r="P96" s="1502"/>
      <c r="Q96" s="1488" t="s">
        <v>19</v>
      </c>
    </row>
    <row r="97" spans="1:17" ht="30" x14ac:dyDescent="0.25">
      <c r="B97" s="275" t="s">
        <v>303</v>
      </c>
      <c r="C97" s="276" t="s">
        <v>304</v>
      </c>
      <c r="D97" s="1536" t="s">
        <v>305</v>
      </c>
      <c r="E97" s="887">
        <v>280</v>
      </c>
      <c r="F97" s="1531" t="s">
        <v>86</v>
      </c>
      <c r="G97" s="1531" t="s">
        <v>86</v>
      </c>
      <c r="H97" s="1531" t="s">
        <v>19</v>
      </c>
      <c r="I97" s="278" t="s">
        <v>86</v>
      </c>
      <c r="J97" s="1531" t="s">
        <v>19</v>
      </c>
      <c r="K97" s="51" t="s">
        <v>19</v>
      </c>
      <c r="L97" s="51" t="s">
        <v>19</v>
      </c>
      <c r="M97" s="51" t="s">
        <v>19</v>
      </c>
      <c r="N97" s="51" t="s">
        <v>19</v>
      </c>
      <c r="O97" s="1501"/>
      <c r="P97" s="1502"/>
      <c r="Q97" s="1488" t="s">
        <v>19</v>
      </c>
    </row>
    <row r="98" spans="1:17" ht="30" x14ac:dyDescent="0.25">
      <c r="B98" s="275" t="s">
        <v>306</v>
      </c>
      <c r="C98" s="276" t="s">
        <v>304</v>
      </c>
      <c r="D98" s="1536" t="s">
        <v>307</v>
      </c>
      <c r="E98" s="887">
        <v>220</v>
      </c>
      <c r="F98" s="1531" t="s">
        <v>86</v>
      </c>
      <c r="G98" s="1531" t="s">
        <v>86</v>
      </c>
      <c r="H98" s="1531" t="s">
        <v>19</v>
      </c>
      <c r="I98" s="278" t="s">
        <v>86</v>
      </c>
      <c r="J98" s="1531" t="s">
        <v>19</v>
      </c>
      <c r="K98" s="51" t="s">
        <v>19</v>
      </c>
      <c r="L98" s="51" t="s">
        <v>19</v>
      </c>
      <c r="M98" s="51" t="s">
        <v>19</v>
      </c>
      <c r="N98" s="51" t="s">
        <v>19</v>
      </c>
      <c r="O98" s="1501"/>
      <c r="P98" s="1502"/>
      <c r="Q98" s="1488" t="s">
        <v>19</v>
      </c>
    </row>
    <row r="99" spans="1:17" ht="30" x14ac:dyDescent="0.25">
      <c r="B99" s="275" t="s">
        <v>306</v>
      </c>
      <c r="C99" s="276" t="s">
        <v>304</v>
      </c>
      <c r="D99" s="1536" t="s">
        <v>308</v>
      </c>
      <c r="E99" s="887">
        <v>78</v>
      </c>
      <c r="F99" s="1531" t="s">
        <v>86</v>
      </c>
      <c r="G99" s="1531" t="s">
        <v>86</v>
      </c>
      <c r="H99" s="1531" t="s">
        <v>19</v>
      </c>
      <c r="I99" s="278" t="s">
        <v>86</v>
      </c>
      <c r="J99" s="1531" t="s">
        <v>19</v>
      </c>
      <c r="K99" s="51" t="s">
        <v>19</v>
      </c>
      <c r="L99" s="51" t="s">
        <v>19</v>
      </c>
      <c r="M99" s="51" t="s">
        <v>19</v>
      </c>
      <c r="N99" s="51" t="s">
        <v>19</v>
      </c>
      <c r="O99" s="1501"/>
      <c r="P99" s="1502"/>
      <c r="Q99" s="1488" t="s">
        <v>19</v>
      </c>
    </row>
    <row r="100" spans="1:17" ht="30" x14ac:dyDescent="0.25">
      <c r="B100" s="275" t="s">
        <v>306</v>
      </c>
      <c r="C100" s="276" t="s">
        <v>304</v>
      </c>
      <c r="D100" s="1536" t="s">
        <v>309</v>
      </c>
      <c r="E100" s="887">
        <v>60</v>
      </c>
      <c r="F100" s="1531" t="s">
        <v>86</v>
      </c>
      <c r="G100" s="1531" t="s">
        <v>86</v>
      </c>
      <c r="H100" s="1531" t="s">
        <v>19</v>
      </c>
      <c r="I100" s="278" t="s">
        <v>86</v>
      </c>
      <c r="J100" s="1531" t="s">
        <v>19</v>
      </c>
      <c r="K100" s="51" t="s">
        <v>19</v>
      </c>
      <c r="L100" s="51" t="s">
        <v>19</v>
      </c>
      <c r="M100" s="51" t="s">
        <v>19</v>
      </c>
      <c r="N100" s="51" t="s">
        <v>19</v>
      </c>
      <c r="O100" s="1501"/>
      <c r="P100" s="1502"/>
      <c r="Q100" s="1488" t="s">
        <v>19</v>
      </c>
    </row>
    <row r="101" spans="1:17" x14ac:dyDescent="0.25">
      <c r="B101" s="1" t="s">
        <v>218</v>
      </c>
    </row>
    <row r="102" spans="1:17" x14ac:dyDescent="0.25">
      <c r="B102" s="1" t="s">
        <v>92</v>
      </c>
    </row>
    <row r="103" spans="1:17" x14ac:dyDescent="0.25">
      <c r="B103" s="1" t="s">
        <v>93</v>
      </c>
    </row>
    <row r="105" spans="1:17" ht="15.75" thickBot="1" x14ac:dyDescent="0.3"/>
    <row r="106" spans="1:17" ht="27" thickBot="1" x14ac:dyDescent="0.3">
      <c r="B106" s="1903" t="s">
        <v>94</v>
      </c>
      <c r="C106" s="1904"/>
      <c r="D106" s="1904"/>
      <c r="E106" s="1904"/>
      <c r="F106" s="1904"/>
      <c r="G106" s="1904"/>
      <c r="H106" s="1904"/>
      <c r="I106" s="1904"/>
      <c r="J106" s="1904"/>
      <c r="K106" s="1904"/>
      <c r="L106" s="1904"/>
      <c r="M106" s="1904"/>
      <c r="N106" s="1905"/>
    </row>
    <row r="111" spans="1:17" x14ac:dyDescent="0.25">
      <c r="A111" s="51"/>
      <c r="B111" s="2156" t="s">
        <v>95</v>
      </c>
      <c r="C111" s="2156" t="s">
        <v>96</v>
      </c>
      <c r="D111" s="2156" t="s">
        <v>97</v>
      </c>
      <c r="E111" s="2156" t="s">
        <v>98</v>
      </c>
      <c r="F111" s="2156" t="s">
        <v>99</v>
      </c>
      <c r="G111" s="2156" t="s">
        <v>100</v>
      </c>
      <c r="H111" s="2156" t="s">
        <v>101</v>
      </c>
      <c r="I111" s="2156" t="s">
        <v>102</v>
      </c>
      <c r="J111" s="2156" t="s">
        <v>103</v>
      </c>
      <c r="K111" s="2156"/>
      <c r="L111" s="2156"/>
      <c r="M111" s="2156" t="s">
        <v>104</v>
      </c>
      <c r="N111" s="2156" t="s">
        <v>105</v>
      </c>
      <c r="O111" s="2156" t="s">
        <v>106</v>
      </c>
      <c r="P111" s="2156" t="s">
        <v>81</v>
      </c>
      <c r="Q111" s="2156"/>
    </row>
    <row r="112" spans="1:17" ht="30" x14ac:dyDescent="0.25">
      <c r="A112" s="51"/>
      <c r="B112" s="2156"/>
      <c r="C112" s="2156"/>
      <c r="D112" s="2156"/>
      <c r="E112" s="2156"/>
      <c r="F112" s="2156"/>
      <c r="G112" s="2156"/>
      <c r="H112" s="2156"/>
      <c r="I112" s="2156"/>
      <c r="J112" s="1522" t="s">
        <v>107</v>
      </c>
      <c r="K112" s="1522" t="s">
        <v>108</v>
      </c>
      <c r="L112" s="1522" t="s">
        <v>109</v>
      </c>
      <c r="M112" s="2156"/>
      <c r="N112" s="2156"/>
      <c r="O112" s="2156"/>
      <c r="P112" s="2156"/>
      <c r="Q112" s="2156"/>
    </row>
    <row r="113" spans="2:25" s="127" customFormat="1" ht="105" x14ac:dyDescent="0.25">
      <c r="B113" s="893" t="s">
        <v>310</v>
      </c>
      <c r="C113" s="893" t="s">
        <v>111</v>
      </c>
      <c r="D113" s="893" t="s">
        <v>311</v>
      </c>
      <c r="E113" s="894">
        <v>50942059</v>
      </c>
      <c r="F113" s="893" t="s">
        <v>312</v>
      </c>
      <c r="G113" s="893" t="s">
        <v>313</v>
      </c>
      <c r="H113" s="895">
        <v>37176</v>
      </c>
      <c r="I113" s="893" t="s">
        <v>86</v>
      </c>
      <c r="J113" s="365" t="s">
        <v>271</v>
      </c>
      <c r="K113" s="366" t="s">
        <v>314</v>
      </c>
      <c r="L113" s="365" t="s">
        <v>146</v>
      </c>
      <c r="M113" s="893" t="s">
        <v>19</v>
      </c>
      <c r="N113" s="893" t="s">
        <v>19</v>
      </c>
      <c r="O113" s="893" t="s">
        <v>19</v>
      </c>
      <c r="P113" s="2353"/>
      <c r="Q113" s="2354"/>
    </row>
    <row r="114" spans="2:25" s="127" customFormat="1" ht="180" x14ac:dyDescent="0.25">
      <c r="B114" s="365" t="s">
        <v>310</v>
      </c>
      <c r="C114" s="894" t="s">
        <v>997</v>
      </c>
      <c r="D114" s="365" t="s">
        <v>315</v>
      </c>
      <c r="E114" s="897">
        <v>34996607</v>
      </c>
      <c r="F114" s="365" t="s">
        <v>209</v>
      </c>
      <c r="G114" s="365" t="s">
        <v>316</v>
      </c>
      <c r="H114" s="366">
        <v>36979</v>
      </c>
      <c r="I114" s="365" t="s">
        <v>86</v>
      </c>
      <c r="J114" s="365" t="s">
        <v>317</v>
      </c>
      <c r="K114" s="365" t="s">
        <v>318</v>
      </c>
      <c r="L114" s="365" t="s">
        <v>146</v>
      </c>
      <c r="M114" s="893" t="s">
        <v>19</v>
      </c>
      <c r="N114" s="893" t="s">
        <v>19</v>
      </c>
      <c r="O114" s="893" t="s">
        <v>19</v>
      </c>
      <c r="P114" s="1564"/>
      <c r="Q114" s="1565"/>
    </row>
    <row r="115" spans="2:25" s="127" customFormat="1" ht="390" x14ac:dyDescent="0.25">
      <c r="B115" s="365" t="s">
        <v>310</v>
      </c>
      <c r="C115" s="894" t="s">
        <v>127</v>
      </c>
      <c r="D115" s="365" t="s">
        <v>319</v>
      </c>
      <c r="E115" s="897">
        <v>78300880</v>
      </c>
      <c r="F115" s="365" t="s">
        <v>320</v>
      </c>
      <c r="G115" s="365" t="s">
        <v>321</v>
      </c>
      <c r="H115" s="366">
        <v>40733</v>
      </c>
      <c r="I115" s="365" t="s">
        <v>86</v>
      </c>
      <c r="J115" s="365" t="s">
        <v>322</v>
      </c>
      <c r="K115" s="366" t="s">
        <v>323</v>
      </c>
      <c r="L115" s="365" t="s">
        <v>146</v>
      </c>
      <c r="M115" s="893" t="s">
        <v>19</v>
      </c>
      <c r="N115" s="893" t="s">
        <v>19</v>
      </c>
      <c r="O115" s="893" t="s">
        <v>19</v>
      </c>
      <c r="P115" s="1564"/>
      <c r="Q115" s="1565"/>
    </row>
    <row r="116" spans="2:25" s="127" customFormat="1" ht="60" x14ac:dyDescent="0.25">
      <c r="B116" s="365" t="s">
        <v>310</v>
      </c>
      <c r="C116" s="894" t="s">
        <v>4441</v>
      </c>
      <c r="D116" s="365" t="s">
        <v>343</v>
      </c>
      <c r="E116" s="897">
        <v>25990175</v>
      </c>
      <c r="F116" s="365" t="s">
        <v>344</v>
      </c>
      <c r="G116" s="365" t="s">
        <v>184</v>
      </c>
      <c r="H116" s="366">
        <v>41620</v>
      </c>
      <c r="I116" s="365" t="s">
        <v>86</v>
      </c>
      <c r="J116" s="365" t="s">
        <v>345</v>
      </c>
      <c r="K116" s="365" t="s">
        <v>346</v>
      </c>
      <c r="L116" s="365" t="s">
        <v>146</v>
      </c>
      <c r="M116" s="893" t="s">
        <v>19</v>
      </c>
      <c r="N116" s="893" t="s">
        <v>19</v>
      </c>
      <c r="O116" s="893" t="s">
        <v>19</v>
      </c>
      <c r="P116" s="1564"/>
      <c r="Q116" s="1565"/>
    </row>
    <row r="117" spans="2:25" s="127" customFormat="1" ht="69" customHeight="1" x14ac:dyDescent="0.25">
      <c r="B117" s="365" t="s">
        <v>347</v>
      </c>
      <c r="C117" s="906" t="s">
        <v>111</v>
      </c>
      <c r="D117" s="365" t="s">
        <v>348</v>
      </c>
      <c r="E117" s="897">
        <v>50846801</v>
      </c>
      <c r="F117" s="365" t="s">
        <v>349</v>
      </c>
      <c r="G117" s="365" t="s">
        <v>350</v>
      </c>
      <c r="H117" s="366">
        <v>33508</v>
      </c>
      <c r="I117" s="365" t="s">
        <v>2400</v>
      </c>
      <c r="J117" s="365" t="s">
        <v>5597</v>
      </c>
      <c r="K117" s="365" t="s">
        <v>5598</v>
      </c>
      <c r="L117" s="365" t="s">
        <v>146</v>
      </c>
      <c r="M117" s="893" t="s">
        <v>19</v>
      </c>
      <c r="N117" s="893" t="s">
        <v>19</v>
      </c>
      <c r="O117" s="893" t="s">
        <v>19</v>
      </c>
      <c r="P117" s="2353" t="s">
        <v>5599</v>
      </c>
      <c r="Q117" s="2354"/>
    </row>
    <row r="118" spans="2:25" s="127" customFormat="1" ht="144" customHeight="1" x14ac:dyDescent="0.25">
      <c r="B118" s="365" t="s">
        <v>351</v>
      </c>
      <c r="C118" s="897" t="s">
        <v>997</v>
      </c>
      <c r="D118" s="365" t="s">
        <v>352</v>
      </c>
      <c r="E118" s="897">
        <v>50942193</v>
      </c>
      <c r="F118" s="365" t="s">
        <v>124</v>
      </c>
      <c r="G118" s="365" t="s">
        <v>229</v>
      </c>
      <c r="H118" s="366">
        <v>39477</v>
      </c>
      <c r="I118" s="365" t="s">
        <v>2400</v>
      </c>
      <c r="J118" s="365" t="s">
        <v>5597</v>
      </c>
      <c r="K118" s="365" t="s">
        <v>5600</v>
      </c>
      <c r="L118" s="365" t="s">
        <v>146</v>
      </c>
      <c r="M118" s="893" t="s">
        <v>19</v>
      </c>
      <c r="N118" s="893" t="s">
        <v>20</v>
      </c>
      <c r="O118" s="893" t="s">
        <v>19</v>
      </c>
      <c r="P118" s="2353" t="s">
        <v>5601</v>
      </c>
      <c r="Q118" s="2354"/>
      <c r="R118" s="2534"/>
      <c r="S118" s="2553"/>
      <c r="T118" s="2553"/>
      <c r="U118" s="2553"/>
      <c r="V118" s="2553"/>
      <c r="W118" s="2553"/>
      <c r="X118" s="2553"/>
      <c r="Y118" s="2553"/>
    </row>
    <row r="119" spans="2:25" s="127" customFormat="1" ht="45" x14ac:dyDescent="0.25">
      <c r="B119" s="365" t="s">
        <v>353</v>
      </c>
      <c r="C119" s="897" t="s">
        <v>133</v>
      </c>
      <c r="D119" s="365" t="s">
        <v>354</v>
      </c>
      <c r="E119" s="897">
        <v>1067285573</v>
      </c>
      <c r="F119" s="365" t="s">
        <v>124</v>
      </c>
      <c r="G119" s="365" t="s">
        <v>125</v>
      </c>
      <c r="H119" s="366">
        <v>41333</v>
      </c>
      <c r="I119" s="365">
        <v>134031</v>
      </c>
      <c r="J119" s="365" t="s">
        <v>355</v>
      </c>
      <c r="K119" s="365" t="s">
        <v>356</v>
      </c>
      <c r="L119" s="365" t="s">
        <v>146</v>
      </c>
      <c r="M119" s="893" t="s">
        <v>19</v>
      </c>
      <c r="N119" s="893" t="s">
        <v>19</v>
      </c>
      <c r="O119" s="893" t="s">
        <v>19</v>
      </c>
      <c r="P119" s="2353"/>
      <c r="Q119" s="2354"/>
    </row>
    <row r="120" spans="2:25" s="127" customFormat="1" ht="95.25" customHeight="1" x14ac:dyDescent="0.25">
      <c r="B120" s="365" t="s">
        <v>351</v>
      </c>
      <c r="C120" s="897" t="s">
        <v>133</v>
      </c>
      <c r="D120" s="365" t="s">
        <v>357</v>
      </c>
      <c r="E120" s="897">
        <v>1063154149</v>
      </c>
      <c r="F120" s="365" t="s">
        <v>124</v>
      </c>
      <c r="G120" s="365" t="s">
        <v>229</v>
      </c>
      <c r="H120" s="366">
        <v>41789</v>
      </c>
      <c r="I120" s="365" t="s">
        <v>2400</v>
      </c>
      <c r="J120" s="365" t="s">
        <v>358</v>
      </c>
      <c r="K120" s="365" t="s">
        <v>359</v>
      </c>
      <c r="L120" s="365" t="s">
        <v>146</v>
      </c>
      <c r="M120" s="893" t="s">
        <v>19</v>
      </c>
      <c r="N120" s="893" t="s">
        <v>20</v>
      </c>
      <c r="O120" s="893" t="s">
        <v>19</v>
      </c>
      <c r="P120" s="2353" t="s">
        <v>5602</v>
      </c>
      <c r="Q120" s="2354"/>
    </row>
    <row r="121" spans="2:25" s="127" customFormat="1" ht="137.25" customHeight="1" x14ac:dyDescent="0.25">
      <c r="B121" s="365" t="s">
        <v>360</v>
      </c>
      <c r="C121" s="897" t="s">
        <v>133</v>
      </c>
      <c r="D121" s="1568" t="s">
        <v>361</v>
      </c>
      <c r="E121" s="904">
        <v>25989172</v>
      </c>
      <c r="F121" s="1568" t="s">
        <v>228</v>
      </c>
      <c r="G121" s="1568" t="s">
        <v>362</v>
      </c>
      <c r="H121" s="905">
        <v>41263</v>
      </c>
      <c r="I121" s="1568" t="s">
        <v>2400</v>
      </c>
      <c r="J121" s="365" t="s">
        <v>363</v>
      </c>
      <c r="K121" s="365" t="s">
        <v>364</v>
      </c>
      <c r="L121" s="365" t="s">
        <v>146</v>
      </c>
      <c r="M121" s="893" t="s">
        <v>19</v>
      </c>
      <c r="N121" s="893" t="s">
        <v>20</v>
      </c>
      <c r="O121" s="893" t="s">
        <v>19</v>
      </c>
      <c r="P121" s="2554" t="s">
        <v>5602</v>
      </c>
      <c r="Q121" s="2554"/>
    </row>
    <row r="122" spans="2:25" s="127" customFormat="1" ht="115.5" customHeight="1" x14ac:dyDescent="0.25">
      <c r="B122" s="365" t="s">
        <v>351</v>
      </c>
      <c r="C122" s="897" t="s">
        <v>133</v>
      </c>
      <c r="D122" s="1572" t="s">
        <v>365</v>
      </c>
      <c r="E122" s="906">
        <v>34883623</v>
      </c>
      <c r="F122" s="1572" t="s">
        <v>124</v>
      </c>
      <c r="G122" s="1602" t="s">
        <v>229</v>
      </c>
      <c r="H122" s="908">
        <v>39903</v>
      </c>
      <c r="I122" s="1568" t="s">
        <v>2400</v>
      </c>
      <c r="J122" s="1602" t="s">
        <v>366</v>
      </c>
      <c r="K122" s="365" t="s">
        <v>367</v>
      </c>
      <c r="L122" s="365" t="s">
        <v>146</v>
      </c>
      <c r="M122" s="893" t="s">
        <v>19</v>
      </c>
      <c r="N122" s="893" t="s">
        <v>20</v>
      </c>
      <c r="O122" s="893" t="s">
        <v>19</v>
      </c>
      <c r="P122" s="2358" t="s">
        <v>5603</v>
      </c>
      <c r="Q122" s="2359"/>
    </row>
    <row r="123" spans="2:25" s="127" customFormat="1" ht="30" x14ac:dyDescent="0.25">
      <c r="B123" s="365" t="s">
        <v>351</v>
      </c>
      <c r="C123" s="897" t="s">
        <v>5604</v>
      </c>
      <c r="D123" s="1572" t="s">
        <v>380</v>
      </c>
      <c r="E123" s="906">
        <v>50945898</v>
      </c>
      <c r="F123" s="1572" t="s">
        <v>124</v>
      </c>
      <c r="G123" s="1569" t="s">
        <v>196</v>
      </c>
      <c r="H123" s="908">
        <v>38701</v>
      </c>
      <c r="I123" s="1572" t="s">
        <v>5605</v>
      </c>
      <c r="J123" s="1602">
        <v>100691</v>
      </c>
      <c r="K123" s="1602" t="s">
        <v>381</v>
      </c>
      <c r="L123" s="365" t="s">
        <v>146</v>
      </c>
      <c r="M123" s="1572" t="s">
        <v>19</v>
      </c>
      <c r="N123" s="893" t="s">
        <v>19</v>
      </c>
      <c r="O123" s="1572" t="s">
        <v>19</v>
      </c>
      <c r="P123" s="2528"/>
      <c r="Q123" s="2528"/>
    </row>
    <row r="124" spans="2:25" s="127" customFormat="1" ht="75" x14ac:dyDescent="0.25">
      <c r="B124" s="365" t="s">
        <v>324</v>
      </c>
      <c r="C124" s="365" t="s">
        <v>111</v>
      </c>
      <c r="D124" s="365" t="s">
        <v>325</v>
      </c>
      <c r="E124" s="897">
        <v>50942140</v>
      </c>
      <c r="F124" s="365" t="s">
        <v>326</v>
      </c>
      <c r="G124" s="365" t="s">
        <v>327</v>
      </c>
      <c r="H124" s="366">
        <v>41212</v>
      </c>
      <c r="I124" s="365" t="s">
        <v>86</v>
      </c>
      <c r="J124" s="365" t="s">
        <v>328</v>
      </c>
      <c r="K124" s="365" t="s">
        <v>329</v>
      </c>
      <c r="L124" s="365" t="s">
        <v>330</v>
      </c>
      <c r="M124" s="893" t="s">
        <v>19</v>
      </c>
      <c r="N124" s="893" t="s">
        <v>19</v>
      </c>
      <c r="O124" s="893" t="s">
        <v>19</v>
      </c>
      <c r="P124" s="2353" t="s">
        <v>331</v>
      </c>
      <c r="Q124" s="2354"/>
    </row>
    <row r="125" spans="2:25" s="127" customFormat="1" ht="45" x14ac:dyDescent="0.25">
      <c r="B125" s="365" t="s">
        <v>332</v>
      </c>
      <c r="C125" s="365" t="s">
        <v>111</v>
      </c>
      <c r="D125" s="365" t="s">
        <v>333</v>
      </c>
      <c r="E125" s="897">
        <v>26000646</v>
      </c>
      <c r="F125" s="365" t="s">
        <v>182</v>
      </c>
      <c r="G125" s="365" t="s">
        <v>226</v>
      </c>
      <c r="H125" s="366">
        <v>39792</v>
      </c>
      <c r="I125" s="365" t="s">
        <v>2400</v>
      </c>
      <c r="J125" s="365" t="s">
        <v>334</v>
      </c>
      <c r="K125" s="365" t="s">
        <v>335</v>
      </c>
      <c r="L125" s="365" t="s">
        <v>146</v>
      </c>
      <c r="M125" s="893" t="s">
        <v>19</v>
      </c>
      <c r="N125" s="893" t="s">
        <v>20</v>
      </c>
      <c r="O125" s="893" t="s">
        <v>19</v>
      </c>
      <c r="P125" s="2353"/>
      <c r="Q125" s="2354"/>
    </row>
    <row r="126" spans="2:25" s="127" customFormat="1" ht="60" x14ac:dyDescent="0.25">
      <c r="B126" s="365" t="s">
        <v>332</v>
      </c>
      <c r="C126" s="897" t="s">
        <v>2171</v>
      </c>
      <c r="D126" s="365" t="s">
        <v>337</v>
      </c>
      <c r="E126" s="897">
        <v>50868943</v>
      </c>
      <c r="F126" s="365" t="s">
        <v>338</v>
      </c>
      <c r="G126" s="365" t="s">
        <v>339</v>
      </c>
      <c r="H126" s="366">
        <v>41622</v>
      </c>
      <c r="I126" s="365" t="s">
        <v>86</v>
      </c>
      <c r="J126" s="365" t="s">
        <v>340</v>
      </c>
      <c r="K126" s="365" t="s">
        <v>341</v>
      </c>
      <c r="L126" s="365" t="s">
        <v>336</v>
      </c>
      <c r="M126" s="893" t="s">
        <v>19</v>
      </c>
      <c r="N126" s="893" t="s">
        <v>19</v>
      </c>
      <c r="O126" s="893" t="s">
        <v>19</v>
      </c>
      <c r="P126" s="2353" t="s">
        <v>342</v>
      </c>
      <c r="Q126" s="2354"/>
    </row>
    <row r="127" spans="2:25" s="127" customFormat="1" ht="30" x14ac:dyDescent="0.25">
      <c r="B127" s="365" t="s">
        <v>368</v>
      </c>
      <c r="C127" s="1602" t="s">
        <v>111</v>
      </c>
      <c r="D127" s="1572" t="s">
        <v>369</v>
      </c>
      <c r="E127" s="906">
        <v>34947959</v>
      </c>
      <c r="F127" s="1572" t="s">
        <v>124</v>
      </c>
      <c r="G127" s="1602" t="s">
        <v>370</v>
      </c>
      <c r="H127" s="908">
        <v>38331</v>
      </c>
      <c r="I127" s="1568">
        <v>103690</v>
      </c>
      <c r="J127" s="1602" t="s">
        <v>5606</v>
      </c>
      <c r="K127" s="365" t="s">
        <v>5607</v>
      </c>
      <c r="L127" s="365" t="s">
        <v>146</v>
      </c>
      <c r="M127" s="893" t="s">
        <v>19</v>
      </c>
      <c r="N127" s="893" t="s">
        <v>19</v>
      </c>
      <c r="O127" s="893" t="s">
        <v>19</v>
      </c>
      <c r="P127" s="2358" t="s">
        <v>5608</v>
      </c>
      <c r="Q127" s="2359"/>
    </row>
    <row r="128" spans="2:25" s="127" customFormat="1" ht="75" x14ac:dyDescent="0.25">
      <c r="B128" s="365" t="s">
        <v>371</v>
      </c>
      <c r="C128" s="365" t="s">
        <v>111</v>
      </c>
      <c r="D128" s="1572" t="s">
        <v>372</v>
      </c>
      <c r="E128" s="906">
        <v>1017130245</v>
      </c>
      <c r="F128" s="1572" t="s">
        <v>182</v>
      </c>
      <c r="G128" s="1602" t="s">
        <v>196</v>
      </c>
      <c r="H128" s="908">
        <v>40353</v>
      </c>
      <c r="I128" s="1568">
        <v>127673</v>
      </c>
      <c r="J128" s="1602" t="s">
        <v>373</v>
      </c>
      <c r="K128" s="365" t="s">
        <v>374</v>
      </c>
      <c r="L128" s="365" t="s">
        <v>146</v>
      </c>
      <c r="M128" s="893" t="s">
        <v>19</v>
      </c>
      <c r="N128" s="893" t="s">
        <v>19</v>
      </c>
      <c r="O128" s="893" t="s">
        <v>19</v>
      </c>
      <c r="P128" s="2528"/>
      <c r="Q128" s="2528"/>
    </row>
    <row r="129" spans="2:17" s="127" customFormat="1" ht="30" x14ac:dyDescent="0.25">
      <c r="B129" s="365" t="s">
        <v>375</v>
      </c>
      <c r="C129" s="897" t="s">
        <v>2171</v>
      </c>
      <c r="D129" s="1572" t="s">
        <v>376</v>
      </c>
      <c r="E129" s="906">
        <v>50902459</v>
      </c>
      <c r="F129" s="1572" t="s">
        <v>349</v>
      </c>
      <c r="G129" s="1569" t="s">
        <v>377</v>
      </c>
      <c r="H129" s="908">
        <v>36007</v>
      </c>
      <c r="I129" s="1568" t="s">
        <v>2400</v>
      </c>
      <c r="J129" s="1602" t="s">
        <v>378</v>
      </c>
      <c r="K129" s="1602" t="s">
        <v>379</v>
      </c>
      <c r="L129" s="365" t="s">
        <v>146</v>
      </c>
      <c r="M129" s="1572" t="s">
        <v>19</v>
      </c>
      <c r="N129" s="1572" t="s">
        <v>19</v>
      </c>
      <c r="O129" s="1572" t="s">
        <v>19</v>
      </c>
      <c r="P129" s="2528"/>
      <c r="Q129" s="2528"/>
    </row>
    <row r="138" spans="2:17" ht="15.75" thickBot="1" x14ac:dyDescent="0.3"/>
    <row r="139" spans="2:17" ht="27" thickBot="1" x14ac:dyDescent="0.3">
      <c r="B139" s="1903" t="s">
        <v>149</v>
      </c>
      <c r="C139" s="1904"/>
      <c r="D139" s="1904"/>
      <c r="E139" s="1904"/>
      <c r="F139" s="1904"/>
      <c r="G139" s="1904"/>
      <c r="H139" s="1904"/>
      <c r="I139" s="1904"/>
      <c r="J139" s="1904"/>
      <c r="K139" s="1904"/>
      <c r="L139" s="1904"/>
      <c r="M139" s="1904"/>
      <c r="N139" s="1905"/>
    </row>
    <row r="142" spans="2:17" ht="30" x14ac:dyDescent="0.25">
      <c r="B142" s="114" t="s">
        <v>18</v>
      </c>
      <c r="C142" s="114" t="s">
        <v>150</v>
      </c>
      <c r="D142" s="1898" t="s">
        <v>81</v>
      </c>
      <c r="E142" s="1900"/>
    </row>
    <row r="143" spans="2:17" ht="30" x14ac:dyDescent="0.25">
      <c r="B143" s="1528" t="s">
        <v>151</v>
      </c>
      <c r="C143" s="1488" t="s">
        <v>19</v>
      </c>
      <c r="D143" s="1945"/>
      <c r="E143" s="1945"/>
    </row>
    <row r="146" spans="1:26" ht="26.25" x14ac:dyDescent="0.25">
      <c r="B146" s="1881" t="s">
        <v>152</v>
      </c>
      <c r="C146" s="1882"/>
      <c r="D146" s="1882"/>
      <c r="E146" s="1882"/>
      <c r="F146" s="1882"/>
      <c r="G146" s="1882"/>
      <c r="H146" s="1882"/>
      <c r="I146" s="1882"/>
      <c r="J146" s="1882"/>
      <c r="K146" s="1882"/>
      <c r="L146" s="1882"/>
      <c r="M146" s="1882"/>
      <c r="N146" s="1882"/>
      <c r="O146" s="1882"/>
      <c r="P146" s="1882"/>
    </row>
    <row r="148" spans="1:26" ht="15.75" thickBot="1" x14ac:dyDescent="0.3"/>
    <row r="149" spans="1:26" ht="27" thickBot="1" x14ac:dyDescent="0.3">
      <c r="B149" s="1903" t="s">
        <v>153</v>
      </c>
      <c r="C149" s="1904"/>
      <c r="D149" s="1904"/>
      <c r="E149" s="1904"/>
      <c r="F149" s="1904"/>
      <c r="G149" s="1904"/>
      <c r="H149" s="1904"/>
      <c r="I149" s="1904"/>
      <c r="J149" s="1904"/>
      <c r="K149" s="1904"/>
      <c r="L149" s="1904"/>
      <c r="M149" s="1904"/>
      <c r="N149" s="1905"/>
    </row>
    <row r="151" spans="1:26" ht="15.75" thickBot="1" x14ac:dyDescent="0.3">
      <c r="M151" s="58"/>
      <c r="N151" s="58"/>
    </row>
    <row r="152" spans="1:26" s="1523" customFormat="1" ht="60" x14ac:dyDescent="0.25">
      <c r="B152" s="155" t="s">
        <v>34</v>
      </c>
      <c r="C152" s="155" t="s">
        <v>35</v>
      </c>
      <c r="D152" s="155" t="s">
        <v>36</v>
      </c>
      <c r="E152" s="155" t="s">
        <v>37</v>
      </c>
      <c r="F152" s="155" t="s">
        <v>38</v>
      </c>
      <c r="G152" s="155" t="s">
        <v>39</v>
      </c>
      <c r="H152" s="155" t="s">
        <v>40</v>
      </c>
      <c r="I152" s="155" t="s">
        <v>41</v>
      </c>
      <c r="J152" s="155" t="s">
        <v>42</v>
      </c>
      <c r="K152" s="155" t="s">
        <v>43</v>
      </c>
      <c r="L152" s="155" t="s">
        <v>44</v>
      </c>
      <c r="M152" s="157" t="s">
        <v>45</v>
      </c>
      <c r="N152" s="155" t="s">
        <v>46</v>
      </c>
      <c r="O152" s="155" t="s">
        <v>47</v>
      </c>
      <c r="P152" s="1472" t="s">
        <v>48</v>
      </c>
      <c r="Q152" s="1472" t="s">
        <v>49</v>
      </c>
    </row>
    <row r="153" spans="1:26" s="76" customFormat="1" x14ac:dyDescent="0.25">
      <c r="A153" s="62">
        <v>1</v>
      </c>
      <c r="B153" s="77" t="s">
        <v>383</v>
      </c>
      <c r="C153" s="79" t="s">
        <v>50</v>
      </c>
      <c r="D153" s="77" t="s">
        <v>50</v>
      </c>
      <c r="E153" s="84">
        <v>95</v>
      </c>
      <c r="F153" s="79" t="s">
        <v>19</v>
      </c>
      <c r="G153" s="159">
        <v>1</v>
      </c>
      <c r="H153" s="80">
        <v>40569</v>
      </c>
      <c r="I153" s="80">
        <v>40908</v>
      </c>
      <c r="J153" s="82" t="s">
        <v>20</v>
      </c>
      <c r="K153" s="1296">
        <v>12</v>
      </c>
      <c r="L153" s="1297"/>
      <c r="M153" s="1296">
        <v>731</v>
      </c>
      <c r="N153" s="1298">
        <v>1</v>
      </c>
      <c r="O153" s="1299">
        <v>365481872</v>
      </c>
      <c r="P153" s="1299">
        <v>462</v>
      </c>
      <c r="Q153" s="1300"/>
      <c r="R153" s="75"/>
      <c r="S153" s="75"/>
      <c r="T153" s="75"/>
      <c r="U153" s="75"/>
      <c r="V153" s="75"/>
      <c r="W153" s="75"/>
      <c r="X153" s="75"/>
      <c r="Y153" s="75"/>
      <c r="Z153" s="75"/>
    </row>
    <row r="154" spans="1:26" s="76" customFormat="1" x14ac:dyDescent="0.25">
      <c r="A154" s="62">
        <f>+A153+1</f>
        <v>2</v>
      </c>
      <c r="B154" s="77" t="s">
        <v>383</v>
      </c>
      <c r="C154" s="79" t="s">
        <v>50</v>
      </c>
      <c r="D154" s="77" t="s">
        <v>50</v>
      </c>
      <c r="E154" s="84">
        <v>101</v>
      </c>
      <c r="F154" s="79" t="s">
        <v>19</v>
      </c>
      <c r="G154" s="159">
        <v>1</v>
      </c>
      <c r="H154" s="80">
        <v>40928</v>
      </c>
      <c r="I154" s="80">
        <v>41090</v>
      </c>
      <c r="J154" s="82" t="s">
        <v>20</v>
      </c>
      <c r="K154" s="1296" t="s">
        <v>384</v>
      </c>
      <c r="L154" s="1297"/>
      <c r="M154" s="1296">
        <v>145</v>
      </c>
      <c r="N154" s="1298">
        <v>1</v>
      </c>
      <c r="O154" s="1299">
        <v>109469378</v>
      </c>
      <c r="P154" s="1299">
        <v>463</v>
      </c>
      <c r="Q154" s="1300"/>
      <c r="R154" s="75"/>
      <c r="S154" s="75"/>
      <c r="T154" s="75"/>
      <c r="U154" s="75"/>
      <c r="V154" s="75"/>
      <c r="W154" s="75"/>
      <c r="X154" s="75"/>
      <c r="Y154" s="75"/>
      <c r="Z154" s="75"/>
    </row>
    <row r="155" spans="1:26" s="76" customFormat="1" x14ac:dyDescent="0.25">
      <c r="A155" s="62">
        <f t="shared" ref="A155:A160" si="1">+A154+1</f>
        <v>3</v>
      </c>
      <c r="B155" s="77" t="s">
        <v>383</v>
      </c>
      <c r="C155" s="79" t="s">
        <v>50</v>
      </c>
      <c r="D155" s="77" t="s">
        <v>50</v>
      </c>
      <c r="E155" s="84">
        <v>243</v>
      </c>
      <c r="F155" s="79" t="s">
        <v>19</v>
      </c>
      <c r="G155" s="159">
        <v>1</v>
      </c>
      <c r="H155" s="80">
        <v>41849</v>
      </c>
      <c r="I155" s="80">
        <v>41943</v>
      </c>
      <c r="J155" s="82" t="s">
        <v>20</v>
      </c>
      <c r="K155" s="1296">
        <v>3</v>
      </c>
      <c r="L155" s="1297"/>
      <c r="M155" s="1296">
        <v>1099</v>
      </c>
      <c r="N155" s="1298">
        <v>1</v>
      </c>
      <c r="O155" s="1299">
        <v>725615338</v>
      </c>
      <c r="P155" s="1299">
        <v>464</v>
      </c>
      <c r="Q155" s="1300"/>
      <c r="R155" s="75"/>
      <c r="S155" s="75"/>
      <c r="T155" s="75"/>
      <c r="U155" s="75"/>
      <c r="V155" s="75"/>
      <c r="W155" s="75"/>
      <c r="X155" s="75"/>
      <c r="Y155" s="75"/>
      <c r="Z155" s="75"/>
    </row>
    <row r="156" spans="1:26" s="76" customFormat="1" x14ac:dyDescent="0.25">
      <c r="A156" s="62">
        <f t="shared" si="1"/>
        <v>4</v>
      </c>
      <c r="B156" s="77"/>
      <c r="C156" s="79"/>
      <c r="D156" s="77"/>
      <c r="E156" s="78"/>
      <c r="F156" s="79"/>
      <c r="G156" s="79"/>
      <c r="H156" s="164"/>
      <c r="I156" s="166"/>
      <c r="J156" s="166"/>
      <c r="K156" s="1297"/>
      <c r="L156" s="1297"/>
      <c r="M156" s="1301"/>
      <c r="N156" s="1301"/>
      <c r="O156" s="1299"/>
      <c r="P156" s="1299"/>
      <c r="Q156" s="1300"/>
      <c r="R156" s="75"/>
      <c r="S156" s="75"/>
      <c r="T156" s="75"/>
      <c r="U156" s="75"/>
      <c r="V156" s="75"/>
      <c r="W156" s="75"/>
      <c r="X156" s="75"/>
      <c r="Y156" s="75"/>
      <c r="Z156" s="75"/>
    </row>
    <row r="157" spans="1:26" s="76" customFormat="1" x14ac:dyDescent="0.25">
      <c r="A157" s="62">
        <f t="shared" si="1"/>
        <v>5</v>
      </c>
      <c r="B157" s="77"/>
      <c r="C157" s="79"/>
      <c r="D157" s="77"/>
      <c r="E157" s="163"/>
      <c r="F157" s="164"/>
      <c r="G157" s="164"/>
      <c r="H157" s="164"/>
      <c r="I157" s="166"/>
      <c r="J157" s="166"/>
      <c r="K157" s="1297"/>
      <c r="L157" s="1297"/>
      <c r="M157" s="1301"/>
      <c r="N157" s="1301"/>
      <c r="O157" s="1299"/>
      <c r="P157" s="1299"/>
      <c r="Q157" s="1300"/>
      <c r="R157" s="75"/>
      <c r="S157" s="75"/>
      <c r="T157" s="75"/>
      <c r="U157" s="75"/>
      <c r="V157" s="75"/>
      <c r="W157" s="75"/>
      <c r="X157" s="75"/>
      <c r="Y157" s="75"/>
      <c r="Z157" s="75"/>
    </row>
    <row r="158" spans="1:26" s="76" customFormat="1" x14ac:dyDescent="0.25">
      <c r="A158" s="62">
        <f t="shared" si="1"/>
        <v>6</v>
      </c>
      <c r="B158" s="77"/>
      <c r="C158" s="79"/>
      <c r="D158" s="77"/>
      <c r="E158" s="163"/>
      <c r="F158" s="164"/>
      <c r="G158" s="164"/>
      <c r="H158" s="164"/>
      <c r="I158" s="166"/>
      <c r="J158" s="166"/>
      <c r="K158" s="1297"/>
      <c r="L158" s="1297"/>
      <c r="M158" s="1301"/>
      <c r="N158" s="1301"/>
      <c r="O158" s="1299"/>
      <c r="P158" s="1299"/>
      <c r="Q158" s="1300"/>
      <c r="R158" s="75"/>
      <c r="S158" s="75"/>
      <c r="T158" s="75"/>
      <c r="U158" s="75"/>
      <c r="V158" s="75"/>
      <c r="W158" s="75"/>
      <c r="X158" s="75"/>
      <c r="Y158" s="75"/>
      <c r="Z158" s="75"/>
    </row>
    <row r="159" spans="1:26" s="76" customFormat="1" x14ac:dyDescent="0.25">
      <c r="A159" s="62">
        <f t="shared" si="1"/>
        <v>7</v>
      </c>
      <c r="B159" s="77"/>
      <c r="C159" s="79"/>
      <c r="D159" s="77"/>
      <c r="E159" s="163"/>
      <c r="F159" s="164"/>
      <c r="G159" s="164"/>
      <c r="H159" s="164"/>
      <c r="I159" s="166"/>
      <c r="J159" s="166"/>
      <c r="K159" s="1297"/>
      <c r="L159" s="1297"/>
      <c r="M159" s="1301"/>
      <c r="N159" s="1301"/>
      <c r="O159" s="1299"/>
      <c r="P159" s="1299"/>
      <c r="Q159" s="1300"/>
      <c r="R159" s="75"/>
      <c r="S159" s="75"/>
      <c r="T159" s="75"/>
      <c r="U159" s="75"/>
      <c r="V159" s="75"/>
      <c r="W159" s="75"/>
      <c r="X159" s="75"/>
      <c r="Y159" s="75"/>
      <c r="Z159" s="75"/>
    </row>
    <row r="160" spans="1:26" s="76" customFormat="1" x14ac:dyDescent="0.25">
      <c r="A160" s="62">
        <f t="shared" si="1"/>
        <v>8</v>
      </c>
      <c r="B160" s="77"/>
      <c r="C160" s="79"/>
      <c r="D160" s="77"/>
      <c r="E160" s="163"/>
      <c r="F160" s="164"/>
      <c r="G160" s="164"/>
      <c r="H160" s="164"/>
      <c r="I160" s="166"/>
      <c r="J160" s="166"/>
      <c r="K160" s="1297"/>
      <c r="L160" s="1297"/>
      <c r="M160" s="1301"/>
      <c r="N160" s="1301"/>
      <c r="O160" s="1299"/>
      <c r="P160" s="1299"/>
      <c r="Q160" s="1300"/>
      <c r="R160" s="75"/>
      <c r="S160" s="75"/>
      <c r="T160" s="75"/>
      <c r="U160" s="75"/>
      <c r="V160" s="75"/>
      <c r="W160" s="75"/>
      <c r="X160" s="75"/>
      <c r="Y160" s="75"/>
      <c r="Z160" s="75"/>
    </row>
    <row r="161" spans="1:17" s="76" customFormat="1" x14ac:dyDescent="0.25">
      <c r="A161" s="62"/>
      <c r="B161" s="162" t="s">
        <v>29</v>
      </c>
      <c r="C161" s="79"/>
      <c r="D161" s="77"/>
      <c r="E161" s="163"/>
      <c r="F161" s="164"/>
      <c r="G161" s="164"/>
      <c r="H161" s="164"/>
      <c r="I161" s="166"/>
      <c r="J161" s="166"/>
      <c r="K161" s="1302" t="s">
        <v>385</v>
      </c>
      <c r="L161" s="1302">
        <f>SUM(L153:L160)</f>
        <v>0</v>
      </c>
      <c r="M161" s="1303">
        <f>SUM(M153:M160)</f>
        <v>1975</v>
      </c>
      <c r="N161" s="1302"/>
      <c r="O161" s="1299"/>
      <c r="P161" s="1299"/>
      <c r="Q161" s="1304"/>
    </row>
    <row r="162" spans="1:17" x14ac:dyDescent="0.25">
      <c r="B162" s="100"/>
      <c r="C162" s="100"/>
      <c r="D162" s="103"/>
      <c r="E162" s="574"/>
      <c r="F162" s="100"/>
      <c r="G162" s="100"/>
      <c r="H162" s="100"/>
      <c r="I162" s="100"/>
      <c r="J162" s="103"/>
      <c r="K162" s="100"/>
      <c r="L162" s="100"/>
      <c r="M162" s="100"/>
      <c r="N162" s="100"/>
      <c r="O162" s="100"/>
      <c r="P162" s="100"/>
    </row>
    <row r="163" spans="1:17" ht="18.75" x14ac:dyDescent="0.25">
      <c r="B163" s="106" t="s">
        <v>154</v>
      </c>
      <c r="C163" s="171" t="str">
        <f>+K161</f>
        <v>20,3</v>
      </c>
      <c r="H163" s="110"/>
      <c r="I163" s="110"/>
      <c r="J163" s="111"/>
      <c r="K163" s="110"/>
      <c r="L163" s="110"/>
      <c r="M163" s="110"/>
      <c r="N163" s="100"/>
      <c r="O163" s="100"/>
      <c r="P163" s="100"/>
    </row>
    <row r="165" spans="1:17" ht="15.75" thickBot="1" x14ac:dyDescent="0.3">
      <c r="B165" s="1" t="s">
        <v>386</v>
      </c>
    </row>
    <row r="166" spans="1:17" ht="30.75" thickBot="1" x14ac:dyDescent="0.3">
      <c r="B166" s="233" t="s">
        <v>166</v>
      </c>
      <c r="C166" s="1600" t="s">
        <v>167</v>
      </c>
      <c r="D166" s="233" t="s">
        <v>28</v>
      </c>
      <c r="E166" s="1600" t="s">
        <v>205</v>
      </c>
    </row>
    <row r="167" spans="1:17" x14ac:dyDescent="0.25">
      <c r="B167" s="235" t="s">
        <v>206</v>
      </c>
      <c r="C167" s="1022">
        <v>20</v>
      </c>
      <c r="D167" s="1022">
        <v>0</v>
      </c>
      <c r="E167" s="2341">
        <f>+D167+D168+D169</f>
        <v>40</v>
      </c>
    </row>
    <row r="168" spans="1:17" x14ac:dyDescent="0.25">
      <c r="B168" s="235" t="s">
        <v>207</v>
      </c>
      <c r="C168" s="385">
        <v>30</v>
      </c>
      <c r="D168" s="1058">
        <v>0</v>
      </c>
      <c r="E168" s="2342"/>
    </row>
    <row r="169" spans="1:17" ht="15.75" thickBot="1" x14ac:dyDescent="0.3">
      <c r="B169" s="235" t="s">
        <v>208</v>
      </c>
      <c r="C169" s="1024">
        <v>40</v>
      </c>
      <c r="D169" s="1024">
        <v>40</v>
      </c>
      <c r="E169" s="2343"/>
    </row>
    <row r="172" spans="1:17" ht="15.75" thickBot="1" x14ac:dyDescent="0.3">
      <c r="B172" s="1" t="s">
        <v>387</v>
      </c>
    </row>
    <row r="173" spans="1:17" ht="30.75" thickBot="1" x14ac:dyDescent="0.3">
      <c r="B173" s="233" t="s">
        <v>166</v>
      </c>
      <c r="C173" s="1600" t="s">
        <v>167</v>
      </c>
      <c r="D173" s="233" t="s">
        <v>28</v>
      </c>
      <c r="E173" s="1600" t="s">
        <v>205</v>
      </c>
    </row>
    <row r="174" spans="1:17" x14ac:dyDescent="0.25">
      <c r="B174" s="235" t="s">
        <v>206</v>
      </c>
      <c r="C174" s="1022">
        <v>20</v>
      </c>
      <c r="D174" s="1022">
        <v>0</v>
      </c>
      <c r="E174" s="2341">
        <f>+D174+D175+D176</f>
        <v>0</v>
      </c>
    </row>
    <row r="175" spans="1:17" x14ac:dyDescent="0.25">
      <c r="B175" s="235" t="s">
        <v>207</v>
      </c>
      <c r="C175" s="385">
        <v>30</v>
      </c>
      <c r="D175" s="1058">
        <v>0</v>
      </c>
      <c r="E175" s="2342"/>
    </row>
    <row r="176" spans="1:17" ht="15.75" thickBot="1" x14ac:dyDescent="0.3">
      <c r="B176" s="235" t="s">
        <v>208</v>
      </c>
      <c r="C176" s="1024">
        <v>40</v>
      </c>
      <c r="D176" s="1024">
        <v>0</v>
      </c>
      <c r="E176" s="2343"/>
    </row>
    <row r="178" spans="2:17" ht="15.75" thickBot="1" x14ac:dyDescent="0.3"/>
    <row r="179" spans="2:17" ht="27" thickBot="1" x14ac:dyDescent="0.3">
      <c r="B179" s="1903" t="s">
        <v>155</v>
      </c>
      <c r="C179" s="1904"/>
      <c r="D179" s="1904"/>
      <c r="E179" s="1904"/>
      <c r="F179" s="1904"/>
      <c r="G179" s="1904"/>
      <c r="H179" s="1904"/>
      <c r="I179" s="1904"/>
      <c r="J179" s="1904"/>
      <c r="K179" s="1904"/>
      <c r="L179" s="1904"/>
      <c r="M179" s="1904"/>
      <c r="N179" s="1905"/>
    </row>
    <row r="181" spans="2:17" ht="75" x14ac:dyDescent="0.25">
      <c r="B181" s="1472" t="s">
        <v>95</v>
      </c>
      <c r="C181" s="1896" t="s">
        <v>96</v>
      </c>
      <c r="D181" s="1896" t="s">
        <v>97</v>
      </c>
      <c r="E181" s="1896" t="s">
        <v>98</v>
      </c>
      <c r="F181" s="1896" t="s">
        <v>99</v>
      </c>
      <c r="G181" s="1896" t="s">
        <v>100</v>
      </c>
      <c r="H181" s="1896" t="s">
        <v>101</v>
      </c>
      <c r="I181" s="1896" t="s">
        <v>102</v>
      </c>
      <c r="J181" s="1898" t="s">
        <v>103</v>
      </c>
      <c r="K181" s="2131"/>
      <c r="L181" s="2132"/>
      <c r="M181" s="1522" t="s">
        <v>104</v>
      </c>
      <c r="N181" s="1522" t="s">
        <v>105</v>
      </c>
      <c r="O181" s="1522" t="s">
        <v>106</v>
      </c>
      <c r="P181" s="1898" t="s">
        <v>81</v>
      </c>
      <c r="Q181" s="1900"/>
    </row>
    <row r="182" spans="2:17" ht="30" x14ac:dyDescent="0.25">
      <c r="B182" s="305" t="s">
        <v>388</v>
      </c>
      <c r="C182" s="1897"/>
      <c r="D182" s="1897"/>
      <c r="E182" s="1897"/>
      <c r="F182" s="1897"/>
      <c r="G182" s="1897"/>
      <c r="H182" s="1897"/>
      <c r="I182" s="1897"/>
      <c r="J182" s="1575" t="s">
        <v>107</v>
      </c>
      <c r="K182" s="1536" t="s">
        <v>108</v>
      </c>
      <c r="L182" s="1531" t="s">
        <v>109</v>
      </c>
      <c r="M182" s="1522"/>
      <c r="N182" s="1522"/>
      <c r="O182" s="1522"/>
      <c r="P182" s="1473"/>
      <c r="Q182" s="1474"/>
    </row>
    <row r="183" spans="2:17" ht="60" x14ac:dyDescent="0.25">
      <c r="B183" s="1307" t="s">
        <v>389</v>
      </c>
      <c r="C183" s="181" t="s">
        <v>390</v>
      </c>
      <c r="D183" s="1575" t="s">
        <v>391</v>
      </c>
      <c r="E183" s="276">
        <v>30652527</v>
      </c>
      <c r="F183" s="276" t="s">
        <v>392</v>
      </c>
      <c r="G183" s="51" t="s">
        <v>316</v>
      </c>
      <c r="H183" s="306">
        <v>36050</v>
      </c>
      <c r="I183" s="277" t="s">
        <v>86</v>
      </c>
      <c r="J183" s="185" t="s">
        <v>393</v>
      </c>
      <c r="K183" s="299" t="s">
        <v>394</v>
      </c>
      <c r="L183" s="299" t="s">
        <v>395</v>
      </c>
      <c r="M183" s="51" t="s">
        <v>19</v>
      </c>
      <c r="N183" s="109" t="s">
        <v>19</v>
      </c>
      <c r="O183" s="51" t="s">
        <v>19</v>
      </c>
      <c r="P183" s="1949" t="s">
        <v>4443</v>
      </c>
      <c r="Q183" s="1949"/>
    </row>
    <row r="184" spans="2:17" ht="30" x14ac:dyDescent="0.25">
      <c r="B184" s="1307" t="s">
        <v>396</v>
      </c>
      <c r="C184" s="181" t="s">
        <v>390</v>
      </c>
      <c r="D184" s="1531" t="s">
        <v>397</v>
      </c>
      <c r="E184" s="278">
        <v>50872439</v>
      </c>
      <c r="F184" s="278" t="s">
        <v>124</v>
      </c>
      <c r="G184" s="109" t="s">
        <v>398</v>
      </c>
      <c r="H184" s="311">
        <v>35265</v>
      </c>
      <c r="I184" s="277" t="s">
        <v>2400</v>
      </c>
      <c r="J184" s="185" t="s">
        <v>399</v>
      </c>
      <c r="K184" s="299" t="s">
        <v>400</v>
      </c>
      <c r="L184" s="299" t="s">
        <v>382</v>
      </c>
      <c r="M184" s="51" t="s">
        <v>19</v>
      </c>
      <c r="N184" s="109" t="s">
        <v>20</v>
      </c>
      <c r="O184" s="51" t="s">
        <v>19</v>
      </c>
      <c r="P184" s="2052" t="s">
        <v>4444</v>
      </c>
      <c r="Q184" s="2053"/>
    </row>
    <row r="185" spans="2:17" ht="30" x14ac:dyDescent="0.25">
      <c r="B185" s="1307" t="s">
        <v>401</v>
      </c>
      <c r="C185" s="181" t="s">
        <v>390</v>
      </c>
      <c r="D185" s="1531" t="s">
        <v>402</v>
      </c>
      <c r="E185" s="278">
        <v>25991832</v>
      </c>
      <c r="F185" s="278" t="s">
        <v>403</v>
      </c>
      <c r="G185" s="1332" t="s">
        <v>404</v>
      </c>
      <c r="H185" s="311">
        <v>36140</v>
      </c>
      <c r="I185" s="277" t="s">
        <v>86</v>
      </c>
      <c r="J185" s="185" t="s">
        <v>405</v>
      </c>
      <c r="K185" s="307" t="s">
        <v>406</v>
      </c>
      <c r="L185" s="307" t="s">
        <v>407</v>
      </c>
      <c r="M185" s="51" t="s">
        <v>19</v>
      </c>
      <c r="N185" s="109" t="s">
        <v>19</v>
      </c>
      <c r="O185" s="51" t="s">
        <v>19</v>
      </c>
      <c r="P185" s="2052" t="s">
        <v>408</v>
      </c>
      <c r="Q185" s="2053"/>
    </row>
    <row r="186" spans="2:17" ht="30" x14ac:dyDescent="0.25">
      <c r="B186" s="1307" t="s">
        <v>409</v>
      </c>
      <c r="C186" s="181" t="s">
        <v>390</v>
      </c>
      <c r="D186" s="1531" t="s">
        <v>410</v>
      </c>
      <c r="E186" s="278">
        <v>50899585</v>
      </c>
      <c r="F186" s="1332" t="s">
        <v>411</v>
      </c>
      <c r="G186" s="588" t="s">
        <v>412</v>
      </c>
      <c r="H186" s="311">
        <v>36119</v>
      </c>
      <c r="I186" s="277" t="s">
        <v>86</v>
      </c>
      <c r="J186" s="185" t="s">
        <v>413</v>
      </c>
      <c r="K186" s="307" t="s">
        <v>414</v>
      </c>
      <c r="L186" s="307" t="s">
        <v>415</v>
      </c>
      <c r="M186" s="51" t="s">
        <v>19</v>
      </c>
      <c r="N186" s="109" t="s">
        <v>19</v>
      </c>
      <c r="O186" s="51" t="s">
        <v>19</v>
      </c>
      <c r="P186" s="1949" t="s">
        <v>4443</v>
      </c>
      <c r="Q186" s="1949"/>
    </row>
    <row r="187" spans="2:17" ht="30" x14ac:dyDescent="0.25">
      <c r="B187" s="181" t="s">
        <v>416</v>
      </c>
      <c r="C187" s="181" t="s">
        <v>4445</v>
      </c>
      <c r="D187" s="1531" t="s">
        <v>417</v>
      </c>
      <c r="E187" s="278">
        <v>78320379</v>
      </c>
      <c r="F187" s="278" t="s">
        <v>124</v>
      </c>
      <c r="G187" s="1332" t="s">
        <v>398</v>
      </c>
      <c r="H187" s="311">
        <v>35327</v>
      </c>
      <c r="I187" s="277">
        <v>3778104</v>
      </c>
      <c r="J187" s="185" t="s">
        <v>418</v>
      </c>
      <c r="K187" s="309" t="s">
        <v>419</v>
      </c>
      <c r="L187" s="307" t="s">
        <v>420</v>
      </c>
      <c r="M187" s="51" t="s">
        <v>19</v>
      </c>
      <c r="N187" s="109" t="s">
        <v>19</v>
      </c>
      <c r="O187" s="51" t="s">
        <v>19</v>
      </c>
      <c r="P187" s="2052" t="s">
        <v>4446</v>
      </c>
      <c r="Q187" s="2053"/>
    </row>
    <row r="188" spans="2:17" x14ac:dyDescent="0.25">
      <c r="B188" s="181" t="s">
        <v>421</v>
      </c>
      <c r="C188" s="181" t="s">
        <v>4445</v>
      </c>
      <c r="D188" s="1531" t="s">
        <v>422</v>
      </c>
      <c r="E188" s="1306">
        <v>50981438</v>
      </c>
      <c r="F188" s="278" t="s">
        <v>423</v>
      </c>
      <c r="G188" s="1332" t="s">
        <v>424</v>
      </c>
      <c r="H188" s="311">
        <v>40064</v>
      </c>
      <c r="I188" s="277" t="s">
        <v>86</v>
      </c>
      <c r="J188" s="185" t="s">
        <v>413</v>
      </c>
      <c r="K188" s="307" t="s">
        <v>425</v>
      </c>
      <c r="L188" s="307" t="s">
        <v>426</v>
      </c>
      <c r="M188" s="51" t="s">
        <v>19</v>
      </c>
      <c r="N188" s="51" t="s">
        <v>19</v>
      </c>
      <c r="O188" s="51" t="s">
        <v>19</v>
      </c>
      <c r="P188" s="1513"/>
      <c r="Q188" s="1514"/>
    </row>
    <row r="189" spans="2:17" ht="45" x14ac:dyDescent="0.25">
      <c r="B189" s="181" t="s">
        <v>427</v>
      </c>
      <c r="C189" s="181" t="s">
        <v>4445</v>
      </c>
      <c r="D189" s="1536" t="s">
        <v>428</v>
      </c>
      <c r="E189" s="278">
        <v>25991272</v>
      </c>
      <c r="F189" s="278" t="s">
        <v>429</v>
      </c>
      <c r="G189" s="1332" t="s">
        <v>430</v>
      </c>
      <c r="H189" s="311">
        <v>35874</v>
      </c>
      <c r="I189" s="277" t="s">
        <v>86</v>
      </c>
      <c r="J189" s="185" t="s">
        <v>431</v>
      </c>
      <c r="K189" s="307" t="s">
        <v>432</v>
      </c>
      <c r="L189" s="307" t="s">
        <v>433</v>
      </c>
      <c r="M189" s="51" t="s">
        <v>19</v>
      </c>
      <c r="N189" s="51" t="s">
        <v>20</v>
      </c>
      <c r="O189" s="51" t="s">
        <v>19</v>
      </c>
      <c r="P189" s="2052" t="s">
        <v>5609</v>
      </c>
      <c r="Q189" s="2053"/>
    </row>
    <row r="190" spans="2:17" x14ac:dyDescent="0.25">
      <c r="B190" s="181" t="s">
        <v>434</v>
      </c>
      <c r="C190" s="181" t="s">
        <v>4445</v>
      </c>
      <c r="D190" s="1575" t="s">
        <v>435</v>
      </c>
      <c r="E190" s="276">
        <v>50886170</v>
      </c>
      <c r="F190" s="276" t="s">
        <v>213</v>
      </c>
      <c r="G190" s="276" t="s">
        <v>219</v>
      </c>
      <c r="H190" s="306">
        <v>38652</v>
      </c>
      <c r="I190" s="277" t="s">
        <v>86</v>
      </c>
      <c r="J190" s="850" t="s">
        <v>271</v>
      </c>
      <c r="K190" s="311" t="s">
        <v>436</v>
      </c>
      <c r="L190" s="278" t="s">
        <v>437</v>
      </c>
      <c r="M190" s="51" t="s">
        <v>19</v>
      </c>
      <c r="N190" s="51" t="s">
        <v>19</v>
      </c>
      <c r="O190" s="51" t="s">
        <v>19</v>
      </c>
      <c r="P190" s="1945"/>
      <c r="Q190" s="1945"/>
    </row>
    <row r="193" spans="2:7" ht="15.75" thickBot="1" x14ac:dyDescent="0.3">
      <c r="B193" s="1" t="s">
        <v>234</v>
      </c>
    </row>
    <row r="194" spans="2:7" ht="30" x14ac:dyDescent="0.25">
      <c r="B194" s="55" t="s">
        <v>18</v>
      </c>
      <c r="C194" s="55" t="s">
        <v>166</v>
      </c>
      <c r="D194" s="1522" t="s">
        <v>167</v>
      </c>
      <c r="E194" s="55" t="s">
        <v>28</v>
      </c>
      <c r="F194" s="1600" t="s">
        <v>168</v>
      </c>
    </row>
    <row r="195" spans="2:7" ht="132" x14ac:dyDescent="0.2">
      <c r="B195" s="2072" t="s">
        <v>169</v>
      </c>
      <c r="C195" s="201" t="s">
        <v>170</v>
      </c>
      <c r="D195" s="1553">
        <v>25</v>
      </c>
      <c r="E195" s="1553"/>
      <c r="F195" s="2558">
        <f>+E195+E196+E197</f>
        <v>10</v>
      </c>
    </row>
    <row r="196" spans="2:7" ht="96" x14ac:dyDescent="0.2">
      <c r="B196" s="2072"/>
      <c r="C196" s="201" t="s">
        <v>171</v>
      </c>
      <c r="D196" s="369">
        <v>25</v>
      </c>
      <c r="E196" s="1553"/>
      <c r="F196" s="2559"/>
    </row>
    <row r="197" spans="2:7" ht="84" x14ac:dyDescent="0.2">
      <c r="B197" s="2072"/>
      <c r="C197" s="201" t="s">
        <v>172</v>
      </c>
      <c r="D197" s="1553">
        <v>10</v>
      </c>
      <c r="E197" s="1553">
        <v>10</v>
      </c>
      <c r="F197" s="2560"/>
    </row>
    <row r="200" spans="2:7" ht="15.75" thickBot="1" x14ac:dyDescent="0.3">
      <c r="B200" s="1" t="s">
        <v>235</v>
      </c>
    </row>
    <row r="201" spans="2:7" ht="30" x14ac:dyDescent="0.25">
      <c r="B201" s="55" t="s">
        <v>18</v>
      </c>
      <c r="C201" s="55" t="s">
        <v>166</v>
      </c>
      <c r="D201" s="1522" t="s">
        <v>167</v>
      </c>
      <c r="E201" s="55" t="s">
        <v>28</v>
      </c>
      <c r="F201" s="1600" t="s">
        <v>168</v>
      </c>
      <c r="G201" s="200"/>
    </row>
    <row r="202" spans="2:7" ht="132" x14ac:dyDescent="0.2">
      <c r="B202" s="2072" t="s">
        <v>169</v>
      </c>
      <c r="C202" s="201" t="s">
        <v>170</v>
      </c>
      <c r="D202" s="1305">
        <v>25</v>
      </c>
      <c r="E202" s="1305">
        <v>25</v>
      </c>
      <c r="F202" s="2555">
        <f>+E202+E203+E204</f>
        <v>35</v>
      </c>
      <c r="G202" s="202"/>
    </row>
    <row r="203" spans="2:7" ht="96" x14ac:dyDescent="0.2">
      <c r="B203" s="2072"/>
      <c r="C203" s="201" t="s">
        <v>171</v>
      </c>
      <c r="D203" s="726">
        <v>25</v>
      </c>
      <c r="E203" s="1305">
        <v>0</v>
      </c>
      <c r="F203" s="2556"/>
      <c r="G203" s="202"/>
    </row>
    <row r="204" spans="2:7" ht="84" x14ac:dyDescent="0.2">
      <c r="B204" s="2072"/>
      <c r="C204" s="201" t="s">
        <v>172</v>
      </c>
      <c r="D204" s="1305">
        <v>10</v>
      </c>
      <c r="E204" s="1305">
        <v>10</v>
      </c>
      <c r="F204" s="2557"/>
      <c r="G204" s="202"/>
    </row>
    <row r="205" spans="2:7" x14ac:dyDescent="0.25">
      <c r="C205"/>
    </row>
  </sheetData>
  <mergeCells count="86">
    <mergeCell ref="B202:B204"/>
    <mergeCell ref="F202:F204"/>
    <mergeCell ref="F195:F197"/>
    <mergeCell ref="P181:Q181"/>
    <mergeCell ref="P184:Q184"/>
    <mergeCell ref="P185:Q185"/>
    <mergeCell ref="P187:Q187"/>
    <mergeCell ref="P190:Q190"/>
    <mergeCell ref="P111:Q112"/>
    <mergeCell ref="P113:Q113"/>
    <mergeCell ref="P118:Q118"/>
    <mergeCell ref="P117:Q117"/>
    <mergeCell ref="B139:N139"/>
    <mergeCell ref="O83:P83"/>
    <mergeCell ref="O84:P84"/>
    <mergeCell ref="O85:P85"/>
    <mergeCell ref="B106:N106"/>
    <mergeCell ref="B111:B112"/>
    <mergeCell ref="C111:C112"/>
    <mergeCell ref="D111:D112"/>
    <mergeCell ref="E111:E112"/>
    <mergeCell ref="F111:F112"/>
    <mergeCell ref="G111:G112"/>
    <mergeCell ref="H111:H112"/>
    <mergeCell ref="I111:I112"/>
    <mergeCell ref="J111:L111"/>
    <mergeCell ref="M111:M112"/>
    <mergeCell ref="N111:N112"/>
    <mergeCell ref="O111:O112"/>
    <mergeCell ref="O82:P82"/>
    <mergeCell ref="E38:F41"/>
    <mergeCell ref="E47:E48"/>
    <mergeCell ref="E53:E54"/>
    <mergeCell ref="M56:N56"/>
    <mergeCell ref="C74:N74"/>
    <mergeCell ref="B76:N76"/>
    <mergeCell ref="O79:P79"/>
    <mergeCell ref="O80:P80"/>
    <mergeCell ref="O81:P81"/>
    <mergeCell ref="B70:B71"/>
    <mergeCell ref="C70:C71"/>
    <mergeCell ref="D70:E70"/>
    <mergeCell ref="F71:F73"/>
    <mergeCell ref="E37:F37"/>
    <mergeCell ref="C9:N9"/>
    <mergeCell ref="B2:P2"/>
    <mergeCell ref="B4:P4"/>
    <mergeCell ref="C6:N6"/>
    <mergeCell ref="C7:N7"/>
    <mergeCell ref="C8:N8"/>
    <mergeCell ref="C10:E10"/>
    <mergeCell ref="B14:C21"/>
    <mergeCell ref="B22:C22"/>
    <mergeCell ref="E29:F29"/>
    <mergeCell ref="E30:F33"/>
    <mergeCell ref="B195:B197"/>
    <mergeCell ref="P122:Q122"/>
    <mergeCell ref="P123:Q123"/>
    <mergeCell ref="P127:Q127"/>
    <mergeCell ref="P128:Q128"/>
    <mergeCell ref="P129:Q129"/>
    <mergeCell ref="P124:Q124"/>
    <mergeCell ref="P126:Q126"/>
    <mergeCell ref="D142:E142"/>
    <mergeCell ref="D143:E143"/>
    <mergeCell ref="B146:P146"/>
    <mergeCell ref="P183:Q183"/>
    <mergeCell ref="B149:N149"/>
    <mergeCell ref="E174:E176"/>
    <mergeCell ref="B179:N179"/>
    <mergeCell ref="C181:C182"/>
    <mergeCell ref="D181:D182"/>
    <mergeCell ref="E181:E182"/>
    <mergeCell ref="F181:F182"/>
    <mergeCell ref="G181:G182"/>
    <mergeCell ref="H181:H182"/>
    <mergeCell ref="I181:I182"/>
    <mergeCell ref="J181:L181"/>
    <mergeCell ref="E167:E169"/>
    <mergeCell ref="R118:Y118"/>
    <mergeCell ref="P119:Q119"/>
    <mergeCell ref="P120:Q120"/>
    <mergeCell ref="P125:Q125"/>
    <mergeCell ref="P189:Q189"/>
    <mergeCell ref="P186:Q186"/>
    <mergeCell ref="P121:Q121"/>
  </mergeCells>
  <dataValidations count="2">
    <dataValidation type="decimal" allowBlank="1" showInputMessage="1" showErrorMessage="1" sqref="WVH983118 WBP983118 VRT983118 VHX983118 UYB983118 UOF983118 UEJ983118 TUN983118 TKR983118 TAV983118 SQZ983118 SHD983118 RXH983118 RNL983118 RDP983118 QTT983118 QJX983118 QAB983118 PQF983118 PGJ983118 OWN983118 OMR983118 OCV983118 NSZ983118 NJD983118 MZH983118 MPL983118 MFP983118 LVT983118 LLX983118 LCB983118 KSF983118 KIJ983118 JYN983118 JOR983118 JEV983118 IUZ983118 ILD983118 IBH983118 HRL983118 HHP983118 GXT983118 GNX983118 GEB983118 FUF983118 FKJ983118 FAN983118 EQR983118 EGV983118 DWZ983118 DND983118 DDH983118 CTL983118 CJP983118 BZT983118 BPX983118 BGB983118 AWF983118 AMJ983118 ACN983118 SR983118 IV983118 C983118 WVH917582 WLL917582 WBP917582 VRT917582 VHX917582 UYB917582 UOF917582 UEJ917582 TUN917582 TKR917582 TAV917582 SQZ917582 SHD917582 RXH917582 RNL917582 RDP917582 QTT917582 QJX917582 QAB917582 PQF917582 PGJ917582 OWN917582 OMR917582 OCV917582 NSZ917582 NJD917582 MZH917582 MPL917582 MFP917582 LVT917582 LLX917582 LCB917582 KSF917582 KIJ917582 JYN917582 JOR917582 JEV917582 IUZ917582 ILD917582 IBH917582 HRL917582 HHP917582 GXT917582 GNX917582 GEB917582 FUF917582 FKJ917582 FAN917582 EQR917582 EGV917582 DWZ917582 DND917582 DDH917582 CTL917582 CJP917582 BZT917582 BPX917582 BGB917582 AWF917582 AMJ917582 ACN917582 SR917582 IV917582 C917582 WVH852046 WLL852046 WBP852046 VRT852046 VHX852046 UYB852046 UOF852046 UEJ852046 TUN852046 TKR852046 TAV852046 SQZ852046 SHD852046 RXH852046 RNL852046 RDP852046 QTT852046 QJX852046 QAB852046 PQF852046 PGJ852046 OWN852046 OMR852046 OCV852046 NSZ852046 NJD852046 MZH852046 MPL852046 MFP852046 LVT852046 LLX852046 LCB852046 KSF852046 KIJ852046 JYN852046 JOR852046 JEV852046 IUZ852046 ILD852046 IBH852046 HRL852046 HHP852046 GXT852046 GNX852046 GEB852046 FUF852046 FKJ852046 FAN852046 EQR852046 EGV852046 DWZ852046 DND852046 DDH852046 CTL852046 CJP852046 BZT852046 BPX852046 BGB852046 AWF852046 AMJ852046 ACN852046 SR852046 IV852046 C852046 WVH786510 WLL786510 WBP786510 VRT786510 VHX786510 UYB786510 UOF786510 UEJ786510 TUN786510 TKR786510 TAV786510 SQZ786510 SHD786510 RXH786510 RNL786510 RDP786510 QTT786510 QJX786510 QAB786510 PQF786510 PGJ786510 OWN786510 OMR786510 OCV786510 NSZ786510 NJD786510 MZH786510 MPL786510 MFP786510 LVT786510 LLX786510 LCB786510 KSF786510 KIJ786510 JYN786510 JOR786510 JEV786510 IUZ786510 ILD786510 IBH786510 HRL786510 HHP786510 GXT786510 GNX786510 GEB786510 FUF786510 FKJ786510 FAN786510 EQR786510 EGV786510 DWZ786510 DND786510 DDH786510 CTL786510 CJP786510 BZT786510 BPX786510 BGB786510 AWF786510 AMJ786510 ACN786510 SR786510 IV786510 C786510 WVH720974 WLL720974 WBP720974 VRT720974 VHX720974 UYB720974 UOF720974 UEJ720974 TUN720974 TKR720974 TAV720974 SQZ720974 SHD720974 RXH720974 RNL720974 RDP720974 QTT720974 QJX720974 QAB720974 PQF720974 PGJ720974 OWN720974 OMR720974 OCV720974 NSZ720974 NJD720974 MZH720974 MPL720974 MFP720974 LVT720974 LLX720974 LCB720974 KSF720974 KIJ720974 JYN720974 JOR720974 JEV720974 IUZ720974 ILD720974 IBH720974 HRL720974 HHP720974 GXT720974 GNX720974 GEB720974 FUF720974 FKJ720974 FAN720974 EQR720974 EGV720974 DWZ720974 DND720974 DDH720974 CTL720974 CJP720974 BZT720974 BPX720974 BGB720974 AWF720974 AMJ720974 ACN720974 SR720974 IV720974 C720974 WVH655438 WLL655438 WBP655438 VRT655438 VHX655438 UYB655438 UOF655438 UEJ655438 TUN655438 TKR655438 TAV655438 SQZ655438 SHD655438 RXH655438 RNL655438 RDP655438 QTT655438 QJX655438 QAB655438 PQF655438 PGJ655438 OWN655438 OMR655438 OCV655438 NSZ655438 NJD655438 MZH655438 MPL655438 MFP655438 LVT655438 LLX655438 LCB655438 KSF655438 KIJ655438 JYN655438 JOR655438 JEV655438 IUZ655438 ILD655438 IBH655438 HRL655438 HHP655438 GXT655438 GNX655438 GEB655438 FUF655438 FKJ655438 FAN655438 EQR655438 EGV655438 DWZ655438 DND655438 DDH655438 CTL655438 CJP655438 BZT655438 BPX655438 BGB655438 AWF655438 AMJ655438 ACN655438 SR655438 IV655438 C655438 WVH589902 WLL589902 WBP589902 VRT589902 VHX589902 UYB589902 UOF589902 UEJ589902 TUN589902 TKR589902 TAV589902 SQZ589902 SHD589902 RXH589902 RNL589902 RDP589902 QTT589902 QJX589902 QAB589902 PQF589902 PGJ589902 OWN589902 OMR589902 OCV589902 NSZ589902 NJD589902 MZH589902 MPL589902 MFP589902 LVT589902 LLX589902 LCB589902 KSF589902 KIJ589902 JYN589902 JOR589902 JEV589902 IUZ589902 ILD589902 IBH589902 HRL589902 HHP589902 GXT589902 GNX589902 GEB589902 FUF589902 FKJ589902 FAN589902 EQR589902 EGV589902 DWZ589902 DND589902 DDH589902 CTL589902 CJP589902 BZT589902 BPX589902 BGB589902 AWF589902 AMJ589902 ACN589902 SR589902 IV589902 C589902 WVH524366 WLL524366 WBP524366 VRT524366 VHX524366 UYB524366 UOF524366 UEJ524366 TUN524366 TKR524366 TAV524366 SQZ524366 SHD524366 RXH524366 RNL524366 RDP524366 QTT524366 QJX524366 QAB524366 PQF524366 PGJ524366 OWN524366 OMR524366 OCV524366 NSZ524366 NJD524366 MZH524366 MPL524366 MFP524366 LVT524366 LLX524366 LCB524366 KSF524366 KIJ524366 JYN524366 JOR524366 JEV524366 IUZ524366 ILD524366 IBH524366 HRL524366 HHP524366 GXT524366 GNX524366 GEB524366 FUF524366 FKJ524366 FAN524366 EQR524366 EGV524366 DWZ524366 DND524366 DDH524366 CTL524366 CJP524366 BZT524366 BPX524366 BGB524366 AWF524366 AMJ524366 ACN524366 SR524366 IV524366 C524366 WVH458830 WLL458830 WBP458830 VRT458830 VHX458830 UYB458830 UOF458830 UEJ458830 TUN458830 TKR458830 TAV458830 SQZ458830 SHD458830 RXH458830 RNL458830 RDP458830 QTT458830 QJX458830 QAB458830 PQF458830 PGJ458830 OWN458830 OMR458830 OCV458830 NSZ458830 NJD458830 MZH458830 MPL458830 MFP458830 LVT458830 LLX458830 LCB458830 KSF458830 KIJ458830 JYN458830 JOR458830 JEV458830 IUZ458830 ILD458830 IBH458830 HRL458830 HHP458830 GXT458830 GNX458830 GEB458830 FUF458830 FKJ458830 FAN458830 EQR458830 EGV458830 DWZ458830 DND458830 DDH458830 CTL458830 CJP458830 BZT458830 BPX458830 BGB458830 AWF458830 AMJ458830 ACN458830 SR458830 IV458830 C458830 WVH393294 WLL393294 WBP393294 VRT393294 VHX393294 UYB393294 UOF393294 UEJ393294 TUN393294 TKR393294 TAV393294 SQZ393294 SHD393294 RXH393294 RNL393294 RDP393294 QTT393294 QJX393294 QAB393294 PQF393294 PGJ393294 OWN393294 OMR393294 OCV393294 NSZ393294 NJD393294 MZH393294 MPL393294 MFP393294 LVT393294 LLX393294 LCB393294 KSF393294 KIJ393294 JYN393294 JOR393294 JEV393294 IUZ393294 ILD393294 IBH393294 HRL393294 HHP393294 GXT393294 GNX393294 GEB393294 FUF393294 FKJ393294 FAN393294 EQR393294 EGV393294 DWZ393294 DND393294 DDH393294 CTL393294 CJP393294 BZT393294 BPX393294 BGB393294 AWF393294 AMJ393294 ACN393294 SR393294 IV393294 C393294 WVH327758 WLL327758 WBP327758 VRT327758 VHX327758 UYB327758 UOF327758 UEJ327758 TUN327758 TKR327758 TAV327758 SQZ327758 SHD327758 RXH327758 RNL327758 RDP327758 QTT327758 QJX327758 QAB327758 PQF327758 PGJ327758 OWN327758 OMR327758 OCV327758 NSZ327758 NJD327758 MZH327758 MPL327758 MFP327758 LVT327758 LLX327758 LCB327758 KSF327758 KIJ327758 JYN327758 JOR327758 JEV327758 IUZ327758 ILD327758 IBH327758 HRL327758 HHP327758 GXT327758 GNX327758 GEB327758 FUF327758 FKJ327758 FAN327758 EQR327758 EGV327758 DWZ327758 DND327758 DDH327758 CTL327758 CJP327758 BZT327758 BPX327758 BGB327758 AWF327758 AMJ327758 ACN327758 SR327758 IV327758 C327758 WVH262222 WLL262222 WBP262222 VRT262222 VHX262222 UYB262222 UOF262222 UEJ262222 TUN262222 TKR262222 TAV262222 SQZ262222 SHD262222 RXH262222 RNL262222 RDP262222 QTT262222 QJX262222 QAB262222 PQF262222 PGJ262222 OWN262222 OMR262222 OCV262222 NSZ262222 NJD262222 MZH262222 MPL262222 MFP262222 LVT262222 LLX262222 LCB262222 KSF262222 KIJ262222 JYN262222 JOR262222 JEV262222 IUZ262222 ILD262222 IBH262222 HRL262222 HHP262222 GXT262222 GNX262222 GEB262222 FUF262222 FKJ262222 FAN262222 EQR262222 EGV262222 DWZ262222 DND262222 DDH262222 CTL262222 CJP262222 BZT262222 BPX262222 BGB262222 AWF262222 AMJ262222 ACN262222 SR262222 IV262222 C262222 WVH196686 WLL196686 WBP196686 VRT196686 VHX196686 UYB196686 UOF196686 UEJ196686 TUN196686 TKR196686 TAV196686 SQZ196686 SHD196686 RXH196686 RNL196686 RDP196686 QTT196686 QJX196686 QAB196686 PQF196686 PGJ196686 OWN196686 OMR196686 OCV196686 NSZ196686 NJD196686 MZH196686 MPL196686 MFP196686 LVT196686 LLX196686 LCB196686 KSF196686 KIJ196686 JYN196686 JOR196686 JEV196686 IUZ196686 ILD196686 IBH196686 HRL196686 HHP196686 GXT196686 GNX196686 GEB196686 FUF196686 FKJ196686 FAN196686 EQR196686 EGV196686 DWZ196686 DND196686 DDH196686 CTL196686 CJP196686 BZT196686 BPX196686 BGB196686 AWF196686 AMJ196686 ACN196686 SR196686 IV196686 C196686 WVH131150 WLL131150 WBP131150 VRT131150 VHX131150 UYB131150 UOF131150 UEJ131150 TUN131150 TKR131150 TAV131150 SQZ131150 SHD131150 RXH131150 RNL131150 RDP131150 QTT131150 QJX131150 QAB131150 PQF131150 PGJ131150 OWN131150 OMR131150 OCV131150 NSZ131150 NJD131150 MZH131150 MPL131150 MFP131150 LVT131150 LLX131150 LCB131150 KSF131150 KIJ131150 JYN131150 JOR131150 JEV131150 IUZ131150 ILD131150 IBH131150 HRL131150 HHP131150 GXT131150 GNX131150 GEB131150 FUF131150 FKJ131150 FAN131150 EQR131150 EGV131150 DWZ131150 DND131150 DDH131150 CTL131150 CJP131150 BZT131150 BPX131150 BGB131150 AWF131150 AMJ131150 ACN131150 SR131150 IV131150 C131150 WVH65614 WLL65614 WBP65614 VRT65614 VHX65614 UYB65614 UOF65614 UEJ65614 TUN65614 TKR65614 TAV65614 SQZ65614 SHD65614 RXH65614 RNL65614 RDP65614 QTT65614 QJX65614 QAB65614 PQF65614 PGJ65614 OWN65614 OMR65614 OCV65614 NSZ65614 NJD65614 MZH65614 MPL65614 MFP65614 LVT65614 LLX65614 LCB65614 KSF65614 KIJ65614 JYN65614 JOR65614 JEV65614 IUZ65614 ILD65614 IBH65614 HRL65614 HHP65614 GXT65614 GNX65614 GEB65614 FUF65614 FKJ65614 FAN65614 EQR65614 EGV65614 DWZ65614 DND65614 DDH65614 CTL65614 CJP65614 BZT65614 BPX65614 BGB65614 AWF65614 AMJ65614 ACN65614 SR65614 IV65614 C65614 WLL983118 WVH24:WVH55 WLL24:WLL55 WBP24:WBP55 VRT24:VRT55 VHX24:VHX55 UYB24:UYB55 UOF24:UOF55 UEJ24:UEJ55 TUN24:TUN55 TKR24:TKR55 TAV24:TAV55 SQZ24:SQZ55 SHD24:SHD55 RXH24:RXH55 RNL24:RNL55 RDP24:RDP55 QTT24:QTT55 QJX24:QJX55 QAB24:QAB55 PQF24:PQF55 PGJ24:PGJ55 OWN24:OWN55 OMR24:OMR55 OCV24:OCV55 NSZ24:NSZ55 NJD24:NJD55 MZH24:MZH55 MPL24:MPL55 MFP24:MFP55 LVT24:LVT55 LLX24:LLX55 LCB24:LCB55 KSF24:KSF55 KIJ24:KIJ55 JYN24:JYN55 JOR24:JOR55 JEV24:JEV55 IUZ24:IUZ55 ILD24:ILD55 IBH24:IBH55 HRL24:HRL55 HHP24:HHP55 GXT24:GXT55 GNX24:GNX55 GEB24:GEB55 FUF24:FUF55 FKJ24:FKJ55 FAN24:FAN55 EQR24:EQR55 EGV24:EGV55 DWZ24:DWZ55 DND24:DND55 DDH24:DDH55 CTL24:CTL55 CJP24:CJP55 BZT24:BZT55 BPX24:BPX55 BGB24:BGB55 AWF24:AWF55 AMJ24:AMJ55 ACN24:ACN55 SR24:SR55 IV24:IV55">
      <formula1>0</formula1>
      <formula2>1</formula2>
    </dataValidation>
    <dataValidation type="list" allowBlank="1" showInputMessage="1" showErrorMessage="1" sqref="WVE983118 WLI983118 WBM983118 VRQ983118 VHU983118 UXY983118 UOC983118 UEG983118 TUK983118 TKO983118 TAS983118 SQW983118 SHA983118 RXE983118 RNI983118 RDM983118 QTQ983118 QJU983118 PZY983118 PQC983118 PGG983118 OWK983118 OMO983118 OCS983118 NSW983118 NJA983118 MZE983118 MPI983118 MFM983118 LVQ983118 LLU983118 LBY983118 KSC983118 KIG983118 JYK983118 JOO983118 JES983118 IUW983118 ILA983118 IBE983118 HRI983118 HHM983118 GXQ983118 GNU983118 GDY983118 FUC983118 FKG983118 FAK983118 EQO983118 EGS983118 DWW983118 DNA983118 DDE983118 CTI983118 CJM983118 BZQ983118 BPU983118 BFY983118 AWC983118 AMG983118 ACK983118 SO983118 IS983118 A983118 WVE917582 WLI917582 WBM917582 VRQ917582 VHU917582 UXY917582 UOC917582 UEG917582 TUK917582 TKO917582 TAS917582 SQW917582 SHA917582 RXE917582 RNI917582 RDM917582 QTQ917582 QJU917582 PZY917582 PQC917582 PGG917582 OWK917582 OMO917582 OCS917582 NSW917582 NJA917582 MZE917582 MPI917582 MFM917582 LVQ917582 LLU917582 LBY917582 KSC917582 KIG917582 JYK917582 JOO917582 JES917582 IUW917582 ILA917582 IBE917582 HRI917582 HHM917582 GXQ917582 GNU917582 GDY917582 FUC917582 FKG917582 FAK917582 EQO917582 EGS917582 DWW917582 DNA917582 DDE917582 CTI917582 CJM917582 BZQ917582 BPU917582 BFY917582 AWC917582 AMG917582 ACK917582 SO917582 IS917582 A917582 WVE852046 WLI852046 WBM852046 VRQ852046 VHU852046 UXY852046 UOC852046 UEG852046 TUK852046 TKO852046 TAS852046 SQW852046 SHA852046 RXE852046 RNI852046 RDM852046 QTQ852046 QJU852046 PZY852046 PQC852046 PGG852046 OWK852046 OMO852046 OCS852046 NSW852046 NJA852046 MZE852046 MPI852046 MFM852046 LVQ852046 LLU852046 LBY852046 KSC852046 KIG852046 JYK852046 JOO852046 JES852046 IUW852046 ILA852046 IBE852046 HRI852046 HHM852046 GXQ852046 GNU852046 GDY852046 FUC852046 FKG852046 FAK852046 EQO852046 EGS852046 DWW852046 DNA852046 DDE852046 CTI852046 CJM852046 BZQ852046 BPU852046 BFY852046 AWC852046 AMG852046 ACK852046 SO852046 IS852046 A852046 WVE786510 WLI786510 WBM786510 VRQ786510 VHU786510 UXY786510 UOC786510 UEG786510 TUK786510 TKO786510 TAS786510 SQW786510 SHA786510 RXE786510 RNI786510 RDM786510 QTQ786510 QJU786510 PZY786510 PQC786510 PGG786510 OWK786510 OMO786510 OCS786510 NSW786510 NJA786510 MZE786510 MPI786510 MFM786510 LVQ786510 LLU786510 LBY786510 KSC786510 KIG786510 JYK786510 JOO786510 JES786510 IUW786510 ILA786510 IBE786510 HRI786510 HHM786510 GXQ786510 GNU786510 GDY786510 FUC786510 FKG786510 FAK786510 EQO786510 EGS786510 DWW786510 DNA786510 DDE786510 CTI786510 CJM786510 BZQ786510 BPU786510 BFY786510 AWC786510 AMG786510 ACK786510 SO786510 IS786510 A786510 WVE720974 WLI720974 WBM720974 VRQ720974 VHU720974 UXY720974 UOC720974 UEG720974 TUK720974 TKO720974 TAS720974 SQW720974 SHA720974 RXE720974 RNI720974 RDM720974 QTQ720974 QJU720974 PZY720974 PQC720974 PGG720974 OWK720974 OMO720974 OCS720974 NSW720974 NJA720974 MZE720974 MPI720974 MFM720974 LVQ720974 LLU720974 LBY720974 KSC720974 KIG720974 JYK720974 JOO720974 JES720974 IUW720974 ILA720974 IBE720974 HRI720974 HHM720974 GXQ720974 GNU720974 GDY720974 FUC720974 FKG720974 FAK720974 EQO720974 EGS720974 DWW720974 DNA720974 DDE720974 CTI720974 CJM720974 BZQ720974 BPU720974 BFY720974 AWC720974 AMG720974 ACK720974 SO720974 IS720974 A720974 WVE655438 WLI655438 WBM655438 VRQ655438 VHU655438 UXY655438 UOC655438 UEG655438 TUK655438 TKO655438 TAS655438 SQW655438 SHA655438 RXE655438 RNI655438 RDM655438 QTQ655438 QJU655438 PZY655438 PQC655438 PGG655438 OWK655438 OMO655438 OCS655438 NSW655438 NJA655438 MZE655438 MPI655438 MFM655438 LVQ655438 LLU655438 LBY655438 KSC655438 KIG655438 JYK655438 JOO655438 JES655438 IUW655438 ILA655438 IBE655438 HRI655438 HHM655438 GXQ655438 GNU655438 GDY655438 FUC655438 FKG655438 FAK655438 EQO655438 EGS655438 DWW655438 DNA655438 DDE655438 CTI655438 CJM655438 BZQ655438 BPU655438 BFY655438 AWC655438 AMG655438 ACK655438 SO655438 IS655438 A655438 WVE589902 WLI589902 WBM589902 VRQ589902 VHU589902 UXY589902 UOC589902 UEG589902 TUK589902 TKO589902 TAS589902 SQW589902 SHA589902 RXE589902 RNI589902 RDM589902 QTQ589902 QJU589902 PZY589902 PQC589902 PGG589902 OWK589902 OMO589902 OCS589902 NSW589902 NJA589902 MZE589902 MPI589902 MFM589902 LVQ589902 LLU589902 LBY589902 KSC589902 KIG589902 JYK589902 JOO589902 JES589902 IUW589902 ILA589902 IBE589902 HRI589902 HHM589902 GXQ589902 GNU589902 GDY589902 FUC589902 FKG589902 FAK589902 EQO589902 EGS589902 DWW589902 DNA589902 DDE589902 CTI589902 CJM589902 BZQ589902 BPU589902 BFY589902 AWC589902 AMG589902 ACK589902 SO589902 IS589902 A589902 WVE524366 WLI524366 WBM524366 VRQ524366 VHU524366 UXY524366 UOC524366 UEG524366 TUK524366 TKO524366 TAS524366 SQW524366 SHA524366 RXE524366 RNI524366 RDM524366 QTQ524366 QJU524366 PZY524366 PQC524366 PGG524366 OWK524366 OMO524366 OCS524366 NSW524366 NJA524366 MZE524366 MPI524366 MFM524366 LVQ524366 LLU524366 LBY524366 KSC524366 KIG524366 JYK524366 JOO524366 JES524366 IUW524366 ILA524366 IBE524366 HRI524366 HHM524366 GXQ524366 GNU524366 GDY524366 FUC524366 FKG524366 FAK524366 EQO524366 EGS524366 DWW524366 DNA524366 DDE524366 CTI524366 CJM524366 BZQ524366 BPU524366 BFY524366 AWC524366 AMG524366 ACK524366 SO524366 IS524366 A524366 WVE458830 WLI458830 WBM458830 VRQ458830 VHU458830 UXY458830 UOC458830 UEG458830 TUK458830 TKO458830 TAS458830 SQW458830 SHA458830 RXE458830 RNI458830 RDM458830 QTQ458830 QJU458830 PZY458830 PQC458830 PGG458830 OWK458830 OMO458830 OCS458830 NSW458830 NJA458830 MZE458830 MPI458830 MFM458830 LVQ458830 LLU458830 LBY458830 KSC458830 KIG458830 JYK458830 JOO458830 JES458830 IUW458830 ILA458830 IBE458830 HRI458830 HHM458830 GXQ458830 GNU458830 GDY458830 FUC458830 FKG458830 FAK458830 EQO458830 EGS458830 DWW458830 DNA458830 DDE458830 CTI458830 CJM458830 BZQ458830 BPU458830 BFY458830 AWC458830 AMG458830 ACK458830 SO458830 IS458830 A458830 WVE393294 WLI393294 WBM393294 VRQ393294 VHU393294 UXY393294 UOC393294 UEG393294 TUK393294 TKO393294 TAS393294 SQW393294 SHA393294 RXE393294 RNI393294 RDM393294 QTQ393294 QJU393294 PZY393294 PQC393294 PGG393294 OWK393294 OMO393294 OCS393294 NSW393294 NJA393294 MZE393294 MPI393294 MFM393294 LVQ393294 LLU393294 LBY393294 KSC393294 KIG393294 JYK393294 JOO393294 JES393294 IUW393294 ILA393294 IBE393294 HRI393294 HHM393294 GXQ393294 GNU393294 GDY393294 FUC393294 FKG393294 FAK393294 EQO393294 EGS393294 DWW393294 DNA393294 DDE393294 CTI393294 CJM393294 BZQ393294 BPU393294 BFY393294 AWC393294 AMG393294 ACK393294 SO393294 IS393294 A393294 WVE327758 WLI327758 WBM327758 VRQ327758 VHU327758 UXY327758 UOC327758 UEG327758 TUK327758 TKO327758 TAS327758 SQW327758 SHA327758 RXE327758 RNI327758 RDM327758 QTQ327758 QJU327758 PZY327758 PQC327758 PGG327758 OWK327758 OMO327758 OCS327758 NSW327758 NJA327758 MZE327758 MPI327758 MFM327758 LVQ327758 LLU327758 LBY327758 KSC327758 KIG327758 JYK327758 JOO327758 JES327758 IUW327758 ILA327758 IBE327758 HRI327758 HHM327758 GXQ327758 GNU327758 GDY327758 FUC327758 FKG327758 FAK327758 EQO327758 EGS327758 DWW327758 DNA327758 DDE327758 CTI327758 CJM327758 BZQ327758 BPU327758 BFY327758 AWC327758 AMG327758 ACK327758 SO327758 IS327758 A327758 WVE262222 WLI262222 WBM262222 VRQ262222 VHU262222 UXY262222 UOC262222 UEG262222 TUK262222 TKO262222 TAS262222 SQW262222 SHA262222 RXE262222 RNI262222 RDM262222 QTQ262222 QJU262222 PZY262222 PQC262222 PGG262222 OWK262222 OMO262222 OCS262222 NSW262222 NJA262222 MZE262222 MPI262222 MFM262222 LVQ262222 LLU262222 LBY262222 KSC262222 KIG262222 JYK262222 JOO262222 JES262222 IUW262222 ILA262222 IBE262222 HRI262222 HHM262222 GXQ262222 GNU262222 GDY262222 FUC262222 FKG262222 FAK262222 EQO262222 EGS262222 DWW262222 DNA262222 DDE262222 CTI262222 CJM262222 BZQ262222 BPU262222 BFY262222 AWC262222 AMG262222 ACK262222 SO262222 IS262222 A262222 WVE196686 WLI196686 WBM196686 VRQ196686 VHU196686 UXY196686 UOC196686 UEG196686 TUK196686 TKO196686 TAS196686 SQW196686 SHA196686 RXE196686 RNI196686 RDM196686 QTQ196686 QJU196686 PZY196686 PQC196686 PGG196686 OWK196686 OMO196686 OCS196686 NSW196686 NJA196686 MZE196686 MPI196686 MFM196686 LVQ196686 LLU196686 LBY196686 KSC196686 KIG196686 JYK196686 JOO196686 JES196686 IUW196686 ILA196686 IBE196686 HRI196686 HHM196686 GXQ196686 GNU196686 GDY196686 FUC196686 FKG196686 FAK196686 EQO196686 EGS196686 DWW196686 DNA196686 DDE196686 CTI196686 CJM196686 BZQ196686 BPU196686 BFY196686 AWC196686 AMG196686 ACK196686 SO196686 IS196686 A196686 WVE131150 WLI131150 WBM131150 VRQ131150 VHU131150 UXY131150 UOC131150 UEG131150 TUK131150 TKO131150 TAS131150 SQW131150 SHA131150 RXE131150 RNI131150 RDM131150 QTQ131150 QJU131150 PZY131150 PQC131150 PGG131150 OWK131150 OMO131150 OCS131150 NSW131150 NJA131150 MZE131150 MPI131150 MFM131150 LVQ131150 LLU131150 LBY131150 KSC131150 KIG131150 JYK131150 JOO131150 JES131150 IUW131150 ILA131150 IBE131150 HRI131150 HHM131150 GXQ131150 GNU131150 GDY131150 FUC131150 FKG131150 FAK131150 EQO131150 EGS131150 DWW131150 DNA131150 DDE131150 CTI131150 CJM131150 BZQ131150 BPU131150 BFY131150 AWC131150 AMG131150 ACK131150 SO131150 IS131150 A131150 WVE65614 WLI65614 WBM65614 VRQ65614 VHU65614 UXY65614 UOC65614 UEG65614 TUK65614 TKO65614 TAS65614 SQW65614 SHA65614 RXE65614 RNI65614 RDM65614 QTQ65614 QJU65614 PZY65614 PQC65614 PGG65614 OWK65614 OMO65614 OCS65614 NSW65614 NJA65614 MZE65614 MPI65614 MFM65614 LVQ65614 LLU65614 LBY65614 KSC65614 KIG65614 JYK65614 JOO65614 JES65614 IUW65614 ILA65614 IBE65614 HRI65614 HHM65614 GXQ65614 GNU65614 GDY65614 FUC65614 FKG65614 FAK65614 EQO65614 EGS65614 DWW65614 DNA65614 DDE65614 CTI65614 CJM65614 BZQ65614 BPU65614 BFY65614 AWC65614 AMG65614 ACK65614 SO65614 IS65614 A65614 WVE24:WVE55 WLI24:WLI55 WBM24:WBM55 VRQ24:VRQ55 VHU24:VHU55 UXY24:UXY55 UOC24:UOC55 UEG24:UEG55 TUK24:TUK55 TKO24:TKO55 TAS24:TAS55 SQW24:SQW55 SHA24:SHA55 RXE24:RXE55 RNI24:RNI55 RDM24:RDM55 QTQ24:QTQ55 QJU24:QJU55 PZY24:PZY55 PQC24:PQC55 PGG24:PGG55 OWK24:OWK55 OMO24:OMO55 OCS24:OCS55 NSW24:NSW55 NJA24:NJA55 MZE24:MZE55 MPI24:MPI55 MFM24:MFM55 LVQ24:LVQ55 LLU24:LLU55 LBY24:LBY55 KSC24:KSC55 KIG24:KIG55 JYK24:JYK55 JOO24:JOO55 JES24:JES55 IUW24:IUW55 ILA24:ILA55 IBE24:IBE55 HRI24:HRI55 HHM24:HHM55 GXQ24:GXQ55 GNU24:GNU55 GDY24:GDY55 FUC24:FUC55 FKG24:FKG55 FAK24:FAK55 EQO24:EQO55 EGS24:EGS55 DWW24:DWW55 DNA24:DNA55 DDE24:DDE55 CTI24:CTI55 CJM24:CJM55 BZQ24:BZQ55 BPU24:BPU55 BFY24:BFY55 AWC24:AWC55 AMG24:AMG55 ACK24:ACK55 SO24:SO55 IS24:IS55 A24:A55">
      <formula1>"1,2,3,4,5"</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53"/>
  <sheetViews>
    <sheetView topLeftCell="B1" zoomScale="57" workbookViewId="0">
      <selection activeCell="D48" sqref="D48"/>
    </sheetView>
  </sheetViews>
  <sheetFormatPr baseColWidth="10" defaultRowHeight="15" x14ac:dyDescent="0.25"/>
  <cols>
    <col min="1" max="1" width="3.140625" style="1" bestFit="1" customWidth="1"/>
    <col min="2" max="2" width="102.7109375" style="1" bestFit="1" customWidth="1"/>
    <col min="3" max="3" width="47" style="1" customWidth="1"/>
    <col min="4" max="4" width="51.7109375" style="1" customWidth="1"/>
    <col min="5" max="5" width="40.42578125" style="1" customWidth="1"/>
    <col min="6" max="7" width="29.7109375" style="1" customWidth="1"/>
    <col min="8" max="8" width="24.5703125" style="1" customWidth="1"/>
    <col min="9" max="9" width="24" style="1" customWidth="1"/>
    <col min="10" max="10" width="22" style="1" customWidth="1"/>
    <col min="11" max="11" width="24" style="1" customWidth="1"/>
    <col min="12" max="12" width="25.85546875" style="1" customWidth="1"/>
    <col min="13" max="13" width="18.7109375" style="1" customWidth="1"/>
    <col min="14" max="14" width="22.140625" style="1" customWidth="1"/>
    <col min="15" max="15" width="26.140625" style="1" customWidth="1"/>
    <col min="16" max="16" width="23.7109375" style="1" customWidth="1"/>
    <col min="17" max="17" width="51.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3737</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1891" t="s">
        <v>2190</v>
      </c>
      <c r="D10" s="1891"/>
      <c r="E10" s="1892"/>
      <c r="F10" s="6"/>
      <c r="G10" s="6"/>
      <c r="H10" s="6"/>
      <c r="I10" s="6"/>
      <c r="J10" s="6"/>
      <c r="K10" s="6"/>
      <c r="L10" s="6"/>
      <c r="M10" s="6"/>
      <c r="N10" s="8"/>
    </row>
    <row r="11" spans="2:16" ht="16.5" thickBot="1" x14ac:dyDescent="0.3">
      <c r="B11" s="9" t="s">
        <v>8</v>
      </c>
      <c r="C11" s="313">
        <v>41974</v>
      </c>
      <c r="D11" s="11"/>
      <c r="E11" s="11"/>
      <c r="F11" s="11"/>
      <c r="G11" s="11"/>
      <c r="H11" s="11"/>
      <c r="I11" s="11"/>
      <c r="J11" s="11"/>
      <c r="K11" s="11"/>
      <c r="L11" s="11"/>
      <c r="M11" s="11"/>
      <c r="N11" s="13"/>
    </row>
    <row r="12" spans="2:16" ht="15.75" x14ac:dyDescent="0.25">
      <c r="B12" s="14"/>
      <c r="C12" s="244"/>
      <c r="D12" s="16"/>
      <c r="E12" s="16"/>
      <c r="F12" s="16"/>
      <c r="G12" s="16"/>
      <c r="H12" s="16"/>
      <c r="I12" s="799"/>
      <c r="J12" s="799"/>
      <c r="K12" s="799"/>
      <c r="L12" s="799"/>
      <c r="M12" s="799"/>
      <c r="N12" s="16"/>
    </row>
    <row r="13" spans="2:16" x14ac:dyDescent="0.25">
      <c r="I13" s="799"/>
      <c r="J13" s="799"/>
      <c r="K13" s="799"/>
      <c r="L13" s="799"/>
      <c r="M13" s="799"/>
      <c r="N13" s="17"/>
    </row>
    <row r="14" spans="2:16" x14ac:dyDescent="0.25">
      <c r="B14" s="1893"/>
      <c r="C14" s="1893"/>
      <c r="D14" s="754" t="s">
        <v>11</v>
      </c>
      <c r="E14" s="754" t="s">
        <v>12</v>
      </c>
      <c r="F14" s="754" t="s">
        <v>13</v>
      </c>
      <c r="G14" s="19"/>
      <c r="I14" s="20"/>
      <c r="J14" s="20"/>
      <c r="K14" s="20"/>
      <c r="L14" s="20"/>
      <c r="M14" s="20"/>
      <c r="N14" s="17"/>
    </row>
    <row r="15" spans="2:16" x14ac:dyDescent="0.25">
      <c r="B15" s="1893"/>
      <c r="C15" s="1893"/>
      <c r="D15" s="754" t="s">
        <v>2190</v>
      </c>
      <c r="E15" s="593">
        <v>2177029420</v>
      </c>
      <c r="F15" s="314">
        <v>746</v>
      </c>
      <c r="G15" s="24"/>
      <c r="I15" s="25"/>
      <c r="J15" s="25"/>
      <c r="K15" s="25"/>
      <c r="L15" s="25"/>
      <c r="M15" s="25"/>
      <c r="N15" s="17"/>
    </row>
    <row r="16" spans="2:16" x14ac:dyDescent="0.25">
      <c r="B16" s="1893"/>
      <c r="C16" s="1893"/>
      <c r="D16" s="754"/>
      <c r="E16" s="245"/>
      <c r="F16" s="314"/>
      <c r="G16" s="24"/>
      <c r="I16" s="25"/>
      <c r="J16" s="25"/>
      <c r="K16" s="25"/>
      <c r="L16" s="25"/>
      <c r="M16" s="25"/>
      <c r="N16" s="17"/>
    </row>
    <row r="17" spans="1:14" x14ac:dyDescent="0.25">
      <c r="B17" s="1893"/>
      <c r="C17" s="1893"/>
      <c r="D17" s="754"/>
      <c r="E17" s="245"/>
      <c r="F17" s="314"/>
      <c r="G17" s="24"/>
      <c r="I17" s="25"/>
      <c r="J17" s="25"/>
      <c r="K17" s="25"/>
      <c r="L17" s="25"/>
      <c r="M17" s="25"/>
      <c r="N17" s="17"/>
    </row>
    <row r="18" spans="1:14" x14ac:dyDescent="0.25">
      <c r="B18" s="1893"/>
      <c r="C18" s="1893"/>
      <c r="D18" s="754"/>
      <c r="E18" s="729"/>
      <c r="F18" s="314"/>
      <c r="G18" s="24"/>
      <c r="H18" s="28"/>
      <c r="I18" s="25"/>
      <c r="J18" s="25"/>
      <c r="K18" s="25"/>
      <c r="L18" s="25"/>
      <c r="M18" s="25"/>
      <c r="N18" s="29"/>
    </row>
    <row r="19" spans="1:14" x14ac:dyDescent="0.25">
      <c r="B19" s="1893"/>
      <c r="C19" s="1893"/>
      <c r="D19" s="754"/>
      <c r="E19" s="30"/>
      <c r="F19" s="245"/>
      <c r="G19" s="24"/>
      <c r="H19" s="28"/>
      <c r="I19" s="831"/>
      <c r="J19" s="831"/>
      <c r="K19" s="831"/>
      <c r="L19" s="831"/>
      <c r="M19" s="831"/>
      <c r="N19" s="29"/>
    </row>
    <row r="20" spans="1:14" x14ac:dyDescent="0.25">
      <c r="B20" s="1893"/>
      <c r="C20" s="1893"/>
      <c r="D20" s="754"/>
      <c r="E20" s="30"/>
      <c r="F20" s="245"/>
      <c r="G20" s="24"/>
      <c r="H20" s="28"/>
      <c r="I20" s="799"/>
      <c r="J20" s="799"/>
      <c r="K20" s="799"/>
      <c r="L20" s="799"/>
      <c r="M20" s="799"/>
      <c r="N20" s="29"/>
    </row>
    <row r="21" spans="1:14" x14ac:dyDescent="0.25">
      <c r="B21" s="1893"/>
      <c r="C21" s="1893"/>
      <c r="D21" s="754"/>
      <c r="E21" s="30"/>
      <c r="F21" s="245"/>
      <c r="G21" s="24"/>
      <c r="H21" s="28"/>
      <c r="I21" s="799"/>
      <c r="J21" s="799"/>
      <c r="K21" s="799"/>
      <c r="L21" s="799"/>
      <c r="M21" s="799"/>
      <c r="N21" s="29"/>
    </row>
    <row r="22" spans="1:14" ht="15.75" thickBot="1" x14ac:dyDescent="0.3">
      <c r="B22" s="1894" t="s">
        <v>14</v>
      </c>
      <c r="C22" s="1895"/>
      <c r="D22" s="754"/>
      <c r="E22" s="31">
        <f>SUM(E15:E21)</f>
        <v>2177029420</v>
      </c>
      <c r="F22" s="314">
        <f>SUM(F15:F21)</f>
        <v>746</v>
      </c>
      <c r="G22" s="24"/>
      <c r="H22" s="28"/>
      <c r="I22" s="799"/>
      <c r="J22" s="799"/>
      <c r="K22" s="799"/>
      <c r="L22" s="799"/>
      <c r="M22" s="799"/>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48">
        <f>F22*80/100</f>
        <v>596.79999999999995</v>
      </c>
      <c r="D24" s="39"/>
      <c r="E24" s="315"/>
      <c r="F24" s="41"/>
      <c r="G24" s="41"/>
      <c r="H24" s="41"/>
      <c r="I24" s="42"/>
      <c r="J24" s="42"/>
      <c r="K24" s="42"/>
      <c r="L24" s="42"/>
      <c r="M24" s="42"/>
    </row>
    <row r="25" spans="1:14" x14ac:dyDescent="0.25">
      <c r="A25" s="44"/>
      <c r="C25" s="250"/>
      <c r="D25" s="25"/>
      <c r="E25" s="46"/>
      <c r="F25" s="41"/>
      <c r="G25" s="41"/>
      <c r="H25" s="41"/>
      <c r="I25" s="42"/>
      <c r="J25" s="42"/>
      <c r="K25" s="42"/>
      <c r="L25" s="42"/>
      <c r="M25" s="42"/>
    </row>
    <row r="26" spans="1:14" x14ac:dyDescent="0.25">
      <c r="A26" s="44"/>
      <c r="B26" s="47" t="s">
        <v>3608</v>
      </c>
      <c r="C26"/>
      <c r="D26"/>
      <c r="E26"/>
      <c r="F26"/>
      <c r="G26"/>
      <c r="H26"/>
      <c r="I26" s="799"/>
      <c r="J26" s="799"/>
      <c r="K26" s="799"/>
      <c r="L26" s="799"/>
      <c r="M26" s="799"/>
      <c r="N26" s="17"/>
    </row>
    <row r="27" spans="1:14" x14ac:dyDescent="0.25">
      <c r="A27" s="44"/>
      <c r="B27"/>
      <c r="C27"/>
      <c r="D27"/>
      <c r="E27"/>
      <c r="F27"/>
      <c r="G27"/>
      <c r="H27"/>
      <c r="I27" s="799"/>
      <c r="J27" s="799"/>
      <c r="K27" s="799"/>
      <c r="L27" s="799"/>
      <c r="M27" s="799"/>
      <c r="N27" s="17"/>
    </row>
    <row r="28" spans="1:14" x14ac:dyDescent="0.25">
      <c r="A28" s="44"/>
      <c r="B28" s="49" t="s">
        <v>18</v>
      </c>
      <c r="C28" s="49" t="s">
        <v>19</v>
      </c>
      <c r="D28" s="49" t="s">
        <v>20</v>
      </c>
      <c r="E28" s="800"/>
      <c r="F28"/>
      <c r="G28"/>
      <c r="H28"/>
      <c r="I28" s="799"/>
      <c r="J28" s="799"/>
      <c r="K28" s="799"/>
      <c r="L28" s="799"/>
      <c r="M28" s="799"/>
      <c r="N28" s="17"/>
    </row>
    <row r="29" spans="1:14" x14ac:dyDescent="0.25">
      <c r="A29" s="44"/>
      <c r="B29" s="51" t="s">
        <v>21</v>
      </c>
      <c r="C29" s="768" t="s">
        <v>3738</v>
      </c>
      <c r="D29" s="770"/>
      <c r="E29" s="382"/>
      <c r="F29"/>
      <c r="G29"/>
      <c r="H29"/>
      <c r="I29" s="799"/>
      <c r="J29" s="799"/>
      <c r="K29" s="799"/>
      <c r="L29" s="799"/>
      <c r="M29" s="799"/>
      <c r="N29" s="17"/>
    </row>
    <row r="30" spans="1:14" x14ac:dyDescent="0.25">
      <c r="A30" s="44"/>
      <c r="B30" s="51" t="s">
        <v>23</v>
      </c>
      <c r="C30" s="768" t="s">
        <v>3738</v>
      </c>
      <c r="D30" s="804"/>
      <c r="E30" s="195"/>
      <c r="F30"/>
      <c r="G30"/>
      <c r="H30"/>
      <c r="I30" s="799"/>
      <c r="J30" s="799"/>
      <c r="K30" s="799"/>
      <c r="L30" s="799"/>
      <c r="M30" s="799"/>
      <c r="N30" s="17"/>
    </row>
    <row r="31" spans="1:14" x14ac:dyDescent="0.25">
      <c r="A31" s="44"/>
      <c r="B31" s="51" t="s">
        <v>24</v>
      </c>
      <c r="C31" s="768" t="s">
        <v>3738</v>
      </c>
      <c r="D31" s="768"/>
      <c r="E31" s="195"/>
      <c r="F31"/>
      <c r="G31"/>
      <c r="H31"/>
      <c r="I31" s="799"/>
      <c r="J31" s="799"/>
      <c r="K31" s="799"/>
      <c r="L31" s="799"/>
      <c r="M31" s="799"/>
      <c r="N31" s="17"/>
    </row>
    <row r="32" spans="1:14" x14ac:dyDescent="0.25">
      <c r="A32" s="44"/>
      <c r="B32" s="51" t="s">
        <v>25</v>
      </c>
      <c r="C32" s="768" t="s">
        <v>3738</v>
      </c>
      <c r="D32" s="768"/>
      <c r="E32" s="195"/>
      <c r="F32"/>
      <c r="G32"/>
      <c r="H32"/>
      <c r="I32" s="799"/>
      <c r="J32" s="799"/>
      <c r="K32" s="799"/>
      <c r="L32" s="799"/>
      <c r="M32" s="799"/>
      <c r="N32" s="17"/>
    </row>
    <row r="33" spans="1:26" x14ac:dyDescent="0.25">
      <c r="A33" s="44"/>
      <c r="C33" s="250"/>
      <c r="D33" s="25"/>
      <c r="E33" s="46"/>
      <c r="F33" s="41"/>
      <c r="G33" s="41"/>
      <c r="H33" s="41"/>
      <c r="I33" s="42"/>
      <c r="J33" s="42"/>
      <c r="K33" s="42"/>
      <c r="L33" s="42"/>
      <c r="M33" s="42"/>
    </row>
    <row r="34" spans="1:26" x14ac:dyDescent="0.25">
      <c r="A34" s="44"/>
      <c r="B34" s="47" t="s">
        <v>3739</v>
      </c>
      <c r="C34"/>
      <c r="D34"/>
      <c r="E34"/>
      <c r="F34"/>
      <c r="G34"/>
      <c r="H34"/>
      <c r="I34" s="799"/>
      <c r="J34" s="799"/>
      <c r="K34" s="799"/>
      <c r="L34" s="799"/>
      <c r="M34" s="799"/>
      <c r="N34" s="17"/>
    </row>
    <row r="35" spans="1:26" x14ac:dyDescent="0.25">
      <c r="A35" s="44"/>
      <c r="B35"/>
      <c r="C35"/>
      <c r="D35"/>
      <c r="E35"/>
      <c r="F35"/>
      <c r="G35"/>
      <c r="H35"/>
      <c r="I35" s="799"/>
      <c r="J35" s="799"/>
      <c r="K35" s="799"/>
      <c r="L35" s="799"/>
      <c r="M35" s="799"/>
      <c r="N35" s="17"/>
    </row>
    <row r="36" spans="1:26" x14ac:dyDescent="0.25">
      <c r="A36" s="44"/>
      <c r="B36"/>
      <c r="C36"/>
      <c r="D36"/>
      <c r="E36"/>
      <c r="F36"/>
      <c r="G36"/>
      <c r="H36"/>
      <c r="I36" s="799"/>
      <c r="J36" s="799"/>
      <c r="K36" s="799"/>
      <c r="L36" s="799"/>
      <c r="M36" s="799"/>
      <c r="N36" s="17"/>
    </row>
    <row r="37" spans="1:26" x14ac:dyDescent="0.25">
      <c r="A37" s="44"/>
      <c r="B37" s="49" t="s">
        <v>18</v>
      </c>
      <c r="C37" s="49" t="s">
        <v>27</v>
      </c>
      <c r="D37" s="55" t="s">
        <v>28</v>
      </c>
      <c r="E37" s="55" t="s">
        <v>29</v>
      </c>
      <c r="F37"/>
      <c r="G37"/>
      <c r="H37"/>
      <c r="I37" s="799"/>
      <c r="J37" s="799"/>
      <c r="K37" s="799"/>
      <c r="L37" s="799"/>
      <c r="M37" s="799"/>
      <c r="N37" s="17"/>
    </row>
    <row r="38" spans="1:26" ht="28.5" x14ac:dyDescent="0.25">
      <c r="A38" s="44"/>
      <c r="B38" s="56" t="s">
        <v>30</v>
      </c>
      <c r="C38" s="252">
        <v>40</v>
      </c>
      <c r="D38" s="768">
        <v>40</v>
      </c>
      <c r="E38" s="1885">
        <f>D38+D39</f>
        <v>100</v>
      </c>
      <c r="F38"/>
      <c r="G38"/>
      <c r="H38"/>
      <c r="I38" s="799"/>
      <c r="J38" s="799"/>
      <c r="K38" s="799"/>
      <c r="L38" s="799"/>
      <c r="M38" s="799"/>
      <c r="N38" s="17"/>
    </row>
    <row r="39" spans="1:26" ht="42.75" x14ac:dyDescent="0.25">
      <c r="A39" s="44"/>
      <c r="B39" s="56" t="s">
        <v>31</v>
      </c>
      <c r="C39" s="252">
        <v>60</v>
      </c>
      <c r="D39" s="768">
        <v>60</v>
      </c>
      <c r="E39" s="1886"/>
      <c r="F39"/>
      <c r="G39"/>
      <c r="H39"/>
      <c r="I39" s="799"/>
      <c r="J39" s="799"/>
      <c r="K39" s="799"/>
      <c r="L39" s="799"/>
      <c r="M39" s="799"/>
      <c r="N39" s="17"/>
    </row>
    <row r="40" spans="1:26" x14ac:dyDescent="0.25">
      <c r="A40" s="44"/>
      <c r="B40" s="207"/>
      <c r="C40" s="253"/>
      <c r="D40" s="724"/>
      <c r="E40" s="724"/>
      <c r="F40"/>
      <c r="G40"/>
      <c r="H40"/>
      <c r="I40" s="799"/>
      <c r="J40" s="799"/>
      <c r="K40" s="799"/>
      <c r="L40" s="799"/>
      <c r="M40" s="799"/>
      <c r="N40" s="17"/>
    </row>
    <row r="41" spans="1:26" x14ac:dyDescent="0.25">
      <c r="A41" s="44"/>
      <c r="C41" s="250"/>
      <c r="D41" s="25"/>
      <c r="E41" s="46"/>
      <c r="F41" s="41"/>
      <c r="G41" s="41"/>
      <c r="H41" s="41"/>
      <c r="I41" s="42"/>
      <c r="J41" s="42"/>
      <c r="K41" s="39"/>
      <c r="L41" s="42"/>
      <c r="M41" s="42"/>
    </row>
    <row r="42" spans="1:26" x14ac:dyDescent="0.25">
      <c r="A42" s="44"/>
      <c r="C42" s="250"/>
      <c r="D42" s="25"/>
      <c r="E42" s="46"/>
      <c r="F42" s="41"/>
      <c r="G42" s="41"/>
      <c r="H42" s="41"/>
      <c r="I42" s="42"/>
      <c r="J42" s="42"/>
      <c r="K42" s="39"/>
      <c r="L42" s="42"/>
      <c r="M42" s="42"/>
    </row>
    <row r="43" spans="1:26" ht="15.75" thickBot="1" x14ac:dyDescent="0.3">
      <c r="J43" s="1">
        <f>8/30</f>
        <v>0.26666666666666666</v>
      </c>
      <c r="K43" s="1195"/>
      <c r="M43" s="1887" t="s">
        <v>32</v>
      </c>
      <c r="N43" s="1887"/>
    </row>
    <row r="44" spans="1:26" x14ac:dyDescent="0.25">
      <c r="B44" s="47" t="s">
        <v>2064</v>
      </c>
      <c r="M44" s="58"/>
      <c r="N44" s="58"/>
    </row>
    <row r="45" spans="1:26" ht="15.75" thickBot="1" x14ac:dyDescent="0.3">
      <c r="M45" s="58"/>
      <c r="N45" s="58"/>
    </row>
    <row r="46" spans="1:26" s="799" customFormat="1" ht="60" x14ac:dyDescent="0.25">
      <c r="B46" s="155" t="s">
        <v>34</v>
      </c>
      <c r="C46" s="155" t="s">
        <v>35</v>
      </c>
      <c r="D46" s="155" t="s">
        <v>36</v>
      </c>
      <c r="E46" s="155" t="s">
        <v>37</v>
      </c>
      <c r="F46" s="155" t="s">
        <v>38</v>
      </c>
      <c r="G46" s="155" t="s">
        <v>39</v>
      </c>
      <c r="H46" s="155" t="s">
        <v>40</v>
      </c>
      <c r="I46" s="155" t="s">
        <v>41</v>
      </c>
      <c r="J46" s="155" t="s">
        <v>42</v>
      </c>
      <c r="K46" s="155" t="s">
        <v>43</v>
      </c>
      <c r="L46" s="155" t="s">
        <v>44</v>
      </c>
      <c r="M46" s="157" t="s">
        <v>45</v>
      </c>
      <c r="N46" s="155" t="s">
        <v>46</v>
      </c>
      <c r="O46" s="155" t="s">
        <v>47</v>
      </c>
      <c r="P46" s="755" t="s">
        <v>48</v>
      </c>
      <c r="Q46" s="755" t="s">
        <v>49</v>
      </c>
    </row>
    <row r="47" spans="1:26" s="76" customFormat="1" ht="94.5" customHeight="1" x14ac:dyDescent="0.25">
      <c r="A47" s="62">
        <v>1</v>
      </c>
      <c r="B47" s="77" t="s">
        <v>3737</v>
      </c>
      <c r="C47" s="79" t="s">
        <v>3737</v>
      </c>
      <c r="D47" s="77" t="s">
        <v>50</v>
      </c>
      <c r="E47" s="163" t="s">
        <v>3740</v>
      </c>
      <c r="F47" s="164" t="s">
        <v>19</v>
      </c>
      <c r="G47" s="302">
        <v>1</v>
      </c>
      <c r="H47" s="303">
        <v>41551</v>
      </c>
      <c r="I47" s="166">
        <v>41988</v>
      </c>
      <c r="J47" s="166" t="s">
        <v>20</v>
      </c>
      <c r="K47" s="304">
        <v>9</v>
      </c>
      <c r="L47" s="539">
        <v>2.87</v>
      </c>
      <c r="M47" s="304">
        <v>539</v>
      </c>
      <c r="N47" s="304">
        <v>539</v>
      </c>
      <c r="O47" s="170" t="s">
        <v>3741</v>
      </c>
      <c r="P47" s="592" t="s">
        <v>3742</v>
      </c>
      <c r="Q47" s="88"/>
      <c r="R47" s="75"/>
      <c r="S47" s="75"/>
      <c r="T47" s="75"/>
      <c r="U47" s="75"/>
      <c r="V47" s="75"/>
      <c r="W47" s="75"/>
      <c r="X47" s="75"/>
      <c r="Y47" s="75"/>
      <c r="Z47" s="75"/>
    </row>
    <row r="48" spans="1:26" s="76" customFormat="1" ht="123" customHeight="1" x14ac:dyDescent="0.25">
      <c r="A48" s="62">
        <f>+A47+1</f>
        <v>2</v>
      </c>
      <c r="B48" s="77" t="s">
        <v>3737</v>
      </c>
      <c r="C48" s="79" t="s">
        <v>3737</v>
      </c>
      <c r="D48" s="77" t="s">
        <v>50</v>
      </c>
      <c r="E48" s="163" t="s">
        <v>3743</v>
      </c>
      <c r="F48" s="164" t="s">
        <v>19</v>
      </c>
      <c r="G48" s="163">
        <v>1</v>
      </c>
      <c r="H48" s="303">
        <v>41296</v>
      </c>
      <c r="I48" s="166">
        <v>41639</v>
      </c>
      <c r="J48" s="166" t="s">
        <v>20</v>
      </c>
      <c r="K48" s="304">
        <v>11.26</v>
      </c>
      <c r="L48" s="318"/>
      <c r="M48" s="304">
        <v>810</v>
      </c>
      <c r="N48" s="304">
        <v>810</v>
      </c>
      <c r="O48" s="170" t="s">
        <v>3744</v>
      </c>
      <c r="P48" s="170"/>
      <c r="Q48" s="88"/>
      <c r="R48" s="75"/>
      <c r="S48" s="75"/>
      <c r="T48" s="75"/>
      <c r="U48" s="75"/>
      <c r="V48" s="75"/>
      <c r="W48" s="75"/>
      <c r="X48" s="75"/>
      <c r="Y48" s="75"/>
      <c r="Z48" s="75"/>
    </row>
    <row r="49" spans="1:26" s="76" customFormat="1" ht="68.25" customHeight="1" x14ac:dyDescent="0.25">
      <c r="A49" s="62"/>
      <c r="B49" s="77" t="s">
        <v>3737</v>
      </c>
      <c r="C49" s="79" t="s">
        <v>3737</v>
      </c>
      <c r="D49" s="77" t="s">
        <v>50</v>
      </c>
      <c r="E49" s="1194" t="s">
        <v>3745</v>
      </c>
      <c r="F49" s="164" t="s">
        <v>19</v>
      </c>
      <c r="G49" s="163">
        <v>1</v>
      </c>
      <c r="H49" s="303">
        <v>40927</v>
      </c>
      <c r="I49" s="166">
        <v>41274</v>
      </c>
      <c r="J49" s="166" t="s">
        <v>20</v>
      </c>
      <c r="K49" s="539">
        <f>11.37</f>
        <v>11.37</v>
      </c>
      <c r="L49" s="318">
        <v>0</v>
      </c>
      <c r="M49" s="304">
        <v>741</v>
      </c>
      <c r="N49" s="304">
        <v>741</v>
      </c>
      <c r="O49" s="170" t="s">
        <v>3746</v>
      </c>
      <c r="P49" s="170"/>
      <c r="Q49" s="76" t="s">
        <v>3747</v>
      </c>
      <c r="R49" s="75"/>
      <c r="S49" s="75"/>
      <c r="T49" s="75"/>
      <c r="U49" s="75"/>
      <c r="V49" s="75"/>
      <c r="W49" s="75"/>
      <c r="X49" s="75"/>
      <c r="Y49" s="75"/>
      <c r="Z49" s="75"/>
    </row>
    <row r="50" spans="1:26" s="76" customFormat="1" x14ac:dyDescent="0.25">
      <c r="A50" s="62"/>
      <c r="B50" s="77"/>
      <c r="C50" s="79"/>
      <c r="D50" s="77"/>
      <c r="E50" s="163"/>
      <c r="F50" s="164"/>
      <c r="G50" s="163"/>
      <c r="H50" s="303"/>
      <c r="I50" s="166"/>
      <c r="J50" s="166"/>
      <c r="K50" s="301"/>
      <c r="L50" s="318"/>
      <c r="M50" s="304"/>
      <c r="N50" s="304"/>
      <c r="O50" s="170"/>
      <c r="P50" s="170"/>
      <c r="Q50" s="2228"/>
      <c r="R50" s="75"/>
      <c r="S50" s="75"/>
      <c r="T50" s="75"/>
      <c r="U50" s="75"/>
      <c r="V50" s="75"/>
      <c r="W50" s="75"/>
      <c r="X50" s="75"/>
      <c r="Y50" s="75"/>
      <c r="Z50" s="75"/>
    </row>
    <row r="51" spans="1:26" s="76" customFormat="1" x14ac:dyDescent="0.25">
      <c r="A51" s="62"/>
      <c r="B51" s="77" t="s">
        <v>29</v>
      </c>
      <c r="C51" s="79"/>
      <c r="D51" s="77"/>
      <c r="E51" s="163"/>
      <c r="F51" s="164"/>
      <c r="G51" s="163"/>
      <c r="H51" s="303"/>
      <c r="I51" s="166"/>
      <c r="J51" s="166"/>
      <c r="K51" s="301"/>
      <c r="L51" s="318"/>
      <c r="M51" s="304"/>
      <c r="N51" s="304"/>
      <c r="O51" s="170"/>
      <c r="P51" s="170"/>
      <c r="Q51" s="2229"/>
      <c r="R51" s="75"/>
      <c r="S51" s="75"/>
      <c r="T51" s="75"/>
      <c r="U51" s="75"/>
      <c r="V51" s="75"/>
      <c r="W51" s="75"/>
      <c r="X51" s="75"/>
      <c r="Y51" s="75"/>
      <c r="Z51" s="75"/>
    </row>
    <row r="52" spans="1:26" s="76" customFormat="1" ht="45" x14ac:dyDescent="0.25">
      <c r="A52" s="62"/>
      <c r="B52" s="47"/>
      <c r="C52" s="79"/>
      <c r="D52" s="77"/>
      <c r="E52" s="163"/>
      <c r="F52" s="164"/>
      <c r="G52" s="163"/>
      <c r="H52" s="303"/>
      <c r="I52" s="166"/>
      <c r="J52" s="166"/>
      <c r="K52" s="304">
        <v>31.63</v>
      </c>
      <c r="L52" s="304">
        <f>SUM(L47:L50)</f>
        <v>2.87</v>
      </c>
      <c r="M52" s="304"/>
      <c r="N52" s="304"/>
      <c r="O52" s="170"/>
      <c r="P52" s="170"/>
      <c r="Q52" s="74" t="s">
        <v>4561</v>
      </c>
      <c r="R52" s="75"/>
      <c r="S52" s="75"/>
      <c r="T52" s="75"/>
      <c r="U52" s="75"/>
      <c r="V52" s="75"/>
      <c r="W52" s="75"/>
      <c r="X52" s="75"/>
      <c r="Y52" s="75"/>
      <c r="Z52" s="75"/>
    </row>
    <row r="53" spans="1:26" s="100" customFormat="1" x14ac:dyDescent="0.25">
      <c r="B53" s="1888" t="s">
        <v>60</v>
      </c>
      <c r="C53" s="1888" t="s">
        <v>61</v>
      </c>
      <c r="D53" s="1890" t="s">
        <v>62</v>
      </c>
      <c r="E53" s="1890"/>
    </row>
    <row r="54" spans="1:26" s="100" customFormat="1" x14ac:dyDescent="0.25">
      <c r="B54" s="1889"/>
      <c r="C54" s="1889"/>
      <c r="D54" s="752" t="s">
        <v>63</v>
      </c>
      <c r="E54" s="105" t="s">
        <v>64</v>
      </c>
    </row>
    <row r="55" spans="1:26" s="100" customFormat="1" ht="18.75" x14ac:dyDescent="0.25">
      <c r="B55" s="106" t="s">
        <v>65</v>
      </c>
      <c r="C55" s="107" t="s">
        <v>4562</v>
      </c>
      <c r="D55" s="595" t="s">
        <v>22</v>
      </c>
      <c r="E55" s="833"/>
      <c r="F55" s="110"/>
    </row>
    <row r="56" spans="1:26" s="100" customFormat="1" x14ac:dyDescent="0.25">
      <c r="B56" s="106" t="s">
        <v>66</v>
      </c>
      <c r="C56" s="107" t="s">
        <v>3788</v>
      </c>
      <c r="D56" s="833" t="s">
        <v>22</v>
      </c>
      <c r="E56" s="109"/>
    </row>
    <row r="57" spans="1:26" x14ac:dyDescent="0.25">
      <c r="B57" s="112"/>
      <c r="C57" s="1901"/>
      <c r="D57" s="1901"/>
      <c r="E57" s="1901"/>
      <c r="F57" s="1901"/>
      <c r="G57" s="1901"/>
      <c r="H57" s="1901"/>
      <c r="I57" s="1901"/>
      <c r="J57" s="1901"/>
      <c r="K57" s="1901"/>
      <c r="L57" s="1901"/>
      <c r="M57" s="1901"/>
      <c r="N57" s="1901"/>
      <c r="O57" s="100"/>
      <c r="P57" s="100"/>
      <c r="Q57" s="100"/>
    </row>
    <row r="58" spans="1:26" ht="15.75" thickBot="1" x14ac:dyDescent="0.3"/>
    <row r="59" spans="1:26" ht="27" thickBot="1" x14ac:dyDescent="0.3">
      <c r="B59" s="1902" t="s">
        <v>67</v>
      </c>
      <c r="C59" s="1902"/>
      <c r="D59" s="1902"/>
      <c r="E59" s="1902"/>
      <c r="F59" s="1902"/>
      <c r="G59" s="1902"/>
      <c r="H59" s="1902"/>
      <c r="I59" s="1902"/>
      <c r="J59" s="1902"/>
      <c r="K59" s="1902"/>
      <c r="L59" s="1902"/>
      <c r="M59" s="1902"/>
      <c r="N59" s="1902"/>
    </row>
    <row r="62" spans="1:26" ht="90" x14ac:dyDescent="0.25">
      <c r="B62" s="798" t="s">
        <v>68</v>
      </c>
      <c r="C62" s="114" t="s">
        <v>69</v>
      </c>
      <c r="D62" s="114" t="s">
        <v>70</v>
      </c>
      <c r="E62" s="114" t="s">
        <v>71</v>
      </c>
      <c r="F62" s="114" t="s">
        <v>72</v>
      </c>
      <c r="G62" s="114" t="s">
        <v>73</v>
      </c>
      <c r="H62" s="114" t="s">
        <v>74</v>
      </c>
      <c r="I62" s="114" t="s">
        <v>75</v>
      </c>
      <c r="J62" s="114" t="s">
        <v>76</v>
      </c>
      <c r="K62" s="114" t="s">
        <v>77</v>
      </c>
      <c r="L62" s="114" t="s">
        <v>78</v>
      </c>
      <c r="M62" s="115" t="s">
        <v>79</v>
      </c>
      <c r="N62" s="115" t="s">
        <v>80</v>
      </c>
      <c r="O62" s="1898" t="s">
        <v>81</v>
      </c>
      <c r="P62" s="1900"/>
      <c r="Q62" s="114" t="s">
        <v>82</v>
      </c>
    </row>
    <row r="63" spans="1:26" ht="30" x14ac:dyDescent="0.25">
      <c r="B63" s="276" t="s">
        <v>1274</v>
      </c>
      <c r="C63" s="276" t="s">
        <v>84</v>
      </c>
      <c r="D63" s="279" t="s">
        <v>3748</v>
      </c>
      <c r="E63" s="277">
        <v>80</v>
      </c>
      <c r="F63" s="806"/>
      <c r="G63" s="806" t="s">
        <v>19</v>
      </c>
      <c r="H63" s="806"/>
      <c r="I63" s="278"/>
      <c r="J63" s="278" t="s">
        <v>19</v>
      </c>
      <c r="K63" s="51" t="s">
        <v>19</v>
      </c>
      <c r="L63" s="51" t="s">
        <v>19</v>
      </c>
      <c r="M63" s="51" t="s">
        <v>19</v>
      </c>
      <c r="N63" s="51" t="s">
        <v>19</v>
      </c>
      <c r="O63" s="1952"/>
      <c r="P63" s="1953"/>
      <c r="Q63" s="51"/>
    </row>
    <row r="64" spans="1:26" ht="30" x14ac:dyDescent="0.25">
      <c r="B64" s="276" t="s">
        <v>1274</v>
      </c>
      <c r="C64" s="276" t="s">
        <v>84</v>
      </c>
      <c r="D64" s="279" t="s">
        <v>3749</v>
      </c>
      <c r="E64" s="277">
        <v>71</v>
      </c>
      <c r="F64" s="806"/>
      <c r="G64" s="806" t="s">
        <v>19</v>
      </c>
      <c r="H64" s="806"/>
      <c r="I64" s="278"/>
      <c r="J64" s="278" t="s">
        <v>19</v>
      </c>
      <c r="K64" s="51" t="s">
        <v>19</v>
      </c>
      <c r="L64" s="51" t="s">
        <v>19</v>
      </c>
      <c r="M64" s="51" t="s">
        <v>19</v>
      </c>
      <c r="N64" s="51" t="s">
        <v>19</v>
      </c>
      <c r="O64" s="1952"/>
      <c r="P64" s="1953"/>
      <c r="Q64" s="51"/>
    </row>
    <row r="65" spans="2:17" x14ac:dyDescent="0.25">
      <c r="B65" s="276" t="s">
        <v>1274</v>
      </c>
      <c r="C65" s="276" t="s">
        <v>84</v>
      </c>
      <c r="D65" s="279" t="s">
        <v>3750</v>
      </c>
      <c r="E65" s="277">
        <v>50</v>
      </c>
      <c r="F65" s="806"/>
      <c r="G65" s="806" t="s">
        <v>19</v>
      </c>
      <c r="H65" s="806"/>
      <c r="I65" s="278"/>
      <c r="J65" s="278" t="s">
        <v>19</v>
      </c>
      <c r="K65" s="51" t="s">
        <v>19</v>
      </c>
      <c r="L65" s="51" t="s">
        <v>19</v>
      </c>
      <c r="M65" s="51" t="s">
        <v>19</v>
      </c>
      <c r="N65" s="51" t="s">
        <v>19</v>
      </c>
      <c r="O65" s="1952"/>
      <c r="P65" s="1953"/>
      <c r="Q65" s="51"/>
    </row>
    <row r="66" spans="2:17" x14ac:dyDescent="0.25">
      <c r="B66" s="276" t="s">
        <v>1274</v>
      </c>
      <c r="C66" s="276" t="s">
        <v>84</v>
      </c>
      <c r="D66" s="279" t="s">
        <v>3751</v>
      </c>
      <c r="E66" s="277">
        <v>65</v>
      </c>
      <c r="F66" s="806"/>
      <c r="G66" s="806" t="s">
        <v>19</v>
      </c>
      <c r="H66" s="806"/>
      <c r="I66" s="278"/>
      <c r="J66" s="278" t="s">
        <v>19</v>
      </c>
      <c r="K66" s="51" t="s">
        <v>19</v>
      </c>
      <c r="L66" s="51" t="s">
        <v>19</v>
      </c>
      <c r="M66" s="51" t="s">
        <v>19</v>
      </c>
      <c r="N66" s="51" t="s">
        <v>19</v>
      </c>
      <c r="O66" s="1952"/>
      <c r="P66" s="1953"/>
      <c r="Q66" s="51"/>
    </row>
    <row r="67" spans="2:17" ht="30" x14ac:dyDescent="0.25">
      <c r="B67" s="276" t="s">
        <v>1274</v>
      </c>
      <c r="C67" s="276" t="s">
        <v>84</v>
      </c>
      <c r="D67" s="279" t="s">
        <v>3752</v>
      </c>
      <c r="E67" s="277">
        <v>100</v>
      </c>
      <c r="F67" s="806"/>
      <c r="G67" s="806" t="s">
        <v>19</v>
      </c>
      <c r="H67" s="806"/>
      <c r="I67" s="278"/>
      <c r="J67" s="278" t="s">
        <v>19</v>
      </c>
      <c r="K67" s="51" t="s">
        <v>19</v>
      </c>
      <c r="L67" s="51" t="s">
        <v>19</v>
      </c>
      <c r="M67" s="51" t="s">
        <v>19</v>
      </c>
      <c r="N67" s="51" t="s">
        <v>19</v>
      </c>
      <c r="O67" s="1952"/>
      <c r="P67" s="1953"/>
      <c r="Q67" s="51"/>
    </row>
    <row r="68" spans="2:17" x14ac:dyDescent="0.25">
      <c r="B68" s="276" t="s">
        <v>1274</v>
      </c>
      <c r="C68" s="276" t="s">
        <v>84</v>
      </c>
      <c r="D68" s="277" t="s">
        <v>3753</v>
      </c>
      <c r="E68" s="277">
        <v>100</v>
      </c>
      <c r="F68" s="806"/>
      <c r="G68" s="806" t="s">
        <v>19</v>
      </c>
      <c r="H68" s="806"/>
      <c r="I68" s="278"/>
      <c r="J68" s="278" t="s">
        <v>19</v>
      </c>
      <c r="K68" s="51" t="s">
        <v>19</v>
      </c>
      <c r="L68" s="51" t="s">
        <v>19</v>
      </c>
      <c r="M68" s="51" t="s">
        <v>19</v>
      </c>
      <c r="N68" s="51" t="s">
        <v>19</v>
      </c>
      <c r="O68" s="1952"/>
      <c r="P68" s="1953"/>
      <c r="Q68" s="51"/>
    </row>
    <row r="69" spans="2:17" x14ac:dyDescent="0.25">
      <c r="B69" s="276" t="s">
        <v>1274</v>
      </c>
      <c r="C69" s="276" t="s">
        <v>84</v>
      </c>
      <c r="D69" s="277" t="s">
        <v>3754</v>
      </c>
      <c r="E69" s="277">
        <v>100</v>
      </c>
      <c r="F69" s="806"/>
      <c r="G69" s="806" t="s">
        <v>19</v>
      </c>
      <c r="H69" s="806"/>
      <c r="I69" s="278"/>
      <c r="J69" s="278" t="s">
        <v>19</v>
      </c>
      <c r="K69" s="51" t="s">
        <v>19</v>
      </c>
      <c r="L69" s="51" t="s">
        <v>19</v>
      </c>
      <c r="M69" s="51" t="s">
        <v>19</v>
      </c>
      <c r="N69" s="51" t="s">
        <v>19</v>
      </c>
      <c r="O69" s="1952"/>
      <c r="P69" s="1953"/>
      <c r="Q69" s="51"/>
    </row>
    <row r="70" spans="2:17" ht="30" x14ac:dyDescent="0.25">
      <c r="B70" s="276" t="s">
        <v>1274</v>
      </c>
      <c r="C70" s="276" t="s">
        <v>84</v>
      </c>
      <c r="D70" s="279" t="s">
        <v>3755</v>
      </c>
      <c r="E70" s="277">
        <v>100</v>
      </c>
      <c r="F70" s="806"/>
      <c r="G70" s="806" t="s">
        <v>19</v>
      </c>
      <c r="H70" s="806"/>
      <c r="I70" s="278"/>
      <c r="J70" s="278" t="s">
        <v>19</v>
      </c>
      <c r="K70" s="51" t="s">
        <v>19</v>
      </c>
      <c r="L70" s="51" t="s">
        <v>19</v>
      </c>
      <c r="M70" s="51" t="s">
        <v>19</v>
      </c>
      <c r="N70" s="51" t="s">
        <v>19</v>
      </c>
      <c r="O70" s="1952"/>
      <c r="P70" s="1953"/>
      <c r="Q70" s="51"/>
    </row>
    <row r="71" spans="2:17" x14ac:dyDescent="0.25">
      <c r="B71" s="276" t="s">
        <v>1274</v>
      </c>
      <c r="C71" s="276" t="s">
        <v>84</v>
      </c>
      <c r="D71" s="277" t="s">
        <v>3756</v>
      </c>
      <c r="E71" s="277">
        <v>80</v>
      </c>
      <c r="F71" s="806"/>
      <c r="G71" s="806" t="s">
        <v>19</v>
      </c>
      <c r="H71" s="806"/>
      <c r="I71" s="278"/>
      <c r="J71" s="278" t="s">
        <v>19</v>
      </c>
      <c r="K71" s="51" t="s">
        <v>19</v>
      </c>
      <c r="L71" s="51" t="s">
        <v>19</v>
      </c>
      <c r="M71" s="51" t="s">
        <v>19</v>
      </c>
      <c r="N71" s="51" t="s">
        <v>19</v>
      </c>
      <c r="O71" s="1952"/>
      <c r="P71" s="1953"/>
      <c r="Q71" s="51"/>
    </row>
    <row r="72" spans="2:17" x14ac:dyDescent="0.25">
      <c r="B72" s="1" t="s">
        <v>92</v>
      </c>
    </row>
    <row r="73" spans="2:17" x14ac:dyDescent="0.25">
      <c r="B73" s="1" t="s">
        <v>93</v>
      </c>
    </row>
    <row r="76" spans="2:17" ht="26.25" x14ac:dyDescent="0.25">
      <c r="B76" s="2313" t="s">
        <v>2095</v>
      </c>
      <c r="C76" s="2313"/>
      <c r="D76" s="2313"/>
      <c r="E76" s="544"/>
      <c r="F76" s="544"/>
      <c r="G76" s="544"/>
      <c r="H76" s="544"/>
      <c r="I76" s="544"/>
      <c r="J76" s="544"/>
      <c r="K76" s="544"/>
      <c r="L76" s="544"/>
      <c r="M76" s="544"/>
      <c r="N76" s="544"/>
      <c r="O76" s="544"/>
      <c r="P76" s="544"/>
      <c r="Q76" s="544"/>
    </row>
    <row r="77" spans="2:17" ht="75" x14ac:dyDescent="0.25">
      <c r="B77" s="798" t="s">
        <v>95</v>
      </c>
      <c r="C77" s="798" t="s">
        <v>96</v>
      </c>
      <c r="D77" s="798" t="s">
        <v>97</v>
      </c>
      <c r="E77" s="798" t="s">
        <v>98</v>
      </c>
      <c r="F77" s="798" t="s">
        <v>99</v>
      </c>
      <c r="G77" s="798" t="s">
        <v>100</v>
      </c>
      <c r="H77" s="798" t="s">
        <v>101</v>
      </c>
      <c r="I77" s="798" t="s">
        <v>102</v>
      </c>
      <c r="J77" s="1898" t="s">
        <v>241</v>
      </c>
      <c r="K77" s="1899"/>
      <c r="L77" s="1900"/>
      <c r="M77" s="798" t="s">
        <v>104</v>
      </c>
      <c r="N77" s="798" t="s">
        <v>105</v>
      </c>
      <c r="O77" s="798" t="s">
        <v>106</v>
      </c>
      <c r="P77" s="1898" t="s">
        <v>81</v>
      </c>
      <c r="Q77" s="1900"/>
    </row>
    <row r="78" spans="2:17" x14ac:dyDescent="0.25">
      <c r="B78" s="1885" t="s">
        <v>126</v>
      </c>
      <c r="C78" s="1885" t="s">
        <v>111</v>
      </c>
      <c r="D78" s="1885" t="s">
        <v>3757</v>
      </c>
      <c r="E78" s="1885">
        <v>26212782</v>
      </c>
      <c r="F78" s="1924" t="s">
        <v>257</v>
      </c>
      <c r="G78" s="1924" t="s">
        <v>994</v>
      </c>
      <c r="H78" s="1975">
        <v>37148</v>
      </c>
      <c r="I78" s="1885"/>
      <c r="J78" s="1924" t="s">
        <v>3737</v>
      </c>
      <c r="K78" s="1885" t="s">
        <v>3758</v>
      </c>
      <c r="L78" s="1885"/>
      <c r="M78" s="1885" t="s">
        <v>19</v>
      </c>
      <c r="N78" s="1885" t="s">
        <v>19</v>
      </c>
      <c r="O78" s="1885" t="s">
        <v>19</v>
      </c>
      <c r="P78" s="1965"/>
      <c r="Q78" s="1966"/>
    </row>
    <row r="79" spans="2:17" x14ac:dyDescent="0.25">
      <c r="B79" s="1886"/>
      <c r="C79" s="1886"/>
      <c r="D79" s="1886"/>
      <c r="E79" s="1886"/>
      <c r="F79" s="1926"/>
      <c r="G79" s="1926"/>
      <c r="H79" s="1976"/>
      <c r="I79" s="1886"/>
      <c r="J79" s="1926"/>
      <c r="K79" s="1886"/>
      <c r="L79" s="1886"/>
      <c r="M79" s="1886"/>
      <c r="N79" s="1886"/>
      <c r="O79" s="1886"/>
      <c r="P79" s="1967"/>
      <c r="Q79" s="1968"/>
    </row>
    <row r="80" spans="2:17" ht="30" x14ac:dyDescent="0.25">
      <c r="B80" s="768" t="s">
        <v>126</v>
      </c>
      <c r="C80" s="751" t="s">
        <v>111</v>
      </c>
      <c r="D80" s="715" t="s">
        <v>3759</v>
      </c>
      <c r="E80" s="715">
        <v>26213934</v>
      </c>
      <c r="F80" s="715" t="s">
        <v>3760</v>
      </c>
      <c r="G80" s="825" t="s">
        <v>3761</v>
      </c>
      <c r="H80" s="780">
        <v>37512</v>
      </c>
      <c r="I80" s="544"/>
      <c r="J80" s="804" t="s">
        <v>3737</v>
      </c>
      <c r="K80" s="51" t="s">
        <v>3762</v>
      </c>
      <c r="L80" s="549"/>
      <c r="M80" s="751" t="s">
        <v>19</v>
      </c>
      <c r="N80" s="751" t="s">
        <v>19</v>
      </c>
      <c r="O80" s="751" t="s">
        <v>19</v>
      </c>
      <c r="P80" s="1969"/>
      <c r="Q80" s="1970"/>
    </row>
    <row r="81" spans="2:17" x14ac:dyDescent="0.25">
      <c r="B81" s="1885" t="s">
        <v>126</v>
      </c>
      <c r="C81" s="1885" t="s">
        <v>111</v>
      </c>
      <c r="D81" s="1885" t="s">
        <v>3763</v>
      </c>
      <c r="E81" s="1885">
        <v>26230962</v>
      </c>
      <c r="F81" s="1924" t="s">
        <v>881</v>
      </c>
      <c r="G81" s="1924" t="s">
        <v>125</v>
      </c>
      <c r="H81" s="1975">
        <v>35551</v>
      </c>
      <c r="I81" s="1885"/>
      <c r="J81" s="1924" t="s">
        <v>3764</v>
      </c>
      <c r="K81" s="1885" t="s">
        <v>3765</v>
      </c>
      <c r="L81" s="1885"/>
      <c r="M81" s="1885" t="s">
        <v>19</v>
      </c>
      <c r="N81" s="1885" t="s">
        <v>19</v>
      </c>
      <c r="O81" s="1885" t="s">
        <v>19</v>
      </c>
      <c r="P81" s="1965"/>
      <c r="Q81" s="1966"/>
    </row>
    <row r="82" spans="2:17" x14ac:dyDescent="0.25">
      <c r="B82" s="1886"/>
      <c r="C82" s="1886"/>
      <c r="D82" s="1886"/>
      <c r="E82" s="1886"/>
      <c r="F82" s="1926"/>
      <c r="G82" s="1926"/>
      <c r="H82" s="1976"/>
      <c r="I82" s="1886"/>
      <c r="J82" s="1926"/>
      <c r="K82" s="1886"/>
      <c r="L82" s="1886"/>
      <c r="M82" s="1886"/>
      <c r="N82" s="1886"/>
      <c r="O82" s="1886"/>
      <c r="P82" s="1967"/>
      <c r="Q82" s="1968"/>
    </row>
    <row r="83" spans="2:17" x14ac:dyDescent="0.25">
      <c r="B83" s="1885" t="s">
        <v>126</v>
      </c>
      <c r="C83" s="1885" t="s">
        <v>111</v>
      </c>
      <c r="D83" s="1885" t="s">
        <v>3766</v>
      </c>
      <c r="E83" s="1885">
        <v>1102821131</v>
      </c>
      <c r="F83" s="1924" t="s">
        <v>2747</v>
      </c>
      <c r="G83" s="1924" t="s">
        <v>130</v>
      </c>
      <c r="H83" s="1975">
        <v>41838</v>
      </c>
      <c r="I83" s="1885"/>
      <c r="J83" s="1924" t="s">
        <v>3737</v>
      </c>
      <c r="K83" s="1885" t="s">
        <v>3767</v>
      </c>
      <c r="L83" s="1966"/>
      <c r="M83" s="1885" t="s">
        <v>19</v>
      </c>
      <c r="N83" s="1885" t="s">
        <v>19</v>
      </c>
      <c r="O83" s="1885" t="s">
        <v>19</v>
      </c>
      <c r="P83" s="1965"/>
      <c r="Q83" s="1966"/>
    </row>
    <row r="84" spans="2:17" x14ac:dyDescent="0.25">
      <c r="B84" s="1927"/>
      <c r="C84" s="1927"/>
      <c r="D84" s="1927"/>
      <c r="E84" s="1927"/>
      <c r="F84" s="1925"/>
      <c r="G84" s="1925"/>
      <c r="H84" s="2070"/>
      <c r="I84" s="1927"/>
      <c r="J84" s="1925"/>
      <c r="K84" s="1927"/>
      <c r="L84" s="2081"/>
      <c r="M84" s="1927"/>
      <c r="N84" s="1927"/>
      <c r="O84" s="1927"/>
      <c r="P84" s="2062"/>
      <c r="Q84" s="2081"/>
    </row>
    <row r="85" spans="2:17" x14ac:dyDescent="0.25">
      <c r="B85" s="1927"/>
      <c r="C85" s="1927"/>
      <c r="D85" s="1927"/>
      <c r="E85" s="1927"/>
      <c r="F85" s="1925"/>
      <c r="G85" s="1925"/>
      <c r="H85" s="2070"/>
      <c r="I85" s="1927"/>
      <c r="J85" s="1925"/>
      <c r="K85" s="1927"/>
      <c r="L85" s="2081"/>
      <c r="M85" s="1927"/>
      <c r="N85" s="1927"/>
      <c r="O85" s="1927"/>
      <c r="P85" s="2062"/>
      <c r="Q85" s="2081"/>
    </row>
    <row r="86" spans="2:17" x14ac:dyDescent="0.25">
      <c r="B86" s="1886"/>
      <c r="C86" s="1886"/>
      <c r="D86" s="1886"/>
      <c r="E86" s="1886"/>
      <c r="F86" s="1926"/>
      <c r="G86" s="1926"/>
      <c r="H86" s="1976"/>
      <c r="I86" s="1886"/>
      <c r="J86" s="1926"/>
      <c r="K86" s="1886"/>
      <c r="L86" s="1968"/>
      <c r="M86" s="1886"/>
      <c r="N86" s="1886"/>
      <c r="O86" s="1886"/>
      <c r="P86" s="1967"/>
      <c r="Q86" s="1968"/>
    </row>
    <row r="87" spans="2:17" x14ac:dyDescent="0.25">
      <c r="B87" s="1885" t="s">
        <v>2130</v>
      </c>
      <c r="C87" s="1885" t="s">
        <v>111</v>
      </c>
      <c r="D87" s="1885" t="s">
        <v>4563</v>
      </c>
      <c r="E87" s="1885">
        <v>50641502</v>
      </c>
      <c r="F87" s="1885" t="s">
        <v>124</v>
      </c>
      <c r="G87" s="1924" t="s">
        <v>125</v>
      </c>
      <c r="H87" s="1975">
        <v>40892</v>
      </c>
      <c r="I87" s="1885">
        <v>127055</v>
      </c>
      <c r="J87" s="1924" t="s">
        <v>3737</v>
      </c>
      <c r="K87" s="1924" t="s">
        <v>4564</v>
      </c>
      <c r="L87" s="1885"/>
      <c r="M87" s="1885" t="s">
        <v>19</v>
      </c>
      <c r="N87" s="1885" t="s">
        <v>19</v>
      </c>
      <c r="O87" s="1885" t="s">
        <v>19</v>
      </c>
      <c r="P87" s="2063" t="s">
        <v>4565</v>
      </c>
      <c r="Q87" s="2064"/>
    </row>
    <row r="88" spans="2:17" x14ac:dyDescent="0.25">
      <c r="B88" s="1927"/>
      <c r="C88" s="1927"/>
      <c r="D88" s="1927"/>
      <c r="E88" s="1927"/>
      <c r="F88" s="1927"/>
      <c r="G88" s="1925"/>
      <c r="H88" s="2070"/>
      <c r="I88" s="1927"/>
      <c r="J88" s="1925"/>
      <c r="K88" s="1925"/>
      <c r="L88" s="1927"/>
      <c r="M88" s="1927"/>
      <c r="N88" s="1927"/>
      <c r="O88" s="1927"/>
      <c r="P88" s="2065"/>
      <c r="Q88" s="2066"/>
    </row>
    <row r="89" spans="2:17" x14ac:dyDescent="0.25">
      <c r="B89" s="1886"/>
      <c r="C89" s="1886"/>
      <c r="D89" s="1886"/>
      <c r="E89" s="1886"/>
      <c r="F89" s="1886"/>
      <c r="G89" s="1926"/>
      <c r="H89" s="1976"/>
      <c r="I89" s="1886"/>
      <c r="J89" s="1926"/>
      <c r="K89" s="1926"/>
      <c r="L89" s="1886"/>
      <c r="M89" s="1886"/>
      <c r="N89" s="1886"/>
      <c r="O89" s="1886"/>
      <c r="P89" s="2067"/>
      <c r="Q89" s="2068"/>
    </row>
    <row r="90" spans="2:17" ht="30" x14ac:dyDescent="0.25">
      <c r="B90" s="710" t="s">
        <v>3768</v>
      </c>
      <c r="C90" s="768" t="s">
        <v>111</v>
      </c>
      <c r="D90" s="715" t="s">
        <v>3769</v>
      </c>
      <c r="E90" s="715">
        <v>50984460</v>
      </c>
      <c r="F90" s="715" t="s">
        <v>124</v>
      </c>
      <c r="G90" s="804" t="s">
        <v>370</v>
      </c>
      <c r="H90" s="829">
        <v>41082</v>
      </c>
      <c r="I90" s="51"/>
      <c r="J90" s="804" t="s">
        <v>3737</v>
      </c>
      <c r="K90" s="51" t="s">
        <v>3770</v>
      </c>
      <c r="L90" s="51"/>
      <c r="M90" s="768" t="s">
        <v>19</v>
      </c>
      <c r="N90" s="768" t="s">
        <v>19</v>
      </c>
      <c r="O90" s="768" t="s">
        <v>19</v>
      </c>
      <c r="P90" s="1969"/>
      <c r="Q90" s="1970"/>
    </row>
    <row r="91" spans="2:17" x14ac:dyDescent="0.25">
      <c r="B91" s="2057" t="s">
        <v>2130</v>
      </c>
      <c r="C91" s="1885" t="s">
        <v>111</v>
      </c>
      <c r="D91" s="1885" t="s">
        <v>3771</v>
      </c>
      <c r="E91" s="1885">
        <v>26228530</v>
      </c>
      <c r="F91" s="1924" t="s">
        <v>124</v>
      </c>
      <c r="G91" s="1924" t="s">
        <v>370</v>
      </c>
      <c r="H91" s="1975" t="s">
        <v>3772</v>
      </c>
      <c r="I91" s="1885">
        <v>140036</v>
      </c>
      <c r="J91" s="1924" t="s">
        <v>3737</v>
      </c>
      <c r="K91" s="1885" t="s">
        <v>3773</v>
      </c>
      <c r="L91" s="1885"/>
      <c r="M91" s="1885" t="s">
        <v>19</v>
      </c>
      <c r="N91" s="1885" t="s">
        <v>19</v>
      </c>
      <c r="O91" s="1885" t="s">
        <v>19</v>
      </c>
      <c r="P91" s="1969"/>
      <c r="Q91" s="1970"/>
    </row>
    <row r="92" spans="2:17" x14ac:dyDescent="0.25">
      <c r="B92" s="2059"/>
      <c r="C92" s="1886"/>
      <c r="D92" s="1886"/>
      <c r="E92" s="1886"/>
      <c r="F92" s="1926"/>
      <c r="G92" s="1926"/>
      <c r="H92" s="1976"/>
      <c r="I92" s="1886"/>
      <c r="J92" s="1926"/>
      <c r="K92" s="1886"/>
      <c r="L92" s="1886"/>
      <c r="M92" s="1886"/>
      <c r="N92" s="1886"/>
      <c r="O92" s="1886"/>
      <c r="P92" s="1969"/>
      <c r="Q92" s="1970"/>
    </row>
    <row r="93" spans="2:17" ht="30" x14ac:dyDescent="0.25">
      <c r="B93" s="751" t="s">
        <v>2130</v>
      </c>
      <c r="C93" s="751"/>
      <c r="D93" s="715" t="s">
        <v>3774</v>
      </c>
      <c r="E93" s="715">
        <v>26228375</v>
      </c>
      <c r="F93" s="761" t="s">
        <v>124</v>
      </c>
      <c r="G93" s="761" t="s">
        <v>370</v>
      </c>
      <c r="H93" s="780" t="s">
        <v>3775</v>
      </c>
      <c r="I93" s="751">
        <v>137430</v>
      </c>
      <c r="J93" s="761" t="s">
        <v>3737</v>
      </c>
      <c r="K93" s="51" t="s">
        <v>3776</v>
      </c>
      <c r="L93" s="51"/>
      <c r="M93" s="768" t="s">
        <v>19</v>
      </c>
      <c r="N93" s="768" t="s">
        <v>19</v>
      </c>
      <c r="O93" s="768" t="s">
        <v>19</v>
      </c>
      <c r="P93" s="1969"/>
      <c r="Q93" s="1970"/>
    </row>
    <row r="94" spans="2:17" ht="15.75" thickBot="1" x14ac:dyDescent="0.3">
      <c r="B94" s="833"/>
      <c r="C94" s="51"/>
      <c r="D94" s="51"/>
      <c r="E94" s="51"/>
      <c r="F94" s="51"/>
      <c r="G94" s="51"/>
      <c r="H94" s="51"/>
      <c r="I94" s="51"/>
      <c r="J94" s="51"/>
      <c r="K94" s="51"/>
      <c r="L94" s="51"/>
      <c r="M94" s="51"/>
      <c r="N94" s="51"/>
      <c r="O94" s="51"/>
      <c r="P94" s="51"/>
      <c r="Q94" s="51"/>
    </row>
    <row r="95" spans="2:17" ht="27" thickBot="1" x14ac:dyDescent="0.3">
      <c r="B95" s="1903" t="s">
        <v>149</v>
      </c>
      <c r="C95" s="2139"/>
      <c r="D95" s="2139"/>
      <c r="E95" s="2139"/>
      <c r="F95" s="2139"/>
      <c r="G95" s="2139"/>
      <c r="H95" s="2139"/>
      <c r="I95" s="2139"/>
      <c r="J95" s="2139"/>
      <c r="K95" s="2139"/>
      <c r="L95" s="2139"/>
      <c r="M95" s="2139"/>
      <c r="N95" s="2140"/>
    </row>
    <row r="98" spans="1:26" ht="30" x14ac:dyDescent="0.25">
      <c r="B98" s="114" t="s">
        <v>18</v>
      </c>
      <c r="C98" s="114" t="s">
        <v>150</v>
      </c>
      <c r="D98" s="1898" t="s">
        <v>81</v>
      </c>
      <c r="E98" s="1900"/>
    </row>
    <row r="99" spans="1:26" x14ac:dyDescent="0.25">
      <c r="B99" s="804" t="s">
        <v>151</v>
      </c>
      <c r="C99" s="768" t="s">
        <v>19</v>
      </c>
      <c r="D99" s="1949"/>
      <c r="E99" s="1949"/>
    </row>
    <row r="102" spans="1:26" ht="26.25" x14ac:dyDescent="0.25">
      <c r="B102" s="1881" t="s">
        <v>152</v>
      </c>
      <c r="C102" s="1882"/>
      <c r="D102" s="1882"/>
      <c r="E102" s="1882"/>
      <c r="F102" s="1882"/>
      <c r="G102" s="1882"/>
      <c r="H102" s="1882"/>
      <c r="I102" s="1882"/>
      <c r="J102" s="1882"/>
      <c r="K102" s="1882"/>
      <c r="L102" s="1882"/>
      <c r="M102" s="1882"/>
      <c r="N102" s="1882"/>
      <c r="O102" s="1882"/>
      <c r="P102" s="1882"/>
    </row>
    <row r="104" spans="1:26" ht="15.75" thickBot="1" x14ac:dyDescent="0.3"/>
    <row r="105" spans="1:26" ht="27" thickBot="1" x14ac:dyDescent="0.3">
      <c r="B105" s="1903" t="s">
        <v>153</v>
      </c>
      <c r="C105" s="1904"/>
      <c r="D105" s="1904"/>
      <c r="E105" s="1904"/>
      <c r="F105" s="1904"/>
      <c r="G105" s="1904"/>
      <c r="H105" s="1904"/>
      <c r="I105" s="1904"/>
      <c r="J105" s="1904"/>
      <c r="K105" s="1904"/>
      <c r="L105" s="1904"/>
      <c r="M105" s="1904"/>
      <c r="N105" s="1905"/>
    </row>
    <row r="107" spans="1:26" s="799" customFormat="1" ht="15.75" thickBot="1" x14ac:dyDescent="0.3">
      <c r="B107" s="1"/>
      <c r="C107" s="1"/>
      <c r="D107" s="1"/>
      <c r="E107" s="1"/>
      <c r="F107" s="1"/>
      <c r="G107" s="1"/>
      <c r="H107" s="1"/>
      <c r="I107" s="1"/>
      <c r="J107" s="1"/>
      <c r="K107" s="1"/>
      <c r="L107" s="1"/>
      <c r="M107" s="58"/>
      <c r="N107" s="58"/>
      <c r="O107" s="1"/>
      <c r="P107" s="1"/>
      <c r="Q107" s="1"/>
    </row>
    <row r="108" spans="1:26" s="76" customFormat="1" ht="60" x14ac:dyDescent="0.25">
      <c r="A108" s="62">
        <v>1</v>
      </c>
      <c r="B108" s="155" t="s">
        <v>34</v>
      </c>
      <c r="C108" s="155" t="s">
        <v>35</v>
      </c>
      <c r="D108" s="155" t="s">
        <v>36</v>
      </c>
      <c r="E108" s="155" t="s">
        <v>37</v>
      </c>
      <c r="F108" s="155" t="s">
        <v>38</v>
      </c>
      <c r="G108" s="155" t="s">
        <v>39</v>
      </c>
      <c r="H108" s="155" t="s">
        <v>40</v>
      </c>
      <c r="I108" s="155" t="s">
        <v>41</v>
      </c>
      <c r="J108" s="155" t="s">
        <v>42</v>
      </c>
      <c r="K108" s="155" t="s">
        <v>43</v>
      </c>
      <c r="L108" s="155" t="s">
        <v>44</v>
      </c>
      <c r="M108" s="157" t="s">
        <v>45</v>
      </c>
      <c r="N108" s="155" t="s">
        <v>46</v>
      </c>
      <c r="O108" s="155" t="s">
        <v>47</v>
      </c>
      <c r="P108" s="755" t="s">
        <v>48</v>
      </c>
      <c r="Q108" s="755" t="s">
        <v>49</v>
      </c>
      <c r="R108" s="75"/>
      <c r="S108" s="75"/>
      <c r="T108" s="75"/>
      <c r="U108" s="75"/>
      <c r="V108" s="75"/>
      <c r="W108" s="75"/>
      <c r="X108" s="75"/>
      <c r="Y108" s="75"/>
      <c r="Z108" s="75"/>
    </row>
    <row r="109" spans="1:26" s="76" customFormat="1" x14ac:dyDescent="0.25">
      <c r="A109" s="62">
        <f>+A108+1</f>
        <v>2</v>
      </c>
      <c r="B109" s="2240" t="s">
        <v>3737</v>
      </c>
      <c r="C109" s="2242" t="s">
        <v>3737</v>
      </c>
      <c r="D109" s="2240" t="s">
        <v>50</v>
      </c>
      <c r="E109" s="2244" t="s">
        <v>3745</v>
      </c>
      <c r="F109" s="2242" t="s">
        <v>19</v>
      </c>
      <c r="G109" s="2246">
        <v>1</v>
      </c>
      <c r="H109" s="2230">
        <v>40927</v>
      </c>
      <c r="I109" s="2230">
        <v>41274</v>
      </c>
      <c r="J109" s="2232" t="s">
        <v>20</v>
      </c>
      <c r="K109" s="2234">
        <v>0</v>
      </c>
      <c r="L109" s="2236">
        <v>11.4</v>
      </c>
      <c r="M109" s="2236"/>
      <c r="N109" s="2238">
        <v>741</v>
      </c>
      <c r="O109" s="2224" t="s">
        <v>3746</v>
      </c>
      <c r="P109" s="2226"/>
      <c r="Q109" s="2228" t="s">
        <v>3777</v>
      </c>
      <c r="R109" s="75"/>
      <c r="S109" s="75"/>
      <c r="T109" s="75"/>
      <c r="U109" s="75"/>
      <c r="V109" s="75"/>
      <c r="W109" s="75"/>
      <c r="X109" s="75"/>
      <c r="Y109" s="75"/>
      <c r="Z109" s="75"/>
    </row>
    <row r="110" spans="1:26" s="76" customFormat="1" x14ac:dyDescent="0.25">
      <c r="A110" s="62">
        <f t="shared" ref="A110:A114" si="0">+A109+1</f>
        <v>3</v>
      </c>
      <c r="B110" s="2241"/>
      <c r="C110" s="2243"/>
      <c r="D110" s="2241"/>
      <c r="E110" s="2245"/>
      <c r="F110" s="2243"/>
      <c r="G110" s="2247"/>
      <c r="H110" s="2231"/>
      <c r="I110" s="2231"/>
      <c r="J110" s="2233"/>
      <c r="K110" s="2235"/>
      <c r="L110" s="2237"/>
      <c r="M110" s="2237"/>
      <c r="N110" s="2239"/>
      <c r="O110" s="2225"/>
      <c r="P110" s="2227"/>
      <c r="Q110" s="2229"/>
      <c r="R110" s="75"/>
      <c r="S110" s="75"/>
      <c r="T110" s="75"/>
      <c r="U110" s="75"/>
      <c r="V110" s="75"/>
      <c r="W110" s="75"/>
      <c r="X110" s="75"/>
      <c r="Y110" s="75"/>
      <c r="Z110" s="75"/>
    </row>
    <row r="111" spans="1:26" s="76" customFormat="1" x14ac:dyDescent="0.25">
      <c r="A111" s="62">
        <f t="shared" si="0"/>
        <v>4</v>
      </c>
      <c r="B111" s="77" t="s">
        <v>3737</v>
      </c>
      <c r="C111" s="79" t="s">
        <v>3737</v>
      </c>
      <c r="D111" s="77" t="s">
        <v>50</v>
      </c>
      <c r="E111" s="78" t="s">
        <v>3778</v>
      </c>
      <c r="F111" s="79" t="s">
        <v>19</v>
      </c>
      <c r="G111" s="78">
        <v>1</v>
      </c>
      <c r="H111" s="80">
        <v>40564</v>
      </c>
      <c r="I111" s="80">
        <v>40908</v>
      </c>
      <c r="J111" s="82" t="s">
        <v>20</v>
      </c>
      <c r="K111" s="218">
        <v>11.33</v>
      </c>
      <c r="L111" s="416">
        <v>0</v>
      </c>
      <c r="M111" s="161"/>
      <c r="N111" s="161">
        <v>1584</v>
      </c>
      <c r="O111" s="85" t="s">
        <v>3779</v>
      </c>
      <c r="P111" s="85"/>
      <c r="Q111" s="74"/>
      <c r="R111" s="75"/>
      <c r="S111" s="75"/>
      <c r="T111" s="75"/>
      <c r="U111" s="75"/>
      <c r="V111" s="75"/>
      <c r="W111" s="75"/>
      <c r="X111" s="75"/>
      <c r="Y111" s="75"/>
      <c r="Z111" s="75"/>
    </row>
    <row r="112" spans="1:26" s="76" customFormat="1" x14ac:dyDescent="0.25">
      <c r="A112" s="62">
        <f t="shared" si="0"/>
        <v>5</v>
      </c>
      <c r="B112" s="77" t="s">
        <v>3737</v>
      </c>
      <c r="C112" s="79" t="s">
        <v>3737</v>
      </c>
      <c r="D112" s="77" t="s">
        <v>50</v>
      </c>
      <c r="E112" s="78" t="s">
        <v>3780</v>
      </c>
      <c r="F112" s="79" t="s">
        <v>19</v>
      </c>
      <c r="G112" s="78">
        <v>1</v>
      </c>
      <c r="H112" s="80">
        <v>40182</v>
      </c>
      <c r="I112" s="82">
        <v>40543</v>
      </c>
      <c r="J112" s="82" t="s">
        <v>20</v>
      </c>
      <c r="K112" s="218">
        <v>11.9</v>
      </c>
      <c r="L112" s="84">
        <v>0</v>
      </c>
      <c r="M112" s="84"/>
      <c r="N112" s="161">
        <v>1597</v>
      </c>
      <c r="O112" s="85" t="s">
        <v>3781</v>
      </c>
      <c r="P112" s="85"/>
      <c r="Q112" s="74"/>
      <c r="R112" s="75"/>
      <c r="S112" s="75"/>
      <c r="T112" s="75"/>
      <c r="U112" s="75"/>
      <c r="V112" s="75"/>
      <c r="W112" s="75"/>
      <c r="X112" s="75"/>
      <c r="Y112" s="75"/>
      <c r="Z112" s="75"/>
    </row>
    <row r="113" spans="1:26" s="76" customFormat="1" x14ac:dyDescent="0.25">
      <c r="A113" s="62">
        <f t="shared" si="0"/>
        <v>6</v>
      </c>
      <c r="B113" s="77"/>
      <c r="C113" s="79"/>
      <c r="D113" s="77"/>
      <c r="E113" s="78"/>
      <c r="F113" s="79"/>
      <c r="G113" s="78"/>
      <c r="H113" s="80"/>
      <c r="I113" s="82"/>
      <c r="J113" s="82"/>
      <c r="K113" s="82"/>
      <c r="L113" s="84"/>
      <c r="M113" s="84"/>
      <c r="N113" s="84"/>
      <c r="O113" s="85"/>
      <c r="P113" s="85"/>
      <c r="Q113" s="74"/>
      <c r="R113" s="75"/>
      <c r="S113" s="75"/>
      <c r="T113" s="75"/>
      <c r="U113" s="75"/>
      <c r="V113" s="75"/>
      <c r="W113" s="75"/>
      <c r="X113" s="75"/>
      <c r="Y113" s="75"/>
      <c r="Z113" s="75"/>
    </row>
    <row r="114" spans="1:26" s="76" customFormat="1" x14ac:dyDescent="0.25">
      <c r="A114" s="62">
        <f t="shared" si="0"/>
        <v>7</v>
      </c>
      <c r="B114" s="77"/>
      <c r="C114" s="79"/>
      <c r="D114" s="77"/>
      <c r="E114" s="78"/>
      <c r="F114" s="79"/>
      <c r="G114" s="78"/>
      <c r="H114" s="80"/>
      <c r="I114" s="82"/>
      <c r="J114" s="82"/>
      <c r="K114" s="84"/>
      <c r="L114" s="218"/>
      <c r="M114" s="160"/>
      <c r="N114" s="160"/>
      <c r="O114" s="85"/>
      <c r="P114" s="85"/>
      <c r="Q114" s="74"/>
      <c r="R114" s="75"/>
      <c r="S114" s="75"/>
      <c r="T114" s="75"/>
      <c r="U114" s="75"/>
      <c r="V114" s="75"/>
      <c r="W114" s="75"/>
      <c r="X114" s="75"/>
      <c r="Y114" s="75"/>
      <c r="Z114" s="75"/>
    </row>
    <row r="115" spans="1:26" x14ac:dyDescent="0.25">
      <c r="B115" s="162" t="s">
        <v>29</v>
      </c>
      <c r="C115" s="79"/>
      <c r="D115" s="77"/>
      <c r="E115" s="163"/>
      <c r="F115" s="164"/>
      <c r="G115" s="164"/>
      <c r="H115" s="164"/>
      <c r="I115" s="166"/>
      <c r="J115" s="166"/>
      <c r="K115" s="168">
        <f>SUM(K109:K114)</f>
        <v>23.23</v>
      </c>
      <c r="L115" s="168" t="s">
        <v>3572</v>
      </c>
      <c r="M115" s="167">
        <f>SUM(M109:M114)</f>
        <v>0</v>
      </c>
      <c r="N115" s="168">
        <f>SUM(N109:N114)</f>
        <v>3922</v>
      </c>
      <c r="O115" s="327">
        <f>SUM(O109:O114)</f>
        <v>0</v>
      </c>
      <c r="P115" s="170"/>
      <c r="Q115" s="88"/>
    </row>
    <row r="116" spans="1:26" x14ac:dyDescent="0.25">
      <c r="B116" s="100"/>
      <c r="C116" s="100"/>
      <c r="D116" s="100"/>
      <c r="E116" s="102"/>
      <c r="F116" s="100"/>
      <c r="G116" s="100"/>
      <c r="H116" s="100"/>
      <c r="I116" s="100"/>
      <c r="J116" s="100"/>
      <c r="K116" s="100"/>
      <c r="L116" s="100"/>
      <c r="M116" s="100"/>
      <c r="N116" s="100"/>
      <c r="O116" s="100"/>
      <c r="P116" s="100"/>
    </row>
    <row r="117" spans="1:26" ht="18.75" x14ac:dyDescent="0.25">
      <c r="B117" s="106" t="s">
        <v>154</v>
      </c>
      <c r="C117" s="171">
        <f>+K115</f>
        <v>23.23</v>
      </c>
      <c r="H117" s="110"/>
      <c r="I117" s="110"/>
      <c r="J117" s="110"/>
      <c r="K117" s="110"/>
      <c r="L117" s="110"/>
      <c r="M117" s="110"/>
      <c r="N117" s="100"/>
      <c r="O117" s="100"/>
      <c r="P117" s="100"/>
    </row>
    <row r="119" spans="1:26" ht="15.75" thickBot="1" x14ac:dyDescent="0.3">
      <c r="B119" s="328"/>
    </row>
    <row r="120" spans="1:26" ht="30.75" thickBot="1" x14ac:dyDescent="0.3">
      <c r="B120" s="233" t="s">
        <v>166</v>
      </c>
      <c r="C120" s="199" t="s">
        <v>167</v>
      </c>
      <c r="D120" s="233" t="s">
        <v>28</v>
      </c>
      <c r="E120" s="199" t="s">
        <v>205</v>
      </c>
    </row>
    <row r="121" spans="1:26" x14ac:dyDescent="0.25">
      <c r="B121" s="235" t="s">
        <v>206</v>
      </c>
      <c r="C121" s="237">
        <v>20</v>
      </c>
      <c r="D121" s="237">
        <v>0</v>
      </c>
      <c r="E121" s="1946">
        <f>+D121+D122+D123</f>
        <v>40</v>
      </c>
    </row>
    <row r="122" spans="1:26" x14ac:dyDescent="0.25">
      <c r="B122" s="235" t="s">
        <v>207</v>
      </c>
      <c r="C122" s="833">
        <v>30</v>
      </c>
      <c r="D122" s="768">
        <v>0</v>
      </c>
      <c r="E122" s="1927"/>
    </row>
    <row r="123" spans="1:26" ht="15.75" thickBot="1" x14ac:dyDescent="0.3">
      <c r="B123" s="235" t="s">
        <v>208</v>
      </c>
      <c r="C123" s="239">
        <v>40</v>
      </c>
      <c r="D123" s="239">
        <v>40</v>
      </c>
      <c r="E123" s="1947"/>
    </row>
    <row r="125" spans="1:26" ht="15.75" thickBot="1" x14ac:dyDescent="0.3"/>
    <row r="126" spans="1:26" ht="27" thickBot="1" x14ac:dyDescent="0.3">
      <c r="B126" s="1903" t="s">
        <v>155</v>
      </c>
      <c r="C126" s="1904"/>
      <c r="D126" s="1904"/>
      <c r="E126" s="1904"/>
      <c r="F126" s="1904"/>
      <c r="G126" s="1904"/>
      <c r="H126" s="1904"/>
      <c r="I126" s="1904"/>
      <c r="J126" s="1904"/>
      <c r="K126" s="1904"/>
      <c r="L126" s="1904"/>
      <c r="M126" s="1904"/>
      <c r="N126" s="1905"/>
    </row>
    <row r="128" spans="1:26" ht="75" x14ac:dyDescent="0.25">
      <c r="B128" s="798" t="s">
        <v>95</v>
      </c>
      <c r="C128" s="798" t="s">
        <v>96</v>
      </c>
      <c r="D128" s="798" t="s">
        <v>97</v>
      </c>
      <c r="E128" s="798" t="s">
        <v>98</v>
      </c>
      <c r="F128" s="798" t="s">
        <v>99</v>
      </c>
      <c r="G128" s="798" t="s">
        <v>100</v>
      </c>
      <c r="H128" s="798" t="s">
        <v>101</v>
      </c>
      <c r="I128" s="798" t="s">
        <v>102</v>
      </c>
      <c r="J128" s="1898" t="s">
        <v>103</v>
      </c>
      <c r="K128" s="1899"/>
      <c r="L128" s="1900"/>
      <c r="M128" s="798" t="s">
        <v>104</v>
      </c>
      <c r="N128" s="798" t="s">
        <v>105</v>
      </c>
      <c r="O128" s="798" t="s">
        <v>106</v>
      </c>
      <c r="P128" s="1898" t="s">
        <v>81</v>
      </c>
      <c r="Q128" s="1900"/>
    </row>
    <row r="129" spans="2:17" x14ac:dyDescent="0.25">
      <c r="B129" s="1999" t="s">
        <v>2749</v>
      </c>
      <c r="C129" s="2221" t="s">
        <v>259</v>
      </c>
      <c r="D129" s="2222" t="s">
        <v>3782</v>
      </c>
      <c r="E129" s="2057">
        <v>15612663</v>
      </c>
      <c r="F129" s="1999" t="s">
        <v>201</v>
      </c>
      <c r="G129" s="1999" t="s">
        <v>188</v>
      </c>
      <c r="H129" s="2050">
        <v>37421</v>
      </c>
      <c r="I129" s="2005"/>
      <c r="J129" s="2057" t="s">
        <v>3737</v>
      </c>
      <c r="K129" s="2002" t="s">
        <v>3783</v>
      </c>
      <c r="L129" s="2005"/>
      <c r="M129" s="1885" t="s">
        <v>19</v>
      </c>
      <c r="N129" s="1885" t="s">
        <v>19</v>
      </c>
      <c r="O129" s="1885" t="s">
        <v>19</v>
      </c>
      <c r="P129" s="1945"/>
      <c r="Q129" s="1945"/>
    </row>
    <row r="130" spans="2:17" x14ac:dyDescent="0.25">
      <c r="B130" s="2001"/>
      <c r="C130" s="2215"/>
      <c r="D130" s="2223"/>
      <c r="E130" s="2059"/>
      <c r="F130" s="2001"/>
      <c r="G130" s="2001"/>
      <c r="H130" s="2051"/>
      <c r="I130" s="2007"/>
      <c r="J130" s="2059"/>
      <c r="K130" s="2004"/>
      <c r="L130" s="2007"/>
      <c r="M130" s="1886"/>
      <c r="N130" s="1886"/>
      <c r="O130" s="1886"/>
      <c r="P130" s="2052"/>
      <c r="Q130" s="2053"/>
    </row>
    <row r="131" spans="2:17" x14ac:dyDescent="0.25">
      <c r="B131" s="2441" t="s">
        <v>2159</v>
      </c>
      <c r="C131" s="2437" t="s">
        <v>246</v>
      </c>
      <c r="D131" s="2407" t="s">
        <v>3784</v>
      </c>
      <c r="E131" s="2408">
        <v>26229523</v>
      </c>
      <c r="F131" s="2169" t="s">
        <v>261</v>
      </c>
      <c r="G131" s="2411" t="s">
        <v>130</v>
      </c>
      <c r="H131" s="2398">
        <v>35784</v>
      </c>
      <c r="I131" s="2216"/>
      <c r="J131" s="2169" t="s">
        <v>3785</v>
      </c>
      <c r="K131" s="2170" t="s">
        <v>3786</v>
      </c>
      <c r="L131" s="2216"/>
      <c r="M131" s="1885" t="s">
        <v>19</v>
      </c>
      <c r="N131" s="1945" t="s">
        <v>19</v>
      </c>
      <c r="O131" s="1945" t="s">
        <v>19</v>
      </c>
      <c r="P131" s="2063"/>
      <c r="Q131" s="2064"/>
    </row>
    <row r="132" spans="2:17" x14ac:dyDescent="0.25">
      <c r="B132" s="2442"/>
      <c r="C132" s="2437"/>
      <c r="D132" s="2407"/>
      <c r="E132" s="2409"/>
      <c r="F132" s="2169"/>
      <c r="G132" s="2411"/>
      <c r="H132" s="2399"/>
      <c r="I132" s="2216"/>
      <c r="J132" s="2169"/>
      <c r="K132" s="2170"/>
      <c r="L132" s="2216"/>
      <c r="M132" s="1927"/>
      <c r="N132" s="1945"/>
      <c r="O132" s="1945"/>
      <c r="P132" s="2065"/>
      <c r="Q132" s="2066"/>
    </row>
    <row r="133" spans="2:17" x14ac:dyDescent="0.25">
      <c r="B133" s="2442"/>
      <c r="C133" s="2437"/>
      <c r="D133" s="2407"/>
      <c r="E133" s="2409"/>
      <c r="F133" s="2169"/>
      <c r="G133" s="2411"/>
      <c r="H133" s="2399"/>
      <c r="I133" s="2216"/>
      <c r="J133" s="2169"/>
      <c r="K133" s="2170"/>
      <c r="L133" s="2216"/>
      <c r="M133" s="1927"/>
      <c r="N133" s="1945"/>
      <c r="O133" s="1945"/>
      <c r="P133" s="2065"/>
      <c r="Q133" s="2066"/>
    </row>
    <row r="134" spans="2:17" x14ac:dyDescent="0.25">
      <c r="B134" s="2442"/>
      <c r="C134" s="2437"/>
      <c r="D134" s="2407"/>
      <c r="E134" s="2409"/>
      <c r="F134" s="2169"/>
      <c r="G134" s="2411"/>
      <c r="H134" s="2399"/>
      <c r="I134" s="2216"/>
      <c r="J134" s="2169"/>
      <c r="K134" s="2170"/>
      <c r="L134" s="2216"/>
      <c r="M134" s="1927"/>
      <c r="N134" s="1945"/>
      <c r="O134" s="1945"/>
      <c r="P134" s="2065"/>
      <c r="Q134" s="2066"/>
    </row>
    <row r="135" spans="2:17" x14ac:dyDescent="0.25">
      <c r="B135" s="2443"/>
      <c r="C135" s="2437"/>
      <c r="D135" s="2407"/>
      <c r="E135" s="2410"/>
      <c r="F135" s="2169"/>
      <c r="G135" s="2411"/>
      <c r="H135" s="2400"/>
      <c r="I135" s="2216"/>
      <c r="J135" s="2169"/>
      <c r="K135" s="2170"/>
      <c r="L135" s="2216"/>
      <c r="M135" s="1886"/>
      <c r="N135" s="1945"/>
      <c r="O135" s="1945"/>
      <c r="P135" s="2065"/>
      <c r="Q135" s="2066"/>
    </row>
    <row r="136" spans="2:17" x14ac:dyDescent="0.25">
      <c r="B136" s="1885" t="s">
        <v>2164</v>
      </c>
      <c r="C136" s="1885" t="s">
        <v>2500</v>
      </c>
      <c r="D136" s="1885" t="s">
        <v>3787</v>
      </c>
      <c r="E136" s="1885">
        <v>79657226</v>
      </c>
      <c r="F136" s="1885" t="s">
        <v>201</v>
      </c>
      <c r="G136" s="1885" t="s">
        <v>3533</v>
      </c>
      <c r="H136" s="1975">
        <v>37421</v>
      </c>
      <c r="I136" s="1885"/>
      <c r="J136" s="1924"/>
      <c r="K136" s="1924"/>
      <c r="L136" s="1885"/>
      <c r="M136" s="1885" t="s">
        <v>19</v>
      </c>
      <c r="N136" s="1885" t="s">
        <v>19</v>
      </c>
      <c r="O136" s="1965" t="s">
        <v>19</v>
      </c>
      <c r="P136" s="2063"/>
      <c r="Q136" s="2064"/>
    </row>
    <row r="137" spans="2:17" x14ac:dyDescent="0.25">
      <c r="B137" s="1927"/>
      <c r="C137" s="1927"/>
      <c r="D137" s="1927"/>
      <c r="E137" s="1927"/>
      <c r="F137" s="1927"/>
      <c r="G137" s="1927"/>
      <c r="H137" s="2070"/>
      <c r="I137" s="1927"/>
      <c r="J137" s="1925"/>
      <c r="K137" s="1925"/>
      <c r="L137" s="1927"/>
      <c r="M137" s="1927"/>
      <c r="N137" s="1927"/>
      <c r="O137" s="2062"/>
      <c r="P137" s="2065"/>
      <c r="Q137" s="2066"/>
    </row>
    <row r="138" spans="2:17" x14ac:dyDescent="0.25">
      <c r="B138" s="1886"/>
      <c r="C138" s="1886"/>
      <c r="D138" s="1886"/>
      <c r="E138" s="1886"/>
      <c r="F138" s="1886"/>
      <c r="G138" s="1886"/>
      <c r="H138" s="1976"/>
      <c r="I138" s="1886"/>
      <c r="J138" s="1926"/>
      <c r="K138" s="1926"/>
      <c r="L138" s="1886"/>
      <c r="M138" s="1886"/>
      <c r="N138" s="1886"/>
      <c r="O138" s="1967"/>
      <c r="P138" s="2067"/>
      <c r="Q138" s="2068"/>
    </row>
    <row r="140" spans="2:17" ht="15.75" thickBot="1" x14ac:dyDescent="0.3"/>
    <row r="141" spans="2:17" ht="30" x14ac:dyDescent="0.25">
      <c r="B141" s="55" t="s">
        <v>18</v>
      </c>
      <c r="C141" s="55" t="s">
        <v>166</v>
      </c>
      <c r="D141" s="798" t="s">
        <v>167</v>
      </c>
      <c r="E141" s="55" t="s">
        <v>28</v>
      </c>
      <c r="F141" s="199" t="s">
        <v>168</v>
      </c>
      <c r="G141" s="200"/>
    </row>
    <row r="142" spans="2:17" ht="84" x14ac:dyDescent="0.2">
      <c r="B142" s="2072" t="s">
        <v>169</v>
      </c>
      <c r="C142" s="201" t="s">
        <v>170</v>
      </c>
      <c r="D142" s="768">
        <v>25</v>
      </c>
      <c r="E142" s="768">
        <v>25</v>
      </c>
      <c r="F142" s="2073">
        <f>+E142+E143+E144</f>
        <v>60</v>
      </c>
      <c r="G142" s="202"/>
      <c r="I142" s="1" t="e">
        <f>B133:H133+C139</f>
        <v>#VALUE!</v>
      </c>
    </row>
    <row r="143" spans="2:17" ht="48" x14ac:dyDescent="0.2">
      <c r="B143" s="2072"/>
      <c r="C143" s="201" t="s">
        <v>171</v>
      </c>
      <c r="D143" s="770">
        <v>25</v>
      </c>
      <c r="E143" s="768">
        <v>25</v>
      </c>
      <c r="F143" s="2074"/>
      <c r="G143" s="202"/>
    </row>
    <row r="144" spans="2:17" ht="48" x14ac:dyDescent="0.2">
      <c r="B144" s="2072"/>
      <c r="C144" s="201" t="s">
        <v>172</v>
      </c>
      <c r="D144" s="768">
        <v>10</v>
      </c>
      <c r="E144" s="768">
        <v>10</v>
      </c>
      <c r="F144" s="2075"/>
      <c r="G144" s="202"/>
    </row>
    <row r="145" spans="2:5" x14ac:dyDescent="0.25">
      <c r="C145"/>
    </row>
    <row r="148" spans="2:5" x14ac:dyDescent="0.25">
      <c r="B148" s="47" t="s">
        <v>173</v>
      </c>
    </row>
    <row r="151" spans="2:5" x14ac:dyDescent="0.25">
      <c r="B151" s="49" t="s">
        <v>18</v>
      </c>
      <c r="C151" s="49" t="s">
        <v>27</v>
      </c>
      <c r="D151" s="55" t="s">
        <v>28</v>
      </c>
      <c r="E151" s="55" t="s">
        <v>29</v>
      </c>
    </row>
    <row r="152" spans="2:5" ht="28.5" x14ac:dyDescent="0.25">
      <c r="B152" s="56" t="s">
        <v>174</v>
      </c>
      <c r="C152" s="252">
        <v>40</v>
      </c>
      <c r="D152" s="768">
        <f>+E121</f>
        <v>40</v>
      </c>
      <c r="E152" s="1885">
        <f>+D152+D153</f>
        <v>100</v>
      </c>
    </row>
    <row r="153" spans="2:5" ht="42.75" x14ac:dyDescent="0.25">
      <c r="B153" s="56" t="s">
        <v>175</v>
      </c>
      <c r="C153" s="252">
        <v>60</v>
      </c>
      <c r="D153" s="768">
        <f>+F142</f>
        <v>60</v>
      </c>
      <c r="E153" s="1886"/>
    </row>
  </sheetData>
  <mergeCells count="183">
    <mergeCell ref="Q50:Q51"/>
    <mergeCell ref="B2:P2"/>
    <mergeCell ref="B4:P4"/>
    <mergeCell ref="C6:N6"/>
    <mergeCell ref="C7:N7"/>
    <mergeCell ref="C8:N8"/>
    <mergeCell ref="C9:N9"/>
    <mergeCell ref="B53:B54"/>
    <mergeCell ref="C53:C54"/>
    <mergeCell ref="D53:E53"/>
    <mergeCell ref="C57:N57"/>
    <mergeCell ref="B59:N59"/>
    <mergeCell ref="O62:P62"/>
    <mergeCell ref="C10:E10"/>
    <mergeCell ref="B14:C21"/>
    <mergeCell ref="B22:C22"/>
    <mergeCell ref="E38:E39"/>
    <mergeCell ref="M43:N43"/>
    <mergeCell ref="O69:P69"/>
    <mergeCell ref="O70:P70"/>
    <mergeCell ref="O71:P71"/>
    <mergeCell ref="B76:D76"/>
    <mergeCell ref="J77:L77"/>
    <mergeCell ref="P77:Q77"/>
    <mergeCell ref="O63:P63"/>
    <mergeCell ref="O64:P64"/>
    <mergeCell ref="O65:P65"/>
    <mergeCell ref="O66:P66"/>
    <mergeCell ref="O67:P67"/>
    <mergeCell ref="O68:P68"/>
    <mergeCell ref="N78:N79"/>
    <mergeCell ref="O78:O79"/>
    <mergeCell ref="P78:Q79"/>
    <mergeCell ref="P80:Q80"/>
    <mergeCell ref="B81:B82"/>
    <mergeCell ref="C81:C82"/>
    <mergeCell ref="D81:D82"/>
    <mergeCell ref="E81:E82"/>
    <mergeCell ref="F81:F82"/>
    <mergeCell ref="G81:G82"/>
    <mergeCell ref="H78:H79"/>
    <mergeCell ref="I78:I79"/>
    <mergeCell ref="J78:J79"/>
    <mergeCell ref="K78:K79"/>
    <mergeCell ref="L78:L79"/>
    <mergeCell ref="M78:M79"/>
    <mergeCell ref="B78:B79"/>
    <mergeCell ref="C78:C79"/>
    <mergeCell ref="D78:D79"/>
    <mergeCell ref="E78:E79"/>
    <mergeCell ref="F78:F79"/>
    <mergeCell ref="G78:G79"/>
    <mergeCell ref="N81:N82"/>
    <mergeCell ref="O81:O82"/>
    <mergeCell ref="H87:H89"/>
    <mergeCell ref="I87:I89"/>
    <mergeCell ref="I83:I86"/>
    <mergeCell ref="P81:Q82"/>
    <mergeCell ref="B83:B86"/>
    <mergeCell ref="C83:C86"/>
    <mergeCell ref="D83:D86"/>
    <mergeCell ref="E83:E86"/>
    <mergeCell ref="F83:F86"/>
    <mergeCell ref="G83:G86"/>
    <mergeCell ref="H83:H86"/>
    <mergeCell ref="H81:H82"/>
    <mergeCell ref="I81:I82"/>
    <mergeCell ref="J81:J82"/>
    <mergeCell ref="K81:K82"/>
    <mergeCell ref="L81:L82"/>
    <mergeCell ref="M81:M82"/>
    <mergeCell ref="O83:O86"/>
    <mergeCell ref="P83:Q86"/>
    <mergeCell ref="J83:J86"/>
    <mergeCell ref="K83:K86"/>
    <mergeCell ref="L83:L86"/>
    <mergeCell ref="M83:M86"/>
    <mergeCell ref="N83:N86"/>
    <mergeCell ref="P87:Q89"/>
    <mergeCell ref="P90:Q90"/>
    <mergeCell ref="B91:B92"/>
    <mergeCell ref="C91:C92"/>
    <mergeCell ref="D91:D92"/>
    <mergeCell ref="E91:E92"/>
    <mergeCell ref="F91:F92"/>
    <mergeCell ref="G91:G92"/>
    <mergeCell ref="H91:H92"/>
    <mergeCell ref="I91:I92"/>
    <mergeCell ref="J87:J89"/>
    <mergeCell ref="K87:K89"/>
    <mergeCell ref="L87:L89"/>
    <mergeCell ref="M87:M89"/>
    <mergeCell ref="N87:N89"/>
    <mergeCell ref="O87:O89"/>
    <mergeCell ref="P91:Q91"/>
    <mergeCell ref="P92:Q92"/>
    <mergeCell ref="B87:B89"/>
    <mergeCell ref="C87:C89"/>
    <mergeCell ref="D87:D89"/>
    <mergeCell ref="E87:E89"/>
    <mergeCell ref="F87:F89"/>
    <mergeCell ref="G87:G89"/>
    <mergeCell ref="B105:N105"/>
    <mergeCell ref="B109:B110"/>
    <mergeCell ref="C109:C110"/>
    <mergeCell ref="D109:D110"/>
    <mergeCell ref="E109:E110"/>
    <mergeCell ref="F109:F110"/>
    <mergeCell ref="G109:G110"/>
    <mergeCell ref="H109:H110"/>
    <mergeCell ref="I109:I110"/>
    <mergeCell ref="J109:J110"/>
    <mergeCell ref="K109:K110"/>
    <mergeCell ref="L109:L110"/>
    <mergeCell ref="M109:M110"/>
    <mergeCell ref="N109:N110"/>
    <mergeCell ref="B95:N95"/>
    <mergeCell ref="D98:E98"/>
    <mergeCell ref="D99:E99"/>
    <mergeCell ref="B102:P102"/>
    <mergeCell ref="J91:J92"/>
    <mergeCell ref="K91:K92"/>
    <mergeCell ref="L91:L92"/>
    <mergeCell ref="M91:M92"/>
    <mergeCell ref="N91:N92"/>
    <mergeCell ref="O91:O92"/>
    <mergeCell ref="P93:Q93"/>
    <mergeCell ref="O109:O110"/>
    <mergeCell ref="P109:P110"/>
    <mergeCell ref="M129:M130"/>
    <mergeCell ref="N129:N130"/>
    <mergeCell ref="O129:O130"/>
    <mergeCell ref="P129:Q129"/>
    <mergeCell ref="P130:Q130"/>
    <mergeCell ref="K129:K130"/>
    <mergeCell ref="L129:L130"/>
    <mergeCell ref="Q109:Q110"/>
    <mergeCell ref="E121:E123"/>
    <mergeCell ref="B126:N126"/>
    <mergeCell ref="J128:L128"/>
    <mergeCell ref="P128:Q128"/>
    <mergeCell ref="K131:K135"/>
    <mergeCell ref="L131:L135"/>
    <mergeCell ref="N136:N138"/>
    <mergeCell ref="O136:O138"/>
    <mergeCell ref="P136:Q138"/>
    <mergeCell ref="B131:B135"/>
    <mergeCell ref="C131:C135"/>
    <mergeCell ref="D131:D135"/>
    <mergeCell ref="E131:E135"/>
    <mergeCell ref="F131:F135"/>
    <mergeCell ref="F129:F130"/>
    <mergeCell ref="G129:G130"/>
    <mergeCell ref="H129:H130"/>
    <mergeCell ref="I129:I130"/>
    <mergeCell ref="J129:J130"/>
    <mergeCell ref="B129:B130"/>
    <mergeCell ref="C129:C130"/>
    <mergeCell ref="D129:D130"/>
    <mergeCell ref="E129:E130"/>
    <mergeCell ref="M131:M135"/>
    <mergeCell ref="B142:B144"/>
    <mergeCell ref="F142:F144"/>
    <mergeCell ref="E152:E153"/>
    <mergeCell ref="H136:H138"/>
    <mergeCell ref="I136:I138"/>
    <mergeCell ref="J136:J138"/>
    <mergeCell ref="K136:K138"/>
    <mergeCell ref="L136:L138"/>
    <mergeCell ref="M136:M138"/>
    <mergeCell ref="N131:N135"/>
    <mergeCell ref="O131:O135"/>
    <mergeCell ref="P131:Q135"/>
    <mergeCell ref="B136:B138"/>
    <mergeCell ref="C136:C138"/>
    <mergeCell ref="D136:D138"/>
    <mergeCell ref="E136:E138"/>
    <mergeCell ref="F136:F138"/>
    <mergeCell ref="G136:G138"/>
    <mergeCell ref="G131:G135"/>
    <mergeCell ref="H131:H135"/>
    <mergeCell ref="I131:I135"/>
    <mergeCell ref="J131:J135"/>
  </mergeCells>
  <dataValidations count="2">
    <dataValidation type="decimal" allowBlank="1" showInputMessage="1" showErrorMessage="1" sqref="WVH983068 WLL983068 C65565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1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7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3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9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5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1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7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3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9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5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1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7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3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9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2 SR24:SR42 ACN24:ACN42 AMJ24:AMJ42 AWF24:AWF42 BGB24:BGB42 BPX24:BPX42 BZT24:BZT42 CJP24:CJP42 CTL24:CTL42 DDH24:DDH42 DND24:DND42 DWZ24:DWZ42 EGV24:EGV42 EQR24:EQR42 FAN24:FAN42 FKJ24:FKJ42 FUF24:FUF42 GEB24:GEB42 GNX24:GNX42 GXT24:GXT42 HHP24:HHP42 HRL24:HRL42 IBH24:IBH42 ILD24:ILD42 IUZ24:IUZ42 JEV24:JEV42 JOR24:JOR42 JYN24:JYN42 KIJ24:KIJ42 KSF24:KSF42 LCB24:LCB42 LLX24:LLX42 LVT24:LVT42 MFP24:MFP42 MPL24:MPL42 MZH24:MZH42 NJD24:NJD42 NSZ24:NSZ42 OCV24:OCV42 OMR24:OMR42 OWN24:OWN42 PGJ24:PGJ42 PQF24:PQF42 QAB24:QAB42 QJX24:QJX42 QTT24:QTT42 RDP24:RDP42 RNL24:RNL42 RXH24:RXH42 SHD24:SHD42 SQZ24:SQZ42 TAV24:TAV42 TKR24:TKR42 TUN24:TUN42 UEJ24:UEJ42 UOF24:UOF42 UYB24:UYB42 VHX24:VHX42 VRT24:VRT42 WBP24:WBP42 WLL24:WLL42 WVH24:WVH42">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2 IS24:IS42 SO24:SO42 ACK24:ACK42 AMG24:AMG42 AWC24:AWC42 BFY24:BFY42 BPU24:BPU42 BZQ24:BZQ42 CJM24:CJM42 CTI24:CTI42 DDE24:DDE42 DNA24:DNA42 DWW24:DWW42 EGS24:EGS42 EQO24:EQO42 FAK24:FAK42 FKG24:FKG42 FUC24:FUC42 GDY24:GDY42 GNU24:GNU42 GXQ24:GXQ42 HHM24:HHM42 HRI24:HRI42 IBE24:IBE42 ILA24:ILA42 IUW24:IUW42 JES24:JES42 JOO24:JOO42 JYK24:JYK42 KIG24:KIG42 KSC24:KSC42 LBY24:LBY42 LLU24:LLU42 LVQ24:LVQ42 MFM24:MFM42 MPI24:MPI42 MZE24:MZE42 NJA24:NJA42 NSW24:NSW42 OCS24:OCS42 OMO24:OMO42 OWK24:OWK42 PGG24:PGG42 PQC24:PQC42 PZY24:PZY42 QJU24:QJU42 QTQ24:QTQ42 RDM24:RDM42 RNI24:RNI42 RXE24:RXE42 SHA24:SHA42 SQW24:SQW42 TAS24:TAS42 TKO24:TKO42 TUK24:TUK42 UEG24:UEG42 UOC24:UOC42 UXY24:UXY42 VHU24:VHU42 VRQ24:VRQ42 WBM24:WBM42 WLI24:WLI42 WVE24:WVE42">
      <formula1>"1,2,3,4,5"</formula1>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CM302"/>
  <sheetViews>
    <sheetView workbookViewId="0">
      <selection activeCell="E30" sqref="E30:F33"/>
    </sheetView>
  </sheetViews>
  <sheetFormatPr baseColWidth="10" defaultRowHeight="15" x14ac:dyDescent="0.25"/>
  <cols>
    <col min="1" max="1" width="2.42578125" style="1" customWidth="1"/>
    <col min="2" max="2" width="68.42578125" style="1" customWidth="1"/>
    <col min="3" max="3" width="38.140625" style="1" customWidth="1"/>
    <col min="4" max="4" width="43.42578125" style="1" customWidth="1"/>
    <col min="5" max="5" width="22.7109375" style="1523" customWidth="1"/>
    <col min="6" max="6" width="29.7109375" style="1" customWidth="1"/>
    <col min="7" max="7" width="25.7109375" style="1" customWidth="1"/>
    <col min="8" max="8" width="27" style="1" customWidth="1"/>
    <col min="9" max="9" width="21" style="1" customWidth="1"/>
    <col min="10" max="10" width="48" style="1" customWidth="1"/>
    <col min="11" max="11" width="30.140625" style="1" customWidth="1"/>
    <col min="12" max="12" width="18.7109375" style="1" customWidth="1"/>
    <col min="13" max="13" width="16.140625" style="1" customWidth="1"/>
    <col min="14" max="14" width="13" style="1" customWidth="1"/>
    <col min="15" max="15" width="26.140625" style="1" customWidth="1"/>
    <col min="16" max="16" width="24.5703125" style="1" customWidth="1"/>
    <col min="17" max="17" width="70.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4173</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2161"/>
      <c r="D10" s="1891"/>
      <c r="E10" s="1892"/>
      <c r="F10" s="6"/>
      <c r="G10" s="6"/>
      <c r="H10" s="6"/>
      <c r="I10" s="6"/>
      <c r="J10" s="6"/>
      <c r="K10" s="6"/>
      <c r="L10" s="6"/>
      <c r="M10" s="6"/>
      <c r="N10" s="8"/>
    </row>
    <row r="11" spans="2:16" ht="16.5" thickBot="1" x14ac:dyDescent="0.3">
      <c r="B11" s="9" t="s">
        <v>8</v>
      </c>
      <c r="C11" s="243" t="s">
        <v>4174</v>
      </c>
      <c r="D11" s="11"/>
      <c r="E11" s="12"/>
      <c r="F11" s="11"/>
      <c r="G11" s="11"/>
      <c r="H11" s="11"/>
      <c r="I11" s="11"/>
      <c r="J11" s="11"/>
      <c r="K11" s="11"/>
      <c r="L11" s="11"/>
      <c r="M11" s="11"/>
      <c r="N11" s="13"/>
    </row>
    <row r="12" spans="2:16" ht="15.75" x14ac:dyDescent="0.25">
      <c r="B12" s="14"/>
      <c r="C12" s="244"/>
      <c r="D12" s="16"/>
      <c r="E12" s="409"/>
      <c r="F12" s="16"/>
      <c r="G12" s="16"/>
      <c r="H12" s="16"/>
      <c r="I12" s="1523"/>
      <c r="J12" s="1523"/>
      <c r="K12" s="1523"/>
      <c r="L12" s="1523"/>
      <c r="M12" s="1523"/>
      <c r="N12" s="16"/>
    </row>
    <row r="13" spans="2:16" x14ac:dyDescent="0.25">
      <c r="I13" s="1523"/>
      <c r="J13" s="1523"/>
      <c r="K13" s="1523"/>
      <c r="L13" s="1523"/>
      <c r="M13" s="1523"/>
      <c r="N13" s="17"/>
    </row>
    <row r="14" spans="2:16" x14ac:dyDescent="0.25">
      <c r="B14" s="1893" t="s">
        <v>10</v>
      </c>
      <c r="C14" s="1893"/>
      <c r="D14" s="1471" t="s">
        <v>11</v>
      </c>
      <c r="E14" s="1471" t="s">
        <v>12</v>
      </c>
      <c r="F14" s="1471" t="s">
        <v>13</v>
      </c>
      <c r="G14" s="19"/>
      <c r="I14" s="20"/>
      <c r="J14" s="20"/>
      <c r="K14" s="20"/>
      <c r="L14" s="20"/>
      <c r="M14" s="20"/>
      <c r="N14" s="17"/>
    </row>
    <row r="15" spans="2:16" x14ac:dyDescent="0.25">
      <c r="B15" s="1893"/>
      <c r="C15" s="1893"/>
      <c r="D15" s="1471" t="s">
        <v>3625</v>
      </c>
      <c r="E15" s="1069">
        <v>6828678870</v>
      </c>
      <c r="F15" s="246">
        <v>3270</v>
      </c>
      <c r="G15" s="569"/>
      <c r="I15" s="570"/>
      <c r="J15" s="570"/>
      <c r="K15" s="570"/>
      <c r="L15" s="570"/>
      <c r="M15" s="570"/>
      <c r="N15" s="17"/>
    </row>
    <row r="16" spans="2:16" x14ac:dyDescent="0.25">
      <c r="B16" s="1893"/>
      <c r="C16" s="1893"/>
      <c r="D16" s="1471" t="s">
        <v>2626</v>
      </c>
      <c r="E16" s="1069">
        <v>2352481241</v>
      </c>
      <c r="F16" s="246">
        <v>1051</v>
      </c>
      <c r="G16" s="569"/>
      <c r="I16" s="570"/>
      <c r="J16" s="570"/>
      <c r="K16" s="570"/>
      <c r="L16" s="570"/>
      <c r="M16" s="570"/>
      <c r="N16" s="17"/>
    </row>
    <row r="17" spans="1:14" x14ac:dyDescent="0.25">
      <c r="B17" s="1893"/>
      <c r="C17" s="1893"/>
      <c r="D17" s="1471" t="s">
        <v>4175</v>
      </c>
      <c r="E17" s="1069">
        <v>1275939691</v>
      </c>
      <c r="F17" s="246">
        <v>611</v>
      </c>
      <c r="G17" s="569"/>
      <c r="I17" s="570"/>
      <c r="J17" s="570"/>
      <c r="K17" s="570"/>
      <c r="L17" s="570"/>
      <c r="M17" s="570"/>
      <c r="N17" s="17"/>
    </row>
    <row r="18" spans="1:14" x14ac:dyDescent="0.25">
      <c r="B18" s="1893"/>
      <c r="C18" s="1893"/>
      <c r="D18" s="1471"/>
      <c r="E18" s="558"/>
      <c r="F18" s="568"/>
      <c r="G18" s="569"/>
      <c r="H18" s="571"/>
      <c r="I18" s="570"/>
      <c r="J18" s="570"/>
      <c r="K18" s="570"/>
      <c r="L18" s="570"/>
      <c r="M18" s="570"/>
      <c r="N18" s="29"/>
    </row>
    <row r="19" spans="1:14" x14ac:dyDescent="0.25">
      <c r="B19" s="1893"/>
      <c r="C19" s="1893"/>
      <c r="D19" s="1471"/>
      <c r="E19" s="558"/>
      <c r="F19" s="568"/>
      <c r="G19" s="569"/>
      <c r="H19" s="571"/>
      <c r="I19" s="1556"/>
      <c r="J19" s="1556"/>
      <c r="K19" s="1556"/>
      <c r="L19" s="1556"/>
      <c r="M19" s="1556"/>
      <c r="N19" s="29"/>
    </row>
    <row r="20" spans="1:14" x14ac:dyDescent="0.25">
      <c r="B20" s="1893"/>
      <c r="C20" s="1893"/>
      <c r="D20" s="1471"/>
      <c r="E20" s="558"/>
      <c r="F20" s="568"/>
      <c r="G20" s="569"/>
      <c r="H20" s="571"/>
      <c r="I20" s="1523"/>
      <c r="J20" s="1523"/>
      <c r="K20" s="1523"/>
      <c r="L20" s="1523"/>
      <c r="M20" s="1523"/>
      <c r="N20" s="29"/>
    </row>
    <row r="21" spans="1:14" x14ac:dyDescent="0.25">
      <c r="B21" s="1893"/>
      <c r="C21" s="1893"/>
      <c r="D21" s="1471"/>
      <c r="E21" s="558"/>
      <c r="F21" s="568"/>
      <c r="G21" s="569"/>
      <c r="H21" s="571"/>
      <c r="I21" s="1523"/>
      <c r="J21" s="1523"/>
      <c r="K21" s="1523"/>
      <c r="L21" s="1523"/>
      <c r="M21" s="1523"/>
      <c r="N21" s="29"/>
    </row>
    <row r="22" spans="1:14" ht="15.75" thickBot="1" x14ac:dyDescent="0.3">
      <c r="B22" s="1894" t="s">
        <v>14</v>
      </c>
      <c r="C22" s="1895"/>
      <c r="D22" s="1471"/>
      <c r="E22" s="1069"/>
      <c r="F22" s="246">
        <f>SUM(F15:F21)</f>
        <v>4932</v>
      </c>
      <c r="G22" s="569"/>
      <c r="H22" s="571"/>
      <c r="I22" s="1523"/>
      <c r="J22" s="1523"/>
      <c r="K22" s="1523"/>
      <c r="L22" s="1523"/>
      <c r="M22" s="1523"/>
      <c r="N22" s="29"/>
    </row>
    <row r="23" spans="1:14" ht="30.75" thickBot="1" x14ac:dyDescent="0.3">
      <c r="A23" s="32"/>
      <c r="B23" s="33" t="s">
        <v>15</v>
      </c>
      <c r="C23" s="33" t="s">
        <v>16</v>
      </c>
      <c r="E23" s="1525"/>
      <c r="F23" s="20"/>
      <c r="G23" s="20"/>
      <c r="H23" s="20"/>
      <c r="I23" s="35"/>
      <c r="J23" s="35"/>
      <c r="K23" s="35"/>
      <c r="L23" s="35"/>
      <c r="M23" s="35"/>
    </row>
    <row r="24" spans="1:14" ht="15.75" thickBot="1" x14ac:dyDescent="0.3">
      <c r="A24" s="37"/>
      <c r="C24" s="248">
        <f>F22*80/100</f>
        <v>3945.6</v>
      </c>
      <c r="D24" s="572"/>
      <c r="E24" s="1243"/>
      <c r="F24" s="41"/>
      <c r="G24" s="41"/>
      <c r="H24" s="41"/>
      <c r="I24" s="572"/>
      <c r="J24" s="572"/>
      <c r="K24" s="572"/>
      <c r="L24" s="572"/>
      <c r="M24" s="572"/>
    </row>
    <row r="25" spans="1:14" x14ac:dyDescent="0.25">
      <c r="A25" s="44"/>
      <c r="C25" s="250"/>
      <c r="D25" s="570"/>
      <c r="E25" s="1244"/>
      <c r="F25" s="41"/>
      <c r="G25" s="41"/>
      <c r="H25" s="41"/>
      <c r="I25" s="572"/>
      <c r="J25" s="572"/>
      <c r="K25" s="572"/>
      <c r="L25" s="572"/>
      <c r="M25" s="572"/>
    </row>
    <row r="26" spans="1:14" x14ac:dyDescent="0.25">
      <c r="A26" s="44"/>
      <c r="C26" s="250"/>
      <c r="D26" s="570"/>
      <c r="E26" s="1244"/>
      <c r="F26" s="41"/>
      <c r="G26" s="41"/>
      <c r="H26" s="41"/>
      <c r="I26" s="572"/>
      <c r="J26" s="572"/>
      <c r="K26" s="572"/>
      <c r="L26" s="572"/>
      <c r="M26" s="572"/>
    </row>
    <row r="27" spans="1:14" x14ac:dyDescent="0.25">
      <c r="A27" s="44"/>
      <c r="B27" s="47" t="s">
        <v>4176</v>
      </c>
      <c r="C27"/>
      <c r="D27"/>
      <c r="E27" s="206"/>
      <c r="F27"/>
      <c r="G27"/>
      <c r="H27"/>
      <c r="I27" s="1523"/>
      <c r="J27" s="1523"/>
      <c r="K27" s="1523"/>
      <c r="L27" s="1523"/>
      <c r="M27" s="1523"/>
      <c r="N27" s="17"/>
    </row>
    <row r="28" spans="1:14" x14ac:dyDescent="0.25">
      <c r="A28" s="44"/>
      <c r="B28"/>
      <c r="C28"/>
      <c r="D28"/>
      <c r="E28" s="1245"/>
      <c r="F28" s="251"/>
      <c r="G28"/>
      <c r="H28"/>
      <c r="I28" s="1523"/>
      <c r="J28" s="1523"/>
      <c r="K28" s="1523"/>
      <c r="L28" s="1523"/>
      <c r="M28" s="1523"/>
      <c r="N28" s="17"/>
    </row>
    <row r="29" spans="1:14" x14ac:dyDescent="0.25">
      <c r="A29" s="44"/>
      <c r="B29" s="49" t="s">
        <v>18</v>
      </c>
      <c r="C29" s="49" t="s">
        <v>19</v>
      </c>
      <c r="D29" s="49" t="s">
        <v>20</v>
      </c>
      <c r="E29" s="2162"/>
      <c r="F29" s="2162"/>
      <c r="G29"/>
      <c r="H29"/>
      <c r="I29" s="1523"/>
      <c r="J29" s="1523"/>
      <c r="K29" s="1523"/>
      <c r="L29" s="1523"/>
      <c r="M29" s="1523"/>
      <c r="N29" s="17"/>
    </row>
    <row r="30" spans="1:14" x14ac:dyDescent="0.25">
      <c r="A30" s="44"/>
      <c r="B30" s="51" t="s">
        <v>21</v>
      </c>
      <c r="C30" s="1488" t="s">
        <v>22</v>
      </c>
      <c r="D30" s="1488"/>
      <c r="E30" s="2158"/>
      <c r="F30" s="2158"/>
      <c r="G30"/>
      <c r="H30"/>
      <c r="I30" s="1523"/>
      <c r="J30" s="1523"/>
      <c r="K30" s="1523"/>
      <c r="L30" s="1523"/>
      <c r="M30" s="1523"/>
      <c r="N30" s="17"/>
    </row>
    <row r="31" spans="1:14" x14ac:dyDescent="0.25">
      <c r="A31" s="44"/>
      <c r="B31" s="51" t="s">
        <v>23</v>
      </c>
      <c r="C31" s="1488" t="s">
        <v>22</v>
      </c>
      <c r="D31" s="1488" t="s">
        <v>237</v>
      </c>
      <c r="E31" s="2158"/>
      <c r="F31" s="2158"/>
      <c r="G31"/>
      <c r="H31"/>
      <c r="I31" s="1523"/>
      <c r="J31" s="1523"/>
      <c r="K31" s="1523"/>
      <c r="L31" s="1523"/>
      <c r="M31" s="1523"/>
      <c r="N31" s="17"/>
    </row>
    <row r="32" spans="1:14" x14ac:dyDescent="0.25">
      <c r="A32" s="44"/>
      <c r="B32" s="51" t="s">
        <v>24</v>
      </c>
      <c r="C32" s="1488" t="s">
        <v>22</v>
      </c>
      <c r="D32" s="1488"/>
      <c r="E32" s="2158"/>
      <c r="F32" s="2158"/>
      <c r="G32"/>
      <c r="H32"/>
      <c r="I32" s="1523"/>
      <c r="J32" s="1523"/>
      <c r="K32" s="1523"/>
      <c r="L32" s="1523"/>
      <c r="M32" s="1523"/>
      <c r="N32" s="17"/>
    </row>
    <row r="33" spans="1:14" x14ac:dyDescent="0.25">
      <c r="A33" s="44"/>
      <c r="B33" s="51" t="s">
        <v>25</v>
      </c>
      <c r="C33" s="1488"/>
      <c r="D33" s="1488" t="s">
        <v>22</v>
      </c>
      <c r="E33" s="2158"/>
      <c r="F33" s="2158"/>
      <c r="G33"/>
      <c r="H33"/>
      <c r="I33" s="1523"/>
      <c r="J33" s="1523"/>
      <c r="K33" s="1523"/>
      <c r="L33" s="1523"/>
      <c r="M33" s="1523"/>
      <c r="N33" s="17"/>
    </row>
    <row r="34" spans="1:14" x14ac:dyDescent="0.25">
      <c r="A34" s="44"/>
      <c r="B34" s="35"/>
      <c r="C34" s="1574"/>
      <c r="D34" s="35"/>
      <c r="E34" s="1525"/>
      <c r="F34" s="1525"/>
      <c r="G34"/>
      <c r="H34"/>
      <c r="I34" s="1523"/>
      <c r="J34" s="1523"/>
      <c r="K34" s="1523"/>
      <c r="L34" s="1523"/>
      <c r="M34" s="1523"/>
      <c r="N34" s="17"/>
    </row>
    <row r="35" spans="1:14" x14ac:dyDescent="0.25">
      <c r="A35" s="44"/>
      <c r="B35" s="47" t="s">
        <v>4177</v>
      </c>
      <c r="C35"/>
      <c r="D35"/>
      <c r="E35" s="197"/>
      <c r="F35" s="195"/>
      <c r="G35"/>
      <c r="H35"/>
      <c r="I35" s="1523"/>
      <c r="J35" s="1523"/>
      <c r="K35" s="1523"/>
      <c r="L35" s="1523"/>
      <c r="M35" s="1523"/>
      <c r="N35" s="17"/>
    </row>
    <row r="36" spans="1:14" x14ac:dyDescent="0.25">
      <c r="A36" s="44"/>
      <c r="B36"/>
      <c r="C36"/>
      <c r="D36"/>
      <c r="E36" s="197"/>
      <c r="F36" s="195"/>
      <c r="G36"/>
      <c r="H36"/>
      <c r="I36" s="1523"/>
      <c r="J36" s="1523"/>
      <c r="K36" s="1523"/>
      <c r="L36" s="1523"/>
      <c r="M36" s="1523"/>
      <c r="N36" s="17"/>
    </row>
    <row r="37" spans="1:14" x14ac:dyDescent="0.25">
      <c r="A37" s="44"/>
      <c r="B37" s="49" t="s">
        <v>18</v>
      </c>
      <c r="C37" s="49" t="s">
        <v>19</v>
      </c>
      <c r="D37" s="49" t="s">
        <v>20</v>
      </c>
      <c r="E37" s="197"/>
      <c r="F37" s="195"/>
      <c r="G37"/>
      <c r="H37"/>
      <c r="I37" s="1523"/>
      <c r="J37" s="1523"/>
      <c r="K37" s="1523"/>
      <c r="L37" s="1523"/>
      <c r="M37" s="1523"/>
      <c r="N37" s="17"/>
    </row>
    <row r="38" spans="1:14" x14ac:dyDescent="0.25">
      <c r="A38" s="44"/>
      <c r="B38" s="51" t="s">
        <v>21</v>
      </c>
      <c r="C38" s="1488"/>
      <c r="D38" s="1488" t="s">
        <v>22</v>
      </c>
      <c r="E38" s="197"/>
      <c r="F38" s="195"/>
      <c r="G38"/>
      <c r="H38"/>
      <c r="I38" s="1523"/>
      <c r="J38" s="1523"/>
      <c r="K38" s="1523"/>
      <c r="L38" s="1523"/>
      <c r="M38" s="1523"/>
      <c r="N38" s="17"/>
    </row>
    <row r="39" spans="1:14" x14ac:dyDescent="0.25">
      <c r="A39" s="44"/>
      <c r="B39" s="51" t="s">
        <v>23</v>
      </c>
      <c r="C39" s="1488" t="s">
        <v>22</v>
      </c>
      <c r="D39" s="1523" t="s">
        <v>237</v>
      </c>
      <c r="E39" s="197"/>
      <c r="F39" s="195"/>
      <c r="G39"/>
      <c r="H39"/>
      <c r="I39" s="1523"/>
      <c r="J39" s="1523"/>
      <c r="K39" s="1523"/>
      <c r="L39" s="1523"/>
      <c r="M39" s="1523"/>
      <c r="N39" s="17"/>
    </row>
    <row r="40" spans="1:14" x14ac:dyDescent="0.25">
      <c r="A40" s="44"/>
      <c r="B40" s="51" t="s">
        <v>24</v>
      </c>
      <c r="C40" s="1488"/>
      <c r="D40" s="1488" t="s">
        <v>22</v>
      </c>
      <c r="E40" s="197"/>
      <c r="F40" s="195"/>
      <c r="G40"/>
      <c r="H40"/>
      <c r="I40" s="1523"/>
      <c r="J40" s="1523"/>
      <c r="K40" s="1523"/>
      <c r="L40" s="1523"/>
      <c r="M40" s="1523"/>
      <c r="N40" s="17"/>
    </row>
    <row r="41" spans="1:14" x14ac:dyDescent="0.25">
      <c r="A41" s="44"/>
      <c r="B41" s="51" t="s">
        <v>25</v>
      </c>
      <c r="C41" s="1488"/>
      <c r="D41" s="1488" t="s">
        <v>22</v>
      </c>
      <c r="E41" s="197"/>
      <c r="F41" s="195"/>
      <c r="G41"/>
      <c r="H41"/>
      <c r="I41" s="1523"/>
      <c r="J41" s="1523"/>
      <c r="K41" s="1523"/>
      <c r="L41" s="1523"/>
      <c r="M41" s="1523"/>
      <c r="N41" s="17"/>
    </row>
    <row r="42" spans="1:14" x14ac:dyDescent="0.25">
      <c r="A42" s="44"/>
      <c r="E42" s="2162"/>
      <c r="F42" s="2162"/>
      <c r="G42"/>
      <c r="H42"/>
      <c r="I42" s="1523"/>
      <c r="J42" s="1523"/>
      <c r="K42" s="1523"/>
      <c r="L42" s="1523"/>
      <c r="M42" s="1523"/>
      <c r="N42" s="17"/>
    </row>
    <row r="43" spans="1:14" x14ac:dyDescent="0.25">
      <c r="A43" s="44"/>
      <c r="B43" s="47" t="s">
        <v>4178</v>
      </c>
      <c r="E43" s="1524"/>
      <c r="F43" s="1524"/>
      <c r="G43"/>
      <c r="H43"/>
      <c r="I43" s="1523"/>
      <c r="J43" s="1523"/>
      <c r="K43" s="1523"/>
      <c r="L43" s="1523"/>
      <c r="M43" s="1523"/>
      <c r="N43" s="17"/>
    </row>
    <row r="44" spans="1:14" x14ac:dyDescent="0.25">
      <c r="A44" s="44"/>
      <c r="E44" s="2158"/>
      <c r="F44" s="2158"/>
      <c r="G44"/>
      <c r="H44"/>
      <c r="I44" s="1523"/>
      <c r="J44" s="1523"/>
      <c r="K44" s="1523"/>
      <c r="L44" s="1523"/>
      <c r="M44" s="1523"/>
      <c r="N44" s="17"/>
    </row>
    <row r="45" spans="1:14" x14ac:dyDescent="0.25">
      <c r="A45" s="44"/>
      <c r="B45" s="49" t="s">
        <v>18</v>
      </c>
      <c r="C45" s="49" t="s">
        <v>19</v>
      </c>
      <c r="D45" s="49" t="s">
        <v>20</v>
      </c>
      <c r="E45" s="2158"/>
      <c r="F45" s="2158"/>
      <c r="G45"/>
      <c r="H45"/>
      <c r="I45" s="1523"/>
      <c r="J45" s="1523"/>
      <c r="K45" s="1523"/>
      <c r="L45" s="1523"/>
      <c r="M45" s="1523"/>
      <c r="N45" s="17"/>
    </row>
    <row r="46" spans="1:14" x14ac:dyDescent="0.25">
      <c r="A46" s="44"/>
      <c r="B46" s="51" t="s">
        <v>21</v>
      </c>
      <c r="C46" s="51"/>
      <c r="D46" s="1488" t="s">
        <v>22</v>
      </c>
      <c r="E46" s="2158"/>
      <c r="F46" s="2158"/>
      <c r="G46"/>
      <c r="H46"/>
      <c r="I46" s="1523"/>
      <c r="J46" s="1523"/>
      <c r="K46" s="1523"/>
      <c r="L46" s="1523"/>
      <c r="M46" s="1523"/>
      <c r="N46" s="17"/>
    </row>
    <row r="47" spans="1:14" x14ac:dyDescent="0.25">
      <c r="A47" s="44"/>
      <c r="B47" s="51" t="s">
        <v>23</v>
      </c>
      <c r="C47" s="1488" t="s">
        <v>22</v>
      </c>
      <c r="D47" s="1488" t="s">
        <v>237</v>
      </c>
      <c r="E47" s="2158"/>
      <c r="F47" s="2158"/>
      <c r="G47"/>
      <c r="H47"/>
      <c r="I47" s="1523"/>
      <c r="J47" s="1523"/>
      <c r="K47" s="1523"/>
      <c r="L47" s="1523"/>
      <c r="M47" s="1523"/>
      <c r="N47" s="17"/>
    </row>
    <row r="48" spans="1:14" x14ac:dyDescent="0.25">
      <c r="A48" s="44"/>
      <c r="B48" s="51" t="s">
        <v>24</v>
      </c>
      <c r="C48" s="1488"/>
      <c r="D48" s="1488" t="s">
        <v>22</v>
      </c>
      <c r="E48" s="44"/>
      <c r="F48" s="44"/>
      <c r="G48"/>
      <c r="H48"/>
      <c r="I48" s="1523"/>
      <c r="J48" s="1523"/>
      <c r="K48" s="1523"/>
      <c r="L48" s="1523"/>
      <c r="M48" s="1523"/>
      <c r="N48" s="17"/>
    </row>
    <row r="49" spans="1:14" x14ac:dyDescent="0.25">
      <c r="A49" s="44"/>
      <c r="B49" s="51" t="s">
        <v>25</v>
      </c>
      <c r="C49" s="1488"/>
      <c r="D49" s="1488" t="s">
        <v>22</v>
      </c>
      <c r="E49" s="44"/>
      <c r="F49" s="44"/>
      <c r="G49"/>
      <c r="H49"/>
      <c r="I49" s="1523"/>
      <c r="J49" s="1523"/>
      <c r="K49" s="1523"/>
      <c r="L49" s="1523"/>
      <c r="M49" s="1523"/>
      <c r="N49" s="17"/>
    </row>
    <row r="50" spans="1:14" x14ac:dyDescent="0.25">
      <c r="A50" s="44"/>
      <c r="B50"/>
      <c r="C50"/>
      <c r="D50"/>
      <c r="E50" s="206"/>
      <c r="F50"/>
      <c r="G50"/>
      <c r="H50"/>
      <c r="I50" s="1523"/>
      <c r="J50" s="1523"/>
      <c r="K50" s="1523"/>
      <c r="L50" s="1523"/>
      <c r="M50" s="1523"/>
      <c r="N50" s="17"/>
    </row>
    <row r="51" spans="1:14" x14ac:dyDescent="0.25">
      <c r="A51" s="44"/>
      <c r="B51" s="47" t="s">
        <v>4179</v>
      </c>
      <c r="C51"/>
      <c r="D51"/>
      <c r="E51" s="206"/>
      <c r="F51"/>
      <c r="G51"/>
      <c r="H51"/>
      <c r="I51" s="1523"/>
      <c r="J51" s="1523"/>
      <c r="K51" s="1523"/>
      <c r="L51" s="1523"/>
      <c r="M51" s="1523"/>
      <c r="N51" s="17"/>
    </row>
    <row r="52" spans="1:14" x14ac:dyDescent="0.25">
      <c r="A52" s="44"/>
      <c r="B52"/>
      <c r="C52"/>
      <c r="D52"/>
      <c r="E52" s="206"/>
      <c r="F52"/>
      <c r="G52"/>
      <c r="H52"/>
      <c r="I52" s="1523"/>
      <c r="J52" s="1523"/>
      <c r="K52" s="1523"/>
      <c r="L52" s="1523"/>
      <c r="M52" s="1523"/>
      <c r="N52" s="17"/>
    </row>
    <row r="53" spans="1:14" x14ac:dyDescent="0.25">
      <c r="A53" s="44"/>
      <c r="B53" s="49" t="s">
        <v>18</v>
      </c>
      <c r="C53" s="49" t="s">
        <v>27</v>
      </c>
      <c r="D53" s="55" t="s">
        <v>28</v>
      </c>
      <c r="E53" s="55" t="s">
        <v>29</v>
      </c>
      <c r="F53"/>
      <c r="G53"/>
      <c r="H53"/>
      <c r="I53" s="1523"/>
      <c r="J53" s="1523"/>
      <c r="K53" s="1523"/>
      <c r="L53" s="1523"/>
      <c r="M53" s="1523"/>
      <c r="N53" s="17"/>
    </row>
    <row r="54" spans="1:14" ht="28.5" x14ac:dyDescent="0.25">
      <c r="A54" s="44"/>
      <c r="B54" s="56" t="s">
        <v>30</v>
      </c>
      <c r="C54" s="858">
        <v>40</v>
      </c>
      <c r="D54" s="1058">
        <v>30</v>
      </c>
      <c r="E54" s="2335">
        <v>30</v>
      </c>
      <c r="F54"/>
      <c r="G54"/>
      <c r="H54"/>
      <c r="I54" s="1523"/>
      <c r="J54" s="1523"/>
      <c r="K54" s="1523"/>
      <c r="L54" s="1523"/>
      <c r="M54" s="1523"/>
      <c r="N54" s="17"/>
    </row>
    <row r="55" spans="1:14" ht="57" x14ac:dyDescent="0.25">
      <c r="A55" s="44"/>
      <c r="B55" s="56" t="s">
        <v>31</v>
      </c>
      <c r="C55" s="858">
        <v>60</v>
      </c>
      <c r="D55" s="1058">
        <v>0</v>
      </c>
      <c r="E55" s="2336"/>
      <c r="F55"/>
      <c r="G55"/>
      <c r="H55"/>
      <c r="I55" s="1523"/>
      <c r="J55" s="1523"/>
      <c r="K55" s="1523"/>
      <c r="L55" s="1523"/>
      <c r="M55" s="1523"/>
      <c r="N55" s="17"/>
    </row>
    <row r="56" spans="1:14" x14ac:dyDescent="0.25">
      <c r="A56" s="44"/>
      <c r="B56" s="207"/>
      <c r="C56" s="253"/>
      <c r="D56" s="1574"/>
      <c r="E56" s="1574"/>
      <c r="F56"/>
      <c r="G56"/>
      <c r="H56"/>
      <c r="I56" s="1523"/>
      <c r="J56" s="1523"/>
      <c r="K56" s="1523"/>
      <c r="L56" s="1523"/>
      <c r="M56" s="1523"/>
      <c r="N56" s="17"/>
    </row>
    <row r="57" spans="1:14" x14ac:dyDescent="0.25">
      <c r="A57" s="44"/>
      <c r="B57" s="47" t="s">
        <v>4180</v>
      </c>
      <c r="C57"/>
      <c r="D57"/>
      <c r="E57" s="206"/>
      <c r="F57"/>
      <c r="G57"/>
      <c r="H57"/>
      <c r="I57" s="1523"/>
      <c r="J57" s="1523"/>
      <c r="K57" s="1523"/>
      <c r="L57" s="1523"/>
      <c r="M57" s="1523"/>
      <c r="N57" s="17"/>
    </row>
    <row r="58" spans="1:14" x14ac:dyDescent="0.25">
      <c r="A58" s="44"/>
      <c r="B58"/>
      <c r="C58"/>
      <c r="D58"/>
      <c r="E58" s="206"/>
      <c r="F58"/>
      <c r="G58"/>
      <c r="H58"/>
      <c r="I58" s="1523"/>
      <c r="J58" s="1523"/>
      <c r="K58" s="1523"/>
      <c r="L58" s="1523"/>
      <c r="M58" s="1523"/>
      <c r="N58" s="17"/>
    </row>
    <row r="59" spans="1:14" x14ac:dyDescent="0.25">
      <c r="A59" s="44"/>
      <c r="B59" s="49" t="s">
        <v>18</v>
      </c>
      <c r="C59" s="49" t="s">
        <v>27</v>
      </c>
      <c r="D59" s="55" t="s">
        <v>28</v>
      </c>
      <c r="E59" s="55" t="s">
        <v>29</v>
      </c>
      <c r="F59"/>
      <c r="G59"/>
      <c r="H59"/>
      <c r="I59" s="1523"/>
      <c r="J59" s="1523"/>
      <c r="K59" s="1523"/>
      <c r="L59" s="1523"/>
      <c r="M59" s="1523"/>
      <c r="N59" s="17"/>
    </row>
    <row r="60" spans="1:14" ht="28.5" x14ac:dyDescent="0.25">
      <c r="A60" s="44"/>
      <c r="B60" s="56" t="s">
        <v>30</v>
      </c>
      <c r="C60" s="858">
        <v>40</v>
      </c>
      <c r="D60" s="1058">
        <v>0</v>
      </c>
      <c r="E60" s="2468">
        <v>0</v>
      </c>
      <c r="F60"/>
      <c r="G60"/>
      <c r="H60"/>
      <c r="I60" s="1523"/>
      <c r="J60" s="1523"/>
      <c r="K60" s="1523"/>
      <c r="L60" s="1523"/>
      <c r="M60" s="1523"/>
      <c r="N60" s="17"/>
    </row>
    <row r="61" spans="1:14" ht="57" x14ac:dyDescent="0.25">
      <c r="A61" s="44"/>
      <c r="B61" s="56" t="s">
        <v>31</v>
      </c>
      <c r="C61" s="858">
        <v>60</v>
      </c>
      <c r="D61" s="1058">
        <v>0</v>
      </c>
      <c r="E61" s="2469"/>
      <c r="F61"/>
      <c r="G61"/>
      <c r="H61"/>
      <c r="I61" s="1523"/>
      <c r="J61" s="1523"/>
      <c r="K61" s="1523"/>
      <c r="L61" s="1523"/>
      <c r="M61" s="1523"/>
      <c r="N61" s="17"/>
    </row>
    <row r="62" spans="1:14" x14ac:dyDescent="0.25">
      <c r="A62" s="44"/>
      <c r="B62"/>
      <c r="C62"/>
      <c r="D62"/>
      <c r="E62" s="206"/>
      <c r="F62"/>
      <c r="G62"/>
      <c r="H62"/>
      <c r="I62" s="1523"/>
      <c r="J62" s="1523"/>
      <c r="K62" s="1523"/>
      <c r="L62" s="1523"/>
      <c r="M62" s="1523"/>
      <c r="N62" s="17"/>
    </row>
    <row r="63" spans="1:14" x14ac:dyDescent="0.25">
      <c r="A63" s="44"/>
      <c r="B63"/>
      <c r="C63"/>
      <c r="D63"/>
      <c r="E63" s="206"/>
      <c r="F63"/>
      <c r="G63"/>
      <c r="H63"/>
      <c r="I63" s="1523"/>
      <c r="J63" s="1523"/>
      <c r="K63" s="1523"/>
      <c r="L63" s="1523"/>
      <c r="M63" s="1523"/>
      <c r="N63" s="17"/>
    </row>
    <row r="64" spans="1:14" x14ac:dyDescent="0.25">
      <c r="A64" s="44"/>
      <c r="B64" s="47" t="s">
        <v>901</v>
      </c>
      <c r="C64"/>
      <c r="D64"/>
      <c r="E64" s="206"/>
      <c r="F64"/>
      <c r="G64"/>
      <c r="H64"/>
      <c r="I64" s="1523"/>
      <c r="J64" s="1523"/>
      <c r="K64" s="1523"/>
      <c r="L64" s="1523"/>
      <c r="M64" s="1523"/>
      <c r="N64" s="17"/>
    </row>
    <row r="65" spans="1:26" x14ac:dyDescent="0.25">
      <c r="A65" s="44"/>
      <c r="B65"/>
      <c r="C65"/>
      <c r="D65"/>
      <c r="E65" s="206"/>
      <c r="F65"/>
      <c r="G65"/>
      <c r="H65"/>
      <c r="I65" s="1523"/>
      <c r="J65" s="1523"/>
      <c r="K65" s="1523"/>
      <c r="L65" s="1523"/>
      <c r="M65" s="1523"/>
      <c r="N65" s="17"/>
    </row>
    <row r="66" spans="1:26" x14ac:dyDescent="0.25">
      <c r="A66" s="44"/>
      <c r="B66" s="49" t="s">
        <v>18</v>
      </c>
      <c r="C66" s="49" t="s">
        <v>27</v>
      </c>
      <c r="D66" s="55" t="s">
        <v>28</v>
      </c>
      <c r="E66" s="55" t="s">
        <v>29</v>
      </c>
      <c r="F66" s="41"/>
      <c r="G66" s="41"/>
      <c r="H66" s="41"/>
      <c r="I66" s="572"/>
      <c r="J66" s="572"/>
      <c r="K66" s="572"/>
      <c r="L66" s="572"/>
      <c r="M66" s="572"/>
    </row>
    <row r="67" spans="1:26" ht="28.5" x14ac:dyDescent="0.25">
      <c r="A67" s="44"/>
      <c r="B67" s="56" t="s">
        <v>30</v>
      </c>
      <c r="C67" s="858">
        <v>40</v>
      </c>
      <c r="D67" s="1058">
        <v>0</v>
      </c>
      <c r="E67" s="2337">
        <v>0</v>
      </c>
      <c r="F67" s="41"/>
      <c r="G67" s="41"/>
      <c r="H67" s="41"/>
      <c r="I67" s="572"/>
      <c r="J67" s="572"/>
      <c r="K67" s="572"/>
      <c r="L67" s="572"/>
      <c r="M67" s="572"/>
    </row>
    <row r="68" spans="1:26" ht="57" x14ac:dyDescent="0.25">
      <c r="A68" s="44"/>
      <c r="B68" s="56" t="s">
        <v>31</v>
      </c>
      <c r="C68" s="858">
        <v>60</v>
      </c>
      <c r="D68" s="1058">
        <v>0</v>
      </c>
      <c r="E68" s="2338"/>
      <c r="F68" s="41"/>
      <c r="G68" s="41"/>
      <c r="H68" s="41"/>
      <c r="I68" s="572"/>
      <c r="J68" s="572">
        <f>22/30</f>
        <v>0.73333333333333328</v>
      </c>
      <c r="K68" s="572"/>
      <c r="L68" s="572"/>
      <c r="M68" s="572"/>
    </row>
    <row r="69" spans="1:26" ht="15.75" thickBot="1" x14ac:dyDescent="0.3">
      <c r="M69" s="1887" t="s">
        <v>32</v>
      </c>
      <c r="N69" s="1887"/>
    </row>
    <row r="70" spans="1:26" x14ac:dyDescent="0.25">
      <c r="B70" s="47" t="s">
        <v>33</v>
      </c>
      <c r="M70" s="58"/>
      <c r="N70" s="58"/>
    </row>
    <row r="71" spans="1:26" ht="15.75" thickBot="1" x14ac:dyDescent="0.3">
      <c r="M71" s="58"/>
      <c r="N71" s="58"/>
    </row>
    <row r="72" spans="1:26" s="1523" customFormat="1" ht="60" x14ac:dyDescent="0.25">
      <c r="B72" s="155" t="s">
        <v>34</v>
      </c>
      <c r="C72" s="155" t="s">
        <v>35</v>
      </c>
      <c r="D72" s="155" t="s">
        <v>36</v>
      </c>
      <c r="E72" s="155" t="s">
        <v>37</v>
      </c>
      <c r="F72" s="155" t="s">
        <v>38</v>
      </c>
      <c r="G72" s="155" t="s">
        <v>39</v>
      </c>
      <c r="H72" s="155" t="s">
        <v>40</v>
      </c>
      <c r="I72" s="155" t="s">
        <v>41</v>
      </c>
      <c r="J72" s="155" t="s">
        <v>42</v>
      </c>
      <c r="K72" s="155" t="s">
        <v>43</v>
      </c>
      <c r="L72" s="155" t="s">
        <v>44</v>
      </c>
      <c r="M72" s="157" t="s">
        <v>45</v>
      </c>
      <c r="N72" s="155" t="s">
        <v>46</v>
      </c>
      <c r="O72" s="155" t="s">
        <v>47</v>
      </c>
      <c r="P72" s="1472" t="s">
        <v>48</v>
      </c>
      <c r="Q72" s="1472" t="s">
        <v>49</v>
      </c>
    </row>
    <row r="73" spans="1:26" s="264" customFormat="1" ht="28.5" x14ac:dyDescent="0.25">
      <c r="A73" s="254"/>
      <c r="B73" s="255" t="s">
        <v>4173</v>
      </c>
      <c r="C73" s="256" t="s">
        <v>4181</v>
      </c>
      <c r="D73" s="257" t="s">
        <v>4182</v>
      </c>
      <c r="E73" s="258" t="s">
        <v>4183</v>
      </c>
      <c r="F73" s="257" t="s">
        <v>19</v>
      </c>
      <c r="G73" s="259">
        <v>0.5</v>
      </c>
      <c r="H73" s="1292">
        <v>40245</v>
      </c>
      <c r="I73" s="1292">
        <v>40485</v>
      </c>
      <c r="J73" s="261" t="s">
        <v>20</v>
      </c>
      <c r="K73" s="1246">
        <v>7.73</v>
      </c>
      <c r="L73" s="268">
        <v>0</v>
      </c>
      <c r="M73" s="258">
        <v>2228</v>
      </c>
      <c r="N73" s="258">
        <f>M73*G73</f>
        <v>1114</v>
      </c>
      <c r="O73" s="867">
        <v>1996366731</v>
      </c>
      <c r="P73" s="262" t="s">
        <v>4184</v>
      </c>
      <c r="Q73" s="1247"/>
      <c r="R73" s="263"/>
      <c r="S73" s="263"/>
      <c r="T73" s="263"/>
      <c r="U73" s="263"/>
      <c r="V73" s="263"/>
      <c r="W73" s="263"/>
      <c r="X73" s="263"/>
      <c r="Y73" s="263"/>
      <c r="Z73" s="263"/>
    </row>
    <row r="74" spans="1:26" s="76" customFormat="1" ht="28.5" x14ac:dyDescent="0.25">
      <c r="A74" s="62"/>
      <c r="B74" s="255" t="s">
        <v>4173</v>
      </c>
      <c r="C74" s="256" t="s">
        <v>4173</v>
      </c>
      <c r="D74" s="265" t="s">
        <v>4185</v>
      </c>
      <c r="E74" s="258" t="s">
        <v>4186</v>
      </c>
      <c r="F74" s="257" t="s">
        <v>19</v>
      </c>
      <c r="G74" s="266">
        <v>1</v>
      </c>
      <c r="H74" s="1293">
        <v>41009</v>
      </c>
      <c r="I74" s="1293">
        <v>41263</v>
      </c>
      <c r="J74" s="261" t="s">
        <v>20</v>
      </c>
      <c r="K74" s="1246">
        <v>8.33</v>
      </c>
      <c r="M74" s="258">
        <v>3232</v>
      </c>
      <c r="N74" s="258">
        <v>411</v>
      </c>
      <c r="O74" s="867">
        <v>2916721632</v>
      </c>
      <c r="P74" s="262" t="s">
        <v>4187</v>
      </c>
      <c r="Q74" s="1247"/>
      <c r="R74" s="75"/>
      <c r="S74" s="75"/>
      <c r="T74" s="75"/>
      <c r="U74" s="75"/>
      <c r="V74" s="75"/>
      <c r="W74" s="75"/>
      <c r="X74" s="75"/>
      <c r="Y74" s="75"/>
      <c r="Z74" s="75"/>
    </row>
    <row r="75" spans="1:26" s="76" customFormat="1" ht="42.75" x14ac:dyDescent="0.25">
      <c r="A75" s="62"/>
      <c r="B75" s="255" t="s">
        <v>4173</v>
      </c>
      <c r="C75" s="256" t="s">
        <v>4181</v>
      </c>
      <c r="D75" s="265" t="s">
        <v>3439</v>
      </c>
      <c r="E75" s="258" t="s">
        <v>4188</v>
      </c>
      <c r="F75" s="257" t="s">
        <v>19</v>
      </c>
      <c r="G75" s="266">
        <v>0.5</v>
      </c>
      <c r="H75" s="1293">
        <v>41157</v>
      </c>
      <c r="I75" s="1293">
        <v>41258</v>
      </c>
      <c r="J75" s="261" t="s">
        <v>20</v>
      </c>
      <c r="K75" s="1246">
        <v>0</v>
      </c>
      <c r="L75" s="268">
        <v>3.16</v>
      </c>
      <c r="M75" s="258">
        <v>585</v>
      </c>
      <c r="N75" s="258">
        <f t="shared" ref="N75:N76" si="0">M75*G75</f>
        <v>292.5</v>
      </c>
      <c r="O75" s="867">
        <v>388332945</v>
      </c>
      <c r="P75" s="262" t="s">
        <v>4189</v>
      </c>
      <c r="Q75" s="1072" t="s">
        <v>4190</v>
      </c>
      <c r="R75" s="75"/>
      <c r="S75" s="75"/>
      <c r="T75" s="75"/>
      <c r="U75" s="75"/>
      <c r="V75" s="75"/>
      <c r="W75" s="75"/>
      <c r="X75" s="75"/>
      <c r="Y75" s="75"/>
      <c r="Z75" s="75"/>
    </row>
    <row r="76" spans="1:26" s="76" customFormat="1" ht="42.75" x14ac:dyDescent="0.25">
      <c r="A76" s="62"/>
      <c r="B76" s="255" t="s">
        <v>4173</v>
      </c>
      <c r="C76" s="256" t="s">
        <v>4181</v>
      </c>
      <c r="D76" s="265" t="s">
        <v>3439</v>
      </c>
      <c r="E76" s="258" t="s">
        <v>4191</v>
      </c>
      <c r="F76" s="257" t="s">
        <v>19</v>
      </c>
      <c r="G76" s="266">
        <v>0.5</v>
      </c>
      <c r="H76" s="1293">
        <v>41163</v>
      </c>
      <c r="I76" s="1293">
        <v>41258</v>
      </c>
      <c r="J76" s="261" t="s">
        <v>20</v>
      </c>
      <c r="K76" s="1246">
        <v>0</v>
      </c>
      <c r="L76" s="268">
        <v>3.4</v>
      </c>
      <c r="M76" s="258">
        <v>476</v>
      </c>
      <c r="N76" s="258">
        <f t="shared" si="0"/>
        <v>238</v>
      </c>
      <c r="O76" s="867">
        <v>315976892</v>
      </c>
      <c r="P76" s="262" t="s">
        <v>4192</v>
      </c>
      <c r="Q76" s="1072" t="s">
        <v>4190</v>
      </c>
      <c r="R76" s="75"/>
      <c r="S76" s="75"/>
      <c r="T76" s="75"/>
      <c r="U76" s="75"/>
      <c r="V76" s="75"/>
      <c r="W76" s="75"/>
      <c r="X76" s="75"/>
      <c r="Y76" s="75"/>
      <c r="Z76" s="75"/>
    </row>
    <row r="77" spans="1:26" s="76" customFormat="1" ht="30" x14ac:dyDescent="0.25">
      <c r="A77" s="62"/>
      <c r="B77" s="255" t="s">
        <v>4173</v>
      </c>
      <c r="C77" s="256" t="s">
        <v>4173</v>
      </c>
      <c r="D77" s="265" t="s">
        <v>4193</v>
      </c>
      <c r="E77" s="258" t="s">
        <v>4194</v>
      </c>
      <c r="F77" s="223" t="s">
        <v>19</v>
      </c>
      <c r="G77" s="266">
        <v>1</v>
      </c>
      <c r="H77" s="1294">
        <v>41408</v>
      </c>
      <c r="I77" s="1295">
        <v>41628</v>
      </c>
      <c r="J77" s="225" t="s">
        <v>20</v>
      </c>
      <c r="K77" s="1246">
        <v>0</v>
      </c>
      <c r="L77" s="268">
        <v>7.2</v>
      </c>
      <c r="M77" s="270">
        <v>770</v>
      </c>
      <c r="N77" s="258">
        <v>192</v>
      </c>
      <c r="O77" s="867">
        <v>924000000</v>
      </c>
      <c r="P77" s="262" t="s">
        <v>4195</v>
      </c>
      <c r="Q77" s="1248" t="s">
        <v>4196</v>
      </c>
      <c r="R77" s="75"/>
      <c r="S77" s="75"/>
      <c r="T77" s="75"/>
      <c r="U77" s="75"/>
      <c r="V77" s="75"/>
      <c r="W77" s="75"/>
      <c r="X77" s="75"/>
      <c r="Y77" s="75"/>
      <c r="Z77" s="75"/>
    </row>
    <row r="78" spans="1:26" s="76" customFormat="1" ht="28.5" x14ac:dyDescent="0.25">
      <c r="A78" s="62"/>
      <c r="B78" s="255" t="s">
        <v>4173</v>
      </c>
      <c r="C78" s="256" t="s">
        <v>4173</v>
      </c>
      <c r="D78" s="265" t="s">
        <v>4197</v>
      </c>
      <c r="E78" s="258" t="s">
        <v>4198</v>
      </c>
      <c r="F78" s="223" t="s">
        <v>19</v>
      </c>
      <c r="G78" s="266">
        <v>1</v>
      </c>
      <c r="H78" s="1294">
        <v>41376</v>
      </c>
      <c r="I78" s="1295">
        <v>41628</v>
      </c>
      <c r="J78" s="225" t="s">
        <v>20</v>
      </c>
      <c r="K78" s="1246">
        <v>8.26</v>
      </c>
      <c r="L78" s="268"/>
      <c r="M78" s="270">
        <v>3452</v>
      </c>
      <c r="N78" s="258">
        <v>306</v>
      </c>
      <c r="O78" s="867">
        <v>3817200</v>
      </c>
      <c r="P78" s="262" t="s">
        <v>4199</v>
      </c>
      <c r="Q78" s="74"/>
      <c r="R78" s="75"/>
      <c r="S78" s="75"/>
      <c r="T78" s="75"/>
      <c r="U78" s="75"/>
      <c r="V78" s="75"/>
      <c r="W78" s="75"/>
      <c r="X78" s="75"/>
      <c r="Y78" s="75"/>
      <c r="Z78" s="75"/>
    </row>
    <row r="79" spans="1:26" s="76" customFormat="1" ht="15.75" x14ac:dyDescent="0.25">
      <c r="A79" s="62"/>
      <c r="B79" s="255"/>
      <c r="C79" s="256"/>
      <c r="D79" s="265"/>
      <c r="E79" s="258"/>
      <c r="F79" s="223"/>
      <c r="G79" s="223"/>
      <c r="H79" s="223"/>
      <c r="I79" s="225"/>
      <c r="J79" s="225"/>
      <c r="K79" s="1249"/>
      <c r="L79" s="268"/>
      <c r="M79" s="273"/>
      <c r="N79" s="273"/>
      <c r="O79" s="170"/>
      <c r="P79" s="170"/>
      <c r="Q79" s="74"/>
      <c r="R79" s="75"/>
      <c r="S79" s="75"/>
      <c r="T79" s="75"/>
      <c r="U79" s="75"/>
      <c r="V79" s="75"/>
      <c r="W79" s="75"/>
      <c r="X79" s="75"/>
      <c r="Y79" s="75"/>
      <c r="Z79" s="75"/>
    </row>
    <row r="80" spans="1:26" s="76" customFormat="1" ht="15.75" x14ac:dyDescent="0.25">
      <c r="A80" s="62"/>
      <c r="B80" s="162"/>
      <c r="C80" s="223"/>
      <c r="D80" s="221"/>
      <c r="E80" s="258"/>
      <c r="F80" s="223"/>
      <c r="G80" s="223"/>
      <c r="H80" s="223"/>
      <c r="I80" s="225"/>
      <c r="J80" s="225"/>
      <c r="K80" s="1246">
        <f>SUM(K73:K79)</f>
        <v>24.32</v>
      </c>
      <c r="L80" s="229"/>
      <c r="M80" s="274"/>
      <c r="N80" s="274"/>
      <c r="O80" s="170"/>
      <c r="P80" s="170"/>
      <c r="Q80" s="88"/>
    </row>
    <row r="81" spans="2:91" s="100" customFormat="1" x14ac:dyDescent="0.25">
      <c r="E81" s="1250"/>
    </row>
    <row r="82" spans="2:91" s="100" customFormat="1" x14ac:dyDescent="0.25">
      <c r="B82" s="1888" t="s">
        <v>60</v>
      </c>
      <c r="C82" s="1888" t="s">
        <v>61</v>
      </c>
      <c r="D82" s="1890" t="s">
        <v>62</v>
      </c>
      <c r="E82" s="1890"/>
      <c r="F82" s="109" t="s">
        <v>49</v>
      </c>
    </row>
    <row r="83" spans="2:91" s="100" customFormat="1" x14ac:dyDescent="0.25">
      <c r="B83" s="1889"/>
      <c r="C83" s="1889"/>
      <c r="D83" s="1470" t="s">
        <v>63</v>
      </c>
      <c r="E83" s="105" t="s">
        <v>64</v>
      </c>
      <c r="F83" s="1942" t="s">
        <v>4200</v>
      </c>
      <c r="L83" s="100">
        <v>4293</v>
      </c>
    </row>
    <row r="84" spans="2:91" s="100" customFormat="1" ht="18.75" x14ac:dyDescent="0.25">
      <c r="B84" s="106" t="s">
        <v>65</v>
      </c>
      <c r="C84" s="595">
        <f>K80</f>
        <v>24.32</v>
      </c>
      <c r="D84" s="1597" t="s">
        <v>22</v>
      </c>
      <c r="E84" s="1597"/>
      <c r="F84" s="1944"/>
      <c r="G84" s="110"/>
      <c r="H84" s="110"/>
      <c r="I84" s="110"/>
      <c r="J84" s="110"/>
      <c r="K84" s="110"/>
      <c r="L84" s="110"/>
      <c r="M84" s="110"/>
    </row>
    <row r="85" spans="2:91" s="100" customFormat="1" x14ac:dyDescent="0.25">
      <c r="B85" s="106" t="s">
        <v>66</v>
      </c>
      <c r="C85" s="385">
        <v>4293</v>
      </c>
      <c r="D85" s="1597"/>
      <c r="E85" s="1597" t="s">
        <v>22</v>
      </c>
      <c r="F85" s="1943"/>
    </row>
    <row r="86" spans="2:91" s="100" customFormat="1" x14ac:dyDescent="0.25">
      <c r="B86" s="112"/>
      <c r="C86" s="1901"/>
      <c r="D86" s="1901"/>
      <c r="E86" s="1901"/>
      <c r="F86" s="1901"/>
      <c r="G86" s="1901"/>
      <c r="H86" s="1901"/>
      <c r="I86" s="1901"/>
      <c r="J86" s="1901"/>
      <c r="K86" s="1901"/>
      <c r="L86" s="1901"/>
      <c r="M86" s="1901"/>
      <c r="N86" s="1901"/>
    </row>
    <row r="87" spans="2:91" ht="15.75" thickBot="1" x14ac:dyDescent="0.3"/>
    <row r="88" spans="2:91" ht="27" thickBot="1" x14ac:dyDescent="0.3">
      <c r="B88" s="1902" t="s">
        <v>67</v>
      </c>
      <c r="C88" s="1902"/>
      <c r="D88" s="1902"/>
      <c r="E88" s="1902"/>
      <c r="F88" s="1902"/>
      <c r="G88" s="1902"/>
      <c r="H88" s="1902"/>
      <c r="I88" s="1902"/>
      <c r="J88" s="1902"/>
      <c r="K88" s="1902"/>
      <c r="L88" s="1902"/>
      <c r="M88" s="1902"/>
      <c r="N88" s="1902"/>
    </row>
    <row r="91" spans="2:91" ht="165" x14ac:dyDescent="0.25">
      <c r="B91" s="1472" t="s">
        <v>68</v>
      </c>
      <c r="C91" s="1251" t="s">
        <v>69</v>
      </c>
      <c r="D91" s="1251" t="s">
        <v>70</v>
      </c>
      <c r="E91" s="1251" t="s">
        <v>71</v>
      </c>
      <c r="F91" s="1251" t="s">
        <v>72</v>
      </c>
      <c r="G91" s="1251" t="s">
        <v>73</v>
      </c>
      <c r="H91" s="1251" t="s">
        <v>74</v>
      </c>
      <c r="I91" s="1251" t="s">
        <v>75</v>
      </c>
      <c r="J91" s="1251" t="s">
        <v>76</v>
      </c>
      <c r="K91" s="114" t="s">
        <v>77</v>
      </c>
      <c r="L91" s="114" t="s">
        <v>78</v>
      </c>
      <c r="M91" s="114" t="s">
        <v>79</v>
      </c>
      <c r="N91" s="114" t="s">
        <v>80</v>
      </c>
      <c r="O91" s="2156" t="s">
        <v>81</v>
      </c>
      <c r="P91" s="2156"/>
      <c r="Q91" s="1251" t="s">
        <v>82</v>
      </c>
    </row>
    <row r="92" spans="2:91" s="580" customFormat="1" ht="30" x14ac:dyDescent="0.25">
      <c r="B92" s="1252" t="s">
        <v>4201</v>
      </c>
      <c r="C92" s="541" t="s">
        <v>288</v>
      </c>
      <c r="D92" s="541" t="s">
        <v>4202</v>
      </c>
      <c r="E92" s="1253">
        <v>100</v>
      </c>
      <c r="F92" s="1509" t="s">
        <v>86</v>
      </c>
      <c r="G92" s="1509" t="s">
        <v>19</v>
      </c>
      <c r="H92" s="1509" t="s">
        <v>19</v>
      </c>
      <c r="I92" s="1254" t="s">
        <v>19</v>
      </c>
      <c r="J92" s="1254" t="s">
        <v>86</v>
      </c>
      <c r="K92" s="1469" t="s">
        <v>19</v>
      </c>
      <c r="L92" s="544" t="s">
        <v>19</v>
      </c>
      <c r="M92" s="544" t="s">
        <v>19</v>
      </c>
      <c r="N92" s="544" t="s">
        <v>19</v>
      </c>
      <c r="O92" s="2052" t="s">
        <v>5657</v>
      </c>
      <c r="P92" s="2053"/>
      <c r="Q92" s="541" t="s">
        <v>19</v>
      </c>
      <c r="R92" s="479"/>
      <c r="S92" s="479"/>
      <c r="T92" s="479"/>
      <c r="U92" s="479"/>
      <c r="V92" s="479"/>
      <c r="W92" s="479"/>
      <c r="X92" s="479"/>
      <c r="Y92" s="479"/>
      <c r="Z92" s="479"/>
      <c r="AA92" s="479"/>
      <c r="AB92" s="479"/>
      <c r="AC92" s="479"/>
      <c r="AD92" s="479"/>
      <c r="AE92" s="479"/>
      <c r="AF92" s="479"/>
      <c r="AG92" s="479"/>
      <c r="AH92" s="479"/>
      <c r="AI92" s="479"/>
      <c r="AJ92" s="479"/>
      <c r="AK92" s="479"/>
      <c r="AL92" s="479"/>
      <c r="AM92" s="479"/>
      <c r="AN92" s="479"/>
      <c r="AO92" s="479"/>
      <c r="AP92" s="479"/>
      <c r="AQ92" s="479"/>
      <c r="AR92" s="479"/>
      <c r="AS92" s="479"/>
      <c r="AT92" s="479"/>
      <c r="AU92" s="479"/>
      <c r="AV92" s="479"/>
      <c r="AW92" s="479"/>
      <c r="AX92" s="479"/>
      <c r="AY92" s="479"/>
      <c r="AZ92" s="479"/>
      <c r="BA92" s="479"/>
      <c r="BB92" s="479"/>
      <c r="BC92" s="479"/>
      <c r="BD92" s="479"/>
      <c r="BE92" s="479"/>
      <c r="BF92" s="479"/>
      <c r="BG92" s="479"/>
      <c r="BH92" s="479"/>
      <c r="BI92" s="479"/>
      <c r="BJ92" s="479"/>
      <c r="BK92" s="479"/>
      <c r="BL92" s="479"/>
      <c r="BM92" s="479"/>
      <c r="BN92" s="479"/>
      <c r="BO92" s="479"/>
      <c r="BP92" s="479"/>
      <c r="BQ92" s="479"/>
      <c r="BR92" s="479"/>
      <c r="BS92" s="479"/>
      <c r="BT92" s="479"/>
      <c r="BU92" s="479"/>
      <c r="BV92" s="479"/>
      <c r="BW92" s="479"/>
      <c r="BX92" s="479"/>
      <c r="BY92" s="479"/>
      <c r="BZ92" s="479"/>
      <c r="CA92" s="479"/>
      <c r="CB92" s="479"/>
      <c r="CC92" s="479"/>
      <c r="CD92" s="479"/>
      <c r="CE92" s="479"/>
      <c r="CF92" s="479"/>
      <c r="CG92" s="479"/>
      <c r="CH92" s="479"/>
      <c r="CI92" s="479"/>
      <c r="CJ92" s="479"/>
      <c r="CK92" s="479"/>
      <c r="CL92" s="479"/>
      <c r="CM92" s="479"/>
    </row>
    <row r="93" spans="2:91" s="580" customFormat="1" ht="30" x14ac:dyDescent="0.25">
      <c r="B93" s="1252" t="s">
        <v>4201</v>
      </c>
      <c r="C93" s="541" t="s">
        <v>288</v>
      </c>
      <c r="D93" s="541" t="s">
        <v>4203</v>
      </c>
      <c r="E93" s="1253">
        <v>48</v>
      </c>
      <c r="F93" s="1509" t="s">
        <v>86</v>
      </c>
      <c r="G93" s="1509" t="s">
        <v>19</v>
      </c>
      <c r="H93" s="1509" t="s">
        <v>19</v>
      </c>
      <c r="I93" s="1254" t="s">
        <v>19</v>
      </c>
      <c r="J93" s="1254" t="s">
        <v>86</v>
      </c>
      <c r="K93" s="1469" t="s">
        <v>19</v>
      </c>
      <c r="L93" s="544" t="s">
        <v>19</v>
      </c>
      <c r="M93" s="544" t="s">
        <v>19</v>
      </c>
      <c r="N93" s="544" t="s">
        <v>19</v>
      </c>
      <c r="O93" s="2052"/>
      <c r="P93" s="2053"/>
      <c r="Q93" s="541" t="s">
        <v>19</v>
      </c>
      <c r="R93" s="479"/>
      <c r="S93" s="479"/>
      <c r="T93" s="479"/>
      <c r="U93" s="479"/>
      <c r="V93" s="479"/>
      <c r="W93" s="479"/>
      <c r="X93" s="479"/>
      <c r="Y93" s="479"/>
      <c r="Z93" s="479"/>
      <c r="AA93" s="479"/>
      <c r="AB93" s="479"/>
      <c r="AC93" s="479"/>
      <c r="AD93" s="479"/>
      <c r="AE93" s="479"/>
      <c r="AF93" s="479"/>
      <c r="AG93" s="479"/>
      <c r="AH93" s="479"/>
      <c r="AI93" s="479"/>
      <c r="AJ93" s="479"/>
      <c r="AK93" s="479"/>
      <c r="AL93" s="479"/>
      <c r="AM93" s="479"/>
      <c r="AN93" s="479"/>
      <c r="AO93" s="479"/>
      <c r="AP93" s="479"/>
      <c r="AQ93" s="479"/>
      <c r="AR93" s="479"/>
      <c r="AS93" s="479"/>
      <c r="AT93" s="479"/>
      <c r="AU93" s="479"/>
      <c r="AV93" s="479"/>
      <c r="AW93" s="479"/>
      <c r="AX93" s="479"/>
      <c r="AY93" s="479"/>
      <c r="AZ93" s="479"/>
      <c r="BA93" s="479"/>
      <c r="BB93" s="479"/>
      <c r="BC93" s="479"/>
      <c r="BD93" s="479"/>
      <c r="BE93" s="479"/>
      <c r="BF93" s="479"/>
      <c r="BG93" s="479"/>
      <c r="BH93" s="479"/>
      <c r="BI93" s="479"/>
      <c r="BJ93" s="479"/>
      <c r="BK93" s="479"/>
      <c r="BL93" s="479"/>
      <c r="BM93" s="479"/>
      <c r="BN93" s="479"/>
      <c r="BO93" s="479"/>
      <c r="BP93" s="479"/>
      <c r="BQ93" s="479"/>
      <c r="BR93" s="479"/>
      <c r="BS93" s="479"/>
      <c r="BT93" s="479"/>
      <c r="BU93" s="479"/>
      <c r="BV93" s="479"/>
      <c r="BW93" s="479"/>
      <c r="BX93" s="479"/>
      <c r="BY93" s="479"/>
      <c r="BZ93" s="479"/>
      <c r="CA93" s="479"/>
      <c r="CB93" s="479"/>
      <c r="CC93" s="479"/>
      <c r="CD93" s="479"/>
      <c r="CE93" s="479"/>
      <c r="CF93" s="479"/>
      <c r="CG93" s="479"/>
      <c r="CH93" s="479"/>
      <c r="CI93" s="479"/>
      <c r="CJ93" s="479"/>
      <c r="CK93" s="479"/>
      <c r="CL93" s="479"/>
      <c r="CM93" s="479"/>
    </row>
    <row r="94" spans="2:91" s="580" customFormat="1" ht="30" x14ac:dyDescent="0.25">
      <c r="B94" s="1252" t="s">
        <v>4201</v>
      </c>
      <c r="C94" s="541" t="s">
        <v>288</v>
      </c>
      <c r="D94" s="541" t="s">
        <v>4204</v>
      </c>
      <c r="E94" s="1253">
        <v>48</v>
      </c>
      <c r="F94" s="1509" t="s">
        <v>86</v>
      </c>
      <c r="G94" s="1509" t="s">
        <v>19</v>
      </c>
      <c r="H94" s="1509" t="s">
        <v>19</v>
      </c>
      <c r="I94" s="1254" t="s">
        <v>19</v>
      </c>
      <c r="J94" s="1254" t="s">
        <v>86</v>
      </c>
      <c r="K94" s="1469" t="s">
        <v>19</v>
      </c>
      <c r="L94" s="544" t="s">
        <v>19</v>
      </c>
      <c r="M94" s="544" t="s">
        <v>19</v>
      </c>
      <c r="N94" s="544" t="s">
        <v>19</v>
      </c>
      <c r="O94" s="2052"/>
      <c r="P94" s="2053"/>
      <c r="Q94" s="541" t="s">
        <v>19</v>
      </c>
      <c r="R94" s="479"/>
      <c r="S94" s="479"/>
      <c r="T94" s="479"/>
      <c r="U94" s="479"/>
      <c r="V94" s="479"/>
      <c r="W94" s="479"/>
      <c r="X94" s="479"/>
      <c r="Y94" s="479"/>
      <c r="Z94" s="479"/>
      <c r="AA94" s="479"/>
      <c r="AB94" s="479"/>
      <c r="AC94" s="479"/>
      <c r="AD94" s="479"/>
      <c r="AE94" s="479"/>
      <c r="AF94" s="479"/>
      <c r="AG94" s="479"/>
      <c r="AH94" s="479"/>
      <c r="AI94" s="479"/>
      <c r="AJ94" s="479"/>
      <c r="AK94" s="479"/>
      <c r="AL94" s="479"/>
      <c r="AM94" s="479"/>
      <c r="AN94" s="479"/>
      <c r="AO94" s="479"/>
      <c r="AP94" s="479"/>
      <c r="AQ94" s="479"/>
      <c r="AR94" s="479"/>
      <c r="AS94" s="479"/>
      <c r="AT94" s="479"/>
      <c r="AU94" s="479"/>
      <c r="AV94" s="479"/>
      <c r="AW94" s="479"/>
      <c r="AX94" s="479"/>
      <c r="AY94" s="479"/>
      <c r="AZ94" s="479"/>
      <c r="BA94" s="479"/>
      <c r="BB94" s="479"/>
      <c r="BC94" s="479"/>
      <c r="BD94" s="479"/>
      <c r="BE94" s="479"/>
      <c r="BF94" s="479"/>
      <c r="BG94" s="479"/>
      <c r="BH94" s="479"/>
      <c r="BI94" s="479"/>
      <c r="BJ94" s="479"/>
      <c r="BK94" s="479"/>
      <c r="BL94" s="479"/>
      <c r="BM94" s="479"/>
      <c r="BN94" s="479"/>
      <c r="BO94" s="479"/>
      <c r="BP94" s="479"/>
      <c r="BQ94" s="479"/>
      <c r="BR94" s="479"/>
      <c r="BS94" s="479"/>
      <c r="BT94" s="479"/>
      <c r="BU94" s="479"/>
      <c r="BV94" s="479"/>
      <c r="BW94" s="479"/>
      <c r="BX94" s="479"/>
      <c r="BY94" s="479"/>
      <c r="BZ94" s="479"/>
      <c r="CA94" s="479"/>
      <c r="CB94" s="479"/>
      <c r="CC94" s="479"/>
      <c r="CD94" s="479"/>
      <c r="CE94" s="479"/>
      <c r="CF94" s="479"/>
      <c r="CG94" s="479"/>
      <c r="CH94" s="479"/>
      <c r="CI94" s="479"/>
      <c r="CJ94" s="479"/>
      <c r="CK94" s="479"/>
      <c r="CL94" s="479"/>
      <c r="CM94" s="479"/>
    </row>
    <row r="95" spans="2:91" s="580" customFormat="1" ht="30" x14ac:dyDescent="0.25">
      <c r="B95" s="1252" t="s">
        <v>4201</v>
      </c>
      <c r="C95" s="541" t="s">
        <v>288</v>
      </c>
      <c r="D95" s="541" t="s">
        <v>4205</v>
      </c>
      <c r="E95" s="1253">
        <v>49</v>
      </c>
      <c r="F95" s="1509" t="s">
        <v>86</v>
      </c>
      <c r="G95" s="1509" t="s">
        <v>19</v>
      </c>
      <c r="H95" s="1509" t="s">
        <v>19</v>
      </c>
      <c r="I95" s="1254" t="s">
        <v>19</v>
      </c>
      <c r="J95" s="1254" t="s">
        <v>86</v>
      </c>
      <c r="K95" s="1469" t="s">
        <v>19</v>
      </c>
      <c r="L95" s="544" t="s">
        <v>19</v>
      </c>
      <c r="M95" s="544" t="s">
        <v>19</v>
      </c>
      <c r="N95" s="544" t="s">
        <v>19</v>
      </c>
      <c r="O95" s="2052"/>
      <c r="P95" s="2053"/>
      <c r="Q95" s="541" t="s">
        <v>19</v>
      </c>
      <c r="R95" s="479"/>
      <c r="S95" s="479"/>
      <c r="T95" s="479"/>
      <c r="U95" s="479"/>
      <c r="V95" s="479"/>
      <c r="W95" s="479"/>
      <c r="X95" s="479"/>
      <c r="Y95" s="479"/>
      <c r="Z95" s="479"/>
      <c r="AA95" s="479"/>
      <c r="AB95" s="479"/>
      <c r="AC95" s="479"/>
      <c r="AD95" s="479"/>
      <c r="AE95" s="479"/>
      <c r="AF95" s="479"/>
      <c r="AG95" s="479"/>
      <c r="AH95" s="479"/>
      <c r="AI95" s="479"/>
      <c r="AJ95" s="479"/>
      <c r="AK95" s="479"/>
      <c r="AL95" s="479"/>
      <c r="AM95" s="479"/>
      <c r="AN95" s="479"/>
      <c r="AO95" s="479"/>
      <c r="AP95" s="479"/>
      <c r="AQ95" s="479"/>
      <c r="AR95" s="479"/>
      <c r="AS95" s="479"/>
      <c r="AT95" s="479"/>
      <c r="AU95" s="479"/>
      <c r="AV95" s="479"/>
      <c r="AW95" s="479"/>
      <c r="AX95" s="479"/>
      <c r="AY95" s="479"/>
      <c r="AZ95" s="479"/>
      <c r="BA95" s="479"/>
      <c r="BB95" s="479"/>
      <c r="BC95" s="479"/>
      <c r="BD95" s="479"/>
      <c r="BE95" s="479"/>
      <c r="BF95" s="479"/>
      <c r="BG95" s="479"/>
      <c r="BH95" s="479"/>
      <c r="BI95" s="479"/>
      <c r="BJ95" s="479"/>
      <c r="BK95" s="479"/>
      <c r="BL95" s="479"/>
      <c r="BM95" s="479"/>
      <c r="BN95" s="479"/>
      <c r="BO95" s="479"/>
      <c r="BP95" s="479"/>
      <c r="BQ95" s="479"/>
      <c r="BR95" s="479"/>
      <c r="BS95" s="479"/>
      <c r="BT95" s="479"/>
      <c r="BU95" s="479"/>
      <c r="BV95" s="479"/>
      <c r="BW95" s="479"/>
      <c r="BX95" s="479"/>
      <c r="BY95" s="479"/>
      <c r="BZ95" s="479"/>
      <c r="CA95" s="479"/>
      <c r="CB95" s="479"/>
      <c r="CC95" s="479"/>
      <c r="CD95" s="479"/>
      <c r="CE95" s="479"/>
      <c r="CF95" s="479"/>
      <c r="CG95" s="479"/>
      <c r="CH95" s="479"/>
      <c r="CI95" s="479"/>
      <c r="CJ95" s="479"/>
      <c r="CK95" s="479"/>
      <c r="CL95" s="479"/>
      <c r="CM95" s="479"/>
    </row>
    <row r="96" spans="2:91" s="580" customFormat="1" ht="30" x14ac:dyDescent="0.25">
      <c r="B96" s="1252" t="s">
        <v>4201</v>
      </c>
      <c r="C96" s="541" t="s">
        <v>288</v>
      </c>
      <c r="D96" s="541" t="s">
        <v>4206</v>
      </c>
      <c r="E96" s="1253">
        <v>49</v>
      </c>
      <c r="F96" s="1509" t="s">
        <v>86</v>
      </c>
      <c r="G96" s="1509" t="s">
        <v>19</v>
      </c>
      <c r="H96" s="1509" t="s">
        <v>19</v>
      </c>
      <c r="I96" s="1254" t="s">
        <v>19</v>
      </c>
      <c r="J96" s="1254" t="s">
        <v>86</v>
      </c>
      <c r="K96" s="1469" t="s">
        <v>19</v>
      </c>
      <c r="L96" s="544" t="s">
        <v>19</v>
      </c>
      <c r="M96" s="544" t="s">
        <v>19</v>
      </c>
      <c r="N96" s="544" t="s">
        <v>19</v>
      </c>
      <c r="O96" s="2052"/>
      <c r="P96" s="2053"/>
      <c r="Q96" s="541" t="s">
        <v>19</v>
      </c>
      <c r="R96" s="479"/>
      <c r="S96" s="479"/>
      <c r="T96" s="479"/>
      <c r="U96" s="479"/>
      <c r="V96" s="479"/>
      <c r="W96" s="479"/>
      <c r="X96" s="479"/>
      <c r="Y96" s="479"/>
      <c r="Z96" s="479"/>
      <c r="AA96" s="479"/>
      <c r="AB96" s="479"/>
      <c r="AC96" s="479"/>
      <c r="AD96" s="479"/>
      <c r="AE96" s="479"/>
      <c r="AF96" s="479"/>
      <c r="AG96" s="479"/>
      <c r="AH96" s="479"/>
      <c r="AI96" s="479"/>
      <c r="AJ96" s="479"/>
      <c r="AK96" s="479"/>
      <c r="AL96" s="479"/>
      <c r="AM96" s="479"/>
      <c r="AN96" s="479"/>
      <c r="AO96" s="479"/>
      <c r="AP96" s="479"/>
      <c r="AQ96" s="479"/>
      <c r="AR96" s="479"/>
      <c r="AS96" s="479"/>
      <c r="AT96" s="479"/>
      <c r="AU96" s="479"/>
      <c r="AV96" s="479"/>
      <c r="AW96" s="479"/>
      <c r="AX96" s="479"/>
      <c r="AY96" s="479"/>
      <c r="AZ96" s="479"/>
      <c r="BA96" s="479"/>
      <c r="BB96" s="479"/>
      <c r="BC96" s="479"/>
      <c r="BD96" s="479"/>
      <c r="BE96" s="479"/>
      <c r="BF96" s="479"/>
      <c r="BG96" s="479"/>
      <c r="BH96" s="479"/>
      <c r="BI96" s="479"/>
      <c r="BJ96" s="479"/>
      <c r="BK96" s="479"/>
      <c r="BL96" s="479"/>
      <c r="BM96" s="479"/>
      <c r="BN96" s="479"/>
      <c r="BO96" s="479"/>
      <c r="BP96" s="479"/>
      <c r="BQ96" s="479"/>
      <c r="BR96" s="479"/>
      <c r="BS96" s="479"/>
      <c r="BT96" s="479"/>
      <c r="BU96" s="479"/>
      <c r="BV96" s="479"/>
      <c r="BW96" s="479"/>
      <c r="BX96" s="479"/>
      <c r="BY96" s="479"/>
      <c r="BZ96" s="479"/>
      <c r="CA96" s="479"/>
      <c r="CB96" s="479"/>
      <c r="CC96" s="479"/>
      <c r="CD96" s="479"/>
      <c r="CE96" s="479"/>
      <c r="CF96" s="479"/>
      <c r="CG96" s="479"/>
      <c r="CH96" s="479"/>
      <c r="CI96" s="479"/>
      <c r="CJ96" s="479"/>
      <c r="CK96" s="479"/>
      <c r="CL96" s="479"/>
      <c r="CM96" s="479"/>
    </row>
    <row r="97" spans="2:91" s="580" customFormat="1" ht="30" x14ac:dyDescent="0.25">
      <c r="B97" s="1252" t="s">
        <v>4201</v>
      </c>
      <c r="C97" s="541" t="s">
        <v>288</v>
      </c>
      <c r="D97" s="541" t="s">
        <v>4207</v>
      </c>
      <c r="E97" s="1253">
        <v>49</v>
      </c>
      <c r="F97" s="1509" t="s">
        <v>86</v>
      </c>
      <c r="G97" s="1509" t="s">
        <v>19</v>
      </c>
      <c r="H97" s="1509" t="s">
        <v>19</v>
      </c>
      <c r="I97" s="1254" t="s">
        <v>19</v>
      </c>
      <c r="J97" s="1254" t="s">
        <v>86</v>
      </c>
      <c r="K97" s="1469" t="s">
        <v>19</v>
      </c>
      <c r="L97" s="544" t="s">
        <v>19</v>
      </c>
      <c r="M97" s="544" t="s">
        <v>19</v>
      </c>
      <c r="N97" s="544" t="s">
        <v>19</v>
      </c>
      <c r="O97" s="2052"/>
      <c r="P97" s="2053"/>
      <c r="Q97" s="541" t="s">
        <v>19</v>
      </c>
      <c r="R97" s="479"/>
      <c r="S97" s="479"/>
      <c r="T97" s="479"/>
      <c r="U97" s="479"/>
      <c r="V97" s="479"/>
      <c r="W97" s="479"/>
      <c r="X97" s="479"/>
      <c r="Y97" s="479"/>
      <c r="Z97" s="479"/>
      <c r="AA97" s="479"/>
      <c r="AB97" s="479"/>
      <c r="AC97" s="479"/>
      <c r="AD97" s="479"/>
      <c r="AE97" s="479"/>
      <c r="AF97" s="479"/>
      <c r="AG97" s="479"/>
      <c r="AH97" s="479"/>
      <c r="AI97" s="479"/>
      <c r="AJ97" s="479"/>
      <c r="AK97" s="479"/>
      <c r="AL97" s="479"/>
      <c r="AM97" s="479"/>
      <c r="AN97" s="479"/>
      <c r="AO97" s="479"/>
      <c r="AP97" s="479"/>
      <c r="AQ97" s="479"/>
      <c r="AR97" s="479"/>
      <c r="AS97" s="479"/>
      <c r="AT97" s="479"/>
      <c r="AU97" s="479"/>
      <c r="AV97" s="479"/>
      <c r="AW97" s="479"/>
      <c r="AX97" s="479"/>
      <c r="AY97" s="479"/>
      <c r="AZ97" s="479"/>
      <c r="BA97" s="479"/>
      <c r="BB97" s="479"/>
      <c r="BC97" s="479"/>
      <c r="BD97" s="479"/>
      <c r="BE97" s="479"/>
      <c r="BF97" s="479"/>
      <c r="BG97" s="479"/>
      <c r="BH97" s="479"/>
      <c r="BI97" s="479"/>
      <c r="BJ97" s="479"/>
      <c r="BK97" s="479"/>
      <c r="BL97" s="479"/>
      <c r="BM97" s="479"/>
      <c r="BN97" s="479"/>
      <c r="BO97" s="479"/>
      <c r="BP97" s="479"/>
      <c r="BQ97" s="479"/>
      <c r="BR97" s="479"/>
      <c r="BS97" s="479"/>
      <c r="BT97" s="479"/>
      <c r="BU97" s="479"/>
      <c r="BV97" s="479"/>
      <c r="BW97" s="479"/>
      <c r="BX97" s="479"/>
      <c r="BY97" s="479"/>
      <c r="BZ97" s="479"/>
      <c r="CA97" s="479"/>
      <c r="CB97" s="479"/>
      <c r="CC97" s="479"/>
      <c r="CD97" s="479"/>
      <c r="CE97" s="479"/>
      <c r="CF97" s="479"/>
      <c r="CG97" s="479"/>
      <c r="CH97" s="479"/>
      <c r="CI97" s="479"/>
      <c r="CJ97" s="479"/>
      <c r="CK97" s="479"/>
      <c r="CL97" s="479"/>
      <c r="CM97" s="479"/>
    </row>
    <row r="98" spans="2:91" s="580" customFormat="1" ht="30" x14ac:dyDescent="0.25">
      <c r="B98" s="1252" t="s">
        <v>4201</v>
      </c>
      <c r="C98" s="541" t="s">
        <v>288</v>
      </c>
      <c r="D98" s="541" t="s">
        <v>4208</v>
      </c>
      <c r="E98" s="1253">
        <v>49</v>
      </c>
      <c r="F98" s="1509" t="s">
        <v>86</v>
      </c>
      <c r="G98" s="1509" t="s">
        <v>19</v>
      </c>
      <c r="H98" s="1509" t="s">
        <v>19</v>
      </c>
      <c r="I98" s="1254" t="s">
        <v>19</v>
      </c>
      <c r="J98" s="1254" t="s">
        <v>86</v>
      </c>
      <c r="K98" s="1469" t="s">
        <v>19</v>
      </c>
      <c r="L98" s="544" t="s">
        <v>19</v>
      </c>
      <c r="M98" s="544" t="s">
        <v>19</v>
      </c>
      <c r="N98" s="544" t="s">
        <v>19</v>
      </c>
      <c r="O98" s="2052"/>
      <c r="P98" s="2053"/>
      <c r="Q98" s="541" t="s">
        <v>19</v>
      </c>
      <c r="R98" s="479"/>
      <c r="S98" s="479"/>
      <c r="T98" s="479"/>
      <c r="U98" s="479"/>
      <c r="V98" s="479"/>
      <c r="W98" s="479"/>
      <c r="X98" s="479"/>
      <c r="Y98" s="479"/>
      <c r="Z98" s="479"/>
      <c r="AA98" s="479"/>
      <c r="AB98" s="479"/>
      <c r="AC98" s="479"/>
      <c r="AD98" s="479"/>
      <c r="AE98" s="479"/>
      <c r="AF98" s="479"/>
      <c r="AG98" s="479"/>
      <c r="AH98" s="479"/>
      <c r="AI98" s="479"/>
      <c r="AJ98" s="479"/>
      <c r="AK98" s="479"/>
      <c r="AL98" s="479"/>
      <c r="AM98" s="479"/>
      <c r="AN98" s="479"/>
      <c r="AO98" s="479"/>
      <c r="AP98" s="479"/>
      <c r="AQ98" s="479"/>
      <c r="AR98" s="479"/>
      <c r="AS98" s="479"/>
      <c r="AT98" s="479"/>
      <c r="AU98" s="479"/>
      <c r="AV98" s="479"/>
      <c r="AW98" s="479"/>
      <c r="AX98" s="479"/>
      <c r="AY98" s="479"/>
      <c r="AZ98" s="479"/>
      <c r="BA98" s="479"/>
      <c r="BB98" s="479"/>
      <c r="BC98" s="479"/>
      <c r="BD98" s="479"/>
      <c r="BE98" s="479"/>
      <c r="BF98" s="479"/>
      <c r="BG98" s="479"/>
      <c r="BH98" s="479"/>
      <c r="BI98" s="479"/>
      <c r="BJ98" s="479"/>
      <c r="BK98" s="479"/>
      <c r="BL98" s="479"/>
      <c r="BM98" s="479"/>
      <c r="BN98" s="479"/>
      <c r="BO98" s="479"/>
      <c r="BP98" s="479"/>
      <c r="BQ98" s="479"/>
      <c r="BR98" s="479"/>
      <c r="BS98" s="479"/>
      <c r="BT98" s="479"/>
      <c r="BU98" s="479"/>
      <c r="BV98" s="479"/>
      <c r="BW98" s="479"/>
      <c r="BX98" s="479"/>
      <c r="BY98" s="479"/>
      <c r="BZ98" s="479"/>
      <c r="CA98" s="479"/>
      <c r="CB98" s="479"/>
      <c r="CC98" s="479"/>
      <c r="CD98" s="479"/>
      <c r="CE98" s="479"/>
      <c r="CF98" s="479"/>
      <c r="CG98" s="479"/>
      <c r="CH98" s="479"/>
      <c r="CI98" s="479"/>
      <c r="CJ98" s="479"/>
      <c r="CK98" s="479"/>
      <c r="CL98" s="479"/>
      <c r="CM98" s="479"/>
    </row>
    <row r="99" spans="2:91" s="580" customFormat="1" ht="30" x14ac:dyDescent="0.25">
      <c r="B99" s="1252" t="s">
        <v>4201</v>
      </c>
      <c r="C99" s="541" t="s">
        <v>288</v>
      </c>
      <c r="D99" s="541" t="s">
        <v>4209</v>
      </c>
      <c r="E99" s="1253">
        <v>49</v>
      </c>
      <c r="F99" s="1509" t="s">
        <v>86</v>
      </c>
      <c r="G99" s="1509" t="s">
        <v>19</v>
      </c>
      <c r="H99" s="1509" t="s">
        <v>19</v>
      </c>
      <c r="I99" s="1254" t="s">
        <v>19</v>
      </c>
      <c r="J99" s="1254" t="s">
        <v>86</v>
      </c>
      <c r="K99" s="1469" t="s">
        <v>19</v>
      </c>
      <c r="L99" s="544" t="s">
        <v>19</v>
      </c>
      <c r="M99" s="544" t="s">
        <v>19</v>
      </c>
      <c r="N99" s="544" t="s">
        <v>19</v>
      </c>
      <c r="O99" s="2052"/>
      <c r="P99" s="2053"/>
      <c r="Q99" s="541" t="s">
        <v>19</v>
      </c>
      <c r="R99" s="479"/>
      <c r="S99" s="479"/>
      <c r="T99" s="479"/>
      <c r="U99" s="479"/>
      <c r="V99" s="479"/>
      <c r="W99" s="479"/>
      <c r="X99" s="479"/>
      <c r="Y99" s="479"/>
      <c r="Z99" s="479"/>
      <c r="AA99" s="479"/>
      <c r="AB99" s="479"/>
      <c r="AC99" s="479"/>
      <c r="AD99" s="479"/>
      <c r="AE99" s="479"/>
      <c r="AF99" s="479"/>
      <c r="AG99" s="479"/>
      <c r="AH99" s="479"/>
      <c r="AI99" s="479"/>
      <c r="AJ99" s="479"/>
      <c r="AK99" s="479"/>
      <c r="AL99" s="479"/>
      <c r="AM99" s="479"/>
      <c r="AN99" s="479"/>
      <c r="AO99" s="479"/>
      <c r="AP99" s="479"/>
      <c r="AQ99" s="479"/>
      <c r="AR99" s="479"/>
      <c r="AS99" s="479"/>
      <c r="AT99" s="479"/>
      <c r="AU99" s="479"/>
      <c r="AV99" s="479"/>
      <c r="AW99" s="479"/>
      <c r="AX99" s="479"/>
      <c r="AY99" s="479"/>
      <c r="AZ99" s="479"/>
      <c r="BA99" s="479"/>
      <c r="BB99" s="479"/>
      <c r="BC99" s="479"/>
      <c r="BD99" s="479"/>
      <c r="BE99" s="479"/>
      <c r="BF99" s="479"/>
      <c r="BG99" s="479"/>
      <c r="BH99" s="479"/>
      <c r="BI99" s="479"/>
      <c r="BJ99" s="479"/>
      <c r="BK99" s="479"/>
      <c r="BL99" s="479"/>
      <c r="BM99" s="479"/>
      <c r="BN99" s="479"/>
      <c r="BO99" s="479"/>
      <c r="BP99" s="479"/>
      <c r="BQ99" s="479"/>
      <c r="BR99" s="479"/>
      <c r="BS99" s="479"/>
      <c r="BT99" s="479"/>
      <c r="BU99" s="479"/>
      <c r="BV99" s="479"/>
      <c r="BW99" s="479"/>
      <c r="BX99" s="479"/>
      <c r="BY99" s="479"/>
      <c r="BZ99" s="479"/>
      <c r="CA99" s="479"/>
      <c r="CB99" s="479"/>
      <c r="CC99" s="479"/>
      <c r="CD99" s="479"/>
      <c r="CE99" s="479"/>
      <c r="CF99" s="479"/>
      <c r="CG99" s="479"/>
      <c r="CH99" s="479"/>
      <c r="CI99" s="479"/>
      <c r="CJ99" s="479"/>
      <c r="CK99" s="479"/>
      <c r="CL99" s="479"/>
      <c r="CM99" s="479"/>
    </row>
    <row r="100" spans="2:91" s="51" customFormat="1" x14ac:dyDescent="0.25">
      <c r="B100" s="1252" t="s">
        <v>4201</v>
      </c>
      <c r="C100" s="541" t="s">
        <v>288</v>
      </c>
      <c r="D100" s="296" t="s">
        <v>4210</v>
      </c>
      <c r="E100" s="1255">
        <v>50</v>
      </c>
      <c r="F100" s="1509" t="s">
        <v>86</v>
      </c>
      <c r="G100" s="1509" t="s">
        <v>19</v>
      </c>
      <c r="H100" s="1509" t="s">
        <v>19</v>
      </c>
      <c r="I100" s="1254" t="s">
        <v>19</v>
      </c>
      <c r="J100" s="1254" t="s">
        <v>86</v>
      </c>
      <c r="K100" s="1469" t="s">
        <v>19</v>
      </c>
      <c r="L100" s="544" t="s">
        <v>19</v>
      </c>
      <c r="M100" s="544" t="s">
        <v>19</v>
      </c>
      <c r="N100" s="544" t="s">
        <v>19</v>
      </c>
      <c r="O100" s="2052"/>
      <c r="P100" s="2053"/>
      <c r="Q100" s="541" t="s">
        <v>19</v>
      </c>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row>
    <row r="101" spans="2:91" s="51" customFormat="1" ht="30" x14ac:dyDescent="0.25">
      <c r="B101" s="1252" t="s">
        <v>4201</v>
      </c>
      <c r="C101" s="541" t="s">
        <v>288</v>
      </c>
      <c r="D101" s="297" t="s">
        <v>4211</v>
      </c>
      <c r="E101" s="1255">
        <v>50</v>
      </c>
      <c r="F101" s="1509" t="s">
        <v>86</v>
      </c>
      <c r="G101" s="1509" t="s">
        <v>19</v>
      </c>
      <c r="H101" s="1509" t="s">
        <v>19</v>
      </c>
      <c r="I101" s="1254" t="s">
        <v>19</v>
      </c>
      <c r="J101" s="1254" t="s">
        <v>86</v>
      </c>
      <c r="K101" s="1469" t="s">
        <v>19</v>
      </c>
      <c r="L101" s="544" t="s">
        <v>19</v>
      </c>
      <c r="M101" s="544" t="s">
        <v>19</v>
      </c>
      <c r="N101" s="544" t="s">
        <v>19</v>
      </c>
      <c r="O101" s="2052"/>
      <c r="P101" s="2053"/>
      <c r="Q101" s="541" t="s">
        <v>19</v>
      </c>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row>
    <row r="102" spans="2:91" s="51" customFormat="1" ht="30" x14ac:dyDescent="0.25">
      <c r="B102" s="1252" t="s">
        <v>4201</v>
      </c>
      <c r="C102" s="541" t="s">
        <v>288</v>
      </c>
      <c r="D102" s="297" t="s">
        <v>4212</v>
      </c>
      <c r="E102" s="1255">
        <v>50</v>
      </c>
      <c r="F102" s="1509" t="s">
        <v>86</v>
      </c>
      <c r="G102" s="1509" t="s">
        <v>19</v>
      </c>
      <c r="H102" s="1509" t="s">
        <v>19</v>
      </c>
      <c r="I102" s="1254" t="s">
        <v>19</v>
      </c>
      <c r="J102" s="1254" t="s">
        <v>86</v>
      </c>
      <c r="K102" s="1469" t="s">
        <v>19</v>
      </c>
      <c r="L102" s="544" t="s">
        <v>19</v>
      </c>
      <c r="M102" s="544" t="s">
        <v>19</v>
      </c>
      <c r="N102" s="544" t="s">
        <v>19</v>
      </c>
      <c r="O102" s="2052"/>
      <c r="P102" s="2053"/>
      <c r="Q102" s="541" t="s">
        <v>19</v>
      </c>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row>
    <row r="103" spans="2:91" s="51" customFormat="1" x14ac:dyDescent="0.25">
      <c r="B103" s="1252" t="s">
        <v>4201</v>
      </c>
      <c r="C103" s="541" t="s">
        <v>288</v>
      </c>
      <c r="D103" s="297" t="s">
        <v>4213</v>
      </c>
      <c r="E103" s="1255">
        <v>50</v>
      </c>
      <c r="F103" s="1509" t="s">
        <v>86</v>
      </c>
      <c r="G103" s="1509" t="s">
        <v>19</v>
      </c>
      <c r="H103" s="1509" t="s">
        <v>19</v>
      </c>
      <c r="I103" s="1254" t="s">
        <v>19</v>
      </c>
      <c r="J103" s="1254" t="s">
        <v>86</v>
      </c>
      <c r="K103" s="1469" t="s">
        <v>19</v>
      </c>
      <c r="L103" s="544" t="s">
        <v>19</v>
      </c>
      <c r="M103" s="544" t="s">
        <v>19</v>
      </c>
      <c r="N103" s="544" t="s">
        <v>19</v>
      </c>
      <c r="O103" s="2052"/>
      <c r="P103" s="2053"/>
      <c r="Q103" s="541" t="s">
        <v>19</v>
      </c>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row>
    <row r="104" spans="2:91" s="51" customFormat="1" ht="30" x14ac:dyDescent="0.25">
      <c r="B104" s="1252" t="s">
        <v>4201</v>
      </c>
      <c r="C104" s="541" t="s">
        <v>288</v>
      </c>
      <c r="D104" s="297" t="s">
        <v>4214</v>
      </c>
      <c r="E104" s="1255">
        <v>50</v>
      </c>
      <c r="F104" s="1509" t="s">
        <v>86</v>
      </c>
      <c r="G104" s="1509" t="s">
        <v>19</v>
      </c>
      <c r="H104" s="1509" t="s">
        <v>19</v>
      </c>
      <c r="I104" s="1254" t="s">
        <v>19</v>
      </c>
      <c r="J104" s="1254" t="s">
        <v>86</v>
      </c>
      <c r="K104" s="1469" t="s">
        <v>19</v>
      </c>
      <c r="L104" s="544" t="s">
        <v>19</v>
      </c>
      <c r="M104" s="544" t="s">
        <v>19</v>
      </c>
      <c r="N104" s="544" t="s">
        <v>19</v>
      </c>
      <c r="O104" s="2052"/>
      <c r="P104" s="2053"/>
      <c r="Q104" s="541" t="s">
        <v>19</v>
      </c>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row>
    <row r="105" spans="2:91" s="51" customFormat="1" ht="30" x14ac:dyDescent="0.25">
      <c r="B105" s="1252" t="s">
        <v>4201</v>
      </c>
      <c r="C105" s="541" t="s">
        <v>288</v>
      </c>
      <c r="D105" s="297" t="s">
        <v>4215</v>
      </c>
      <c r="E105" s="1255">
        <v>50</v>
      </c>
      <c r="F105" s="1509" t="s">
        <v>86</v>
      </c>
      <c r="G105" s="1509" t="s">
        <v>19</v>
      </c>
      <c r="H105" s="1509" t="s">
        <v>19</v>
      </c>
      <c r="I105" s="1254" t="s">
        <v>19</v>
      </c>
      <c r="J105" s="1254" t="s">
        <v>86</v>
      </c>
      <c r="K105" s="1469" t="s">
        <v>19</v>
      </c>
      <c r="L105" s="544" t="s">
        <v>19</v>
      </c>
      <c r="M105" s="544" t="s">
        <v>19</v>
      </c>
      <c r="N105" s="544" t="s">
        <v>19</v>
      </c>
      <c r="O105" s="2052"/>
      <c r="P105" s="2053"/>
      <c r="Q105" s="541" t="s">
        <v>19</v>
      </c>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row>
    <row r="106" spans="2:91" s="51" customFormat="1" ht="30" x14ac:dyDescent="0.25">
      <c r="B106" s="1252" t="s">
        <v>4201</v>
      </c>
      <c r="C106" s="541" t="s">
        <v>288</v>
      </c>
      <c r="D106" s="297" t="s">
        <v>4216</v>
      </c>
      <c r="E106" s="1255">
        <v>50</v>
      </c>
      <c r="F106" s="1509" t="s">
        <v>86</v>
      </c>
      <c r="G106" s="1509" t="s">
        <v>19</v>
      </c>
      <c r="H106" s="1509" t="s">
        <v>19</v>
      </c>
      <c r="I106" s="1254" t="s">
        <v>19</v>
      </c>
      <c r="J106" s="1254" t="s">
        <v>86</v>
      </c>
      <c r="K106" s="1469" t="s">
        <v>19</v>
      </c>
      <c r="L106" s="544" t="s">
        <v>19</v>
      </c>
      <c r="M106" s="544" t="s">
        <v>19</v>
      </c>
      <c r="N106" s="544" t="s">
        <v>19</v>
      </c>
      <c r="O106" s="2052"/>
      <c r="P106" s="2053"/>
      <c r="Q106" s="541" t="s">
        <v>19</v>
      </c>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row>
    <row r="107" spans="2:91" s="51" customFormat="1" ht="30" x14ac:dyDescent="0.25">
      <c r="B107" s="1252" t="s">
        <v>4201</v>
      </c>
      <c r="C107" s="541" t="s">
        <v>288</v>
      </c>
      <c r="D107" s="297" t="s">
        <v>4217</v>
      </c>
      <c r="E107" s="1255">
        <v>50</v>
      </c>
      <c r="F107" s="1509" t="s">
        <v>86</v>
      </c>
      <c r="G107" s="1509" t="s">
        <v>19</v>
      </c>
      <c r="H107" s="1509" t="s">
        <v>19</v>
      </c>
      <c r="I107" s="1254" t="s">
        <v>19</v>
      </c>
      <c r="J107" s="1254" t="s">
        <v>86</v>
      </c>
      <c r="K107" s="1469" t="s">
        <v>19</v>
      </c>
      <c r="L107" s="544" t="s">
        <v>19</v>
      </c>
      <c r="M107" s="544" t="s">
        <v>19</v>
      </c>
      <c r="N107" s="544" t="s">
        <v>19</v>
      </c>
      <c r="O107" s="2052"/>
      <c r="P107" s="2053"/>
      <c r="Q107" s="541" t="s">
        <v>19</v>
      </c>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row>
    <row r="108" spans="2:91" s="51" customFormat="1" x14ac:dyDescent="0.25">
      <c r="B108" s="1252" t="s">
        <v>4201</v>
      </c>
      <c r="C108" s="541" t="s">
        <v>288</v>
      </c>
      <c r="D108" s="296" t="s">
        <v>4218</v>
      </c>
      <c r="E108" s="1058">
        <v>48</v>
      </c>
      <c r="F108" s="1509" t="s">
        <v>86</v>
      </c>
      <c r="G108" s="1509" t="s">
        <v>19</v>
      </c>
      <c r="H108" s="1509" t="s">
        <v>19</v>
      </c>
      <c r="I108" s="1254" t="s">
        <v>19</v>
      </c>
      <c r="J108" s="1254" t="s">
        <v>86</v>
      </c>
      <c r="K108" s="1469" t="s">
        <v>19</v>
      </c>
      <c r="L108" s="544" t="s">
        <v>19</v>
      </c>
      <c r="M108" s="544" t="s">
        <v>19</v>
      </c>
      <c r="N108" s="544" t="s">
        <v>19</v>
      </c>
      <c r="O108" s="2052"/>
      <c r="P108" s="2053"/>
      <c r="Q108" s="541" t="s">
        <v>19</v>
      </c>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row>
    <row r="109" spans="2:91" s="51" customFormat="1" x14ac:dyDescent="0.25">
      <c r="B109" s="1252" t="s">
        <v>4201</v>
      </c>
      <c r="C109" s="541" t="s">
        <v>288</v>
      </c>
      <c r="D109" s="296" t="s">
        <v>4219</v>
      </c>
      <c r="E109" s="1058">
        <v>50</v>
      </c>
      <c r="F109" s="1509" t="s">
        <v>86</v>
      </c>
      <c r="G109" s="1509" t="s">
        <v>19</v>
      </c>
      <c r="H109" s="1509" t="s">
        <v>19</v>
      </c>
      <c r="I109" s="1254" t="s">
        <v>19</v>
      </c>
      <c r="J109" s="1254" t="s">
        <v>86</v>
      </c>
      <c r="K109" s="1469" t="s">
        <v>19</v>
      </c>
      <c r="L109" s="544" t="s">
        <v>19</v>
      </c>
      <c r="M109" s="544" t="s">
        <v>19</v>
      </c>
      <c r="N109" s="544" t="s">
        <v>19</v>
      </c>
      <c r="O109" s="2052"/>
      <c r="P109" s="2053"/>
      <c r="Q109" s="541" t="s">
        <v>19</v>
      </c>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row>
    <row r="110" spans="2:91" s="51" customFormat="1" x14ac:dyDescent="0.25">
      <c r="B110" s="1252" t="s">
        <v>4201</v>
      </c>
      <c r="C110" s="541" t="s">
        <v>288</v>
      </c>
      <c r="D110" s="296" t="s">
        <v>4220</v>
      </c>
      <c r="E110" s="1058">
        <v>50</v>
      </c>
      <c r="F110" s="1509" t="s">
        <v>86</v>
      </c>
      <c r="G110" s="1509" t="s">
        <v>19</v>
      </c>
      <c r="H110" s="1509" t="s">
        <v>19</v>
      </c>
      <c r="I110" s="1254" t="s">
        <v>19</v>
      </c>
      <c r="J110" s="1254" t="s">
        <v>86</v>
      </c>
      <c r="K110" s="1469" t="s">
        <v>19</v>
      </c>
      <c r="L110" s="544" t="s">
        <v>19</v>
      </c>
      <c r="M110" s="544" t="s">
        <v>19</v>
      </c>
      <c r="N110" s="544" t="s">
        <v>19</v>
      </c>
      <c r="O110" s="2052"/>
      <c r="P110" s="2053"/>
      <c r="Q110" s="541" t="s">
        <v>19</v>
      </c>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row>
    <row r="111" spans="2:91" s="51" customFormat="1" x14ac:dyDescent="0.25">
      <c r="B111" s="1252" t="s">
        <v>4201</v>
      </c>
      <c r="C111" s="541" t="s">
        <v>288</v>
      </c>
      <c r="D111" s="296" t="s">
        <v>4221</v>
      </c>
      <c r="E111" s="1058">
        <v>50</v>
      </c>
      <c r="F111" s="1509" t="s">
        <v>86</v>
      </c>
      <c r="G111" s="1509" t="s">
        <v>19</v>
      </c>
      <c r="H111" s="1509" t="s">
        <v>19</v>
      </c>
      <c r="I111" s="1254" t="s">
        <v>19</v>
      </c>
      <c r="J111" s="1254" t="s">
        <v>86</v>
      </c>
      <c r="K111" s="1469" t="s">
        <v>19</v>
      </c>
      <c r="L111" s="544" t="s">
        <v>19</v>
      </c>
      <c r="M111" s="544" t="s">
        <v>19</v>
      </c>
      <c r="N111" s="544" t="s">
        <v>19</v>
      </c>
      <c r="O111" s="2052"/>
      <c r="P111" s="2053"/>
      <c r="Q111" s="541" t="s">
        <v>19</v>
      </c>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row>
    <row r="112" spans="2:91" s="51" customFormat="1" x14ac:dyDescent="0.25">
      <c r="B112" s="1252" t="s">
        <v>4201</v>
      </c>
      <c r="C112" s="541" t="s">
        <v>288</v>
      </c>
      <c r="D112" s="296" t="s">
        <v>4222</v>
      </c>
      <c r="E112" s="1058">
        <v>48</v>
      </c>
      <c r="F112" s="1509" t="s">
        <v>86</v>
      </c>
      <c r="G112" s="1509" t="s">
        <v>19</v>
      </c>
      <c r="H112" s="1509" t="s">
        <v>19</v>
      </c>
      <c r="I112" s="1254" t="s">
        <v>19</v>
      </c>
      <c r="J112" s="1254" t="s">
        <v>86</v>
      </c>
      <c r="K112" s="1469" t="s">
        <v>19</v>
      </c>
      <c r="L112" s="544" t="s">
        <v>19</v>
      </c>
      <c r="M112" s="544" t="s">
        <v>19</v>
      </c>
      <c r="N112" s="544" t="s">
        <v>19</v>
      </c>
      <c r="O112" s="2052"/>
      <c r="P112" s="2053"/>
      <c r="Q112" s="541" t="s">
        <v>19</v>
      </c>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row>
    <row r="113" spans="2:91" s="51" customFormat="1" x14ac:dyDescent="0.25">
      <c r="B113" s="1252" t="s">
        <v>4201</v>
      </c>
      <c r="C113" s="541" t="s">
        <v>288</v>
      </c>
      <c r="D113" s="296" t="s">
        <v>4223</v>
      </c>
      <c r="E113" s="1058">
        <v>48</v>
      </c>
      <c r="F113" s="1509" t="s">
        <v>86</v>
      </c>
      <c r="G113" s="1509" t="s">
        <v>19</v>
      </c>
      <c r="H113" s="1509" t="s">
        <v>19</v>
      </c>
      <c r="I113" s="1254" t="s">
        <v>19</v>
      </c>
      <c r="J113" s="1254" t="s">
        <v>86</v>
      </c>
      <c r="K113" s="1469" t="s">
        <v>19</v>
      </c>
      <c r="L113" s="544" t="s">
        <v>19</v>
      </c>
      <c r="M113" s="544" t="s">
        <v>19</v>
      </c>
      <c r="N113" s="544" t="s">
        <v>19</v>
      </c>
      <c r="O113" s="2052"/>
      <c r="P113" s="2053"/>
      <c r="Q113" s="541" t="s">
        <v>19</v>
      </c>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row>
    <row r="114" spans="2:91" x14ac:dyDescent="0.25">
      <c r="B114" s="1256" t="s">
        <v>4224</v>
      </c>
      <c r="C114" s="585" t="s">
        <v>288</v>
      </c>
      <c r="D114" s="586" t="s">
        <v>4225</v>
      </c>
      <c r="E114" s="1257">
        <v>51</v>
      </c>
      <c r="F114" s="1509" t="s">
        <v>86</v>
      </c>
      <c r="G114" s="1509" t="s">
        <v>19</v>
      </c>
      <c r="H114" s="1509" t="s">
        <v>19</v>
      </c>
      <c r="I114" s="1254" t="s">
        <v>19</v>
      </c>
      <c r="J114" s="1254" t="s">
        <v>86</v>
      </c>
      <c r="K114" s="1469" t="s">
        <v>19</v>
      </c>
      <c r="L114" s="544" t="s">
        <v>19</v>
      </c>
      <c r="M114" s="544" t="s">
        <v>19</v>
      </c>
      <c r="N114" s="544" t="s">
        <v>19</v>
      </c>
      <c r="O114" s="2052"/>
      <c r="P114" s="2053"/>
      <c r="Q114" s="541" t="s">
        <v>19</v>
      </c>
    </row>
    <row r="115" spans="2:91" ht="30" x14ac:dyDescent="0.25">
      <c r="B115" s="275" t="s">
        <v>4224</v>
      </c>
      <c r="C115" s="276" t="s">
        <v>288</v>
      </c>
      <c r="D115" s="279" t="s">
        <v>4226</v>
      </c>
      <c r="E115" s="1258">
        <v>51</v>
      </c>
      <c r="F115" s="1531" t="s">
        <v>86</v>
      </c>
      <c r="G115" s="1531" t="s">
        <v>19</v>
      </c>
      <c r="H115" s="1531" t="s">
        <v>19</v>
      </c>
      <c r="I115" s="278" t="s">
        <v>19</v>
      </c>
      <c r="J115" s="278" t="s">
        <v>86</v>
      </c>
      <c r="K115" s="1488" t="s">
        <v>19</v>
      </c>
      <c r="L115" s="544" t="s">
        <v>19</v>
      </c>
      <c r="M115" s="544" t="s">
        <v>19</v>
      </c>
      <c r="N115" s="544" t="s">
        <v>19</v>
      </c>
      <c r="O115" s="2052"/>
      <c r="P115" s="2053"/>
      <c r="Q115" s="541" t="s">
        <v>19</v>
      </c>
    </row>
    <row r="116" spans="2:91" ht="45" x14ac:dyDescent="0.25">
      <c r="B116" s="275" t="s">
        <v>4224</v>
      </c>
      <c r="C116" s="276" t="s">
        <v>288</v>
      </c>
      <c r="D116" s="279" t="s">
        <v>4227</v>
      </c>
      <c r="E116" s="1258">
        <v>51</v>
      </c>
      <c r="F116" s="1531" t="s">
        <v>86</v>
      </c>
      <c r="G116" s="1531" t="s">
        <v>19</v>
      </c>
      <c r="H116" s="1531" t="s">
        <v>19</v>
      </c>
      <c r="I116" s="278" t="s">
        <v>19</v>
      </c>
      <c r="J116" s="278" t="s">
        <v>86</v>
      </c>
      <c r="K116" s="1488" t="s">
        <v>19</v>
      </c>
      <c r="L116" s="544" t="s">
        <v>19</v>
      </c>
      <c r="M116" s="544" t="s">
        <v>19</v>
      </c>
      <c r="N116" s="544" t="s">
        <v>19</v>
      </c>
      <c r="O116" s="2052"/>
      <c r="P116" s="2053"/>
      <c r="Q116" s="541" t="s">
        <v>19</v>
      </c>
    </row>
    <row r="117" spans="2:91" x14ac:dyDescent="0.25">
      <c r="B117" s="275" t="s">
        <v>4224</v>
      </c>
      <c r="C117" s="276" t="s">
        <v>288</v>
      </c>
      <c r="D117" s="279" t="s">
        <v>4228</v>
      </c>
      <c r="E117" s="1258">
        <v>51</v>
      </c>
      <c r="F117" s="1531" t="s">
        <v>86</v>
      </c>
      <c r="G117" s="1531" t="s">
        <v>19</v>
      </c>
      <c r="H117" s="1531" t="s">
        <v>19</v>
      </c>
      <c r="I117" s="278" t="s">
        <v>19</v>
      </c>
      <c r="J117" s="278" t="s">
        <v>86</v>
      </c>
      <c r="K117" s="1488" t="s">
        <v>19</v>
      </c>
      <c r="L117" s="544" t="s">
        <v>19</v>
      </c>
      <c r="M117" s="544" t="s">
        <v>19</v>
      </c>
      <c r="N117" s="544" t="s">
        <v>19</v>
      </c>
      <c r="O117" s="2052"/>
      <c r="P117" s="2053"/>
      <c r="Q117" s="541" t="s">
        <v>19</v>
      </c>
    </row>
    <row r="118" spans="2:91" ht="30" x14ac:dyDescent="0.25">
      <c r="B118" s="275" t="s">
        <v>4224</v>
      </c>
      <c r="C118" s="276" t="s">
        <v>288</v>
      </c>
      <c r="D118" s="279" t="s">
        <v>4229</v>
      </c>
      <c r="E118" s="1258">
        <v>51</v>
      </c>
      <c r="F118" s="1531" t="s">
        <v>86</v>
      </c>
      <c r="G118" s="1531" t="s">
        <v>19</v>
      </c>
      <c r="H118" s="1531" t="s">
        <v>19</v>
      </c>
      <c r="I118" s="278" t="s">
        <v>19</v>
      </c>
      <c r="J118" s="278" t="s">
        <v>86</v>
      </c>
      <c r="K118" s="1488" t="s">
        <v>19</v>
      </c>
      <c r="L118" s="544" t="s">
        <v>19</v>
      </c>
      <c r="M118" s="544" t="s">
        <v>19</v>
      </c>
      <c r="N118" s="544" t="s">
        <v>19</v>
      </c>
      <c r="O118" s="2052"/>
      <c r="P118" s="2053"/>
      <c r="Q118" s="541" t="s">
        <v>19</v>
      </c>
    </row>
    <row r="119" spans="2:91" ht="30" x14ac:dyDescent="0.25">
      <c r="B119" s="275" t="s">
        <v>4224</v>
      </c>
      <c r="C119" s="276" t="s">
        <v>288</v>
      </c>
      <c r="D119" s="279" t="s">
        <v>4230</v>
      </c>
      <c r="E119" s="1258">
        <v>51</v>
      </c>
      <c r="F119" s="1531" t="s">
        <v>86</v>
      </c>
      <c r="G119" s="1531" t="s">
        <v>19</v>
      </c>
      <c r="H119" s="1531" t="s">
        <v>19</v>
      </c>
      <c r="I119" s="278" t="s">
        <v>19</v>
      </c>
      <c r="J119" s="278" t="s">
        <v>86</v>
      </c>
      <c r="K119" s="1488" t="s">
        <v>19</v>
      </c>
      <c r="L119" s="544" t="s">
        <v>19</v>
      </c>
      <c r="M119" s="544" t="s">
        <v>19</v>
      </c>
      <c r="N119" s="544" t="s">
        <v>19</v>
      </c>
      <c r="O119" s="2052"/>
      <c r="P119" s="2053"/>
      <c r="Q119" s="541" t="s">
        <v>19</v>
      </c>
    </row>
    <row r="120" spans="2:91" ht="30" x14ac:dyDescent="0.25">
      <c r="B120" s="275" t="s">
        <v>4224</v>
      </c>
      <c r="C120" s="276" t="s">
        <v>288</v>
      </c>
      <c r="D120" s="279" t="s">
        <v>4231</v>
      </c>
      <c r="E120" s="1258">
        <v>51</v>
      </c>
      <c r="F120" s="1531" t="s">
        <v>86</v>
      </c>
      <c r="G120" s="1531" t="s">
        <v>19</v>
      </c>
      <c r="H120" s="1531" t="s">
        <v>19</v>
      </c>
      <c r="I120" s="278" t="s">
        <v>19</v>
      </c>
      <c r="J120" s="278" t="s">
        <v>86</v>
      </c>
      <c r="K120" s="1488" t="s">
        <v>19</v>
      </c>
      <c r="L120" s="544" t="s">
        <v>19</v>
      </c>
      <c r="M120" s="544" t="s">
        <v>19</v>
      </c>
      <c r="N120" s="544" t="s">
        <v>19</v>
      </c>
      <c r="O120" s="2052"/>
      <c r="P120" s="2053"/>
      <c r="Q120" s="541" t="s">
        <v>19</v>
      </c>
    </row>
    <row r="121" spans="2:91" x14ac:dyDescent="0.25">
      <c r="B121" s="275" t="s">
        <v>4224</v>
      </c>
      <c r="C121" s="276" t="s">
        <v>288</v>
      </c>
      <c r="D121" s="279"/>
      <c r="E121" s="1258">
        <v>51</v>
      </c>
      <c r="F121" s="1531" t="s">
        <v>86</v>
      </c>
      <c r="G121" s="1531" t="s">
        <v>19</v>
      </c>
      <c r="H121" s="1531" t="s">
        <v>19</v>
      </c>
      <c r="I121" s="278" t="s">
        <v>19</v>
      </c>
      <c r="J121" s="278" t="s">
        <v>86</v>
      </c>
      <c r="K121" s="1488" t="s">
        <v>19</v>
      </c>
      <c r="L121" s="544" t="s">
        <v>19</v>
      </c>
      <c r="M121" s="544" t="s">
        <v>19</v>
      </c>
      <c r="N121" s="544" t="s">
        <v>19</v>
      </c>
      <c r="O121" s="2052"/>
      <c r="P121" s="2053"/>
      <c r="Q121" s="541" t="s">
        <v>19</v>
      </c>
    </row>
    <row r="122" spans="2:91" ht="30" x14ac:dyDescent="0.25">
      <c r="B122" s="275" t="s">
        <v>4224</v>
      </c>
      <c r="C122" s="276" t="s">
        <v>288</v>
      </c>
      <c r="D122" s="279" t="s">
        <v>4232</v>
      </c>
      <c r="E122" s="1258">
        <v>51</v>
      </c>
      <c r="F122" s="1531" t="s">
        <v>86</v>
      </c>
      <c r="G122" s="1531" t="s">
        <v>19</v>
      </c>
      <c r="H122" s="1531" t="s">
        <v>19</v>
      </c>
      <c r="I122" s="278" t="s">
        <v>19</v>
      </c>
      <c r="J122" s="278" t="s">
        <v>86</v>
      </c>
      <c r="K122" s="1488" t="s">
        <v>19</v>
      </c>
      <c r="L122" s="544" t="s">
        <v>19</v>
      </c>
      <c r="M122" s="544" t="s">
        <v>19</v>
      </c>
      <c r="N122" s="544" t="s">
        <v>19</v>
      </c>
      <c r="O122" s="2052"/>
      <c r="P122" s="2053"/>
      <c r="Q122" s="541" t="s">
        <v>19</v>
      </c>
    </row>
    <row r="123" spans="2:91" ht="30" x14ac:dyDescent="0.25">
      <c r="B123" s="275" t="s">
        <v>4224</v>
      </c>
      <c r="C123" s="276" t="s">
        <v>288</v>
      </c>
      <c r="D123" s="279" t="s">
        <v>4233</v>
      </c>
      <c r="E123" s="1258">
        <v>51</v>
      </c>
      <c r="F123" s="1531" t="s">
        <v>86</v>
      </c>
      <c r="G123" s="1531" t="s">
        <v>19</v>
      </c>
      <c r="H123" s="1531" t="s">
        <v>19</v>
      </c>
      <c r="I123" s="278" t="s">
        <v>19</v>
      </c>
      <c r="J123" s="278" t="s">
        <v>86</v>
      </c>
      <c r="K123" s="1488" t="s">
        <v>19</v>
      </c>
      <c r="L123" s="544" t="s">
        <v>19</v>
      </c>
      <c r="M123" s="544" t="s">
        <v>19</v>
      </c>
      <c r="N123" s="544" t="s">
        <v>19</v>
      </c>
      <c r="O123" s="2052"/>
      <c r="P123" s="2053"/>
      <c r="Q123" s="541" t="s">
        <v>19</v>
      </c>
    </row>
    <row r="124" spans="2:91" ht="45" x14ac:dyDescent="0.25">
      <c r="B124" s="275" t="s">
        <v>4224</v>
      </c>
      <c r="C124" s="276" t="s">
        <v>288</v>
      </c>
      <c r="D124" s="279" t="s">
        <v>4234</v>
      </c>
      <c r="E124" s="1258">
        <v>51</v>
      </c>
      <c r="F124" s="1531" t="s">
        <v>86</v>
      </c>
      <c r="G124" s="1531" t="s">
        <v>19</v>
      </c>
      <c r="H124" s="1531" t="s">
        <v>19</v>
      </c>
      <c r="I124" s="278" t="s">
        <v>19</v>
      </c>
      <c r="J124" s="278" t="s">
        <v>86</v>
      </c>
      <c r="K124" s="1488" t="s">
        <v>19</v>
      </c>
      <c r="L124" s="544" t="s">
        <v>19</v>
      </c>
      <c r="M124" s="544" t="s">
        <v>19</v>
      </c>
      <c r="N124" s="544" t="s">
        <v>19</v>
      </c>
      <c r="O124" s="2052"/>
      <c r="P124" s="2053"/>
      <c r="Q124" s="541" t="s">
        <v>19</v>
      </c>
    </row>
    <row r="125" spans="2:91" ht="45" x14ac:dyDescent="0.25">
      <c r="B125" s="275" t="s">
        <v>4224</v>
      </c>
      <c r="C125" s="276" t="s">
        <v>288</v>
      </c>
      <c r="D125" s="279" t="s">
        <v>4235</v>
      </c>
      <c r="E125" s="1258">
        <v>51</v>
      </c>
      <c r="F125" s="1531" t="s">
        <v>86</v>
      </c>
      <c r="G125" s="1531" t="s">
        <v>19</v>
      </c>
      <c r="H125" s="1531" t="s">
        <v>19</v>
      </c>
      <c r="I125" s="278" t="s">
        <v>19</v>
      </c>
      <c r="J125" s="278" t="s">
        <v>86</v>
      </c>
      <c r="K125" s="1488" t="s">
        <v>19</v>
      </c>
      <c r="L125" s="544" t="s">
        <v>19</v>
      </c>
      <c r="M125" s="544" t="s">
        <v>19</v>
      </c>
      <c r="N125" s="544" t="s">
        <v>19</v>
      </c>
      <c r="O125" s="2052"/>
      <c r="P125" s="2053"/>
      <c r="Q125" s="541" t="s">
        <v>19</v>
      </c>
    </row>
    <row r="126" spans="2:91" ht="30" x14ac:dyDescent="0.25">
      <c r="B126" s="275" t="s">
        <v>4236</v>
      </c>
      <c r="C126" s="276" t="s">
        <v>288</v>
      </c>
      <c r="D126" s="279" t="s">
        <v>4237</v>
      </c>
      <c r="E126" s="1258">
        <v>51</v>
      </c>
      <c r="F126" s="1531" t="s">
        <v>86</v>
      </c>
      <c r="G126" s="1531" t="s">
        <v>19</v>
      </c>
      <c r="H126" s="1531" t="s">
        <v>19</v>
      </c>
      <c r="I126" s="278" t="s">
        <v>19</v>
      </c>
      <c r="J126" s="278" t="s">
        <v>86</v>
      </c>
      <c r="K126" s="1488" t="s">
        <v>19</v>
      </c>
      <c r="L126" s="544" t="s">
        <v>19</v>
      </c>
      <c r="M126" s="544" t="s">
        <v>19</v>
      </c>
      <c r="N126" s="544" t="s">
        <v>19</v>
      </c>
      <c r="O126" s="2052"/>
      <c r="P126" s="2053"/>
      <c r="Q126" s="541" t="s">
        <v>19</v>
      </c>
    </row>
    <row r="127" spans="2:91" ht="30" x14ac:dyDescent="0.25">
      <c r="B127" s="275" t="s">
        <v>4236</v>
      </c>
      <c r="C127" s="276" t="s">
        <v>288</v>
      </c>
      <c r="D127" s="279" t="s">
        <v>4238</v>
      </c>
      <c r="E127" s="1258">
        <v>51</v>
      </c>
      <c r="F127" s="1531" t="s">
        <v>86</v>
      </c>
      <c r="G127" s="1531" t="s">
        <v>19</v>
      </c>
      <c r="H127" s="1531" t="s">
        <v>19</v>
      </c>
      <c r="I127" s="278" t="s">
        <v>19</v>
      </c>
      <c r="J127" s="278" t="s">
        <v>86</v>
      </c>
      <c r="K127" s="1488" t="s">
        <v>19</v>
      </c>
      <c r="L127" s="544" t="s">
        <v>19</v>
      </c>
      <c r="M127" s="544" t="s">
        <v>19</v>
      </c>
      <c r="N127" s="544" t="s">
        <v>19</v>
      </c>
      <c r="O127" s="2052"/>
      <c r="P127" s="2053"/>
      <c r="Q127" s="541" t="s">
        <v>19</v>
      </c>
    </row>
    <row r="128" spans="2:91" ht="30" x14ac:dyDescent="0.25">
      <c r="B128" s="275" t="s">
        <v>4236</v>
      </c>
      <c r="C128" s="276" t="s">
        <v>288</v>
      </c>
      <c r="D128" s="279" t="s">
        <v>4239</v>
      </c>
      <c r="E128" s="1258">
        <v>50</v>
      </c>
      <c r="F128" s="1531" t="s">
        <v>86</v>
      </c>
      <c r="G128" s="1531" t="s">
        <v>19</v>
      </c>
      <c r="H128" s="1531" t="s">
        <v>19</v>
      </c>
      <c r="I128" s="278" t="s">
        <v>19</v>
      </c>
      <c r="J128" s="278" t="s">
        <v>86</v>
      </c>
      <c r="K128" s="1488" t="s">
        <v>19</v>
      </c>
      <c r="L128" s="544" t="s">
        <v>19</v>
      </c>
      <c r="M128" s="544" t="s">
        <v>19</v>
      </c>
      <c r="N128" s="544" t="s">
        <v>19</v>
      </c>
      <c r="O128" s="2052"/>
      <c r="P128" s="2053"/>
      <c r="Q128" s="541" t="s">
        <v>19</v>
      </c>
    </row>
    <row r="129" spans="2:17" ht="30" x14ac:dyDescent="0.25">
      <c r="B129" s="275" t="s">
        <v>4236</v>
      </c>
      <c r="C129" s="276" t="s">
        <v>288</v>
      </c>
      <c r="D129" s="279" t="s">
        <v>4240</v>
      </c>
      <c r="E129" s="1258">
        <v>51</v>
      </c>
      <c r="F129" s="1531" t="s">
        <v>86</v>
      </c>
      <c r="G129" s="1531" t="s">
        <v>19</v>
      </c>
      <c r="H129" s="1531" t="s">
        <v>19</v>
      </c>
      <c r="I129" s="278" t="s">
        <v>19</v>
      </c>
      <c r="J129" s="278" t="s">
        <v>86</v>
      </c>
      <c r="K129" s="1488" t="s">
        <v>19</v>
      </c>
      <c r="L129" s="544" t="s">
        <v>19</v>
      </c>
      <c r="M129" s="544" t="s">
        <v>19</v>
      </c>
      <c r="N129" s="544" t="s">
        <v>19</v>
      </c>
      <c r="O129" s="2052"/>
      <c r="P129" s="2053"/>
      <c r="Q129" s="541" t="s">
        <v>19</v>
      </c>
    </row>
    <row r="130" spans="2:17" ht="30" x14ac:dyDescent="0.25">
      <c r="B130" s="275" t="s">
        <v>4236</v>
      </c>
      <c r="C130" s="276" t="s">
        <v>288</v>
      </c>
      <c r="D130" s="279" t="s">
        <v>4241</v>
      </c>
      <c r="E130" s="1258">
        <v>51</v>
      </c>
      <c r="F130" s="1531" t="s">
        <v>86</v>
      </c>
      <c r="G130" s="1531" t="s">
        <v>19</v>
      </c>
      <c r="H130" s="1531" t="s">
        <v>19</v>
      </c>
      <c r="I130" s="278" t="s">
        <v>19</v>
      </c>
      <c r="J130" s="278" t="s">
        <v>86</v>
      </c>
      <c r="K130" s="1488" t="s">
        <v>19</v>
      </c>
      <c r="L130" s="544" t="s">
        <v>19</v>
      </c>
      <c r="M130" s="544" t="s">
        <v>19</v>
      </c>
      <c r="N130" s="544" t="s">
        <v>19</v>
      </c>
      <c r="O130" s="2052"/>
      <c r="P130" s="2053"/>
      <c r="Q130" s="541" t="s">
        <v>19</v>
      </c>
    </row>
    <row r="131" spans="2:17" ht="30" x14ac:dyDescent="0.25">
      <c r="B131" s="275" t="s">
        <v>4236</v>
      </c>
      <c r="C131" s="276" t="s">
        <v>288</v>
      </c>
      <c r="D131" s="279" t="s">
        <v>4242</v>
      </c>
      <c r="E131" s="1258">
        <v>51</v>
      </c>
      <c r="F131" s="1531" t="s">
        <v>86</v>
      </c>
      <c r="G131" s="1531" t="s">
        <v>19</v>
      </c>
      <c r="H131" s="1531" t="s">
        <v>19</v>
      </c>
      <c r="I131" s="278" t="s">
        <v>19</v>
      </c>
      <c r="J131" s="278" t="s">
        <v>86</v>
      </c>
      <c r="K131" s="1488" t="s">
        <v>19</v>
      </c>
      <c r="L131" s="544" t="s">
        <v>19</v>
      </c>
      <c r="M131" s="544" t="s">
        <v>19</v>
      </c>
      <c r="N131" s="544" t="s">
        <v>19</v>
      </c>
      <c r="O131" s="2052"/>
      <c r="P131" s="2053"/>
      <c r="Q131" s="541" t="s">
        <v>19</v>
      </c>
    </row>
    <row r="132" spans="2:17" x14ac:dyDescent="0.25">
      <c r="B132" s="275" t="s">
        <v>4236</v>
      </c>
      <c r="C132" s="276" t="s">
        <v>288</v>
      </c>
      <c r="D132" s="279" t="s">
        <v>4243</v>
      </c>
      <c r="E132" s="1258">
        <v>51</v>
      </c>
      <c r="F132" s="1531" t="s">
        <v>86</v>
      </c>
      <c r="G132" s="1531"/>
      <c r="H132" s="1531"/>
      <c r="I132" s="278"/>
      <c r="J132" s="278"/>
      <c r="K132" s="1488" t="s">
        <v>19</v>
      </c>
      <c r="L132" s="544" t="s">
        <v>19</v>
      </c>
      <c r="M132" s="544" t="s">
        <v>19</v>
      </c>
      <c r="N132" s="544" t="s">
        <v>19</v>
      </c>
      <c r="O132" s="2052"/>
      <c r="P132" s="2053"/>
      <c r="Q132" s="541" t="s">
        <v>19</v>
      </c>
    </row>
    <row r="133" spans="2:17" ht="30" x14ac:dyDescent="0.25">
      <c r="B133" s="275" t="s">
        <v>4236</v>
      </c>
      <c r="C133" s="276" t="s">
        <v>288</v>
      </c>
      <c r="D133" s="279" t="s">
        <v>4244</v>
      </c>
      <c r="E133" s="1258">
        <v>51</v>
      </c>
      <c r="F133" s="1531" t="s">
        <v>86</v>
      </c>
      <c r="G133" s="1531"/>
      <c r="H133" s="1531"/>
      <c r="I133" s="278"/>
      <c r="J133" s="278"/>
      <c r="K133" s="1488" t="s">
        <v>19</v>
      </c>
      <c r="L133" s="544" t="s">
        <v>19</v>
      </c>
      <c r="M133" s="544" t="s">
        <v>19</v>
      </c>
      <c r="N133" s="544" t="s">
        <v>19</v>
      </c>
      <c r="O133" s="2052"/>
      <c r="P133" s="2053"/>
      <c r="Q133" s="541" t="s">
        <v>19</v>
      </c>
    </row>
    <row r="134" spans="2:17" ht="30" x14ac:dyDescent="0.25">
      <c r="B134" s="275" t="s">
        <v>4236</v>
      </c>
      <c r="C134" s="276" t="s">
        <v>288</v>
      </c>
      <c r="D134" s="279" t="s">
        <v>4245</v>
      </c>
      <c r="E134" s="1258">
        <v>51</v>
      </c>
      <c r="F134" s="1531" t="s">
        <v>86</v>
      </c>
      <c r="G134" s="1531"/>
      <c r="H134" s="1531"/>
      <c r="I134" s="278"/>
      <c r="J134" s="278"/>
      <c r="K134" s="1488" t="s">
        <v>19</v>
      </c>
      <c r="L134" s="544" t="s">
        <v>19</v>
      </c>
      <c r="M134" s="544" t="s">
        <v>19</v>
      </c>
      <c r="N134" s="544" t="s">
        <v>19</v>
      </c>
      <c r="O134" s="2052"/>
      <c r="P134" s="2053"/>
      <c r="Q134" s="541" t="s">
        <v>19</v>
      </c>
    </row>
    <row r="135" spans="2:17" x14ac:dyDescent="0.25">
      <c r="B135" s="275" t="s">
        <v>4236</v>
      </c>
      <c r="C135" s="276" t="s">
        <v>288</v>
      </c>
      <c r="D135" s="1" t="s">
        <v>4246</v>
      </c>
      <c r="E135" s="1258">
        <v>51</v>
      </c>
      <c r="F135" s="1531" t="s">
        <v>86</v>
      </c>
      <c r="G135" s="1531"/>
      <c r="H135" s="1531"/>
      <c r="I135" s="278"/>
      <c r="J135" s="278"/>
      <c r="K135" s="1488" t="s">
        <v>19</v>
      </c>
      <c r="L135" s="544" t="s">
        <v>19</v>
      </c>
      <c r="M135" s="544" t="s">
        <v>19</v>
      </c>
      <c r="N135" s="544" t="s">
        <v>19</v>
      </c>
      <c r="O135" s="2052"/>
      <c r="P135" s="2053"/>
      <c r="Q135" s="541" t="s">
        <v>19</v>
      </c>
    </row>
    <row r="136" spans="2:17" x14ac:dyDescent="0.25">
      <c r="B136" s="275" t="s">
        <v>4236</v>
      </c>
      <c r="C136" s="276" t="s">
        <v>288</v>
      </c>
      <c r="D136" s="279" t="s">
        <v>4247</v>
      </c>
      <c r="E136" s="1258">
        <v>51</v>
      </c>
      <c r="F136" s="1531" t="s">
        <v>86</v>
      </c>
      <c r="G136" s="1531"/>
      <c r="H136" s="1531"/>
      <c r="I136" s="278"/>
      <c r="J136" s="278"/>
      <c r="K136" s="1488" t="s">
        <v>19</v>
      </c>
      <c r="L136" s="544" t="s">
        <v>19</v>
      </c>
      <c r="M136" s="544" t="s">
        <v>19</v>
      </c>
      <c r="N136" s="544" t="s">
        <v>19</v>
      </c>
      <c r="O136" s="2052"/>
      <c r="P136" s="2053"/>
      <c r="Q136" s="541" t="s">
        <v>19</v>
      </c>
    </row>
    <row r="137" spans="2:17" ht="30" x14ac:dyDescent="0.25">
      <c r="B137" s="275" t="s">
        <v>4236</v>
      </c>
      <c r="C137" s="276" t="s">
        <v>288</v>
      </c>
      <c r="D137" s="279" t="s">
        <v>4248</v>
      </c>
      <c r="E137" s="1258">
        <v>51</v>
      </c>
      <c r="F137" s="1531" t="s">
        <v>86</v>
      </c>
      <c r="G137" s="1531"/>
      <c r="H137" s="1531"/>
      <c r="I137" s="278"/>
      <c r="J137" s="278"/>
      <c r="K137" s="1488" t="s">
        <v>19</v>
      </c>
      <c r="L137" s="544" t="s">
        <v>19</v>
      </c>
      <c r="M137" s="544" t="s">
        <v>19</v>
      </c>
      <c r="N137" s="544" t="s">
        <v>19</v>
      </c>
      <c r="O137" s="2052"/>
      <c r="P137" s="2053"/>
      <c r="Q137" s="1488" t="s">
        <v>19</v>
      </c>
    </row>
    <row r="138" spans="2:17" x14ac:dyDescent="0.25">
      <c r="G138" s="197"/>
    </row>
    <row r="141" spans="2:17" x14ac:dyDescent="0.25">
      <c r="B141" s="1" t="s">
        <v>218</v>
      </c>
    </row>
    <row r="142" spans="2:17" x14ac:dyDescent="0.25">
      <c r="B142" s="1" t="s">
        <v>92</v>
      </c>
    </row>
    <row r="143" spans="2:17" x14ac:dyDescent="0.25">
      <c r="B143" s="1" t="s">
        <v>93</v>
      </c>
    </row>
    <row r="145" spans="1:17" ht="15.75" thickBot="1" x14ac:dyDescent="0.3"/>
    <row r="146" spans="1:17" ht="27" thickBot="1" x14ac:dyDescent="0.3">
      <c r="B146" s="1903" t="s">
        <v>94</v>
      </c>
      <c r="C146" s="1904"/>
      <c r="D146" s="1904"/>
      <c r="E146" s="1904"/>
      <c r="F146" s="1904"/>
      <c r="G146" s="1904"/>
      <c r="H146" s="1904"/>
      <c r="I146" s="1904"/>
      <c r="J146" s="1904"/>
      <c r="K146" s="1904"/>
      <c r="L146" s="1904"/>
      <c r="M146" s="1904"/>
      <c r="N146" s="1905"/>
    </row>
    <row r="151" spans="1:17" x14ac:dyDescent="0.25">
      <c r="A151" s="51"/>
      <c r="B151" s="2156" t="s">
        <v>95</v>
      </c>
      <c r="C151" s="2156" t="s">
        <v>96</v>
      </c>
      <c r="D151" s="2156" t="s">
        <v>97</v>
      </c>
      <c r="E151" s="2156" t="s">
        <v>98</v>
      </c>
      <c r="F151" s="2156" t="s">
        <v>99</v>
      </c>
      <c r="G151" s="2156" t="s">
        <v>100</v>
      </c>
      <c r="H151" s="2156" t="s">
        <v>101</v>
      </c>
      <c r="I151" s="2156" t="s">
        <v>102</v>
      </c>
      <c r="J151" s="2156" t="s">
        <v>103</v>
      </c>
      <c r="K151" s="2156"/>
      <c r="L151" s="2156"/>
      <c r="M151" s="2156" t="s">
        <v>104</v>
      </c>
      <c r="N151" s="2156" t="s">
        <v>105</v>
      </c>
      <c r="O151" s="2156" t="s">
        <v>106</v>
      </c>
      <c r="P151" s="2156" t="s">
        <v>81</v>
      </c>
      <c r="Q151" s="2156"/>
    </row>
    <row r="152" spans="1:17" ht="30" x14ac:dyDescent="0.25">
      <c r="A152" s="51"/>
      <c r="B152" s="2156"/>
      <c r="C152" s="2156"/>
      <c r="D152" s="2156"/>
      <c r="E152" s="2156"/>
      <c r="F152" s="2156"/>
      <c r="G152" s="2156"/>
      <c r="H152" s="2156"/>
      <c r="I152" s="2156"/>
      <c r="J152" s="1522" t="s">
        <v>107</v>
      </c>
      <c r="K152" s="1522" t="s">
        <v>108</v>
      </c>
      <c r="L152" s="1522" t="s">
        <v>109</v>
      </c>
      <c r="M152" s="2156"/>
      <c r="N152" s="2156"/>
      <c r="O152" s="2156"/>
      <c r="P152" s="2156"/>
      <c r="Q152" s="2156"/>
    </row>
    <row r="153" spans="1:17" ht="30" x14ac:dyDescent="0.25">
      <c r="B153" s="281" t="s">
        <v>4249</v>
      </c>
      <c r="C153" s="1082" t="s">
        <v>127</v>
      </c>
      <c r="D153" s="1858" t="s">
        <v>5658</v>
      </c>
      <c r="E153" s="1082">
        <v>50898577</v>
      </c>
      <c r="F153" s="281" t="s">
        <v>3039</v>
      </c>
      <c r="G153" s="281" t="s">
        <v>4250</v>
      </c>
      <c r="H153" s="282">
        <v>35867</v>
      </c>
      <c r="I153" s="281" t="s">
        <v>86</v>
      </c>
      <c r="J153" s="1859"/>
      <c r="K153" s="1860"/>
      <c r="L153" s="1861"/>
      <c r="M153" s="1862" t="s">
        <v>19</v>
      </c>
      <c r="N153" s="1862" t="s">
        <v>19</v>
      </c>
      <c r="O153" s="1862" t="s">
        <v>19</v>
      </c>
      <c r="P153" s="2589" t="s">
        <v>5659</v>
      </c>
      <c r="Q153" s="2590"/>
    </row>
    <row r="154" spans="1:17" ht="30" x14ac:dyDescent="0.25">
      <c r="B154" s="281" t="s">
        <v>4249</v>
      </c>
      <c r="C154" s="1082" t="s">
        <v>127</v>
      </c>
      <c r="D154" s="1863" t="s">
        <v>4252</v>
      </c>
      <c r="E154" s="1082">
        <v>34990597</v>
      </c>
      <c r="F154" s="285" t="s">
        <v>4253</v>
      </c>
      <c r="G154" s="285" t="s">
        <v>220</v>
      </c>
      <c r="H154" s="284">
        <v>35054</v>
      </c>
      <c r="I154" s="285" t="s">
        <v>86</v>
      </c>
      <c r="J154" s="286" t="s">
        <v>5660</v>
      </c>
      <c r="K154" s="287" t="s">
        <v>5661</v>
      </c>
      <c r="L154" s="287" t="s">
        <v>19</v>
      </c>
      <c r="M154" s="281" t="s">
        <v>19</v>
      </c>
      <c r="N154" s="281" t="s">
        <v>19</v>
      </c>
      <c r="O154" s="281" t="s">
        <v>19</v>
      </c>
      <c r="P154" s="2479" t="s">
        <v>5662</v>
      </c>
      <c r="Q154" s="2479"/>
    </row>
    <row r="155" spans="1:17" ht="30" x14ac:dyDescent="0.25">
      <c r="B155" s="2561" t="s">
        <v>4249</v>
      </c>
      <c r="C155" s="2563" t="s">
        <v>127</v>
      </c>
      <c r="D155" s="2565" t="s">
        <v>4254</v>
      </c>
      <c r="E155" s="2563">
        <v>1066727230</v>
      </c>
      <c r="F155" s="2561" t="s">
        <v>3024</v>
      </c>
      <c r="G155" s="2561" t="s">
        <v>220</v>
      </c>
      <c r="H155" s="2567">
        <v>41908</v>
      </c>
      <c r="I155" s="2561" t="s">
        <v>86</v>
      </c>
      <c r="J155" s="286" t="s">
        <v>4341</v>
      </c>
      <c r="K155" s="287" t="s">
        <v>5663</v>
      </c>
      <c r="L155" s="2569" t="s">
        <v>19</v>
      </c>
      <c r="M155" s="2561" t="s">
        <v>19</v>
      </c>
      <c r="N155" s="2561" t="s">
        <v>63</v>
      </c>
      <c r="O155" s="2561" t="s">
        <v>19</v>
      </c>
      <c r="P155" s="2470" t="s">
        <v>5662</v>
      </c>
      <c r="Q155" s="2591"/>
    </row>
    <row r="156" spans="1:17" x14ac:dyDescent="0.25">
      <c r="B156" s="2562"/>
      <c r="C156" s="2564"/>
      <c r="D156" s="2566"/>
      <c r="E156" s="2564"/>
      <c r="F156" s="2562"/>
      <c r="G156" s="2562"/>
      <c r="H156" s="2568"/>
      <c r="I156" s="2562"/>
      <c r="J156" s="286" t="s">
        <v>5664</v>
      </c>
      <c r="K156" s="288" t="s">
        <v>5665</v>
      </c>
      <c r="L156" s="2570"/>
      <c r="M156" s="2562"/>
      <c r="N156" s="2562"/>
      <c r="O156" s="2562"/>
      <c r="P156" s="2472"/>
      <c r="Q156" s="2592"/>
    </row>
    <row r="157" spans="1:17" x14ac:dyDescent="0.25">
      <c r="B157" s="281" t="s">
        <v>4249</v>
      </c>
      <c r="C157" s="1082" t="s">
        <v>127</v>
      </c>
      <c r="D157" s="287" t="s">
        <v>4255</v>
      </c>
      <c r="E157" s="1082">
        <v>106491022</v>
      </c>
      <c r="F157" s="285" t="s">
        <v>3024</v>
      </c>
      <c r="G157" s="285" t="s">
        <v>220</v>
      </c>
      <c r="H157" s="284">
        <v>41937</v>
      </c>
      <c r="I157" s="285"/>
      <c r="J157" s="286"/>
      <c r="K157" s="287"/>
      <c r="L157" s="287"/>
      <c r="M157" s="281" t="s">
        <v>19</v>
      </c>
      <c r="N157" s="281" t="s">
        <v>20</v>
      </c>
      <c r="O157" s="281" t="s">
        <v>19</v>
      </c>
      <c r="P157" s="2130" t="s">
        <v>4251</v>
      </c>
      <c r="Q157" s="2130"/>
    </row>
    <row r="158" spans="1:17" ht="60" x14ac:dyDescent="0.25">
      <c r="B158" s="281" t="s">
        <v>4249</v>
      </c>
      <c r="C158" s="1082" t="s">
        <v>127</v>
      </c>
      <c r="D158" s="287" t="s">
        <v>4256</v>
      </c>
      <c r="E158" s="1082">
        <v>1064991739</v>
      </c>
      <c r="F158" s="285" t="s">
        <v>4257</v>
      </c>
      <c r="G158" s="285" t="s">
        <v>220</v>
      </c>
      <c r="H158" s="284" t="s">
        <v>4258</v>
      </c>
      <c r="I158" s="285"/>
      <c r="J158" s="286"/>
      <c r="K158" s="287"/>
      <c r="L158" s="287"/>
      <c r="M158" s="281" t="s">
        <v>63</v>
      </c>
      <c r="N158" s="281" t="s">
        <v>20</v>
      </c>
      <c r="O158" s="281" t="s">
        <v>19</v>
      </c>
      <c r="P158" s="2587" t="s">
        <v>4259</v>
      </c>
      <c r="Q158" s="2588"/>
    </row>
    <row r="159" spans="1:17" ht="30" x14ac:dyDescent="0.25">
      <c r="B159" s="281" t="s">
        <v>4249</v>
      </c>
      <c r="C159" s="1082" t="s">
        <v>127</v>
      </c>
      <c r="D159" s="287" t="s">
        <v>4260</v>
      </c>
      <c r="E159" s="1082">
        <v>10774949</v>
      </c>
      <c r="F159" s="285" t="s">
        <v>4261</v>
      </c>
      <c r="G159" s="285" t="s">
        <v>3116</v>
      </c>
      <c r="H159" s="284">
        <v>38701</v>
      </c>
      <c r="I159" s="285"/>
      <c r="J159" s="286"/>
      <c r="K159" s="287"/>
      <c r="L159" s="287"/>
      <c r="M159" s="281" t="s">
        <v>19</v>
      </c>
      <c r="N159" s="281" t="s">
        <v>20</v>
      </c>
      <c r="O159" s="281" t="s">
        <v>19</v>
      </c>
      <c r="P159" s="2587" t="s">
        <v>4262</v>
      </c>
      <c r="Q159" s="2588"/>
    </row>
    <row r="160" spans="1:17" ht="45" x14ac:dyDescent="0.25">
      <c r="B160" s="281" t="s">
        <v>4249</v>
      </c>
      <c r="C160" s="1082" t="s">
        <v>127</v>
      </c>
      <c r="D160" s="287" t="s">
        <v>4263</v>
      </c>
      <c r="E160" s="1082">
        <v>50985065</v>
      </c>
      <c r="F160" s="285" t="s">
        <v>326</v>
      </c>
      <c r="G160" s="285" t="s">
        <v>226</v>
      </c>
      <c r="H160" s="284">
        <v>38150</v>
      </c>
      <c r="I160" s="285" t="s">
        <v>86</v>
      </c>
      <c r="J160" s="286" t="s">
        <v>5660</v>
      </c>
      <c r="K160" s="287" t="s">
        <v>5666</v>
      </c>
      <c r="L160" s="287" t="s">
        <v>19</v>
      </c>
      <c r="M160" s="281" t="s">
        <v>19</v>
      </c>
      <c r="N160" s="281" t="s">
        <v>19</v>
      </c>
      <c r="O160" s="281" t="s">
        <v>19</v>
      </c>
      <c r="P160" s="2263" t="s">
        <v>5662</v>
      </c>
      <c r="Q160" s="2264"/>
    </row>
    <row r="161" spans="2:17" ht="45" x14ac:dyDescent="0.25">
      <c r="B161" s="281" t="s">
        <v>4249</v>
      </c>
      <c r="C161" s="1082" t="s">
        <v>127</v>
      </c>
      <c r="D161" s="1863" t="s">
        <v>4264</v>
      </c>
      <c r="E161" s="1082">
        <v>1069466333</v>
      </c>
      <c r="F161" s="285" t="s">
        <v>4265</v>
      </c>
      <c r="G161" s="285" t="s">
        <v>220</v>
      </c>
      <c r="H161" s="284">
        <v>40389</v>
      </c>
      <c r="I161" s="285"/>
      <c r="J161" s="286" t="s">
        <v>5660</v>
      </c>
      <c r="K161" s="287" t="s">
        <v>5667</v>
      </c>
      <c r="L161" s="287" t="s">
        <v>19</v>
      </c>
      <c r="M161" s="281" t="s">
        <v>19</v>
      </c>
      <c r="N161" s="281" t="s">
        <v>19</v>
      </c>
      <c r="O161" s="281" t="s">
        <v>19</v>
      </c>
      <c r="P161" s="2263" t="s">
        <v>5662</v>
      </c>
      <c r="Q161" s="2264"/>
    </row>
    <row r="162" spans="2:17" ht="45" x14ac:dyDescent="0.25">
      <c r="B162" s="281" t="s">
        <v>4249</v>
      </c>
      <c r="C162" s="1082" t="s">
        <v>127</v>
      </c>
      <c r="D162" s="1863" t="s">
        <v>4266</v>
      </c>
      <c r="E162" s="1082">
        <v>78023388</v>
      </c>
      <c r="F162" s="285" t="s">
        <v>4267</v>
      </c>
      <c r="G162" s="285" t="s">
        <v>220</v>
      </c>
      <c r="H162" s="284">
        <v>35790</v>
      </c>
      <c r="I162" s="285" t="s">
        <v>86</v>
      </c>
      <c r="J162" s="286" t="s">
        <v>5660</v>
      </c>
      <c r="K162" s="287" t="s">
        <v>5668</v>
      </c>
      <c r="L162" s="287" t="s">
        <v>19</v>
      </c>
      <c r="M162" s="281" t="s">
        <v>19</v>
      </c>
      <c r="N162" s="281" t="s">
        <v>19</v>
      </c>
      <c r="O162" s="281" t="s">
        <v>19</v>
      </c>
      <c r="P162" s="2479" t="s">
        <v>5662</v>
      </c>
      <c r="Q162" s="2479"/>
    </row>
    <row r="163" spans="2:17" ht="45" x14ac:dyDescent="0.25">
      <c r="B163" s="281" t="s">
        <v>4249</v>
      </c>
      <c r="C163" s="1082" t="s">
        <v>127</v>
      </c>
      <c r="D163" s="1863" t="s">
        <v>4268</v>
      </c>
      <c r="E163" s="1082">
        <v>10770788</v>
      </c>
      <c r="F163" s="285" t="s">
        <v>4269</v>
      </c>
      <c r="G163" s="285" t="s">
        <v>3127</v>
      </c>
      <c r="H163" s="284">
        <v>41621</v>
      </c>
      <c r="I163" s="285" t="s">
        <v>86</v>
      </c>
      <c r="J163" s="286" t="s">
        <v>5669</v>
      </c>
      <c r="K163" s="287" t="s">
        <v>5670</v>
      </c>
      <c r="L163" s="287" t="s">
        <v>19</v>
      </c>
      <c r="M163" s="281" t="s">
        <v>19</v>
      </c>
      <c r="N163" s="281" t="s">
        <v>19</v>
      </c>
      <c r="O163" s="281" t="s">
        <v>19</v>
      </c>
      <c r="P163" s="2479" t="s">
        <v>5662</v>
      </c>
      <c r="Q163" s="2479"/>
    </row>
    <row r="164" spans="2:17" x14ac:dyDescent="0.25">
      <c r="B164" s="281" t="s">
        <v>4249</v>
      </c>
      <c r="C164" s="894" t="s">
        <v>4271</v>
      </c>
      <c r="D164" s="287" t="s">
        <v>4272</v>
      </c>
      <c r="E164" s="1082">
        <v>78033261</v>
      </c>
      <c r="F164" s="285" t="s">
        <v>3121</v>
      </c>
      <c r="G164" s="285" t="s">
        <v>219</v>
      </c>
      <c r="H164" s="284">
        <v>41353</v>
      </c>
      <c r="I164" s="285"/>
      <c r="J164" s="286"/>
      <c r="K164" s="287"/>
      <c r="L164" s="287"/>
      <c r="M164" s="281" t="s">
        <v>19</v>
      </c>
      <c r="N164" s="281" t="s">
        <v>20</v>
      </c>
      <c r="O164" s="281" t="s">
        <v>19</v>
      </c>
      <c r="P164" s="2587" t="s">
        <v>4270</v>
      </c>
      <c r="Q164" s="2588"/>
    </row>
    <row r="165" spans="2:17" x14ac:dyDescent="0.25">
      <c r="B165" s="281" t="s">
        <v>4273</v>
      </c>
      <c r="C165" s="894" t="s">
        <v>4274</v>
      </c>
      <c r="D165" s="1864" t="s">
        <v>4275</v>
      </c>
      <c r="E165" s="1082">
        <v>50934894</v>
      </c>
      <c r="F165" s="1470" t="s">
        <v>223</v>
      </c>
      <c r="G165" s="285" t="s">
        <v>219</v>
      </c>
      <c r="H165" s="289">
        <v>39170</v>
      </c>
      <c r="I165" s="1597" t="s">
        <v>86</v>
      </c>
      <c r="J165" s="1865"/>
      <c r="K165" s="1866"/>
      <c r="L165" s="1866"/>
      <c r="M165" s="1867" t="s">
        <v>19</v>
      </c>
      <c r="N165" s="1867" t="s">
        <v>20</v>
      </c>
      <c r="O165" s="1867" t="s">
        <v>19</v>
      </c>
      <c r="P165" s="2579" t="s">
        <v>5659</v>
      </c>
      <c r="Q165" s="2580"/>
    </row>
    <row r="166" spans="2:17" x14ac:dyDescent="0.25">
      <c r="B166" s="281" t="s">
        <v>4273</v>
      </c>
      <c r="C166" s="894" t="s">
        <v>4274</v>
      </c>
      <c r="D166" s="1868" t="s">
        <v>4276</v>
      </c>
      <c r="E166" s="1082">
        <v>25773947</v>
      </c>
      <c r="F166" s="292" t="s">
        <v>223</v>
      </c>
      <c r="G166" s="293" t="s">
        <v>219</v>
      </c>
      <c r="H166" s="1532">
        <v>41340</v>
      </c>
      <c r="I166" s="1597"/>
      <c r="J166" s="294"/>
      <c r="K166" s="290"/>
      <c r="L166" s="290"/>
      <c r="M166" s="281" t="s">
        <v>19</v>
      </c>
      <c r="N166" s="281" t="s">
        <v>20</v>
      </c>
      <c r="O166" s="281" t="s">
        <v>19</v>
      </c>
      <c r="P166" s="2587" t="s">
        <v>4270</v>
      </c>
      <c r="Q166" s="2588"/>
    </row>
    <row r="167" spans="2:17" ht="30" x14ac:dyDescent="0.25">
      <c r="B167" s="281" t="s">
        <v>4273</v>
      </c>
      <c r="C167" s="894" t="s">
        <v>4274</v>
      </c>
      <c r="D167" s="1869" t="s">
        <v>4277</v>
      </c>
      <c r="E167" s="1082">
        <v>25786146</v>
      </c>
      <c r="F167" s="1488" t="s">
        <v>228</v>
      </c>
      <c r="G167" s="293" t="s">
        <v>3116</v>
      </c>
      <c r="H167" s="1532">
        <v>39064</v>
      </c>
      <c r="I167" s="1597"/>
      <c r="J167" s="294" t="s">
        <v>4278</v>
      </c>
      <c r="K167" s="290" t="s">
        <v>4279</v>
      </c>
      <c r="L167" s="290" t="s">
        <v>230</v>
      </c>
      <c r="M167" s="281" t="s">
        <v>19</v>
      </c>
      <c r="N167" s="281" t="s">
        <v>19</v>
      </c>
      <c r="O167" s="281" t="s">
        <v>19</v>
      </c>
      <c r="P167" s="1956"/>
      <c r="Q167" s="1958"/>
    </row>
    <row r="168" spans="2:17" ht="30" x14ac:dyDescent="0.25">
      <c r="B168" s="281" t="s">
        <v>4273</v>
      </c>
      <c r="C168" s="894" t="s">
        <v>4274</v>
      </c>
      <c r="D168" s="1869" t="s">
        <v>4280</v>
      </c>
      <c r="E168" s="1082">
        <v>50929212</v>
      </c>
      <c r="F168" s="1488" t="s">
        <v>228</v>
      </c>
      <c r="G168" s="295" t="s">
        <v>3116</v>
      </c>
      <c r="H168" s="1532">
        <v>37608</v>
      </c>
      <c r="I168" s="1597" t="s">
        <v>4281</v>
      </c>
      <c r="J168" s="294" t="s">
        <v>3000</v>
      </c>
      <c r="K168" s="290" t="s">
        <v>4282</v>
      </c>
      <c r="L168" s="290" t="s">
        <v>228</v>
      </c>
      <c r="M168" s="281" t="s">
        <v>19</v>
      </c>
      <c r="N168" s="281" t="s">
        <v>19</v>
      </c>
      <c r="O168" s="281" t="s">
        <v>19</v>
      </c>
      <c r="P168" s="2052"/>
      <c r="Q168" s="2053"/>
    </row>
    <row r="169" spans="2:17" ht="30" x14ac:dyDescent="0.25">
      <c r="B169" s="281" t="s">
        <v>4273</v>
      </c>
      <c r="C169" s="894" t="s">
        <v>4274</v>
      </c>
      <c r="D169" s="1869" t="s">
        <v>4283</v>
      </c>
      <c r="E169" s="1082">
        <v>50914169</v>
      </c>
      <c r="F169" s="1488" t="s">
        <v>228</v>
      </c>
      <c r="G169" s="297" t="s">
        <v>3116</v>
      </c>
      <c r="H169" s="1554">
        <v>37375</v>
      </c>
      <c r="I169" s="1488"/>
      <c r="J169" s="299" t="s">
        <v>4284</v>
      </c>
      <c r="K169" s="185" t="s">
        <v>4285</v>
      </c>
      <c r="L169" s="185" t="s">
        <v>4286</v>
      </c>
      <c r="M169" s="1488" t="s">
        <v>19</v>
      </c>
      <c r="N169" s="281" t="s">
        <v>19</v>
      </c>
      <c r="O169" s="1488" t="s">
        <v>19</v>
      </c>
      <c r="P169" s="2052"/>
      <c r="Q169" s="2053"/>
    </row>
    <row r="170" spans="2:17" ht="45" x14ac:dyDescent="0.25">
      <c r="B170" s="281" t="s">
        <v>4273</v>
      </c>
      <c r="C170" s="894" t="s">
        <v>4274</v>
      </c>
      <c r="D170" s="1869" t="s">
        <v>4287</v>
      </c>
      <c r="E170" s="1082">
        <v>51923815</v>
      </c>
      <c r="F170" s="1488" t="s">
        <v>228</v>
      </c>
      <c r="G170" s="1528" t="s">
        <v>229</v>
      </c>
      <c r="H170" s="1554">
        <v>40319</v>
      </c>
      <c r="I170" s="1488"/>
      <c r="J170" s="299" t="s">
        <v>4288</v>
      </c>
      <c r="K170" s="185" t="s">
        <v>4289</v>
      </c>
      <c r="L170" s="185" t="s">
        <v>2986</v>
      </c>
      <c r="M170" s="1488" t="s">
        <v>19</v>
      </c>
      <c r="N170" s="281" t="s">
        <v>19</v>
      </c>
      <c r="O170" s="1488" t="s">
        <v>19</v>
      </c>
      <c r="P170" s="2052"/>
      <c r="Q170" s="2053"/>
    </row>
    <row r="171" spans="2:17" ht="30" x14ac:dyDescent="0.25">
      <c r="B171" s="281" t="s">
        <v>4273</v>
      </c>
      <c r="C171" s="894" t="s">
        <v>4274</v>
      </c>
      <c r="D171" s="1869" t="s">
        <v>4290</v>
      </c>
      <c r="E171" s="1082">
        <v>1018418969</v>
      </c>
      <c r="F171" s="1488" t="s">
        <v>228</v>
      </c>
      <c r="G171" s="1528" t="s">
        <v>3116</v>
      </c>
      <c r="H171" s="1554">
        <v>41542</v>
      </c>
      <c r="I171" s="1488"/>
      <c r="J171" s="51"/>
      <c r="K171" s="1488"/>
      <c r="L171" s="1488"/>
      <c r="M171" s="1488" t="s">
        <v>19</v>
      </c>
      <c r="N171" s="281" t="s">
        <v>20</v>
      </c>
      <c r="O171" s="1488" t="s">
        <v>19</v>
      </c>
      <c r="P171" s="2587" t="s">
        <v>4270</v>
      </c>
      <c r="Q171" s="2588"/>
    </row>
    <row r="172" spans="2:17" x14ac:dyDescent="0.25">
      <c r="B172" s="281" t="s">
        <v>4273</v>
      </c>
      <c r="C172" s="894" t="s">
        <v>4274</v>
      </c>
      <c r="D172" s="1869" t="s">
        <v>4291</v>
      </c>
      <c r="E172" s="1082">
        <v>1067885065</v>
      </c>
      <c r="F172" s="1528"/>
      <c r="G172" s="1528"/>
      <c r="H172" s="1554"/>
      <c r="I172" s="1488"/>
      <c r="J172" s="51"/>
      <c r="K172" s="51"/>
      <c r="L172" s="51"/>
      <c r="M172" s="1488" t="s">
        <v>19</v>
      </c>
      <c r="N172" s="1562" t="s">
        <v>20</v>
      </c>
      <c r="O172" s="1488" t="s">
        <v>19</v>
      </c>
      <c r="P172" s="2583" t="s">
        <v>4292</v>
      </c>
      <c r="Q172" s="2584"/>
    </row>
    <row r="173" spans="2:17" x14ac:dyDescent="0.25">
      <c r="B173" s="281" t="s">
        <v>4273</v>
      </c>
      <c r="C173" s="894" t="s">
        <v>4274</v>
      </c>
      <c r="D173" s="1869" t="s">
        <v>4293</v>
      </c>
      <c r="E173" s="1082">
        <v>34985496</v>
      </c>
      <c r="F173" s="51"/>
      <c r="G173" s="1528"/>
      <c r="H173" s="1554"/>
      <c r="I173" s="1488"/>
      <c r="J173" s="299"/>
      <c r="K173" s="299"/>
      <c r="L173" s="51"/>
      <c r="M173" s="1488" t="s">
        <v>19</v>
      </c>
      <c r="N173" s="1562" t="s">
        <v>20</v>
      </c>
      <c r="O173" s="1488" t="s">
        <v>19</v>
      </c>
      <c r="P173" s="2583" t="s">
        <v>4292</v>
      </c>
      <c r="Q173" s="2584"/>
    </row>
    <row r="174" spans="2:17" ht="30" x14ac:dyDescent="0.25">
      <c r="B174" s="281" t="s">
        <v>4273</v>
      </c>
      <c r="C174" s="894" t="s">
        <v>4274</v>
      </c>
      <c r="D174" s="1870" t="s">
        <v>4294</v>
      </c>
      <c r="E174" s="1082">
        <v>45495497</v>
      </c>
      <c r="F174" s="1490" t="s">
        <v>228</v>
      </c>
      <c r="G174" s="1528" t="s">
        <v>2983</v>
      </c>
      <c r="H174" s="1554">
        <v>40165</v>
      </c>
      <c r="I174" s="1420"/>
      <c r="J174" s="1528" t="s">
        <v>5671</v>
      </c>
      <c r="K174" s="51"/>
      <c r="L174" s="51"/>
      <c r="M174" s="1488" t="s">
        <v>19</v>
      </c>
      <c r="N174" s="1562" t="s">
        <v>20</v>
      </c>
      <c r="O174" s="1488" t="s">
        <v>19</v>
      </c>
      <c r="P174" s="2585" t="s">
        <v>5672</v>
      </c>
      <c r="Q174" s="2586"/>
    </row>
    <row r="175" spans="2:17" ht="30" x14ac:dyDescent="0.25">
      <c r="B175" s="281" t="s">
        <v>4273</v>
      </c>
      <c r="C175" s="894" t="s">
        <v>4274</v>
      </c>
      <c r="D175" s="1870" t="s">
        <v>4295</v>
      </c>
      <c r="E175" s="1082">
        <v>7730567</v>
      </c>
      <c r="F175" s="1484" t="s">
        <v>228</v>
      </c>
      <c r="G175" s="1548" t="s">
        <v>4296</v>
      </c>
      <c r="H175" s="1554">
        <v>40542</v>
      </c>
      <c r="I175" s="1468" t="s">
        <v>4297</v>
      </c>
      <c r="J175" s="442" t="s">
        <v>4298</v>
      </c>
      <c r="K175" s="1259" t="s">
        <v>4299</v>
      </c>
      <c r="L175" s="575"/>
      <c r="M175" s="1468" t="s">
        <v>19</v>
      </c>
      <c r="N175" s="1053" t="s">
        <v>19</v>
      </c>
      <c r="O175" s="1468" t="s">
        <v>19</v>
      </c>
      <c r="P175" s="1260"/>
      <c r="Q175" s="1113"/>
    </row>
    <row r="176" spans="2:17" ht="75" x14ac:dyDescent="0.25">
      <c r="B176" s="281" t="s">
        <v>4273</v>
      </c>
      <c r="C176" s="894" t="s">
        <v>4274</v>
      </c>
      <c r="D176" s="1869" t="s">
        <v>4300</v>
      </c>
      <c r="E176" s="1082">
        <v>50928840</v>
      </c>
      <c r="F176" s="1468" t="s">
        <v>228</v>
      </c>
      <c r="G176" s="1548" t="s">
        <v>3116</v>
      </c>
      <c r="H176" s="1554">
        <v>38926</v>
      </c>
      <c r="I176" s="575" t="s">
        <v>4301</v>
      </c>
      <c r="J176" s="442" t="s">
        <v>4302</v>
      </c>
      <c r="K176" s="442" t="s">
        <v>4303</v>
      </c>
      <c r="L176" s="575"/>
      <c r="M176" s="1468" t="s">
        <v>19</v>
      </c>
      <c r="N176" s="1053" t="s">
        <v>19</v>
      </c>
      <c r="O176" s="1468" t="s">
        <v>19</v>
      </c>
      <c r="P176" s="1952"/>
      <c r="Q176" s="1953"/>
    </row>
    <row r="177" spans="2:50" s="51" customFormat="1" ht="30" x14ac:dyDescent="0.25">
      <c r="B177" s="281" t="s">
        <v>4273</v>
      </c>
      <c r="C177" s="894" t="s">
        <v>4274</v>
      </c>
      <c r="D177" s="1869" t="s">
        <v>4304</v>
      </c>
      <c r="E177" s="1082">
        <v>78020283</v>
      </c>
      <c r="F177" s="1488" t="s">
        <v>223</v>
      </c>
      <c r="G177" s="1528" t="s">
        <v>377</v>
      </c>
      <c r="H177" s="1554">
        <v>35118</v>
      </c>
      <c r="J177" s="51" t="s">
        <v>4305</v>
      </c>
      <c r="K177" s="51" t="s">
        <v>4306</v>
      </c>
      <c r="M177" s="1488" t="s">
        <v>19</v>
      </c>
      <c r="N177" s="1562" t="s">
        <v>19</v>
      </c>
      <c r="O177" s="1488" t="s">
        <v>19</v>
      </c>
      <c r="P177" s="2582"/>
      <c r="Q177" s="2582"/>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row>
    <row r="178" spans="2:50" s="51" customFormat="1" ht="30" x14ac:dyDescent="0.25">
      <c r="B178" s="281" t="s">
        <v>4273</v>
      </c>
      <c r="C178" s="894" t="s">
        <v>4274</v>
      </c>
      <c r="D178" s="1870" t="s">
        <v>4307</v>
      </c>
      <c r="E178" s="1082">
        <v>30686530</v>
      </c>
      <c r="F178" s="1488" t="s">
        <v>228</v>
      </c>
      <c r="G178" s="1528" t="s">
        <v>3116</v>
      </c>
      <c r="H178" s="1554">
        <v>38562</v>
      </c>
      <c r="I178" s="109" t="s">
        <v>5673</v>
      </c>
      <c r="J178" s="1528" t="s">
        <v>4308</v>
      </c>
      <c r="K178" s="1528" t="s">
        <v>4309</v>
      </c>
      <c r="L178" s="51" t="s">
        <v>19</v>
      </c>
      <c r="M178" s="1488" t="s">
        <v>19</v>
      </c>
      <c r="N178" s="1562" t="s">
        <v>19</v>
      </c>
      <c r="O178" s="1488" t="s">
        <v>19</v>
      </c>
      <c r="P178" s="1945"/>
      <c r="Q178" s="194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row>
    <row r="179" spans="2:50" s="51" customFormat="1" ht="30" x14ac:dyDescent="0.25">
      <c r="B179" s="281" t="s">
        <v>4273</v>
      </c>
      <c r="C179" s="894" t="s">
        <v>4274</v>
      </c>
      <c r="D179" s="1870" t="s">
        <v>4310</v>
      </c>
      <c r="E179" s="1082">
        <v>50910871</v>
      </c>
      <c r="F179" s="1488" t="s">
        <v>228</v>
      </c>
      <c r="G179" s="1528" t="s">
        <v>3116</v>
      </c>
      <c r="H179" s="1554">
        <v>38197</v>
      </c>
      <c r="M179" s="1488" t="s">
        <v>19</v>
      </c>
      <c r="N179" s="1562" t="s">
        <v>20</v>
      </c>
      <c r="O179" s="1488" t="s">
        <v>19</v>
      </c>
      <c r="P179" s="2581" t="s">
        <v>4311</v>
      </c>
      <c r="Q179" s="2581"/>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row>
    <row r="180" spans="2:50" s="51" customFormat="1" ht="30" x14ac:dyDescent="0.25">
      <c r="B180" s="281" t="s">
        <v>4273</v>
      </c>
      <c r="C180" s="894" t="s">
        <v>4274</v>
      </c>
      <c r="D180" s="1869" t="s">
        <v>4312</v>
      </c>
      <c r="E180" s="1082">
        <v>30686821</v>
      </c>
      <c r="F180" s="1490" t="s">
        <v>228</v>
      </c>
      <c r="G180" s="1528" t="s">
        <v>3116</v>
      </c>
      <c r="H180" s="1554">
        <v>39871</v>
      </c>
      <c r="I180" s="51" t="s">
        <v>4313</v>
      </c>
      <c r="J180" s="299" t="s">
        <v>4314</v>
      </c>
      <c r="K180" s="299" t="s">
        <v>4315</v>
      </c>
      <c r="L180" s="51" t="s">
        <v>228</v>
      </c>
      <c r="M180" s="1488" t="s">
        <v>19</v>
      </c>
      <c r="N180" s="1562" t="s">
        <v>19</v>
      </c>
      <c r="O180" s="1488" t="s">
        <v>19</v>
      </c>
      <c r="P180" s="2582"/>
      <c r="Q180" s="2582"/>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row>
    <row r="181" spans="2:50" s="51" customFormat="1" ht="30" x14ac:dyDescent="0.25">
      <c r="B181" s="281" t="s">
        <v>4273</v>
      </c>
      <c r="C181" s="894" t="s">
        <v>4274</v>
      </c>
      <c r="D181" s="1869" t="s">
        <v>4316</v>
      </c>
      <c r="E181" s="1082">
        <v>92640113</v>
      </c>
      <c r="F181" s="1488" t="s">
        <v>4317</v>
      </c>
      <c r="G181" s="1528" t="s">
        <v>219</v>
      </c>
      <c r="H181" s="1554">
        <v>37589</v>
      </c>
      <c r="J181" s="1528" t="s">
        <v>4318</v>
      </c>
      <c r="K181" s="310" t="s">
        <v>4319</v>
      </c>
      <c r="L181" s="51" t="s">
        <v>2130</v>
      </c>
      <c r="M181" s="1488" t="s">
        <v>19</v>
      </c>
      <c r="N181" s="1562" t="s">
        <v>19</v>
      </c>
      <c r="O181" s="1488" t="s">
        <v>19</v>
      </c>
      <c r="P181" s="2052"/>
      <c r="Q181" s="2053"/>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row>
    <row r="182" spans="2:50" s="51" customFormat="1" ht="30" x14ac:dyDescent="0.25">
      <c r="B182" s="281" t="s">
        <v>4273</v>
      </c>
      <c r="C182" s="894" t="s">
        <v>4274</v>
      </c>
      <c r="D182" s="1869" t="s">
        <v>4320</v>
      </c>
      <c r="E182" s="1082">
        <v>1101383379</v>
      </c>
      <c r="F182" s="1490" t="s">
        <v>223</v>
      </c>
      <c r="G182" s="1528" t="s">
        <v>232</v>
      </c>
      <c r="H182" s="1554">
        <v>40893</v>
      </c>
      <c r="J182" s="299" t="s">
        <v>4321</v>
      </c>
      <c r="K182" s="1528" t="s">
        <v>4322</v>
      </c>
      <c r="L182" s="51" t="s">
        <v>124</v>
      </c>
      <c r="M182" s="1488" t="s">
        <v>19</v>
      </c>
      <c r="N182" s="1562" t="s">
        <v>19</v>
      </c>
      <c r="O182" s="1488" t="s">
        <v>19</v>
      </c>
      <c r="P182" s="2052"/>
      <c r="Q182" s="2053"/>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row>
    <row r="183" spans="2:50" s="51" customFormat="1" ht="30" x14ac:dyDescent="0.25">
      <c r="B183" s="281" t="s">
        <v>4273</v>
      </c>
      <c r="C183" s="894" t="s">
        <v>4274</v>
      </c>
      <c r="D183" s="1869" t="s">
        <v>4323</v>
      </c>
      <c r="E183" s="1082">
        <v>30661069</v>
      </c>
      <c r="F183" s="1488" t="s">
        <v>223</v>
      </c>
      <c r="G183" s="1528" t="s">
        <v>192</v>
      </c>
      <c r="H183" s="1554">
        <v>37070</v>
      </c>
      <c r="J183" s="1528"/>
      <c r="K183" s="1357"/>
      <c r="M183" s="1488" t="s">
        <v>19</v>
      </c>
      <c r="N183" s="1562" t="s">
        <v>20</v>
      </c>
      <c r="O183" s="1488" t="s">
        <v>19</v>
      </c>
      <c r="P183" s="2583" t="s">
        <v>4311</v>
      </c>
      <c r="Q183" s="2584"/>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row>
    <row r="184" spans="2:50" s="51" customFormat="1" x14ac:dyDescent="0.25">
      <c r="B184" s="281" t="s">
        <v>4273</v>
      </c>
      <c r="C184" s="894" t="s">
        <v>4274</v>
      </c>
      <c r="D184" s="1869" t="s">
        <v>4324</v>
      </c>
      <c r="E184" s="1082">
        <v>1067922697</v>
      </c>
      <c r="G184" s="1528"/>
      <c r="H184" s="1554"/>
      <c r="M184" s="1488" t="s">
        <v>19</v>
      </c>
      <c r="N184" s="1562" t="s">
        <v>20</v>
      </c>
      <c r="O184" s="1488" t="s">
        <v>19</v>
      </c>
      <c r="P184" s="2583" t="s">
        <v>4325</v>
      </c>
      <c r="Q184" s="2584"/>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row>
    <row r="185" spans="2:50" s="51" customFormat="1" ht="30" x14ac:dyDescent="0.25">
      <c r="B185" s="281" t="s">
        <v>4273</v>
      </c>
      <c r="C185" s="894" t="s">
        <v>4274</v>
      </c>
      <c r="D185" s="1869" t="s">
        <v>4326</v>
      </c>
      <c r="E185" s="1082">
        <v>30686216</v>
      </c>
      <c r="F185" s="1488" t="s">
        <v>228</v>
      </c>
      <c r="G185" s="1528" t="s">
        <v>3116</v>
      </c>
      <c r="H185" s="1554">
        <v>39064</v>
      </c>
      <c r="I185" s="51" t="s">
        <v>4327</v>
      </c>
      <c r="J185" s="299" t="s">
        <v>4328</v>
      </c>
      <c r="K185" s="299" t="s">
        <v>4329</v>
      </c>
      <c r="M185" s="1488" t="s">
        <v>19</v>
      </c>
      <c r="N185" s="1562" t="s">
        <v>19</v>
      </c>
      <c r="O185" s="1488" t="s">
        <v>19</v>
      </c>
      <c r="P185" s="1969"/>
      <c r="Q185" s="1970"/>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row>
    <row r="186" spans="2:50" s="51" customFormat="1" x14ac:dyDescent="0.25">
      <c r="B186" s="281" t="s">
        <v>4273</v>
      </c>
      <c r="C186" s="894" t="s">
        <v>246</v>
      </c>
      <c r="D186" s="1869" t="s">
        <v>4330</v>
      </c>
      <c r="E186" s="1082">
        <v>50892321</v>
      </c>
      <c r="H186" s="1554"/>
      <c r="P186" s="2385" t="s">
        <v>4325</v>
      </c>
      <c r="Q186" s="2386"/>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row>
    <row r="187" spans="2:50" ht="30" x14ac:dyDescent="0.25">
      <c r="B187" s="281" t="s">
        <v>4331</v>
      </c>
      <c r="C187" s="1082" t="s">
        <v>127</v>
      </c>
      <c r="D187" s="1858" t="s">
        <v>4332</v>
      </c>
      <c r="E187" s="1082">
        <v>50939136</v>
      </c>
      <c r="F187" s="281" t="s">
        <v>3024</v>
      </c>
      <c r="G187" s="281" t="s">
        <v>220</v>
      </c>
      <c r="H187" s="282">
        <v>38700</v>
      </c>
      <c r="I187" s="281" t="s">
        <v>86</v>
      </c>
      <c r="J187" s="283" t="s">
        <v>5669</v>
      </c>
      <c r="K187" s="284" t="s">
        <v>5674</v>
      </c>
      <c r="L187" s="285" t="s">
        <v>63</v>
      </c>
      <c r="M187" s="281" t="s">
        <v>19</v>
      </c>
      <c r="N187" s="281" t="s">
        <v>19</v>
      </c>
      <c r="O187" s="281" t="s">
        <v>19</v>
      </c>
      <c r="P187" s="2479" t="s">
        <v>5662</v>
      </c>
      <c r="Q187" s="2479"/>
    </row>
    <row r="188" spans="2:50" ht="45" x14ac:dyDescent="0.25">
      <c r="B188" s="281" t="s">
        <v>4331</v>
      </c>
      <c r="C188" s="1082" t="s">
        <v>127</v>
      </c>
      <c r="D188" s="287" t="s">
        <v>4333</v>
      </c>
      <c r="E188" s="1082">
        <v>50935704</v>
      </c>
      <c r="F188" s="285" t="s">
        <v>4334</v>
      </c>
      <c r="G188" s="285" t="s">
        <v>220</v>
      </c>
      <c r="H188" s="284">
        <v>38337</v>
      </c>
      <c r="I188" s="285"/>
      <c r="J188" s="286"/>
      <c r="K188" s="287"/>
      <c r="L188" s="287"/>
      <c r="M188" s="281" t="s">
        <v>19</v>
      </c>
      <c r="N188" s="281" t="s">
        <v>20</v>
      </c>
      <c r="O188" s="281" t="s">
        <v>19</v>
      </c>
      <c r="P188" s="2130" t="s">
        <v>4270</v>
      </c>
      <c r="Q188" s="2130"/>
    </row>
    <row r="189" spans="2:50" ht="30" x14ac:dyDescent="0.25">
      <c r="B189" s="281" t="s">
        <v>4331</v>
      </c>
      <c r="C189" s="1082" t="s">
        <v>127</v>
      </c>
      <c r="D189" s="1863" t="s">
        <v>4335</v>
      </c>
      <c r="E189" s="1082">
        <v>78021177</v>
      </c>
      <c r="F189" s="285" t="s">
        <v>4336</v>
      </c>
      <c r="G189" s="285" t="s">
        <v>4337</v>
      </c>
      <c r="H189" s="284">
        <v>38240</v>
      </c>
      <c r="I189" s="285"/>
      <c r="J189" s="286" t="s">
        <v>5660</v>
      </c>
      <c r="K189" s="287" t="s">
        <v>5675</v>
      </c>
      <c r="L189" s="287" t="s">
        <v>19</v>
      </c>
      <c r="M189" s="281" t="s">
        <v>19</v>
      </c>
      <c r="N189" s="281" t="s">
        <v>19</v>
      </c>
      <c r="O189" s="281" t="s">
        <v>19</v>
      </c>
      <c r="P189" s="2479" t="s">
        <v>5662</v>
      </c>
      <c r="Q189" s="2479"/>
    </row>
    <row r="190" spans="2:50" s="137" customFormat="1" ht="30" x14ac:dyDescent="0.25">
      <c r="B190" s="1498" t="s">
        <v>4331</v>
      </c>
      <c r="C190" s="1261" t="s">
        <v>3897</v>
      </c>
      <c r="D190" s="1871" t="s">
        <v>5676</v>
      </c>
      <c r="E190" s="1263">
        <v>34986500</v>
      </c>
      <c r="F190" s="1262" t="s">
        <v>5677</v>
      </c>
      <c r="G190" s="1262" t="s">
        <v>4250</v>
      </c>
      <c r="H190" s="1264">
        <v>35867</v>
      </c>
      <c r="I190" s="1262" t="s">
        <v>86</v>
      </c>
      <c r="J190" s="1872"/>
      <c r="K190" s="1873"/>
      <c r="L190" s="1873"/>
      <c r="M190" s="1874"/>
      <c r="N190" s="1874"/>
      <c r="O190" s="1874"/>
      <c r="P190" s="2579" t="s">
        <v>5659</v>
      </c>
      <c r="Q190" s="2580"/>
    </row>
    <row r="191" spans="2:50" s="137" customFormat="1" ht="30" x14ac:dyDescent="0.25">
      <c r="B191" s="1498" t="s">
        <v>4338</v>
      </c>
      <c r="C191" s="1261" t="s">
        <v>133</v>
      </c>
      <c r="D191" s="1268" t="s">
        <v>4339</v>
      </c>
      <c r="E191" s="1261">
        <v>34979099</v>
      </c>
      <c r="F191" s="1496" t="s">
        <v>4340</v>
      </c>
      <c r="G191" s="1496" t="s">
        <v>377</v>
      </c>
      <c r="H191" s="1499">
        <v>34754</v>
      </c>
      <c r="I191" s="1496"/>
      <c r="J191" s="1267" t="s">
        <v>4341</v>
      </c>
      <c r="K191" s="1268" t="s">
        <v>4342</v>
      </c>
      <c r="L191" s="1268"/>
      <c r="M191" s="1498" t="s">
        <v>19</v>
      </c>
      <c r="N191" s="1498" t="s">
        <v>19</v>
      </c>
      <c r="O191" s="1498" t="s">
        <v>19</v>
      </c>
      <c r="P191" s="2128"/>
      <c r="Q191" s="2129"/>
    </row>
    <row r="192" spans="2:50" s="137" customFormat="1" x14ac:dyDescent="0.25">
      <c r="B192" s="1498" t="s">
        <v>4338</v>
      </c>
      <c r="C192" s="1261" t="s">
        <v>133</v>
      </c>
      <c r="D192" s="1268" t="s">
        <v>4343</v>
      </c>
      <c r="E192" s="1261">
        <v>1073815787</v>
      </c>
      <c r="F192" s="1496"/>
      <c r="G192" s="1496"/>
      <c r="H192" s="1499"/>
      <c r="I192" s="1496"/>
      <c r="J192" s="1267"/>
      <c r="K192" s="1268"/>
      <c r="L192" s="1268"/>
      <c r="M192" s="1498"/>
      <c r="N192" s="1498"/>
      <c r="O192" s="1498"/>
      <c r="P192" s="2159" t="s">
        <v>4325</v>
      </c>
      <c r="Q192" s="2159"/>
    </row>
    <row r="193" spans="2:51" s="137" customFormat="1" ht="30" x14ac:dyDescent="0.25">
      <c r="B193" s="1498" t="s">
        <v>4338</v>
      </c>
      <c r="C193" s="1261" t="s">
        <v>133</v>
      </c>
      <c r="D193" s="1875" t="s">
        <v>4344</v>
      </c>
      <c r="E193" s="1261">
        <v>34979149</v>
      </c>
      <c r="F193" s="1496" t="s">
        <v>223</v>
      </c>
      <c r="G193" s="1496" t="s">
        <v>377</v>
      </c>
      <c r="H193" s="1499">
        <v>32381</v>
      </c>
      <c r="I193" s="1496" t="s">
        <v>86</v>
      </c>
      <c r="J193" s="1872"/>
      <c r="K193" s="1873"/>
      <c r="L193" s="1873"/>
      <c r="M193" s="1874" t="s">
        <v>19</v>
      </c>
      <c r="N193" s="1874" t="s">
        <v>20</v>
      </c>
      <c r="O193" s="1874" t="s">
        <v>19</v>
      </c>
      <c r="P193" s="2579" t="s">
        <v>5659</v>
      </c>
      <c r="Q193" s="2580"/>
    </row>
    <row r="194" spans="2:51" s="137" customFormat="1" ht="45" x14ac:dyDescent="0.25">
      <c r="B194" s="1498" t="s">
        <v>4338</v>
      </c>
      <c r="C194" s="1261" t="s">
        <v>133</v>
      </c>
      <c r="D194" s="1268" t="s">
        <v>4345</v>
      </c>
      <c r="E194" s="1261">
        <v>50915759</v>
      </c>
      <c r="F194" s="1496" t="s">
        <v>228</v>
      </c>
      <c r="G194" s="1496" t="s">
        <v>219</v>
      </c>
      <c r="H194" s="1499">
        <v>40530</v>
      </c>
      <c r="I194" s="1496" t="s">
        <v>4346</v>
      </c>
      <c r="J194" s="1267" t="s">
        <v>4347</v>
      </c>
      <c r="K194" s="1268" t="s">
        <v>4348</v>
      </c>
      <c r="L194" s="1268"/>
      <c r="M194" s="1498" t="s">
        <v>19</v>
      </c>
      <c r="N194" s="1498" t="s">
        <v>19</v>
      </c>
      <c r="O194" s="1498" t="s">
        <v>19</v>
      </c>
      <c r="P194" s="2128"/>
      <c r="Q194" s="2129"/>
    </row>
    <row r="195" spans="2:51" s="137" customFormat="1" ht="45" x14ac:dyDescent="0.25">
      <c r="B195" s="1498" t="s">
        <v>4338</v>
      </c>
      <c r="C195" s="1261" t="s">
        <v>4349</v>
      </c>
      <c r="D195" s="1875" t="s">
        <v>4350</v>
      </c>
      <c r="E195" s="1261">
        <v>1067866610</v>
      </c>
      <c r="F195" s="1496" t="s">
        <v>228</v>
      </c>
      <c r="G195" s="1496" t="s">
        <v>229</v>
      </c>
      <c r="H195" s="1499">
        <v>41054</v>
      </c>
      <c r="I195" s="1496" t="s">
        <v>4351</v>
      </c>
      <c r="J195" s="1267"/>
      <c r="K195" s="1268"/>
      <c r="L195" s="1268"/>
      <c r="M195" s="1498" t="s">
        <v>19</v>
      </c>
      <c r="N195" s="1498" t="s">
        <v>20</v>
      </c>
      <c r="O195" s="1498" t="s">
        <v>19</v>
      </c>
      <c r="P195" s="2159" t="s">
        <v>4311</v>
      </c>
      <c r="Q195" s="2159"/>
    </row>
    <row r="196" spans="2:51" s="137" customFormat="1" x14ac:dyDescent="0.25">
      <c r="B196" s="1498" t="s">
        <v>4338</v>
      </c>
      <c r="C196" s="1261" t="s">
        <v>3897</v>
      </c>
      <c r="D196" s="1265"/>
      <c r="E196" s="1263"/>
      <c r="F196" s="1266"/>
      <c r="G196" s="1266"/>
      <c r="H196" s="1269"/>
      <c r="I196" s="1266"/>
      <c r="J196" s="1270"/>
      <c r="K196" s="1271"/>
      <c r="L196" s="1271"/>
      <c r="M196" s="1266"/>
      <c r="N196" s="1266"/>
      <c r="O196" s="1266"/>
      <c r="P196" s="2130" t="s">
        <v>4352</v>
      </c>
      <c r="Q196" s="2130"/>
    </row>
    <row r="197" spans="2:51" s="137" customFormat="1" ht="30" x14ac:dyDescent="0.25">
      <c r="B197" s="1498" t="s">
        <v>4338</v>
      </c>
      <c r="C197" s="1261"/>
      <c r="D197" s="1268"/>
      <c r="E197" s="1261"/>
      <c r="F197" s="1496"/>
      <c r="G197" s="1496"/>
      <c r="H197" s="1499"/>
      <c r="I197" s="1496"/>
      <c r="J197" s="1876" t="s">
        <v>4341</v>
      </c>
      <c r="K197" s="1877" t="s">
        <v>5663</v>
      </c>
      <c r="L197" s="1959" t="s">
        <v>19</v>
      </c>
      <c r="M197" s="1959" t="s">
        <v>19</v>
      </c>
      <c r="N197" s="1959" t="s">
        <v>19</v>
      </c>
      <c r="O197" s="1959" t="s">
        <v>19</v>
      </c>
      <c r="P197" s="2572" t="s">
        <v>5662</v>
      </c>
      <c r="Q197" s="2573"/>
    </row>
    <row r="198" spans="2:51" s="137" customFormat="1" ht="60" x14ac:dyDescent="0.25">
      <c r="B198" s="1497" t="s">
        <v>4353</v>
      </c>
      <c r="C198" s="1272" t="s">
        <v>127</v>
      </c>
      <c r="D198" s="1878" t="s">
        <v>4354</v>
      </c>
      <c r="E198" s="1261">
        <v>50918773</v>
      </c>
      <c r="F198" s="1497" t="s">
        <v>4355</v>
      </c>
      <c r="G198" s="1497" t="s">
        <v>4356</v>
      </c>
      <c r="H198" s="1500">
        <v>38499</v>
      </c>
      <c r="I198" s="1497"/>
      <c r="J198" s="1273" t="s">
        <v>5660</v>
      </c>
      <c r="K198" s="1274" t="s">
        <v>5678</v>
      </c>
      <c r="L198" s="1960"/>
      <c r="M198" s="1960"/>
      <c r="N198" s="1960"/>
      <c r="O198" s="1960"/>
      <c r="P198" s="2574"/>
      <c r="Q198" s="2575"/>
    </row>
    <row r="199" spans="2:51" ht="45" x14ac:dyDescent="0.25">
      <c r="B199" s="1497" t="s">
        <v>4353</v>
      </c>
      <c r="C199" s="1272" t="s">
        <v>928</v>
      </c>
      <c r="D199" s="1877" t="s">
        <v>4357</v>
      </c>
      <c r="E199" s="1261">
        <v>1068664189</v>
      </c>
      <c r="F199" s="292" t="s">
        <v>228</v>
      </c>
      <c r="G199" s="297" t="s">
        <v>229</v>
      </c>
      <c r="H199" s="1500">
        <v>41759</v>
      </c>
      <c r="I199" s="1498" t="s">
        <v>4358</v>
      </c>
      <c r="J199" s="1275" t="s">
        <v>4359</v>
      </c>
      <c r="K199" s="310" t="s">
        <v>4360</v>
      </c>
      <c r="L199" s="51"/>
      <c r="M199" s="1488" t="s">
        <v>19</v>
      </c>
      <c r="N199" s="1488" t="s">
        <v>20</v>
      </c>
      <c r="O199" s="1488" t="s">
        <v>19</v>
      </c>
      <c r="P199" s="2571" t="s">
        <v>4311</v>
      </c>
      <c r="Q199" s="2571"/>
    </row>
    <row r="200" spans="2:51" s="137" customFormat="1" ht="45" x14ac:dyDescent="0.25">
      <c r="B200" s="1497" t="s">
        <v>4361</v>
      </c>
      <c r="C200" s="1082" t="s">
        <v>133</v>
      </c>
      <c r="D200" s="1277" t="s">
        <v>4362</v>
      </c>
      <c r="E200" s="1082">
        <v>1067882275</v>
      </c>
      <c r="F200" s="281" t="s">
        <v>4363</v>
      </c>
      <c r="G200" s="281" t="s">
        <v>4364</v>
      </c>
      <c r="H200" s="282">
        <v>40895</v>
      </c>
      <c r="I200" s="281"/>
      <c r="J200" s="1276" t="s">
        <v>5679</v>
      </c>
      <c r="K200" s="1277"/>
      <c r="L200" s="1277"/>
      <c r="M200" s="281" t="s">
        <v>19</v>
      </c>
      <c r="N200" s="281" t="s">
        <v>20</v>
      </c>
      <c r="O200" s="281" t="s">
        <v>19</v>
      </c>
      <c r="P200" s="2130" t="s">
        <v>4365</v>
      </c>
      <c r="Q200" s="2130"/>
    </row>
    <row r="201" spans="2:51" s="51" customFormat="1" ht="60" x14ac:dyDescent="0.25">
      <c r="B201" s="1497" t="s">
        <v>4361</v>
      </c>
      <c r="C201" s="1082" t="s">
        <v>133</v>
      </c>
      <c r="D201" s="1858" t="s">
        <v>4366</v>
      </c>
      <c r="E201" s="1082">
        <v>45506171</v>
      </c>
      <c r="F201" s="292" t="s">
        <v>4340</v>
      </c>
      <c r="G201" s="297" t="s">
        <v>377</v>
      </c>
      <c r="H201" s="282">
        <v>36608</v>
      </c>
      <c r="I201" s="296" t="s">
        <v>4367</v>
      </c>
      <c r="J201" s="1278" t="s">
        <v>4368</v>
      </c>
      <c r="K201" s="299" t="s">
        <v>4369</v>
      </c>
      <c r="L201" s="51" t="s">
        <v>19</v>
      </c>
      <c r="M201" s="1488" t="s">
        <v>19</v>
      </c>
      <c r="N201" s="1488" t="s">
        <v>19</v>
      </c>
      <c r="O201" s="1488" t="s">
        <v>19</v>
      </c>
      <c r="P201" s="1945"/>
      <c r="Q201" s="194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480"/>
    </row>
    <row r="202" spans="2:51" s="137" customFormat="1" ht="30" x14ac:dyDescent="0.25">
      <c r="B202" s="1497" t="s">
        <v>4361</v>
      </c>
      <c r="C202" s="1082" t="s">
        <v>133</v>
      </c>
      <c r="D202" s="1879" t="s">
        <v>4370</v>
      </c>
      <c r="E202" s="1082">
        <v>42980533</v>
      </c>
      <c r="F202" s="580" t="s">
        <v>985</v>
      </c>
      <c r="G202" s="1038" t="s">
        <v>226</v>
      </c>
      <c r="H202" s="582">
        <v>37058</v>
      </c>
      <c r="I202" s="580" t="s">
        <v>86</v>
      </c>
      <c r="J202" s="580" t="s">
        <v>5680</v>
      </c>
      <c r="K202" s="580"/>
      <c r="L202" s="580"/>
      <c r="M202" s="1562" t="s">
        <v>19</v>
      </c>
      <c r="N202" s="1562" t="s">
        <v>20</v>
      </c>
      <c r="O202" s="1562" t="s">
        <v>19</v>
      </c>
      <c r="P202" s="2302" t="s">
        <v>5681</v>
      </c>
      <c r="Q202" s="2302"/>
    </row>
    <row r="203" spans="2:51" x14ac:dyDescent="0.25">
      <c r="B203" s="1497" t="s">
        <v>4361</v>
      </c>
      <c r="C203" s="1082" t="s">
        <v>930</v>
      </c>
      <c r="D203" s="1880"/>
      <c r="E203" s="1280"/>
      <c r="F203" s="1279"/>
      <c r="G203" s="1279"/>
      <c r="H203" s="1279"/>
      <c r="I203" s="1279"/>
      <c r="J203" s="1279"/>
      <c r="K203" s="1279"/>
      <c r="L203" s="1279"/>
      <c r="M203" s="1279"/>
      <c r="N203" s="1279"/>
      <c r="O203" s="1279"/>
      <c r="P203" s="2385" t="s">
        <v>4371</v>
      </c>
      <c r="Q203" s="2386"/>
    </row>
    <row r="206" spans="2:51" x14ac:dyDescent="0.2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row>
    <row r="207" spans="2:51" x14ac:dyDescent="0.2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row>
    <row r="208" spans="2:51" ht="30" x14ac:dyDescent="0.25">
      <c r="B208" s="1522" t="s">
        <v>18</v>
      </c>
      <c r="C208" s="114" t="s">
        <v>150</v>
      </c>
      <c r="D208" s="1898" t="s">
        <v>81</v>
      </c>
      <c r="E208" s="1900"/>
      <c r="P208" s="2141"/>
      <c r="Q208" s="2141"/>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row>
    <row r="209" spans="1:50" ht="30" x14ac:dyDescent="0.25">
      <c r="B209" s="1528" t="s">
        <v>2048</v>
      </c>
      <c r="C209" s="1488" t="s">
        <v>19</v>
      </c>
      <c r="D209" s="1945"/>
      <c r="E209" s="194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row>
    <row r="210" spans="1:50" x14ac:dyDescent="0.2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row>
    <row r="211" spans="1:50" x14ac:dyDescent="0.2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row>
    <row r="212" spans="1:50" ht="26.25" x14ac:dyDescent="0.25">
      <c r="B212" s="1881" t="s">
        <v>152</v>
      </c>
      <c r="C212" s="1882"/>
      <c r="D212" s="1882"/>
      <c r="E212" s="1882"/>
      <c r="F212" s="1882"/>
      <c r="G212" s="1882"/>
      <c r="H212" s="1882"/>
      <c r="I212" s="1882"/>
      <c r="J212" s="1882"/>
      <c r="K212" s="1882"/>
      <c r="L212" s="1882"/>
      <c r="M212" s="1882"/>
      <c r="N212" s="1882"/>
      <c r="O212" s="1882"/>
      <c r="P212" s="1882"/>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row>
    <row r="213" spans="1:50" x14ac:dyDescent="0.2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row>
    <row r="214" spans="1:50" ht="15.75" thickBot="1" x14ac:dyDescent="0.3">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row>
    <row r="215" spans="1:50" ht="27" thickBot="1" x14ac:dyDescent="0.3">
      <c r="B215" s="2576" t="s">
        <v>153</v>
      </c>
      <c r="C215" s="2577"/>
      <c r="D215" s="2577"/>
      <c r="E215" s="2577"/>
      <c r="F215" s="2577"/>
      <c r="G215" s="2577"/>
      <c r="H215" s="2577"/>
      <c r="I215" s="2577"/>
      <c r="J215" s="2577"/>
      <c r="K215" s="2577"/>
      <c r="L215" s="2577"/>
      <c r="M215" s="2577"/>
      <c r="N215" s="2578"/>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row>
    <row r="216" spans="1:50" x14ac:dyDescent="0.2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row>
    <row r="217" spans="1:50" ht="15.75" thickBot="1" x14ac:dyDescent="0.3">
      <c r="M217" s="58"/>
      <c r="N217" s="58"/>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row>
    <row r="218" spans="1:50" s="1523" customFormat="1" ht="60" x14ac:dyDescent="0.25">
      <c r="B218" s="155" t="s">
        <v>34</v>
      </c>
      <c r="C218" s="155" t="s">
        <v>35</v>
      </c>
      <c r="D218" s="155" t="s">
        <v>36</v>
      </c>
      <c r="E218" s="155" t="s">
        <v>37</v>
      </c>
      <c r="F218" s="155" t="s">
        <v>38</v>
      </c>
      <c r="G218" s="155" t="s">
        <v>39</v>
      </c>
      <c r="H218" s="155" t="s">
        <v>40</v>
      </c>
      <c r="I218" s="155" t="s">
        <v>41</v>
      </c>
      <c r="J218" s="155" t="s">
        <v>42</v>
      </c>
      <c r="K218" s="155" t="s">
        <v>43</v>
      </c>
      <c r="L218" s="155" t="s">
        <v>44</v>
      </c>
      <c r="M218" s="157" t="s">
        <v>45</v>
      </c>
      <c r="N218" s="155" t="s">
        <v>46</v>
      </c>
      <c r="O218" s="155" t="s">
        <v>47</v>
      </c>
      <c r="P218" s="1472" t="s">
        <v>48</v>
      </c>
      <c r="Q218" s="1522" t="s">
        <v>49</v>
      </c>
      <c r="R218" s="1574"/>
      <c r="S218" s="1574"/>
      <c r="T218" s="1574"/>
      <c r="U218" s="1574"/>
      <c r="V218" s="1574"/>
      <c r="W218" s="1574"/>
      <c r="X218" s="1574"/>
      <c r="Y218" s="1574"/>
      <c r="Z218" s="1574"/>
      <c r="AA218" s="1574"/>
      <c r="AB218" s="1574"/>
      <c r="AC218" s="1574"/>
      <c r="AD218" s="1574"/>
      <c r="AE218" s="1574"/>
      <c r="AF218" s="1574"/>
      <c r="AG218" s="1574"/>
      <c r="AH218" s="1574"/>
      <c r="AI218" s="1574"/>
      <c r="AJ218" s="1574"/>
      <c r="AK218" s="1574"/>
      <c r="AL218" s="1574"/>
      <c r="AM218" s="1574"/>
      <c r="AN218" s="1574"/>
      <c r="AO218" s="1574"/>
      <c r="AP218" s="1574"/>
      <c r="AQ218" s="1574"/>
      <c r="AR218" s="1574"/>
      <c r="AS218" s="1574"/>
      <c r="AT218" s="1574"/>
      <c r="AU218" s="1574"/>
      <c r="AV218" s="1574"/>
      <c r="AW218" s="1574"/>
      <c r="AX218" s="1574"/>
    </row>
    <row r="219" spans="1:50" s="76" customFormat="1" ht="30" x14ac:dyDescent="0.25">
      <c r="A219" s="62"/>
      <c r="B219" s="162" t="s">
        <v>4173</v>
      </c>
      <c r="C219" s="88" t="s">
        <v>4372</v>
      </c>
      <c r="D219" s="77" t="s">
        <v>4373</v>
      </c>
      <c r="E219" s="84" t="s">
        <v>4374</v>
      </c>
      <c r="F219" s="79" t="s">
        <v>20</v>
      </c>
      <c r="G219" s="159">
        <v>0.7</v>
      </c>
      <c r="H219" s="80">
        <v>39595</v>
      </c>
      <c r="I219" s="80">
        <v>39810</v>
      </c>
      <c r="J219" s="82" t="s">
        <v>20</v>
      </c>
      <c r="K219" s="84">
        <v>0</v>
      </c>
      <c r="L219" s="82">
        <v>0</v>
      </c>
      <c r="M219" s="84">
        <v>2952</v>
      </c>
      <c r="N219" s="1281">
        <v>40</v>
      </c>
      <c r="O219" s="1083">
        <v>598910019</v>
      </c>
      <c r="P219" s="85" t="s">
        <v>4375</v>
      </c>
      <c r="Q219" s="1248" t="s">
        <v>4376</v>
      </c>
      <c r="R219" s="75"/>
      <c r="S219" s="75"/>
      <c r="T219" s="75"/>
      <c r="U219" s="75"/>
      <c r="V219" s="75"/>
      <c r="W219" s="75"/>
      <c r="X219" s="75"/>
      <c r="Y219" s="75"/>
      <c r="Z219" s="75"/>
      <c r="AA219" s="576"/>
      <c r="AB219" s="576"/>
      <c r="AC219" s="576"/>
      <c r="AD219" s="576"/>
      <c r="AE219" s="576"/>
      <c r="AF219" s="576"/>
      <c r="AG219" s="576"/>
      <c r="AH219" s="576"/>
      <c r="AI219" s="576"/>
      <c r="AJ219" s="576"/>
      <c r="AK219" s="576"/>
      <c r="AL219" s="576"/>
      <c r="AM219" s="576"/>
      <c r="AN219" s="576"/>
      <c r="AO219" s="576"/>
      <c r="AP219" s="576"/>
      <c r="AQ219" s="576"/>
      <c r="AR219" s="576"/>
      <c r="AS219" s="576"/>
      <c r="AT219" s="576"/>
      <c r="AU219" s="576"/>
      <c r="AV219" s="576"/>
      <c r="AW219" s="576"/>
      <c r="AX219" s="576"/>
    </row>
    <row r="220" spans="1:50" s="76" customFormat="1" ht="45" x14ac:dyDescent="0.25">
      <c r="A220" s="62"/>
      <c r="B220" s="162" t="s">
        <v>4173</v>
      </c>
      <c r="C220" s="88" t="s">
        <v>4372</v>
      </c>
      <c r="D220" s="77" t="s">
        <v>4373</v>
      </c>
      <c r="E220" s="84" t="s">
        <v>4377</v>
      </c>
      <c r="F220" s="79" t="s">
        <v>20</v>
      </c>
      <c r="G220" s="159">
        <v>0.7</v>
      </c>
      <c r="H220" s="80">
        <v>39961</v>
      </c>
      <c r="I220" s="80">
        <v>40167</v>
      </c>
      <c r="J220" s="82" t="s">
        <v>20</v>
      </c>
      <c r="K220" s="84" t="s">
        <v>4378</v>
      </c>
      <c r="L220" s="84"/>
      <c r="M220" s="84"/>
      <c r="N220" s="159"/>
      <c r="O220" s="1083">
        <v>370620000</v>
      </c>
      <c r="P220" s="85" t="s">
        <v>4379</v>
      </c>
      <c r="Q220" s="1248" t="s">
        <v>4440</v>
      </c>
      <c r="R220" s="75"/>
      <c r="S220" s="75"/>
      <c r="T220" s="75"/>
      <c r="U220" s="75"/>
      <c r="V220" s="75"/>
      <c r="W220" s="75"/>
      <c r="X220" s="75"/>
      <c r="Y220" s="75"/>
      <c r="Z220" s="75"/>
    </row>
    <row r="221" spans="1:50" s="76" customFormat="1" ht="30" x14ac:dyDescent="0.25">
      <c r="A221" s="62"/>
      <c r="B221" s="162" t="s">
        <v>4173</v>
      </c>
      <c r="C221" s="162" t="s">
        <v>4173</v>
      </c>
      <c r="D221" s="77" t="s">
        <v>4380</v>
      </c>
      <c r="E221" s="84" t="s">
        <v>4381</v>
      </c>
      <c r="F221" s="79" t="s">
        <v>20</v>
      </c>
      <c r="G221" s="159">
        <v>1</v>
      </c>
      <c r="H221" s="80">
        <v>40639</v>
      </c>
      <c r="I221" s="80">
        <v>40891</v>
      </c>
      <c r="J221" s="82" t="s">
        <v>20</v>
      </c>
      <c r="K221" s="84" t="s">
        <v>4382</v>
      </c>
      <c r="L221" s="84"/>
      <c r="M221" s="84">
        <v>927</v>
      </c>
      <c r="N221" s="1281">
        <v>67</v>
      </c>
      <c r="O221" s="1083">
        <v>806490</v>
      </c>
      <c r="P221" s="85" t="s">
        <v>4383</v>
      </c>
      <c r="Q221" s="74"/>
      <c r="R221" s="75"/>
      <c r="S221" s="75"/>
      <c r="T221" s="75"/>
      <c r="U221" s="75"/>
      <c r="V221" s="75"/>
      <c r="W221" s="75"/>
      <c r="X221" s="75"/>
      <c r="Y221" s="75"/>
      <c r="Z221" s="75"/>
    </row>
    <row r="222" spans="1:50" s="76" customFormat="1" ht="30" x14ac:dyDescent="0.25">
      <c r="A222" s="62"/>
      <c r="B222" s="162" t="s">
        <v>4173</v>
      </c>
      <c r="C222" s="88" t="s">
        <v>4372</v>
      </c>
      <c r="D222" s="77" t="s">
        <v>4193</v>
      </c>
      <c r="E222" s="84" t="s">
        <v>4384</v>
      </c>
      <c r="F222" s="79" t="s">
        <v>20</v>
      </c>
      <c r="G222" s="159">
        <v>1</v>
      </c>
      <c r="H222" s="80">
        <v>41663</v>
      </c>
      <c r="I222" s="80">
        <v>41912</v>
      </c>
      <c r="J222" s="82" t="s">
        <v>20</v>
      </c>
      <c r="K222" s="84" t="s">
        <v>4385</v>
      </c>
      <c r="L222" s="82"/>
      <c r="M222" s="84">
        <v>702</v>
      </c>
      <c r="N222" s="1281">
        <v>129</v>
      </c>
      <c r="O222" s="1083">
        <v>912600</v>
      </c>
      <c r="P222" s="85">
        <v>214</v>
      </c>
      <c r="Q222" s="577"/>
      <c r="R222" s="75"/>
      <c r="S222" s="75"/>
      <c r="T222" s="75"/>
      <c r="U222" s="75"/>
      <c r="V222" s="75"/>
      <c r="W222" s="75"/>
      <c r="X222" s="75"/>
      <c r="Y222" s="75"/>
      <c r="Z222" s="75"/>
    </row>
    <row r="223" spans="1:50" s="76" customFormat="1" ht="30" x14ac:dyDescent="0.25">
      <c r="A223" s="62"/>
      <c r="B223" s="162" t="s">
        <v>4173</v>
      </c>
      <c r="C223" s="88" t="s">
        <v>4372</v>
      </c>
      <c r="D223" s="77" t="s">
        <v>194</v>
      </c>
      <c r="E223" s="84" t="s">
        <v>4386</v>
      </c>
      <c r="F223" s="79" t="s">
        <v>20</v>
      </c>
      <c r="G223" s="78">
        <v>1</v>
      </c>
      <c r="H223" s="80">
        <v>41664</v>
      </c>
      <c r="I223" s="80">
        <v>41912</v>
      </c>
      <c r="J223" s="82" t="s">
        <v>20</v>
      </c>
      <c r="K223" s="82"/>
      <c r="L223" s="84" t="s">
        <v>4387</v>
      </c>
      <c r="M223" s="84">
        <v>3279</v>
      </c>
      <c r="N223" s="1281">
        <v>412</v>
      </c>
      <c r="O223" s="1083">
        <v>4106700000</v>
      </c>
      <c r="P223" s="85">
        <v>227</v>
      </c>
      <c r="Q223" s="74"/>
      <c r="R223" s="75"/>
      <c r="S223" s="75"/>
      <c r="T223" s="75"/>
      <c r="U223" s="75"/>
      <c r="V223" s="75"/>
      <c r="W223" s="75"/>
      <c r="X223" s="75"/>
      <c r="Y223" s="75"/>
      <c r="Z223" s="75"/>
    </row>
    <row r="224" spans="1:50" s="76" customFormat="1" x14ac:dyDescent="0.25">
      <c r="A224" s="62"/>
      <c r="B224" s="162" t="s">
        <v>29</v>
      </c>
      <c r="C224" s="79"/>
      <c r="D224" s="77"/>
      <c r="E224" s="84"/>
      <c r="F224" s="79"/>
      <c r="G224" s="79"/>
      <c r="H224" s="79"/>
      <c r="I224" s="80"/>
      <c r="J224" s="82"/>
      <c r="K224" s="92" t="s">
        <v>4388</v>
      </c>
      <c r="L224" s="92"/>
      <c r="M224" s="84"/>
      <c r="N224" s="1281">
        <f>SUM(N219:N223)</f>
        <v>648</v>
      </c>
      <c r="O224" s="85"/>
      <c r="P224" s="85"/>
      <c r="Q224" s="88"/>
    </row>
    <row r="225" spans="2:16" x14ac:dyDescent="0.25">
      <c r="B225" s="100"/>
      <c r="C225" s="100"/>
      <c r="D225" s="100"/>
      <c r="E225" s="1250"/>
      <c r="F225" s="100"/>
      <c r="G225" s="100"/>
      <c r="H225" s="100"/>
      <c r="I225" s="100"/>
      <c r="J225" s="100"/>
      <c r="K225" s="100"/>
      <c r="L225" s="100"/>
      <c r="M225" s="578"/>
      <c r="N225" s="100"/>
      <c r="O225" s="100"/>
      <c r="P225" s="100"/>
    </row>
    <row r="226" spans="2:16" ht="18.75" x14ac:dyDescent="0.25">
      <c r="B226" s="106" t="s">
        <v>154</v>
      </c>
      <c r="C226" s="1282" t="str">
        <f>+K224</f>
        <v>17.13</v>
      </c>
      <c r="H226" s="110"/>
      <c r="I226" s="110"/>
      <c r="J226" s="110"/>
      <c r="K226" s="110"/>
      <c r="L226" s="110"/>
      <c r="M226" s="110"/>
      <c r="N226" s="100"/>
      <c r="O226" s="100"/>
      <c r="P226" s="100"/>
    </row>
    <row r="228" spans="2:16" ht="15.75" thickBot="1" x14ac:dyDescent="0.3">
      <c r="B228" s="1" t="s">
        <v>4389</v>
      </c>
    </row>
    <row r="229" spans="2:16" ht="30.75" thickBot="1" x14ac:dyDescent="0.3">
      <c r="B229" s="233" t="s">
        <v>166</v>
      </c>
      <c r="C229" s="1600" t="s">
        <v>167</v>
      </c>
      <c r="D229" s="233" t="s">
        <v>28</v>
      </c>
      <c r="E229" s="1600" t="s">
        <v>205</v>
      </c>
    </row>
    <row r="230" spans="2:16" x14ac:dyDescent="0.25">
      <c r="B230" s="235" t="s">
        <v>206</v>
      </c>
      <c r="C230" s="1022">
        <v>20</v>
      </c>
      <c r="D230" s="1022"/>
      <c r="E230" s="2341">
        <v>30</v>
      </c>
    </row>
    <row r="231" spans="2:16" x14ac:dyDescent="0.25">
      <c r="B231" s="235" t="s">
        <v>207</v>
      </c>
      <c r="C231" s="385">
        <v>30</v>
      </c>
      <c r="D231" s="1058">
        <v>30</v>
      </c>
      <c r="E231" s="2342"/>
    </row>
    <row r="232" spans="2:16" ht="15.75" thickBot="1" x14ac:dyDescent="0.3">
      <c r="B232" s="235" t="s">
        <v>208</v>
      </c>
      <c r="C232" s="1024">
        <v>40</v>
      </c>
      <c r="D232" s="1024"/>
      <c r="E232" s="2343"/>
    </row>
    <row r="235" spans="2:16" ht="15.75" thickBot="1" x14ac:dyDescent="0.3">
      <c r="B235" s="1" t="s">
        <v>4390</v>
      </c>
    </row>
    <row r="236" spans="2:16" ht="30.75" thickBot="1" x14ac:dyDescent="0.3">
      <c r="B236" s="233" t="s">
        <v>166</v>
      </c>
      <c r="C236" s="1600" t="s">
        <v>167</v>
      </c>
      <c r="D236" s="233" t="s">
        <v>28</v>
      </c>
      <c r="E236" s="1600" t="s">
        <v>205</v>
      </c>
    </row>
    <row r="237" spans="2:16" x14ac:dyDescent="0.25">
      <c r="B237" s="235" t="s">
        <v>206</v>
      </c>
      <c r="C237" s="1022">
        <v>20</v>
      </c>
      <c r="D237" s="1022">
        <v>0</v>
      </c>
      <c r="E237" s="2341">
        <f>+D237+D238+D239</f>
        <v>0</v>
      </c>
    </row>
    <row r="238" spans="2:16" x14ac:dyDescent="0.25">
      <c r="B238" s="235" t="s">
        <v>207</v>
      </c>
      <c r="C238" s="385">
        <v>30</v>
      </c>
      <c r="D238" s="1058">
        <v>0</v>
      </c>
      <c r="E238" s="2342"/>
    </row>
    <row r="239" spans="2:16" ht="15.75" thickBot="1" x14ac:dyDescent="0.3">
      <c r="B239" s="235" t="s">
        <v>208</v>
      </c>
      <c r="C239" s="1024">
        <v>40</v>
      </c>
      <c r="D239" s="1024">
        <v>0</v>
      </c>
      <c r="E239" s="2343"/>
    </row>
    <row r="240" spans="2:16" x14ac:dyDescent="0.25">
      <c r="B240" s="172"/>
      <c r="C240" s="1574"/>
      <c r="D240" s="1574"/>
      <c r="E240" s="1574"/>
    </row>
    <row r="241" spans="2:17" ht="15.75" thickBot="1" x14ac:dyDescent="0.3">
      <c r="B241" s="1" t="s">
        <v>4391</v>
      </c>
    </row>
    <row r="242" spans="2:17" ht="30.75" thickBot="1" x14ac:dyDescent="0.3">
      <c r="B242" s="233" t="s">
        <v>166</v>
      </c>
      <c r="C242" s="1600" t="s">
        <v>167</v>
      </c>
      <c r="D242" s="233" t="s">
        <v>28</v>
      </c>
      <c r="E242" s="1600" t="s">
        <v>205</v>
      </c>
    </row>
    <row r="243" spans="2:17" x14ac:dyDescent="0.25">
      <c r="B243" s="235" t="s">
        <v>206</v>
      </c>
      <c r="C243" s="1022">
        <v>20</v>
      </c>
      <c r="D243" s="1022">
        <v>0</v>
      </c>
      <c r="E243" s="2341">
        <f>+D243+D244+D245</f>
        <v>0</v>
      </c>
    </row>
    <row r="244" spans="2:17" x14ac:dyDescent="0.25">
      <c r="B244" s="235" t="s">
        <v>207</v>
      </c>
      <c r="C244" s="385">
        <v>30</v>
      </c>
      <c r="D244" s="1058">
        <v>0</v>
      </c>
      <c r="E244" s="2342"/>
    </row>
    <row r="245" spans="2:17" ht="15.75" thickBot="1" x14ac:dyDescent="0.3">
      <c r="B245" s="235" t="s">
        <v>208</v>
      </c>
      <c r="C245" s="1024">
        <v>40</v>
      </c>
      <c r="D245" s="1024">
        <v>0</v>
      </c>
      <c r="E245" s="2343"/>
    </row>
    <row r="246" spans="2:17" ht="15.75" thickBot="1" x14ac:dyDescent="0.3"/>
    <row r="247" spans="2:17" ht="27" thickBot="1" x14ac:dyDescent="0.3">
      <c r="B247" s="2136" t="s">
        <v>155</v>
      </c>
      <c r="C247" s="2137"/>
      <c r="D247" s="2137"/>
      <c r="E247" s="2137"/>
      <c r="F247" s="2137"/>
      <c r="G247" s="2137"/>
      <c r="H247" s="2137"/>
      <c r="I247" s="2137"/>
      <c r="J247" s="2137"/>
      <c r="K247" s="2137"/>
      <c r="L247" s="2137"/>
      <c r="M247" s="2137"/>
      <c r="N247" s="2367"/>
    </row>
    <row r="249" spans="2:17" ht="75" x14ac:dyDescent="0.25">
      <c r="B249" s="1472" t="s">
        <v>95</v>
      </c>
      <c r="C249" s="1896" t="s">
        <v>96</v>
      </c>
      <c r="D249" s="1896" t="s">
        <v>97</v>
      </c>
      <c r="E249" s="1896" t="s">
        <v>98</v>
      </c>
      <c r="F249" s="1896" t="s">
        <v>99</v>
      </c>
      <c r="G249" s="1896" t="s">
        <v>100</v>
      </c>
      <c r="H249" s="1896" t="s">
        <v>101</v>
      </c>
      <c r="I249" s="1896" t="s">
        <v>102</v>
      </c>
      <c r="J249" s="1898" t="s">
        <v>103</v>
      </c>
      <c r="K249" s="2131"/>
      <c r="L249" s="2132"/>
      <c r="M249" s="1522" t="s">
        <v>104</v>
      </c>
      <c r="N249" s="1522" t="s">
        <v>105</v>
      </c>
      <c r="O249" s="1522" t="s">
        <v>106</v>
      </c>
      <c r="P249" s="1898" t="s">
        <v>81</v>
      </c>
      <c r="Q249" s="1900"/>
    </row>
    <row r="250" spans="2:17" ht="30" x14ac:dyDescent="0.25">
      <c r="B250" s="305" t="s">
        <v>2049</v>
      </c>
      <c r="C250" s="1897"/>
      <c r="D250" s="1897"/>
      <c r="E250" s="1897"/>
      <c r="F250" s="1897"/>
      <c r="G250" s="1897"/>
      <c r="H250" s="1897"/>
      <c r="I250" s="1897"/>
      <c r="J250" s="1575" t="s">
        <v>107</v>
      </c>
      <c r="K250" s="1536" t="s">
        <v>108</v>
      </c>
      <c r="L250" s="1531" t="s">
        <v>109</v>
      </c>
      <c r="M250" s="1522"/>
      <c r="N250" s="1522"/>
      <c r="O250" s="1522"/>
      <c r="P250" s="1473"/>
      <c r="Q250" s="1474"/>
    </row>
    <row r="251" spans="2:17" x14ac:dyDescent="0.25">
      <c r="B251" s="181" t="s">
        <v>4392</v>
      </c>
      <c r="C251" s="1576" t="s">
        <v>259</v>
      </c>
      <c r="D251" s="276" t="s">
        <v>4393</v>
      </c>
      <c r="E251" s="1283">
        <v>1067853786</v>
      </c>
      <c r="F251" s="276" t="s">
        <v>3166</v>
      </c>
      <c r="G251" s="51" t="s">
        <v>4394</v>
      </c>
      <c r="H251" s="306">
        <v>39718</v>
      </c>
      <c r="I251" s="277" t="s">
        <v>4395</v>
      </c>
      <c r="J251" s="299"/>
      <c r="K251" s="299"/>
      <c r="L251" s="299"/>
      <c r="M251" s="51" t="s">
        <v>19</v>
      </c>
      <c r="N251" s="51" t="s">
        <v>20</v>
      </c>
      <c r="O251" s="51" t="s">
        <v>19</v>
      </c>
      <c r="P251" s="2130" t="s">
        <v>4396</v>
      </c>
      <c r="Q251" s="2130"/>
    </row>
    <row r="252" spans="2:17" ht="30" x14ac:dyDescent="0.25">
      <c r="B252" s="181" t="s">
        <v>4392</v>
      </c>
      <c r="C252" s="1576" t="s">
        <v>259</v>
      </c>
      <c r="D252" s="276" t="s">
        <v>4397</v>
      </c>
      <c r="E252" s="1283">
        <v>79430291</v>
      </c>
      <c r="F252" s="276" t="s">
        <v>3166</v>
      </c>
      <c r="G252" s="1528" t="s">
        <v>2983</v>
      </c>
      <c r="H252" s="306">
        <v>36707</v>
      </c>
      <c r="I252" s="277"/>
      <c r="J252" s="299"/>
      <c r="K252" s="299"/>
      <c r="L252" s="299"/>
      <c r="M252" s="51" t="s">
        <v>19</v>
      </c>
      <c r="N252" s="51" t="s">
        <v>20</v>
      </c>
      <c r="O252" s="51" t="s">
        <v>19</v>
      </c>
      <c r="P252" s="2130" t="s">
        <v>4396</v>
      </c>
      <c r="Q252" s="2130"/>
    </row>
    <row r="253" spans="2:17" ht="45" x14ac:dyDescent="0.25">
      <c r="B253" s="181" t="s">
        <v>4392</v>
      </c>
      <c r="C253" s="1576" t="s">
        <v>259</v>
      </c>
      <c r="D253" s="276" t="s">
        <v>4398</v>
      </c>
      <c r="E253" s="1283">
        <v>43922599</v>
      </c>
      <c r="F253" s="276" t="s">
        <v>3181</v>
      </c>
      <c r="G253" s="1528" t="s">
        <v>4399</v>
      </c>
      <c r="H253" s="306">
        <v>40676</v>
      </c>
      <c r="I253" s="277"/>
      <c r="J253" s="299"/>
      <c r="K253" s="307"/>
      <c r="L253" s="307"/>
      <c r="M253" s="51" t="s">
        <v>19</v>
      </c>
      <c r="N253" s="51" t="s">
        <v>20</v>
      </c>
      <c r="O253" s="51" t="s">
        <v>19</v>
      </c>
      <c r="P253" s="2130" t="s">
        <v>4396</v>
      </c>
      <c r="Q253" s="2130"/>
    </row>
    <row r="254" spans="2:17" ht="45" x14ac:dyDescent="0.25">
      <c r="B254" s="181" t="s">
        <v>4392</v>
      </c>
      <c r="C254" s="1576" t="s">
        <v>1000</v>
      </c>
      <c r="D254" s="276" t="s">
        <v>4400</v>
      </c>
      <c r="E254" s="1283">
        <v>83168278</v>
      </c>
      <c r="F254" s="1528" t="s">
        <v>3166</v>
      </c>
      <c r="G254" s="180" t="s">
        <v>4399</v>
      </c>
      <c r="H254" s="306">
        <v>36735</v>
      </c>
      <c r="I254" s="277" t="s">
        <v>4401</v>
      </c>
      <c r="J254" s="299"/>
      <c r="K254" s="307"/>
      <c r="L254" s="307"/>
      <c r="M254" s="51" t="s">
        <v>19</v>
      </c>
      <c r="N254" s="51" t="s">
        <v>20</v>
      </c>
      <c r="O254" s="51" t="s">
        <v>19</v>
      </c>
      <c r="P254" s="2387" t="s">
        <v>4402</v>
      </c>
      <c r="Q254" s="2388"/>
    </row>
    <row r="255" spans="2:17" ht="30" x14ac:dyDescent="0.25">
      <c r="B255" s="181" t="s">
        <v>4403</v>
      </c>
      <c r="C255" s="1576" t="s">
        <v>259</v>
      </c>
      <c r="D255" s="51" t="s">
        <v>4404</v>
      </c>
      <c r="E255" s="1284">
        <v>37921074</v>
      </c>
      <c r="F255" s="181" t="s">
        <v>4405</v>
      </c>
      <c r="G255" s="1528" t="s">
        <v>4406</v>
      </c>
      <c r="H255" s="306">
        <v>29563</v>
      </c>
      <c r="I255" s="277"/>
      <c r="J255" s="299"/>
      <c r="K255" s="309"/>
      <c r="L255" s="307"/>
      <c r="M255" s="51" t="s">
        <v>19</v>
      </c>
      <c r="N255" s="51" t="s">
        <v>20</v>
      </c>
      <c r="O255" s="51" t="s">
        <v>19</v>
      </c>
      <c r="P255" s="2130" t="s">
        <v>4396</v>
      </c>
      <c r="Q255" s="2130"/>
    </row>
    <row r="256" spans="2:17" ht="30" x14ac:dyDescent="0.25">
      <c r="B256" s="181" t="s">
        <v>4403</v>
      </c>
      <c r="C256" s="1576" t="s">
        <v>259</v>
      </c>
      <c r="D256" s="181" t="s">
        <v>4407</v>
      </c>
      <c r="E256" s="1058">
        <v>19351976</v>
      </c>
      <c r="F256" s="181" t="s">
        <v>4408</v>
      </c>
      <c r="G256" s="1528" t="s">
        <v>4409</v>
      </c>
      <c r="H256" s="306">
        <v>30435</v>
      </c>
      <c r="I256" s="277"/>
      <c r="J256" s="299" t="s">
        <v>4410</v>
      </c>
      <c r="K256" s="307" t="s">
        <v>4411</v>
      </c>
      <c r="L256" s="307"/>
      <c r="M256" s="51" t="s">
        <v>19</v>
      </c>
      <c r="N256" s="51" t="s">
        <v>19</v>
      </c>
      <c r="O256" s="51" t="s">
        <v>19</v>
      </c>
      <c r="P256" s="2052"/>
      <c r="Q256" s="2053"/>
    </row>
    <row r="257" spans="2:17" s="137" customFormat="1" ht="30" x14ac:dyDescent="0.25">
      <c r="B257" s="181" t="s">
        <v>4403</v>
      </c>
      <c r="C257" s="1576" t="s">
        <v>259</v>
      </c>
      <c r="D257" s="580" t="s">
        <v>224</v>
      </c>
      <c r="E257" s="1058">
        <v>78711826</v>
      </c>
      <c r="F257" s="581" t="s">
        <v>4412</v>
      </c>
      <c r="G257" s="581" t="s">
        <v>226</v>
      </c>
      <c r="H257" s="582">
        <v>37058</v>
      </c>
      <c r="I257" s="580"/>
      <c r="J257" s="581"/>
      <c r="K257" s="581"/>
      <c r="L257" s="579"/>
      <c r="M257" s="580" t="s">
        <v>63</v>
      </c>
      <c r="N257" s="580" t="s">
        <v>64</v>
      </c>
      <c r="O257" s="580" t="s">
        <v>63</v>
      </c>
      <c r="P257" s="2130" t="s">
        <v>4396</v>
      </c>
      <c r="Q257" s="2130"/>
    </row>
    <row r="258" spans="2:17" ht="45" x14ac:dyDescent="0.25">
      <c r="B258" s="181" t="s">
        <v>4403</v>
      </c>
      <c r="C258" s="1576" t="s">
        <v>1000</v>
      </c>
      <c r="D258" s="583" t="s">
        <v>4413</v>
      </c>
      <c r="E258" s="1058">
        <v>50946321</v>
      </c>
      <c r="F258" s="181" t="s">
        <v>4414</v>
      </c>
      <c r="G258" s="1528" t="s">
        <v>3031</v>
      </c>
      <c r="H258" s="300">
        <v>40095</v>
      </c>
      <c r="I258" s="277"/>
      <c r="J258" s="299" t="s">
        <v>4415</v>
      </c>
      <c r="K258" s="307" t="s">
        <v>4416</v>
      </c>
      <c r="L258" s="307"/>
      <c r="M258" s="51"/>
      <c r="N258" s="51"/>
      <c r="O258" s="51"/>
      <c r="P258" s="2387" t="s">
        <v>4417</v>
      </c>
      <c r="Q258" s="2388"/>
    </row>
    <row r="259" spans="2:17" x14ac:dyDescent="0.25">
      <c r="B259" s="584" t="s">
        <v>4418</v>
      </c>
      <c r="C259" s="1561" t="s">
        <v>259</v>
      </c>
      <c r="D259" s="276" t="s">
        <v>4419</v>
      </c>
      <c r="E259" s="1283">
        <v>1067897770</v>
      </c>
      <c r="F259" s="276"/>
      <c r="G259" s="1528"/>
      <c r="H259" s="306"/>
      <c r="I259" s="277"/>
      <c r="J259" s="299"/>
      <c r="K259" s="307"/>
      <c r="L259" s="307"/>
      <c r="M259" s="51"/>
      <c r="N259" s="51"/>
      <c r="O259" s="51"/>
      <c r="P259" s="2130" t="s">
        <v>4396</v>
      </c>
      <c r="Q259" s="2130"/>
    </row>
    <row r="260" spans="2:17" x14ac:dyDescent="0.25">
      <c r="B260" s="584" t="s">
        <v>4418</v>
      </c>
      <c r="C260" s="1561" t="s">
        <v>4420</v>
      </c>
      <c r="D260" s="1285"/>
      <c r="E260" s="1286"/>
      <c r="F260" s="1287"/>
      <c r="G260" s="1288"/>
      <c r="H260" s="1289"/>
      <c r="I260" s="1290"/>
      <c r="J260" s="1291"/>
      <c r="K260" s="1291"/>
      <c r="L260" s="1291"/>
      <c r="M260" s="1279"/>
      <c r="N260" s="1279"/>
      <c r="O260" s="1279"/>
      <c r="P260" s="2387" t="s">
        <v>4421</v>
      </c>
      <c r="Q260" s="2388"/>
    </row>
    <row r="261" spans="2:17" ht="45" x14ac:dyDescent="0.25">
      <c r="B261" s="181" t="s">
        <v>4422</v>
      </c>
      <c r="C261" s="1058" t="s">
        <v>259</v>
      </c>
      <c r="D261" s="181" t="s">
        <v>4423</v>
      </c>
      <c r="E261" s="1283">
        <v>30060562</v>
      </c>
      <c r="F261" s="181" t="s">
        <v>4424</v>
      </c>
      <c r="G261" s="1528" t="s">
        <v>3031</v>
      </c>
      <c r="H261" s="306">
        <v>41117</v>
      </c>
      <c r="I261" s="277"/>
      <c r="J261" s="299" t="s">
        <v>4425</v>
      </c>
      <c r="K261" s="307" t="s">
        <v>4426</v>
      </c>
      <c r="L261" s="307"/>
      <c r="M261" s="51"/>
      <c r="N261" s="51"/>
      <c r="O261" s="51"/>
      <c r="P261" s="2387" t="s">
        <v>4417</v>
      </c>
      <c r="Q261" s="2388"/>
    </row>
    <row r="262" spans="2:17" x14ac:dyDescent="0.25">
      <c r="B262" s="181" t="s">
        <v>4422</v>
      </c>
      <c r="C262" s="1058" t="s">
        <v>4420</v>
      </c>
      <c r="D262" s="1285"/>
      <c r="E262" s="1286"/>
      <c r="F262" s="1287"/>
      <c r="G262" s="1288"/>
      <c r="H262" s="1289"/>
      <c r="I262" s="1290"/>
      <c r="J262" s="1291"/>
      <c r="K262" s="1291"/>
      <c r="L262" s="1291"/>
      <c r="M262" s="1279"/>
      <c r="N262" s="1279"/>
      <c r="O262" s="1279"/>
      <c r="P262" s="2387" t="s">
        <v>4427</v>
      </c>
      <c r="Q262" s="2388"/>
    </row>
    <row r="263" spans="2:17" x14ac:dyDescent="0.25">
      <c r="B263" s="51" t="s">
        <v>4428</v>
      </c>
      <c r="C263" s="1058" t="s">
        <v>4429</v>
      </c>
      <c r="D263" s="1285"/>
      <c r="E263" s="1286"/>
      <c r="F263" s="1287"/>
      <c r="G263" s="1288"/>
      <c r="H263" s="1289"/>
      <c r="I263" s="1290"/>
      <c r="J263" s="1291"/>
      <c r="K263" s="1291"/>
      <c r="L263" s="1291"/>
      <c r="M263" s="1279"/>
      <c r="N263" s="1279"/>
      <c r="O263" s="1279"/>
      <c r="P263" s="2387" t="s">
        <v>4430</v>
      </c>
      <c r="Q263" s="2388"/>
    </row>
    <row r="264" spans="2:17" x14ac:dyDescent="0.25">
      <c r="B264" s="181" t="s">
        <v>4431</v>
      </c>
      <c r="C264" s="1058" t="s">
        <v>4429</v>
      </c>
      <c r="D264" s="1285"/>
      <c r="E264" s="1286"/>
      <c r="F264" s="1287"/>
      <c r="G264" s="1288"/>
      <c r="H264" s="1289"/>
      <c r="I264" s="1290"/>
      <c r="J264" s="1291"/>
      <c r="K264" s="1291"/>
      <c r="L264" s="1291"/>
      <c r="M264" s="1279"/>
      <c r="N264" s="1279"/>
      <c r="O264" s="1279"/>
      <c r="P264" s="2387" t="s">
        <v>4432</v>
      </c>
      <c r="Q264" s="2388"/>
    </row>
    <row r="265" spans="2:17" x14ac:dyDescent="0.25">
      <c r="B265" s="181" t="s">
        <v>4433</v>
      </c>
      <c r="C265" s="1058" t="s">
        <v>4434</v>
      </c>
      <c r="D265" s="181" t="s">
        <v>4435</v>
      </c>
      <c r="E265" s="1283">
        <v>35117452</v>
      </c>
      <c r="F265" s="276"/>
      <c r="G265" s="1528"/>
      <c r="H265" s="306"/>
      <c r="I265" s="277"/>
      <c r="J265" s="299"/>
      <c r="K265" s="307"/>
      <c r="L265" s="307"/>
      <c r="M265" s="51"/>
      <c r="N265" s="51"/>
      <c r="O265" s="51"/>
      <c r="P265" s="2387" t="s">
        <v>4436</v>
      </c>
      <c r="Q265" s="2388"/>
    </row>
    <row r="268" spans="2:17" ht="15.75" thickBot="1" x14ac:dyDescent="0.3">
      <c r="B268" s="1" t="s">
        <v>4437</v>
      </c>
    </row>
    <row r="269" spans="2:17" ht="30" x14ac:dyDescent="0.25">
      <c r="B269" s="55" t="s">
        <v>18</v>
      </c>
      <c r="C269" s="55" t="s">
        <v>166</v>
      </c>
      <c r="D269" s="1522" t="s">
        <v>167</v>
      </c>
      <c r="E269" s="55" t="s">
        <v>28</v>
      </c>
      <c r="F269" s="1600" t="s">
        <v>168</v>
      </c>
    </row>
    <row r="270" spans="2:17" ht="96" x14ac:dyDescent="0.2">
      <c r="B270" s="2072" t="s">
        <v>169</v>
      </c>
      <c r="C270" s="201" t="s">
        <v>170</v>
      </c>
      <c r="D270" s="1058">
        <v>25</v>
      </c>
      <c r="E270" s="1058"/>
      <c r="F270" s="2073">
        <f>+E270+E271+E272</f>
        <v>0</v>
      </c>
    </row>
    <row r="271" spans="2:17" ht="72" x14ac:dyDescent="0.2">
      <c r="B271" s="2072"/>
      <c r="C271" s="201" t="s">
        <v>171</v>
      </c>
      <c r="D271" s="1060">
        <v>25</v>
      </c>
      <c r="E271" s="1058"/>
      <c r="F271" s="2074"/>
    </row>
    <row r="272" spans="2:17" ht="48" x14ac:dyDescent="0.2">
      <c r="B272" s="2072"/>
      <c r="C272" s="201" t="s">
        <v>172</v>
      </c>
      <c r="D272" s="1058">
        <v>10</v>
      </c>
      <c r="E272" s="1058"/>
      <c r="F272" s="2075"/>
    </row>
    <row r="274" spans="2:7" ht="15.75" thickBot="1" x14ac:dyDescent="0.3">
      <c r="B274" s="1" t="s">
        <v>4438</v>
      </c>
    </row>
    <row r="275" spans="2:7" ht="30" x14ac:dyDescent="0.25">
      <c r="B275" s="55" t="s">
        <v>18</v>
      </c>
      <c r="C275" s="55" t="s">
        <v>166</v>
      </c>
      <c r="D275" s="1522" t="s">
        <v>167</v>
      </c>
      <c r="E275" s="55" t="s">
        <v>28</v>
      </c>
      <c r="F275" s="1600" t="s">
        <v>168</v>
      </c>
      <c r="G275" s="200"/>
    </row>
    <row r="276" spans="2:7" ht="96" x14ac:dyDescent="0.2">
      <c r="B276" s="2072" t="s">
        <v>169</v>
      </c>
      <c r="C276" s="201" t="s">
        <v>170</v>
      </c>
      <c r="D276" s="1058">
        <v>25</v>
      </c>
      <c r="E276" s="1058"/>
      <c r="F276" s="2073">
        <f>+E276+E277+E278</f>
        <v>0</v>
      </c>
      <c r="G276" s="202"/>
    </row>
    <row r="277" spans="2:7" ht="72" x14ac:dyDescent="0.2">
      <c r="B277" s="2072"/>
      <c r="C277" s="201" t="s">
        <v>171</v>
      </c>
      <c r="D277" s="1060">
        <v>25</v>
      </c>
      <c r="E277" s="1058"/>
      <c r="F277" s="2074"/>
      <c r="G277" s="202"/>
    </row>
    <row r="278" spans="2:7" ht="48" x14ac:dyDescent="0.2">
      <c r="B278" s="2072"/>
      <c r="C278" s="201" t="s">
        <v>172</v>
      </c>
      <c r="D278" s="1058">
        <v>10</v>
      </c>
      <c r="E278" s="1058"/>
      <c r="F278" s="2075"/>
      <c r="G278" s="202"/>
    </row>
    <row r="279" spans="2:7" ht="15.75" thickBot="1" x14ac:dyDescent="0.3">
      <c r="B279" s="1" t="s">
        <v>4439</v>
      </c>
      <c r="G279" s="202"/>
    </row>
    <row r="280" spans="2:7" ht="30" x14ac:dyDescent="0.25">
      <c r="B280" s="55" t="s">
        <v>18</v>
      </c>
      <c r="C280" s="55" t="s">
        <v>166</v>
      </c>
      <c r="D280" s="1522" t="s">
        <v>167</v>
      </c>
      <c r="E280" s="55" t="s">
        <v>28</v>
      </c>
      <c r="F280" s="1600" t="s">
        <v>168</v>
      </c>
      <c r="G280" s="202"/>
    </row>
    <row r="281" spans="2:7" ht="96" x14ac:dyDescent="0.2">
      <c r="B281" s="2072" t="s">
        <v>169</v>
      </c>
      <c r="C281" s="201" t="s">
        <v>170</v>
      </c>
      <c r="D281" s="1058">
        <v>25</v>
      </c>
      <c r="E281" s="1058"/>
      <c r="F281" s="2073">
        <f>+E281+E282+E283</f>
        <v>0</v>
      </c>
      <c r="G281" s="202"/>
    </row>
    <row r="282" spans="2:7" ht="72" x14ac:dyDescent="0.2">
      <c r="B282" s="2072"/>
      <c r="C282" s="201" t="s">
        <v>171</v>
      </c>
      <c r="D282" s="1060">
        <v>25</v>
      </c>
      <c r="E282" s="1058"/>
      <c r="F282" s="2074"/>
      <c r="G282" s="202"/>
    </row>
    <row r="283" spans="2:7" ht="48" x14ac:dyDescent="0.2">
      <c r="B283" s="2072"/>
      <c r="C283" s="201" t="s">
        <v>172</v>
      </c>
      <c r="D283" s="1058">
        <v>10</v>
      </c>
      <c r="E283" s="1058"/>
      <c r="F283" s="2075"/>
      <c r="G283" s="202"/>
    </row>
    <row r="286" spans="2:7" x14ac:dyDescent="0.25">
      <c r="B286" s="47" t="s">
        <v>173</v>
      </c>
    </row>
    <row r="288" spans="2:7" x14ac:dyDescent="0.25">
      <c r="B288" s="1" t="s">
        <v>3613</v>
      </c>
    </row>
    <row r="289" spans="2:5" x14ac:dyDescent="0.25">
      <c r="B289" s="49" t="s">
        <v>18</v>
      </c>
      <c r="C289" s="49" t="s">
        <v>27</v>
      </c>
      <c r="D289" s="55" t="s">
        <v>28</v>
      </c>
      <c r="E289" s="55" t="s">
        <v>29</v>
      </c>
    </row>
    <row r="290" spans="2:5" ht="28.5" x14ac:dyDescent="0.25">
      <c r="B290" s="56" t="s">
        <v>174</v>
      </c>
      <c r="C290" s="858">
        <v>40</v>
      </c>
      <c r="D290" s="1058"/>
      <c r="E290" s="2335">
        <f>+D290+D291</f>
        <v>0</v>
      </c>
    </row>
    <row r="291" spans="2:5" ht="57" x14ac:dyDescent="0.25">
      <c r="B291" s="56" t="s">
        <v>175</v>
      </c>
      <c r="C291" s="858">
        <v>60</v>
      </c>
      <c r="D291" s="1058"/>
      <c r="E291" s="2336"/>
    </row>
    <row r="293" spans="2:5" x14ac:dyDescent="0.25">
      <c r="B293" s="1" t="s">
        <v>2626</v>
      </c>
    </row>
    <row r="294" spans="2:5" x14ac:dyDescent="0.25">
      <c r="B294" s="49" t="s">
        <v>18</v>
      </c>
      <c r="C294" s="49" t="s">
        <v>27</v>
      </c>
      <c r="D294" s="55" t="s">
        <v>28</v>
      </c>
      <c r="E294" s="55" t="s">
        <v>29</v>
      </c>
    </row>
    <row r="295" spans="2:5" ht="28.5" x14ac:dyDescent="0.25">
      <c r="B295" s="56" t="s">
        <v>174</v>
      </c>
      <c r="C295" s="858">
        <v>40</v>
      </c>
      <c r="D295" s="1058"/>
      <c r="E295" s="2335">
        <f>+D295+D296</f>
        <v>0</v>
      </c>
    </row>
    <row r="296" spans="2:5" ht="57" x14ac:dyDescent="0.25">
      <c r="B296" s="56" t="s">
        <v>175</v>
      </c>
      <c r="C296" s="858">
        <v>60</v>
      </c>
      <c r="D296" s="1058"/>
      <c r="E296" s="2336"/>
    </row>
    <row r="299" spans="2:5" x14ac:dyDescent="0.25">
      <c r="B299" s="1" t="s">
        <v>4175</v>
      </c>
    </row>
    <row r="300" spans="2:5" x14ac:dyDescent="0.25">
      <c r="B300" s="49" t="s">
        <v>18</v>
      </c>
      <c r="C300" s="49" t="s">
        <v>27</v>
      </c>
      <c r="D300" s="55" t="s">
        <v>28</v>
      </c>
      <c r="E300" s="55" t="s">
        <v>29</v>
      </c>
    </row>
    <row r="301" spans="2:5" ht="28.5" x14ac:dyDescent="0.25">
      <c r="B301" s="56" t="s">
        <v>174</v>
      </c>
      <c r="C301" s="858">
        <v>40</v>
      </c>
      <c r="D301" s="1058"/>
      <c r="E301" s="2335">
        <f>+D301+D302</f>
        <v>0</v>
      </c>
    </row>
    <row r="302" spans="2:5" ht="57" x14ac:dyDescent="0.25">
      <c r="B302" s="56" t="s">
        <v>175</v>
      </c>
      <c r="C302" s="858">
        <v>60</v>
      </c>
      <c r="D302" s="1058"/>
      <c r="E302" s="2336"/>
    </row>
  </sheetData>
  <mergeCells count="190">
    <mergeCell ref="C10:E10"/>
    <mergeCell ref="B14:C21"/>
    <mergeCell ref="B22:C22"/>
    <mergeCell ref="E29:F29"/>
    <mergeCell ref="E30:F33"/>
    <mergeCell ref="E42:F42"/>
    <mergeCell ref="B2:P2"/>
    <mergeCell ref="B4:P4"/>
    <mergeCell ref="C6:N6"/>
    <mergeCell ref="C7:N7"/>
    <mergeCell ref="C8:N8"/>
    <mergeCell ref="C9:N9"/>
    <mergeCell ref="E44:F47"/>
    <mergeCell ref="E54:E55"/>
    <mergeCell ref="E60:E61"/>
    <mergeCell ref="E67:E68"/>
    <mergeCell ref="M69:N69"/>
    <mergeCell ref="B82:B83"/>
    <mergeCell ref="C82:C83"/>
    <mergeCell ref="D82:E82"/>
    <mergeCell ref="F83:F85"/>
    <mergeCell ref="O95:P95"/>
    <mergeCell ref="O96:P96"/>
    <mergeCell ref="O97:P97"/>
    <mergeCell ref="O98:P98"/>
    <mergeCell ref="O99:P99"/>
    <mergeCell ref="O100:P100"/>
    <mergeCell ref="C86:N86"/>
    <mergeCell ref="B88:N88"/>
    <mergeCell ref="O91:P91"/>
    <mergeCell ref="O92:P92"/>
    <mergeCell ref="O93:P93"/>
    <mergeCell ref="O94:P94"/>
    <mergeCell ref="O107:P107"/>
    <mergeCell ref="O108:P108"/>
    <mergeCell ref="O109:P109"/>
    <mergeCell ref="O110:P110"/>
    <mergeCell ref="O111:P111"/>
    <mergeCell ref="O112:P112"/>
    <mergeCell ref="O101:P101"/>
    <mergeCell ref="O102:P102"/>
    <mergeCell ref="O103:P103"/>
    <mergeCell ref="O104:P104"/>
    <mergeCell ref="O105:P105"/>
    <mergeCell ref="O106:P106"/>
    <mergeCell ref="O119:P119"/>
    <mergeCell ref="O120:P120"/>
    <mergeCell ref="O121:P121"/>
    <mergeCell ref="O122:P122"/>
    <mergeCell ref="O123:P123"/>
    <mergeCell ref="O124:P124"/>
    <mergeCell ref="O113:P113"/>
    <mergeCell ref="O114:P114"/>
    <mergeCell ref="O115:P115"/>
    <mergeCell ref="O116:P116"/>
    <mergeCell ref="O117:P117"/>
    <mergeCell ref="O118:P118"/>
    <mergeCell ref="O131:P131"/>
    <mergeCell ref="O132:P132"/>
    <mergeCell ref="O133:P133"/>
    <mergeCell ref="O134:P134"/>
    <mergeCell ref="O135:P135"/>
    <mergeCell ref="O136:P136"/>
    <mergeCell ref="O125:P125"/>
    <mergeCell ref="O126:P126"/>
    <mergeCell ref="O127:P127"/>
    <mergeCell ref="O128:P128"/>
    <mergeCell ref="O129:P129"/>
    <mergeCell ref="O130:P130"/>
    <mergeCell ref="O137:P137"/>
    <mergeCell ref="B146:N146"/>
    <mergeCell ref="B151:B152"/>
    <mergeCell ref="C151:C152"/>
    <mergeCell ref="D151:D152"/>
    <mergeCell ref="E151:E152"/>
    <mergeCell ref="F151:F152"/>
    <mergeCell ref="G151:G152"/>
    <mergeCell ref="H151:H152"/>
    <mergeCell ref="I151:I152"/>
    <mergeCell ref="P154:Q154"/>
    <mergeCell ref="P157:Q157"/>
    <mergeCell ref="P158:Q158"/>
    <mergeCell ref="P159:Q159"/>
    <mergeCell ref="J151:L151"/>
    <mergeCell ref="M151:M152"/>
    <mergeCell ref="N151:N152"/>
    <mergeCell ref="O151:O152"/>
    <mergeCell ref="P151:Q152"/>
    <mergeCell ref="P153:Q153"/>
    <mergeCell ref="M155:M156"/>
    <mergeCell ref="N155:N156"/>
    <mergeCell ref="O155:O156"/>
    <mergeCell ref="P155:Q156"/>
    <mergeCell ref="P166:Q166"/>
    <mergeCell ref="P167:Q167"/>
    <mergeCell ref="P168:Q168"/>
    <mergeCell ref="P169:Q169"/>
    <mergeCell ref="P170:Q170"/>
    <mergeCell ref="P171:Q171"/>
    <mergeCell ref="P160:Q160"/>
    <mergeCell ref="P161:Q161"/>
    <mergeCell ref="P162:Q162"/>
    <mergeCell ref="P163:Q163"/>
    <mergeCell ref="P164:Q164"/>
    <mergeCell ref="P165:Q165"/>
    <mergeCell ref="P196:Q196"/>
    <mergeCell ref="P179:Q179"/>
    <mergeCell ref="P180:Q180"/>
    <mergeCell ref="P181:Q181"/>
    <mergeCell ref="P182:Q182"/>
    <mergeCell ref="P183:Q183"/>
    <mergeCell ref="P184:Q184"/>
    <mergeCell ref="P172:Q172"/>
    <mergeCell ref="P173:Q173"/>
    <mergeCell ref="P176:Q176"/>
    <mergeCell ref="P177:Q177"/>
    <mergeCell ref="P178:Q178"/>
    <mergeCell ref="P174:Q174"/>
    <mergeCell ref="P191:Q191"/>
    <mergeCell ref="P192:Q192"/>
    <mergeCell ref="P193:Q193"/>
    <mergeCell ref="P194:Q194"/>
    <mergeCell ref="P195:Q195"/>
    <mergeCell ref="P185:Q185"/>
    <mergeCell ref="P186:Q186"/>
    <mergeCell ref="P187:Q187"/>
    <mergeCell ref="P188:Q188"/>
    <mergeCell ref="P189:Q189"/>
    <mergeCell ref="P190:Q190"/>
    <mergeCell ref="L197:L198"/>
    <mergeCell ref="M197:M198"/>
    <mergeCell ref="N197:N198"/>
    <mergeCell ref="O197:O198"/>
    <mergeCell ref="P197:Q198"/>
    <mergeCell ref="P203:Q203"/>
    <mergeCell ref="P208:Q208"/>
    <mergeCell ref="D209:E209"/>
    <mergeCell ref="B212:P212"/>
    <mergeCell ref="P251:Q251"/>
    <mergeCell ref="P252:Q252"/>
    <mergeCell ref="P253:Q253"/>
    <mergeCell ref="P254:Q254"/>
    <mergeCell ref="P249:Q249"/>
    <mergeCell ref="D208:E208"/>
    <mergeCell ref="P199:Q199"/>
    <mergeCell ref="P200:Q200"/>
    <mergeCell ref="P201:Q201"/>
    <mergeCell ref="P202:Q202"/>
    <mergeCell ref="B215:N215"/>
    <mergeCell ref="E230:E232"/>
    <mergeCell ref="B281:B283"/>
    <mergeCell ref="F281:F283"/>
    <mergeCell ref="E290:E291"/>
    <mergeCell ref="E295:E296"/>
    <mergeCell ref="E301:E302"/>
    <mergeCell ref="P255:Q255"/>
    <mergeCell ref="P256:Q256"/>
    <mergeCell ref="P257:Q257"/>
    <mergeCell ref="P258:Q258"/>
    <mergeCell ref="P259:Q259"/>
    <mergeCell ref="P260:Q260"/>
    <mergeCell ref="P261:Q261"/>
    <mergeCell ref="P262:Q262"/>
    <mergeCell ref="P263:Q263"/>
    <mergeCell ref="P264:Q264"/>
    <mergeCell ref="P265:Q265"/>
    <mergeCell ref="B270:B272"/>
    <mergeCell ref="F270:F272"/>
    <mergeCell ref="B276:B278"/>
    <mergeCell ref="F276:F278"/>
    <mergeCell ref="B155:B156"/>
    <mergeCell ref="C155:C156"/>
    <mergeCell ref="D155:D156"/>
    <mergeCell ref="E155:E156"/>
    <mergeCell ref="F155:F156"/>
    <mergeCell ref="G155:G156"/>
    <mergeCell ref="H155:H156"/>
    <mergeCell ref="I155:I156"/>
    <mergeCell ref="L155:L156"/>
    <mergeCell ref="E237:E239"/>
    <mergeCell ref="E243:E245"/>
    <mergeCell ref="B247:N247"/>
    <mergeCell ref="C249:C250"/>
    <mergeCell ref="D249:D250"/>
    <mergeCell ref="E249:E250"/>
    <mergeCell ref="F249:F250"/>
    <mergeCell ref="G249:G250"/>
    <mergeCell ref="H249:H250"/>
    <mergeCell ref="I249:I250"/>
    <mergeCell ref="J249:L249"/>
  </mergeCells>
  <dataValidations count="2">
    <dataValidation type="list" allowBlank="1" showInputMessage="1" showErrorMessage="1" sqref="WVE983207 WVE24:WVE68 WLI24:WLI68 WBM24:WBM68 VRQ24:VRQ68 VHU24:VHU68 UXY24:UXY68 UOC24:UOC68 UEG24:UEG68 TUK24:TUK68 TKO24:TKO68 TAS24:TAS68 SQW24:SQW68 SHA24:SHA68 RXE24:RXE68 RNI24:RNI68 RDM24:RDM68 QTQ24:QTQ68 QJU24:QJU68 PZY24:PZY68 PQC24:PQC68 PGG24:PGG68 OWK24:OWK68 OMO24:OMO68 OCS24:OCS68 NSW24:NSW68 NJA24:NJA68 MZE24:MZE68 MPI24:MPI68 MFM24:MFM68 LVQ24:LVQ68 LLU24:LLU68 LBY24:LBY68 KSC24:KSC68 KIG24:KIG68 JYK24:JYK68 JOO24:JOO68 JES24:JES68 IUW24:IUW68 ILA24:ILA68 IBE24:IBE68 HRI24:HRI68 HHM24:HHM68 GXQ24:GXQ68 GNU24:GNU68 GDY24:GDY68 FUC24:FUC68 FKG24:FKG68 FAK24:FAK68 EQO24:EQO68 EGS24:EGS68 DWW24:DWW68 DNA24:DNA68 DDE24:DDE68 CTI24:CTI68 CJM24:CJM68 BZQ24:BZQ68 BPU24:BPU68 BFY24:BFY68 AWC24:AWC68 AMG24:AMG68 ACK24:ACK68 SO24:SO68 IS24:IS68 A24:A68 A65703 IS65703 SO65703 ACK65703 AMG65703 AWC65703 BFY65703 BPU65703 BZQ65703 CJM65703 CTI65703 DDE65703 DNA65703 DWW65703 EGS65703 EQO65703 FAK65703 FKG65703 FUC65703 GDY65703 GNU65703 GXQ65703 HHM65703 HRI65703 IBE65703 ILA65703 IUW65703 JES65703 JOO65703 JYK65703 KIG65703 KSC65703 LBY65703 LLU65703 LVQ65703 MFM65703 MPI65703 MZE65703 NJA65703 NSW65703 OCS65703 OMO65703 OWK65703 PGG65703 PQC65703 PZY65703 QJU65703 QTQ65703 RDM65703 RNI65703 RXE65703 SHA65703 SQW65703 TAS65703 TKO65703 TUK65703 UEG65703 UOC65703 UXY65703 VHU65703 VRQ65703 WBM65703 WLI65703 WVE65703 A131239 IS131239 SO131239 ACK131239 AMG131239 AWC131239 BFY131239 BPU131239 BZQ131239 CJM131239 CTI131239 DDE131239 DNA131239 DWW131239 EGS131239 EQO131239 FAK131239 FKG131239 FUC131239 GDY131239 GNU131239 GXQ131239 HHM131239 HRI131239 IBE131239 ILA131239 IUW131239 JES131239 JOO131239 JYK131239 KIG131239 KSC131239 LBY131239 LLU131239 LVQ131239 MFM131239 MPI131239 MZE131239 NJA131239 NSW131239 OCS131239 OMO131239 OWK131239 PGG131239 PQC131239 PZY131239 QJU131239 QTQ131239 RDM131239 RNI131239 RXE131239 SHA131239 SQW131239 TAS131239 TKO131239 TUK131239 UEG131239 UOC131239 UXY131239 VHU131239 VRQ131239 WBM131239 WLI131239 WVE131239 A196775 IS196775 SO196775 ACK196775 AMG196775 AWC196775 BFY196775 BPU196775 BZQ196775 CJM196775 CTI196775 DDE196775 DNA196775 DWW196775 EGS196775 EQO196775 FAK196775 FKG196775 FUC196775 GDY196775 GNU196775 GXQ196775 HHM196775 HRI196775 IBE196775 ILA196775 IUW196775 JES196775 JOO196775 JYK196775 KIG196775 KSC196775 LBY196775 LLU196775 LVQ196775 MFM196775 MPI196775 MZE196775 NJA196775 NSW196775 OCS196775 OMO196775 OWK196775 PGG196775 PQC196775 PZY196775 QJU196775 QTQ196775 RDM196775 RNI196775 RXE196775 SHA196775 SQW196775 TAS196775 TKO196775 TUK196775 UEG196775 UOC196775 UXY196775 VHU196775 VRQ196775 WBM196775 WLI196775 WVE196775 A262311 IS262311 SO262311 ACK262311 AMG262311 AWC262311 BFY262311 BPU262311 BZQ262311 CJM262311 CTI262311 DDE262311 DNA262311 DWW262311 EGS262311 EQO262311 FAK262311 FKG262311 FUC262311 GDY262311 GNU262311 GXQ262311 HHM262311 HRI262311 IBE262311 ILA262311 IUW262311 JES262311 JOO262311 JYK262311 KIG262311 KSC262311 LBY262311 LLU262311 LVQ262311 MFM262311 MPI262311 MZE262311 NJA262311 NSW262311 OCS262311 OMO262311 OWK262311 PGG262311 PQC262311 PZY262311 QJU262311 QTQ262311 RDM262311 RNI262311 RXE262311 SHA262311 SQW262311 TAS262311 TKO262311 TUK262311 UEG262311 UOC262311 UXY262311 VHU262311 VRQ262311 WBM262311 WLI262311 WVE262311 A327847 IS327847 SO327847 ACK327847 AMG327847 AWC327847 BFY327847 BPU327847 BZQ327847 CJM327847 CTI327847 DDE327847 DNA327847 DWW327847 EGS327847 EQO327847 FAK327847 FKG327847 FUC327847 GDY327847 GNU327847 GXQ327847 HHM327847 HRI327847 IBE327847 ILA327847 IUW327847 JES327847 JOO327847 JYK327847 KIG327847 KSC327847 LBY327847 LLU327847 LVQ327847 MFM327847 MPI327847 MZE327847 NJA327847 NSW327847 OCS327847 OMO327847 OWK327847 PGG327847 PQC327847 PZY327847 QJU327847 QTQ327847 RDM327847 RNI327847 RXE327847 SHA327847 SQW327847 TAS327847 TKO327847 TUK327847 UEG327847 UOC327847 UXY327847 VHU327847 VRQ327847 WBM327847 WLI327847 WVE327847 A393383 IS393383 SO393383 ACK393383 AMG393383 AWC393383 BFY393383 BPU393383 BZQ393383 CJM393383 CTI393383 DDE393383 DNA393383 DWW393383 EGS393383 EQO393383 FAK393383 FKG393383 FUC393383 GDY393383 GNU393383 GXQ393383 HHM393383 HRI393383 IBE393383 ILA393383 IUW393383 JES393383 JOO393383 JYK393383 KIG393383 KSC393383 LBY393383 LLU393383 LVQ393383 MFM393383 MPI393383 MZE393383 NJA393383 NSW393383 OCS393383 OMO393383 OWK393383 PGG393383 PQC393383 PZY393383 QJU393383 QTQ393383 RDM393383 RNI393383 RXE393383 SHA393383 SQW393383 TAS393383 TKO393383 TUK393383 UEG393383 UOC393383 UXY393383 VHU393383 VRQ393383 WBM393383 WLI393383 WVE393383 A458919 IS458919 SO458919 ACK458919 AMG458919 AWC458919 BFY458919 BPU458919 BZQ458919 CJM458919 CTI458919 DDE458919 DNA458919 DWW458919 EGS458919 EQO458919 FAK458919 FKG458919 FUC458919 GDY458919 GNU458919 GXQ458919 HHM458919 HRI458919 IBE458919 ILA458919 IUW458919 JES458919 JOO458919 JYK458919 KIG458919 KSC458919 LBY458919 LLU458919 LVQ458919 MFM458919 MPI458919 MZE458919 NJA458919 NSW458919 OCS458919 OMO458919 OWK458919 PGG458919 PQC458919 PZY458919 QJU458919 QTQ458919 RDM458919 RNI458919 RXE458919 SHA458919 SQW458919 TAS458919 TKO458919 TUK458919 UEG458919 UOC458919 UXY458919 VHU458919 VRQ458919 WBM458919 WLI458919 WVE458919 A524455 IS524455 SO524455 ACK524455 AMG524455 AWC524455 BFY524455 BPU524455 BZQ524455 CJM524455 CTI524455 DDE524455 DNA524455 DWW524455 EGS524455 EQO524455 FAK524455 FKG524455 FUC524455 GDY524455 GNU524455 GXQ524455 HHM524455 HRI524455 IBE524455 ILA524455 IUW524455 JES524455 JOO524455 JYK524455 KIG524455 KSC524455 LBY524455 LLU524455 LVQ524455 MFM524455 MPI524455 MZE524455 NJA524455 NSW524455 OCS524455 OMO524455 OWK524455 PGG524455 PQC524455 PZY524455 QJU524455 QTQ524455 RDM524455 RNI524455 RXE524455 SHA524455 SQW524455 TAS524455 TKO524455 TUK524455 UEG524455 UOC524455 UXY524455 VHU524455 VRQ524455 WBM524455 WLI524455 WVE524455 A589991 IS589991 SO589991 ACK589991 AMG589991 AWC589991 BFY589991 BPU589991 BZQ589991 CJM589991 CTI589991 DDE589991 DNA589991 DWW589991 EGS589991 EQO589991 FAK589991 FKG589991 FUC589991 GDY589991 GNU589991 GXQ589991 HHM589991 HRI589991 IBE589991 ILA589991 IUW589991 JES589991 JOO589991 JYK589991 KIG589991 KSC589991 LBY589991 LLU589991 LVQ589991 MFM589991 MPI589991 MZE589991 NJA589991 NSW589991 OCS589991 OMO589991 OWK589991 PGG589991 PQC589991 PZY589991 QJU589991 QTQ589991 RDM589991 RNI589991 RXE589991 SHA589991 SQW589991 TAS589991 TKO589991 TUK589991 UEG589991 UOC589991 UXY589991 VHU589991 VRQ589991 WBM589991 WLI589991 WVE589991 A655527 IS655527 SO655527 ACK655527 AMG655527 AWC655527 BFY655527 BPU655527 BZQ655527 CJM655527 CTI655527 DDE655527 DNA655527 DWW655527 EGS655527 EQO655527 FAK655527 FKG655527 FUC655527 GDY655527 GNU655527 GXQ655527 HHM655527 HRI655527 IBE655527 ILA655527 IUW655527 JES655527 JOO655527 JYK655527 KIG655527 KSC655527 LBY655527 LLU655527 LVQ655527 MFM655527 MPI655527 MZE655527 NJA655527 NSW655527 OCS655527 OMO655527 OWK655527 PGG655527 PQC655527 PZY655527 QJU655527 QTQ655527 RDM655527 RNI655527 RXE655527 SHA655527 SQW655527 TAS655527 TKO655527 TUK655527 UEG655527 UOC655527 UXY655527 VHU655527 VRQ655527 WBM655527 WLI655527 WVE655527 A721063 IS721063 SO721063 ACK721063 AMG721063 AWC721063 BFY721063 BPU721063 BZQ721063 CJM721063 CTI721063 DDE721063 DNA721063 DWW721063 EGS721063 EQO721063 FAK721063 FKG721063 FUC721063 GDY721063 GNU721063 GXQ721063 HHM721063 HRI721063 IBE721063 ILA721063 IUW721063 JES721063 JOO721063 JYK721063 KIG721063 KSC721063 LBY721063 LLU721063 LVQ721063 MFM721063 MPI721063 MZE721063 NJA721063 NSW721063 OCS721063 OMO721063 OWK721063 PGG721063 PQC721063 PZY721063 QJU721063 QTQ721063 RDM721063 RNI721063 RXE721063 SHA721063 SQW721063 TAS721063 TKO721063 TUK721063 UEG721063 UOC721063 UXY721063 VHU721063 VRQ721063 WBM721063 WLI721063 WVE721063 A786599 IS786599 SO786599 ACK786599 AMG786599 AWC786599 BFY786599 BPU786599 BZQ786599 CJM786599 CTI786599 DDE786599 DNA786599 DWW786599 EGS786599 EQO786599 FAK786599 FKG786599 FUC786599 GDY786599 GNU786599 GXQ786599 HHM786599 HRI786599 IBE786599 ILA786599 IUW786599 JES786599 JOO786599 JYK786599 KIG786599 KSC786599 LBY786599 LLU786599 LVQ786599 MFM786599 MPI786599 MZE786599 NJA786599 NSW786599 OCS786599 OMO786599 OWK786599 PGG786599 PQC786599 PZY786599 QJU786599 QTQ786599 RDM786599 RNI786599 RXE786599 SHA786599 SQW786599 TAS786599 TKO786599 TUK786599 UEG786599 UOC786599 UXY786599 VHU786599 VRQ786599 WBM786599 WLI786599 WVE786599 A852135 IS852135 SO852135 ACK852135 AMG852135 AWC852135 BFY852135 BPU852135 BZQ852135 CJM852135 CTI852135 DDE852135 DNA852135 DWW852135 EGS852135 EQO852135 FAK852135 FKG852135 FUC852135 GDY852135 GNU852135 GXQ852135 HHM852135 HRI852135 IBE852135 ILA852135 IUW852135 JES852135 JOO852135 JYK852135 KIG852135 KSC852135 LBY852135 LLU852135 LVQ852135 MFM852135 MPI852135 MZE852135 NJA852135 NSW852135 OCS852135 OMO852135 OWK852135 PGG852135 PQC852135 PZY852135 QJU852135 QTQ852135 RDM852135 RNI852135 RXE852135 SHA852135 SQW852135 TAS852135 TKO852135 TUK852135 UEG852135 UOC852135 UXY852135 VHU852135 VRQ852135 WBM852135 WLI852135 WVE852135 A917671 IS917671 SO917671 ACK917671 AMG917671 AWC917671 BFY917671 BPU917671 BZQ917671 CJM917671 CTI917671 DDE917671 DNA917671 DWW917671 EGS917671 EQO917671 FAK917671 FKG917671 FUC917671 GDY917671 GNU917671 GXQ917671 HHM917671 HRI917671 IBE917671 ILA917671 IUW917671 JES917671 JOO917671 JYK917671 KIG917671 KSC917671 LBY917671 LLU917671 LVQ917671 MFM917671 MPI917671 MZE917671 NJA917671 NSW917671 OCS917671 OMO917671 OWK917671 PGG917671 PQC917671 PZY917671 QJU917671 QTQ917671 RDM917671 RNI917671 RXE917671 SHA917671 SQW917671 TAS917671 TKO917671 TUK917671 UEG917671 UOC917671 UXY917671 VHU917671 VRQ917671 WBM917671 WLI917671 WVE917671 A983207 IS983207 SO983207 ACK983207 AMG983207 AWC983207 BFY983207 BPU983207 BZQ983207 CJM983207 CTI983207 DDE983207 DNA983207 DWW983207 EGS983207 EQO983207 FAK983207 FKG983207 FUC983207 GDY983207 GNU983207 GXQ983207 HHM983207 HRI983207 IBE983207 ILA983207 IUW983207 JES983207 JOO983207 JYK983207 KIG983207 KSC983207 LBY983207 LLU983207 LVQ983207 MFM983207 MPI983207 MZE983207 NJA983207 NSW983207 OCS983207 OMO983207 OWK983207 PGG983207 PQC983207 PZY983207 QJU983207 QTQ983207 RDM983207 RNI983207 RXE983207 SHA983207 SQW983207 TAS983207 TKO983207 TUK983207 UEG983207 UOC983207 UXY983207 VHU983207 VRQ983207 WBM983207 WLI983207">
      <formula1>"1,2,3,4,5"</formula1>
    </dataValidation>
    <dataValidation type="decimal" allowBlank="1" showInputMessage="1" showErrorMessage="1" sqref="WVH983207 WVH24:WVH68 WLL24:WLL68 WBP24:WBP68 VRT24:VRT68 VHX24:VHX68 UYB24:UYB68 UOF24:UOF68 UEJ24:UEJ68 TUN24:TUN68 TKR24:TKR68 TAV24:TAV68 SQZ24:SQZ68 SHD24:SHD68 RXH24:RXH68 RNL24:RNL68 RDP24:RDP68 QTT24:QTT68 QJX24:QJX68 QAB24:QAB68 PQF24:PQF68 PGJ24:PGJ68 OWN24:OWN68 OMR24:OMR68 OCV24:OCV68 NSZ24:NSZ68 NJD24:NJD68 MZH24:MZH68 MPL24:MPL68 MFP24:MFP68 LVT24:LVT68 LLX24:LLX68 LCB24:LCB68 KSF24:KSF68 KIJ24:KIJ68 JYN24:JYN68 JOR24:JOR68 JEV24:JEV68 IUZ24:IUZ68 ILD24:ILD68 IBH24:IBH68 HRL24:HRL68 HHP24:HHP68 GXT24:GXT68 GNX24:GNX68 GEB24:GEB68 FUF24:FUF68 FKJ24:FKJ68 FAN24:FAN68 EQR24:EQR68 EGV24:EGV68 DWZ24:DWZ68 DND24:DND68 DDH24:DDH68 CTL24:CTL68 CJP24:CJP68 BZT24:BZT68 BPX24:BPX68 BGB24:BGB68 AWF24:AWF68 AMJ24:AMJ68 ACN24:ACN68 SR24:SR68 IV24:IV68 WLL983207 C65703 IV65703 SR65703 ACN65703 AMJ65703 AWF65703 BGB65703 BPX65703 BZT65703 CJP65703 CTL65703 DDH65703 DND65703 DWZ65703 EGV65703 EQR65703 FAN65703 FKJ65703 FUF65703 GEB65703 GNX65703 GXT65703 HHP65703 HRL65703 IBH65703 ILD65703 IUZ65703 JEV65703 JOR65703 JYN65703 KIJ65703 KSF65703 LCB65703 LLX65703 LVT65703 MFP65703 MPL65703 MZH65703 NJD65703 NSZ65703 OCV65703 OMR65703 OWN65703 PGJ65703 PQF65703 QAB65703 QJX65703 QTT65703 RDP65703 RNL65703 RXH65703 SHD65703 SQZ65703 TAV65703 TKR65703 TUN65703 UEJ65703 UOF65703 UYB65703 VHX65703 VRT65703 WBP65703 WLL65703 WVH65703 C131239 IV131239 SR131239 ACN131239 AMJ131239 AWF131239 BGB131239 BPX131239 BZT131239 CJP131239 CTL131239 DDH131239 DND131239 DWZ131239 EGV131239 EQR131239 FAN131239 FKJ131239 FUF131239 GEB131239 GNX131239 GXT131239 HHP131239 HRL131239 IBH131239 ILD131239 IUZ131239 JEV131239 JOR131239 JYN131239 KIJ131239 KSF131239 LCB131239 LLX131239 LVT131239 MFP131239 MPL131239 MZH131239 NJD131239 NSZ131239 OCV131239 OMR131239 OWN131239 PGJ131239 PQF131239 QAB131239 QJX131239 QTT131239 RDP131239 RNL131239 RXH131239 SHD131239 SQZ131239 TAV131239 TKR131239 TUN131239 UEJ131239 UOF131239 UYB131239 VHX131239 VRT131239 WBP131239 WLL131239 WVH131239 C196775 IV196775 SR196775 ACN196775 AMJ196775 AWF196775 BGB196775 BPX196775 BZT196775 CJP196775 CTL196775 DDH196775 DND196775 DWZ196775 EGV196775 EQR196775 FAN196775 FKJ196775 FUF196775 GEB196775 GNX196775 GXT196775 HHP196775 HRL196775 IBH196775 ILD196775 IUZ196775 JEV196775 JOR196775 JYN196775 KIJ196775 KSF196775 LCB196775 LLX196775 LVT196775 MFP196775 MPL196775 MZH196775 NJD196775 NSZ196775 OCV196775 OMR196775 OWN196775 PGJ196775 PQF196775 QAB196775 QJX196775 QTT196775 RDP196775 RNL196775 RXH196775 SHD196775 SQZ196775 TAV196775 TKR196775 TUN196775 UEJ196775 UOF196775 UYB196775 VHX196775 VRT196775 WBP196775 WLL196775 WVH196775 C262311 IV262311 SR262311 ACN262311 AMJ262311 AWF262311 BGB262311 BPX262311 BZT262311 CJP262311 CTL262311 DDH262311 DND262311 DWZ262311 EGV262311 EQR262311 FAN262311 FKJ262311 FUF262311 GEB262311 GNX262311 GXT262311 HHP262311 HRL262311 IBH262311 ILD262311 IUZ262311 JEV262311 JOR262311 JYN262311 KIJ262311 KSF262311 LCB262311 LLX262311 LVT262311 MFP262311 MPL262311 MZH262311 NJD262311 NSZ262311 OCV262311 OMR262311 OWN262311 PGJ262311 PQF262311 QAB262311 QJX262311 QTT262311 RDP262311 RNL262311 RXH262311 SHD262311 SQZ262311 TAV262311 TKR262311 TUN262311 UEJ262311 UOF262311 UYB262311 VHX262311 VRT262311 WBP262311 WLL262311 WVH262311 C327847 IV327847 SR327847 ACN327847 AMJ327847 AWF327847 BGB327847 BPX327847 BZT327847 CJP327847 CTL327847 DDH327847 DND327847 DWZ327847 EGV327847 EQR327847 FAN327847 FKJ327847 FUF327847 GEB327847 GNX327847 GXT327847 HHP327847 HRL327847 IBH327847 ILD327847 IUZ327847 JEV327847 JOR327847 JYN327847 KIJ327847 KSF327847 LCB327847 LLX327847 LVT327847 MFP327847 MPL327847 MZH327847 NJD327847 NSZ327847 OCV327847 OMR327847 OWN327847 PGJ327847 PQF327847 QAB327847 QJX327847 QTT327847 RDP327847 RNL327847 RXH327847 SHD327847 SQZ327847 TAV327847 TKR327847 TUN327847 UEJ327847 UOF327847 UYB327847 VHX327847 VRT327847 WBP327847 WLL327847 WVH327847 C393383 IV393383 SR393383 ACN393383 AMJ393383 AWF393383 BGB393383 BPX393383 BZT393383 CJP393383 CTL393383 DDH393383 DND393383 DWZ393383 EGV393383 EQR393383 FAN393383 FKJ393383 FUF393383 GEB393383 GNX393383 GXT393383 HHP393383 HRL393383 IBH393383 ILD393383 IUZ393383 JEV393383 JOR393383 JYN393383 KIJ393383 KSF393383 LCB393383 LLX393383 LVT393383 MFP393383 MPL393383 MZH393383 NJD393383 NSZ393383 OCV393383 OMR393383 OWN393383 PGJ393383 PQF393383 QAB393383 QJX393383 QTT393383 RDP393383 RNL393383 RXH393383 SHD393383 SQZ393383 TAV393383 TKR393383 TUN393383 UEJ393383 UOF393383 UYB393383 VHX393383 VRT393383 WBP393383 WLL393383 WVH393383 C458919 IV458919 SR458919 ACN458919 AMJ458919 AWF458919 BGB458919 BPX458919 BZT458919 CJP458919 CTL458919 DDH458919 DND458919 DWZ458919 EGV458919 EQR458919 FAN458919 FKJ458919 FUF458919 GEB458919 GNX458919 GXT458919 HHP458919 HRL458919 IBH458919 ILD458919 IUZ458919 JEV458919 JOR458919 JYN458919 KIJ458919 KSF458919 LCB458919 LLX458919 LVT458919 MFP458919 MPL458919 MZH458919 NJD458919 NSZ458919 OCV458919 OMR458919 OWN458919 PGJ458919 PQF458919 QAB458919 QJX458919 QTT458919 RDP458919 RNL458919 RXH458919 SHD458919 SQZ458919 TAV458919 TKR458919 TUN458919 UEJ458919 UOF458919 UYB458919 VHX458919 VRT458919 WBP458919 WLL458919 WVH458919 C524455 IV524455 SR524455 ACN524455 AMJ524455 AWF524455 BGB524455 BPX524455 BZT524455 CJP524455 CTL524455 DDH524455 DND524455 DWZ524455 EGV524455 EQR524455 FAN524455 FKJ524455 FUF524455 GEB524455 GNX524455 GXT524455 HHP524455 HRL524455 IBH524455 ILD524455 IUZ524455 JEV524455 JOR524455 JYN524455 KIJ524455 KSF524455 LCB524455 LLX524455 LVT524455 MFP524455 MPL524455 MZH524455 NJD524455 NSZ524455 OCV524455 OMR524455 OWN524455 PGJ524455 PQF524455 QAB524455 QJX524455 QTT524455 RDP524455 RNL524455 RXH524455 SHD524455 SQZ524455 TAV524455 TKR524455 TUN524455 UEJ524455 UOF524455 UYB524455 VHX524455 VRT524455 WBP524455 WLL524455 WVH524455 C589991 IV589991 SR589991 ACN589991 AMJ589991 AWF589991 BGB589991 BPX589991 BZT589991 CJP589991 CTL589991 DDH589991 DND589991 DWZ589991 EGV589991 EQR589991 FAN589991 FKJ589991 FUF589991 GEB589991 GNX589991 GXT589991 HHP589991 HRL589991 IBH589991 ILD589991 IUZ589991 JEV589991 JOR589991 JYN589991 KIJ589991 KSF589991 LCB589991 LLX589991 LVT589991 MFP589991 MPL589991 MZH589991 NJD589991 NSZ589991 OCV589991 OMR589991 OWN589991 PGJ589991 PQF589991 QAB589991 QJX589991 QTT589991 RDP589991 RNL589991 RXH589991 SHD589991 SQZ589991 TAV589991 TKR589991 TUN589991 UEJ589991 UOF589991 UYB589991 VHX589991 VRT589991 WBP589991 WLL589991 WVH589991 C655527 IV655527 SR655527 ACN655527 AMJ655527 AWF655527 BGB655527 BPX655527 BZT655527 CJP655527 CTL655527 DDH655527 DND655527 DWZ655527 EGV655527 EQR655527 FAN655527 FKJ655527 FUF655527 GEB655527 GNX655527 GXT655527 HHP655527 HRL655527 IBH655527 ILD655527 IUZ655527 JEV655527 JOR655527 JYN655527 KIJ655527 KSF655527 LCB655527 LLX655527 LVT655527 MFP655527 MPL655527 MZH655527 NJD655527 NSZ655527 OCV655527 OMR655527 OWN655527 PGJ655527 PQF655527 QAB655527 QJX655527 QTT655527 RDP655527 RNL655527 RXH655527 SHD655527 SQZ655527 TAV655527 TKR655527 TUN655527 UEJ655527 UOF655527 UYB655527 VHX655527 VRT655527 WBP655527 WLL655527 WVH655527 C721063 IV721063 SR721063 ACN721063 AMJ721063 AWF721063 BGB721063 BPX721063 BZT721063 CJP721063 CTL721063 DDH721063 DND721063 DWZ721063 EGV721063 EQR721063 FAN721063 FKJ721063 FUF721063 GEB721063 GNX721063 GXT721063 HHP721063 HRL721063 IBH721063 ILD721063 IUZ721063 JEV721063 JOR721063 JYN721063 KIJ721063 KSF721063 LCB721063 LLX721063 LVT721063 MFP721063 MPL721063 MZH721063 NJD721063 NSZ721063 OCV721063 OMR721063 OWN721063 PGJ721063 PQF721063 QAB721063 QJX721063 QTT721063 RDP721063 RNL721063 RXH721063 SHD721063 SQZ721063 TAV721063 TKR721063 TUN721063 UEJ721063 UOF721063 UYB721063 VHX721063 VRT721063 WBP721063 WLL721063 WVH721063 C786599 IV786599 SR786599 ACN786599 AMJ786599 AWF786599 BGB786599 BPX786599 BZT786599 CJP786599 CTL786599 DDH786599 DND786599 DWZ786599 EGV786599 EQR786599 FAN786599 FKJ786599 FUF786599 GEB786599 GNX786599 GXT786599 HHP786599 HRL786599 IBH786599 ILD786599 IUZ786599 JEV786599 JOR786599 JYN786599 KIJ786599 KSF786599 LCB786599 LLX786599 LVT786599 MFP786599 MPL786599 MZH786599 NJD786599 NSZ786599 OCV786599 OMR786599 OWN786599 PGJ786599 PQF786599 QAB786599 QJX786599 QTT786599 RDP786599 RNL786599 RXH786599 SHD786599 SQZ786599 TAV786599 TKR786599 TUN786599 UEJ786599 UOF786599 UYB786599 VHX786599 VRT786599 WBP786599 WLL786599 WVH786599 C852135 IV852135 SR852135 ACN852135 AMJ852135 AWF852135 BGB852135 BPX852135 BZT852135 CJP852135 CTL852135 DDH852135 DND852135 DWZ852135 EGV852135 EQR852135 FAN852135 FKJ852135 FUF852135 GEB852135 GNX852135 GXT852135 HHP852135 HRL852135 IBH852135 ILD852135 IUZ852135 JEV852135 JOR852135 JYN852135 KIJ852135 KSF852135 LCB852135 LLX852135 LVT852135 MFP852135 MPL852135 MZH852135 NJD852135 NSZ852135 OCV852135 OMR852135 OWN852135 PGJ852135 PQF852135 QAB852135 QJX852135 QTT852135 RDP852135 RNL852135 RXH852135 SHD852135 SQZ852135 TAV852135 TKR852135 TUN852135 UEJ852135 UOF852135 UYB852135 VHX852135 VRT852135 WBP852135 WLL852135 WVH852135 C917671 IV917671 SR917671 ACN917671 AMJ917671 AWF917671 BGB917671 BPX917671 BZT917671 CJP917671 CTL917671 DDH917671 DND917671 DWZ917671 EGV917671 EQR917671 FAN917671 FKJ917671 FUF917671 GEB917671 GNX917671 GXT917671 HHP917671 HRL917671 IBH917671 ILD917671 IUZ917671 JEV917671 JOR917671 JYN917671 KIJ917671 KSF917671 LCB917671 LLX917671 LVT917671 MFP917671 MPL917671 MZH917671 NJD917671 NSZ917671 OCV917671 OMR917671 OWN917671 PGJ917671 PQF917671 QAB917671 QJX917671 QTT917671 RDP917671 RNL917671 RXH917671 SHD917671 SQZ917671 TAV917671 TKR917671 TUN917671 UEJ917671 UOF917671 UYB917671 VHX917671 VRT917671 WBP917671 WLL917671 WVH917671 C983207 IV983207 SR983207 ACN983207 AMJ983207 AWF983207 BGB983207 BPX983207 BZT983207 CJP983207 CTL983207 DDH983207 DND983207 DWZ983207 EGV983207 EQR983207 FAN983207 FKJ983207 FUF983207 GEB983207 GNX983207 GXT983207 HHP983207 HRL983207 IBH983207 ILD983207 IUZ983207 JEV983207 JOR983207 JYN983207 KIJ983207 KSF983207 LCB983207 LLX983207 LVT983207 MFP983207 MPL983207 MZH983207 NJD983207 NSZ983207 OCV983207 OMR983207 OWN983207 PGJ983207 PQF983207 QAB983207 QJX983207 QTT983207 RDP983207 RNL983207 RXH983207 SHD983207 SQZ983207 TAV983207 TKR983207 TUN983207 UEJ983207 UOF983207 UYB983207 VHX983207 VRT983207 WBP983207">
      <formula1>0</formula1>
      <formula2>1</formula2>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339"/>
  <sheetViews>
    <sheetView topLeftCell="A76" zoomScale="71" workbookViewId="0">
      <selection activeCell="D87" sqref="D87"/>
    </sheetView>
  </sheetViews>
  <sheetFormatPr baseColWidth="10" defaultRowHeight="15" x14ac:dyDescent="0.25"/>
  <cols>
    <col min="1" max="1" width="3.1406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799" customWidth="1"/>
    <col min="12" max="12" width="22.140625" style="1" customWidth="1"/>
    <col min="13" max="13" width="18.7109375" style="1" customWidth="1"/>
    <col min="14" max="14" width="15.5703125" style="1" customWidth="1"/>
    <col min="15" max="15" width="26.140625" style="1" customWidth="1"/>
    <col min="16" max="16" width="19.5703125" style="1"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3789</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2309"/>
      <c r="D9" s="1883"/>
      <c r="E9" s="1883"/>
      <c r="F9" s="1883"/>
      <c r="G9" s="1883"/>
      <c r="H9" s="1883"/>
      <c r="I9" s="1883"/>
      <c r="J9" s="1883"/>
      <c r="K9" s="1883"/>
      <c r="L9" s="1883"/>
      <c r="M9" s="1883"/>
      <c r="N9" s="1884"/>
    </row>
    <row r="10" spans="2:16" ht="16.5" thickBot="1" x14ac:dyDescent="0.3">
      <c r="B10" s="9" t="s">
        <v>7</v>
      </c>
      <c r="C10" s="1196" t="s">
        <v>3790</v>
      </c>
      <c r="D10" s="1197" t="s">
        <v>1200</v>
      </c>
      <c r="E10" s="1065"/>
      <c r="F10" s="6"/>
      <c r="G10" s="6"/>
      <c r="H10" s="6"/>
      <c r="I10" s="6"/>
      <c r="J10" s="6"/>
      <c r="K10" s="7"/>
      <c r="L10" s="6"/>
      <c r="M10" s="6"/>
      <c r="N10" s="8"/>
    </row>
    <row r="11" spans="2:16" ht="16.5" thickBot="1" x14ac:dyDescent="0.3">
      <c r="B11" s="9"/>
      <c r="C11" s="1196" t="s">
        <v>1199</v>
      </c>
      <c r="D11" s="1198" t="s">
        <v>1200</v>
      </c>
      <c r="E11" s="1198"/>
      <c r="F11" s="6"/>
      <c r="G11" s="6"/>
      <c r="H11" s="6"/>
      <c r="I11" s="6"/>
      <c r="J11" s="6"/>
      <c r="K11" s="7"/>
      <c r="L11" s="6"/>
      <c r="M11" s="6"/>
      <c r="N11" s="8"/>
    </row>
    <row r="12" spans="2:16" ht="16.5" thickBot="1" x14ac:dyDescent="0.3">
      <c r="B12" s="9"/>
      <c r="C12" s="1199" t="s">
        <v>1201</v>
      </c>
      <c r="D12" s="1200" t="s">
        <v>1200</v>
      </c>
      <c r="E12" s="1200"/>
      <c r="F12" s="6"/>
      <c r="G12" s="6"/>
      <c r="H12" s="6"/>
      <c r="I12" s="6"/>
      <c r="J12" s="6"/>
      <c r="K12" s="7"/>
      <c r="L12" s="6"/>
      <c r="M12" s="6"/>
      <c r="N12" s="8"/>
    </row>
    <row r="13" spans="2:16" ht="16.5" thickBot="1" x14ac:dyDescent="0.3">
      <c r="B13" s="9"/>
      <c r="C13" s="1199" t="s">
        <v>1206</v>
      </c>
      <c r="D13" s="1200" t="s">
        <v>1207</v>
      </c>
      <c r="E13" s="1200"/>
      <c r="F13" s="6"/>
      <c r="G13" s="6"/>
      <c r="H13" s="6"/>
      <c r="I13" s="6"/>
      <c r="J13" s="6"/>
      <c r="K13" s="7"/>
      <c r="L13" s="6"/>
      <c r="M13" s="6"/>
      <c r="N13" s="8"/>
    </row>
    <row r="14" spans="2:16" ht="16.5" thickBot="1" x14ac:dyDescent="0.3">
      <c r="B14" s="9"/>
      <c r="C14" s="1199" t="s">
        <v>1208</v>
      </c>
      <c r="D14" s="1200" t="s">
        <v>1207</v>
      </c>
      <c r="E14" s="1200"/>
      <c r="F14" s="6"/>
      <c r="G14" s="6"/>
      <c r="H14" s="6"/>
      <c r="I14" s="6"/>
      <c r="J14" s="6"/>
      <c r="K14" s="7"/>
      <c r="L14" s="6"/>
      <c r="M14" s="6"/>
      <c r="N14" s="8"/>
    </row>
    <row r="15" spans="2:16" ht="16.5" thickBot="1" x14ac:dyDescent="0.3">
      <c r="B15" s="9" t="s">
        <v>8</v>
      </c>
      <c r="C15" s="1201" t="s">
        <v>3791</v>
      </c>
      <c r="D15" s="11"/>
      <c r="E15" s="11"/>
      <c r="F15" s="11"/>
      <c r="G15" s="11"/>
      <c r="H15" s="11"/>
      <c r="I15" s="11"/>
      <c r="J15" s="11"/>
      <c r="K15" s="12"/>
      <c r="L15" s="11"/>
      <c r="M15" s="11"/>
      <c r="N15" s="13"/>
    </row>
    <row r="16" spans="2:16" ht="15.75" x14ac:dyDescent="0.25">
      <c r="B16" s="14"/>
      <c r="C16" s="15"/>
      <c r="D16" s="16"/>
      <c r="E16" s="16"/>
      <c r="F16" s="16"/>
      <c r="G16" s="16"/>
      <c r="H16" s="16"/>
      <c r="I16" s="799"/>
      <c r="J16" s="799"/>
      <c r="L16" s="799"/>
      <c r="M16" s="799"/>
      <c r="N16" s="16"/>
    </row>
    <row r="17" spans="1:14" x14ac:dyDescent="0.25">
      <c r="I17" s="799"/>
      <c r="J17" s="799"/>
      <c r="L17" s="799"/>
      <c r="M17" s="799"/>
      <c r="N17" s="17"/>
    </row>
    <row r="18" spans="1:14" x14ac:dyDescent="0.25">
      <c r="B18" s="2609" t="s">
        <v>10</v>
      </c>
      <c r="C18" s="2610"/>
      <c r="D18" s="754" t="s">
        <v>11</v>
      </c>
      <c r="E18" s="754" t="s">
        <v>12</v>
      </c>
      <c r="F18" s="754" t="s">
        <v>13</v>
      </c>
      <c r="G18" s="1067"/>
      <c r="I18" s="20"/>
      <c r="J18" s="20"/>
      <c r="K18" s="801"/>
      <c r="L18" s="20"/>
      <c r="M18" s="20"/>
      <c r="N18" s="17"/>
    </row>
    <row r="19" spans="1:14" x14ac:dyDescent="0.25">
      <c r="B19" s="2611"/>
      <c r="C19" s="2612"/>
      <c r="D19" s="1196" t="s">
        <v>3790</v>
      </c>
      <c r="E19" s="1202">
        <v>1289875340</v>
      </c>
      <c r="F19" s="23">
        <v>442</v>
      </c>
      <c r="G19" s="1068"/>
      <c r="I19" s="25"/>
      <c r="J19" s="25"/>
      <c r="K19" s="26"/>
      <c r="L19" s="25"/>
      <c r="M19" s="25"/>
      <c r="N19" s="17"/>
    </row>
    <row r="20" spans="1:14" x14ac:dyDescent="0.25">
      <c r="B20" s="2611"/>
      <c r="C20" s="2612"/>
      <c r="D20" s="1196" t="s">
        <v>1199</v>
      </c>
      <c r="E20" s="1202">
        <v>1061087820</v>
      </c>
      <c r="F20" s="23">
        <v>390</v>
      </c>
      <c r="G20" s="1068"/>
      <c r="I20" s="25"/>
      <c r="J20" s="25"/>
      <c r="K20" s="26"/>
      <c r="L20" s="25"/>
      <c r="M20" s="25"/>
      <c r="N20" s="17"/>
    </row>
    <row r="21" spans="1:14" x14ac:dyDescent="0.25">
      <c r="B21" s="2611"/>
      <c r="C21" s="2612"/>
      <c r="D21" s="1199" t="s">
        <v>1201</v>
      </c>
      <c r="E21" s="1202">
        <v>3184628525</v>
      </c>
      <c r="F21" s="23">
        <v>1525</v>
      </c>
      <c r="G21" s="1068"/>
      <c r="I21" s="25"/>
      <c r="J21" s="25"/>
      <c r="K21" s="26"/>
      <c r="L21" s="25"/>
      <c r="M21" s="25"/>
      <c r="N21" s="17"/>
    </row>
    <row r="22" spans="1:14" x14ac:dyDescent="0.25">
      <c r="B22" s="2611"/>
      <c r="C22" s="2612"/>
      <c r="D22" s="1199" t="s">
        <v>1206</v>
      </c>
      <c r="E22" s="1202">
        <v>672022286</v>
      </c>
      <c r="F22" s="23">
        <v>247</v>
      </c>
      <c r="G22" s="1068"/>
      <c r="H22" s="28"/>
      <c r="I22" s="25"/>
      <c r="J22" s="25"/>
      <c r="K22" s="26"/>
      <c r="L22" s="25"/>
      <c r="M22" s="25"/>
      <c r="N22" s="29"/>
    </row>
    <row r="23" spans="1:14" x14ac:dyDescent="0.25">
      <c r="B23" s="2613"/>
      <c r="C23" s="2614"/>
      <c r="D23" s="1199" t="s">
        <v>1208</v>
      </c>
      <c r="E23" s="1202">
        <v>1401236551</v>
      </c>
      <c r="F23" s="23">
        <v>671</v>
      </c>
      <c r="G23" s="1068"/>
      <c r="H23" s="28"/>
      <c r="I23" s="799"/>
      <c r="J23" s="799"/>
      <c r="L23" s="799"/>
      <c r="M23" s="799"/>
      <c r="N23" s="29"/>
    </row>
    <row r="24" spans="1:14" ht="15.75" thickBot="1" x14ac:dyDescent="0.3">
      <c r="B24" s="1894" t="s">
        <v>14</v>
      </c>
      <c r="C24" s="1895"/>
      <c r="D24" s="754"/>
      <c r="E24" s="587">
        <f>SUM(E19:E23)</f>
        <v>7608850522</v>
      </c>
      <c r="F24" s="23">
        <f>SUM(F19:F23)</f>
        <v>3275</v>
      </c>
      <c r="G24" s="1068"/>
      <c r="H24" s="28"/>
      <c r="I24" s="799"/>
      <c r="J24" s="799"/>
      <c r="L24" s="799"/>
      <c r="M24" s="799"/>
      <c r="N24" s="29"/>
    </row>
    <row r="25" spans="1:14" ht="45.75" thickBot="1" x14ac:dyDescent="0.3">
      <c r="A25" s="32"/>
      <c r="B25" s="33" t="s">
        <v>15</v>
      </c>
      <c r="C25" s="34" t="s">
        <v>16</v>
      </c>
      <c r="E25" s="20"/>
      <c r="F25" s="20"/>
      <c r="G25" s="20"/>
      <c r="H25" s="20"/>
      <c r="I25" s="35"/>
      <c r="J25" s="35"/>
      <c r="K25" s="724"/>
      <c r="L25" s="35"/>
      <c r="M25" s="35"/>
    </row>
    <row r="26" spans="1:14" ht="15.75" thickBot="1" x14ac:dyDescent="0.3">
      <c r="A26" s="37">
        <v>1</v>
      </c>
      <c r="C26" s="38">
        <f>+F24*80/100</f>
        <v>2620</v>
      </c>
      <c r="D26" s="39"/>
      <c r="E26" s="40">
        <f>E19+E20+E21+E22+E23</f>
        <v>7608850522</v>
      </c>
      <c r="F26" s="41"/>
      <c r="G26" s="41"/>
      <c r="H26" s="41"/>
      <c r="I26" s="42"/>
      <c r="J26" s="42"/>
      <c r="K26" s="43"/>
      <c r="L26" s="42"/>
      <c r="M26" s="42"/>
    </row>
    <row r="27" spans="1:14" x14ac:dyDescent="0.25">
      <c r="A27" s="44"/>
      <c r="C27" s="45"/>
      <c r="D27" s="25"/>
      <c r="E27" s="46"/>
      <c r="F27" s="41"/>
      <c r="G27" s="41"/>
      <c r="H27" s="41"/>
      <c r="I27" s="42"/>
      <c r="J27" s="42"/>
      <c r="K27" s="43"/>
      <c r="L27" s="42"/>
      <c r="M27" s="42"/>
    </row>
    <row r="28" spans="1:14" x14ac:dyDescent="0.25">
      <c r="A28" s="44"/>
      <c r="C28" s="45"/>
      <c r="D28" s="25"/>
      <c r="E28" s="46"/>
      <c r="F28" s="41"/>
      <c r="G28" s="41"/>
      <c r="H28" s="41"/>
      <c r="I28" s="42"/>
      <c r="J28" s="42"/>
      <c r="K28" s="43"/>
      <c r="L28" s="42"/>
      <c r="M28" s="42"/>
    </row>
    <row r="29" spans="1:14" x14ac:dyDescent="0.25">
      <c r="A29" s="44"/>
      <c r="B29" s="47" t="s">
        <v>3271</v>
      </c>
      <c r="C29" s="48"/>
      <c r="D29"/>
      <c r="E29"/>
      <c r="F29"/>
      <c r="G29"/>
      <c r="H29"/>
      <c r="I29" s="799"/>
      <c r="J29" s="799"/>
      <c r="L29" s="799"/>
      <c r="M29" s="799"/>
      <c r="N29" s="17"/>
    </row>
    <row r="30" spans="1:14" x14ac:dyDescent="0.25">
      <c r="A30" s="44"/>
      <c r="B30"/>
      <c r="C30" s="48"/>
      <c r="D30"/>
      <c r="E30"/>
      <c r="F30"/>
      <c r="G30"/>
      <c r="H30"/>
      <c r="I30" s="799"/>
      <c r="J30" s="799"/>
      <c r="L30" s="799"/>
      <c r="M30" s="799"/>
      <c r="N30" s="17"/>
    </row>
    <row r="31" spans="1:14" x14ac:dyDescent="0.25">
      <c r="A31" s="44"/>
      <c r="B31" s="49" t="s">
        <v>18</v>
      </c>
      <c r="C31" s="50" t="s">
        <v>19</v>
      </c>
      <c r="D31" s="49" t="s">
        <v>20</v>
      </c>
      <c r="E31"/>
      <c r="F31"/>
      <c r="G31"/>
      <c r="H31"/>
      <c r="I31" s="799"/>
      <c r="J31" s="799"/>
      <c r="L31" s="799"/>
      <c r="M31" s="799"/>
      <c r="N31" s="17"/>
    </row>
    <row r="32" spans="1:14" x14ac:dyDescent="0.25">
      <c r="A32" s="44"/>
      <c r="B32" s="51" t="s">
        <v>21</v>
      </c>
      <c r="C32" s="52"/>
      <c r="D32" s="768" t="s">
        <v>22</v>
      </c>
      <c r="E32"/>
      <c r="F32"/>
      <c r="G32"/>
      <c r="H32"/>
      <c r="I32" s="799"/>
      <c r="J32" s="799"/>
      <c r="L32" s="799"/>
      <c r="M32" s="799"/>
      <c r="N32" s="17"/>
    </row>
    <row r="33" spans="1:14" x14ac:dyDescent="0.25">
      <c r="A33" s="44"/>
      <c r="B33" s="51" t="s">
        <v>23</v>
      </c>
      <c r="C33" s="52" t="s">
        <v>22</v>
      </c>
      <c r="D33" s="768"/>
      <c r="E33"/>
      <c r="F33"/>
      <c r="G33"/>
      <c r="H33"/>
      <c r="I33" s="799"/>
      <c r="J33" s="799"/>
      <c r="L33" s="799"/>
      <c r="M33" s="799"/>
      <c r="N33" s="17"/>
    </row>
    <row r="34" spans="1:14" x14ac:dyDescent="0.25">
      <c r="A34" s="44"/>
      <c r="B34" s="51" t="s">
        <v>24</v>
      </c>
      <c r="C34" s="52" t="s">
        <v>22</v>
      </c>
      <c r="D34" s="768"/>
      <c r="E34"/>
      <c r="F34"/>
      <c r="G34"/>
      <c r="H34"/>
      <c r="I34" s="799"/>
      <c r="J34" s="799"/>
      <c r="L34" s="799"/>
      <c r="M34" s="799"/>
      <c r="N34" s="17"/>
    </row>
    <row r="35" spans="1:14" x14ac:dyDescent="0.25">
      <c r="A35" s="44"/>
      <c r="B35" s="51" t="s">
        <v>25</v>
      </c>
      <c r="C35" s="52"/>
      <c r="D35" s="768" t="s">
        <v>22</v>
      </c>
      <c r="E35"/>
      <c r="F35"/>
      <c r="G35"/>
      <c r="H35"/>
      <c r="I35" s="799"/>
      <c r="J35" s="799"/>
      <c r="L35" s="799"/>
      <c r="M35" s="799"/>
      <c r="N35" s="17"/>
    </row>
    <row r="36" spans="1:14" x14ac:dyDescent="0.25">
      <c r="A36" s="44"/>
      <c r="B36" s="35"/>
      <c r="C36" s="54"/>
      <c r="D36" s="724"/>
      <c r="E36"/>
      <c r="F36"/>
      <c r="G36"/>
      <c r="H36"/>
      <c r="I36" s="799"/>
      <c r="J36" s="799"/>
      <c r="L36" s="799"/>
      <c r="M36" s="799"/>
      <c r="N36" s="17"/>
    </row>
    <row r="37" spans="1:14" x14ac:dyDescent="0.25">
      <c r="A37" s="44"/>
      <c r="B37" s="47" t="s">
        <v>1227</v>
      </c>
      <c r="C37" s="205"/>
      <c r="D37" s="206"/>
      <c r="E37"/>
      <c r="F37"/>
      <c r="G37"/>
      <c r="H37"/>
      <c r="I37" s="799"/>
      <c r="J37" s="799"/>
      <c r="L37" s="799"/>
      <c r="M37" s="799"/>
      <c r="N37" s="17"/>
    </row>
    <row r="38" spans="1:14" x14ac:dyDescent="0.25">
      <c r="A38" s="44"/>
      <c r="B38"/>
      <c r="C38" s="205"/>
      <c r="D38" s="206"/>
      <c r="E38"/>
      <c r="F38"/>
      <c r="G38"/>
      <c r="H38"/>
      <c r="I38" s="799"/>
      <c r="J38" s="799"/>
      <c r="L38" s="799"/>
      <c r="M38" s="799"/>
      <c r="N38" s="17"/>
    </row>
    <row r="39" spans="1:14" x14ac:dyDescent="0.25">
      <c r="A39" s="44"/>
      <c r="B39" s="49" t="s">
        <v>18</v>
      </c>
      <c r="C39" s="50" t="s">
        <v>19</v>
      </c>
      <c r="D39" s="49" t="s">
        <v>20</v>
      </c>
      <c r="E39"/>
      <c r="F39"/>
      <c r="G39"/>
      <c r="H39"/>
      <c r="I39" s="799"/>
      <c r="J39" s="799"/>
      <c r="L39" s="799"/>
      <c r="M39" s="799"/>
      <c r="N39" s="17"/>
    </row>
    <row r="40" spans="1:14" x14ac:dyDescent="0.25">
      <c r="A40" s="44"/>
      <c r="B40" s="51" t="s">
        <v>21</v>
      </c>
      <c r="C40" s="52"/>
      <c r="D40" s="768" t="s">
        <v>22</v>
      </c>
      <c r="E40"/>
      <c r="F40"/>
      <c r="G40"/>
      <c r="H40"/>
      <c r="I40" s="799"/>
      <c r="J40" s="799"/>
      <c r="L40" s="799"/>
      <c r="M40" s="799"/>
      <c r="N40" s="17"/>
    </row>
    <row r="41" spans="1:14" x14ac:dyDescent="0.25">
      <c r="A41" s="44"/>
      <c r="B41" s="51" t="s">
        <v>23</v>
      </c>
      <c r="C41" s="52" t="s">
        <v>22</v>
      </c>
      <c r="D41" s="768"/>
      <c r="E41"/>
      <c r="F41"/>
      <c r="G41"/>
      <c r="H41"/>
      <c r="I41" s="799"/>
      <c r="J41" s="799"/>
      <c r="L41" s="799"/>
      <c r="M41" s="799"/>
      <c r="N41" s="17"/>
    </row>
    <row r="42" spans="1:14" x14ac:dyDescent="0.25">
      <c r="A42" s="44"/>
      <c r="B42" s="51" t="s">
        <v>24</v>
      </c>
      <c r="C42" s="52" t="s">
        <v>22</v>
      </c>
      <c r="D42" s="768"/>
      <c r="E42"/>
      <c r="F42"/>
      <c r="G42"/>
      <c r="H42"/>
      <c r="I42" s="799"/>
      <c r="J42" s="799"/>
      <c r="L42" s="799"/>
      <c r="M42" s="799"/>
      <c r="N42" s="17"/>
    </row>
    <row r="43" spans="1:14" x14ac:dyDescent="0.25">
      <c r="A43" s="44"/>
      <c r="B43" s="51" t="s">
        <v>25</v>
      </c>
      <c r="C43" s="52" t="s">
        <v>22</v>
      </c>
      <c r="D43" s="768"/>
      <c r="E43"/>
      <c r="F43"/>
      <c r="G43"/>
      <c r="H43"/>
      <c r="I43" s="799"/>
      <c r="J43" s="799"/>
      <c r="L43" s="799"/>
      <c r="M43" s="799"/>
      <c r="N43" s="17"/>
    </row>
    <row r="44" spans="1:14" x14ac:dyDescent="0.25">
      <c r="A44" s="44"/>
      <c r="B44" s="47"/>
      <c r="C44" s="205"/>
      <c r="D44" s="206"/>
      <c r="E44"/>
      <c r="F44"/>
      <c r="G44"/>
      <c r="H44"/>
      <c r="I44" s="799"/>
      <c r="J44" s="799"/>
      <c r="L44" s="799"/>
      <c r="M44" s="799"/>
      <c r="N44" s="17"/>
    </row>
    <row r="45" spans="1:14" x14ac:dyDescent="0.25">
      <c r="A45" s="44"/>
      <c r="B45" s="47"/>
      <c r="C45" s="205"/>
      <c r="D45" s="206"/>
      <c r="E45"/>
      <c r="F45"/>
      <c r="G45"/>
      <c r="H45"/>
      <c r="I45" s="799"/>
      <c r="J45" s="799"/>
      <c r="L45" s="799"/>
      <c r="M45" s="799"/>
      <c r="N45" s="17"/>
    </row>
    <row r="46" spans="1:14" x14ac:dyDescent="0.25">
      <c r="A46" s="44"/>
      <c r="B46" s="47" t="s">
        <v>1228</v>
      </c>
      <c r="C46" s="205"/>
      <c r="D46" s="206"/>
      <c r="E46"/>
      <c r="F46"/>
      <c r="G46"/>
      <c r="H46"/>
      <c r="I46" s="799"/>
      <c r="J46" s="799"/>
      <c r="L46" s="799"/>
      <c r="M46" s="799"/>
      <c r="N46" s="17"/>
    </row>
    <row r="47" spans="1:14" x14ac:dyDescent="0.25">
      <c r="A47" s="44"/>
      <c r="B47" s="49" t="s">
        <v>18</v>
      </c>
      <c r="C47" s="50" t="s">
        <v>19</v>
      </c>
      <c r="D47" s="49" t="s">
        <v>20</v>
      </c>
      <c r="E47"/>
      <c r="F47"/>
      <c r="G47"/>
      <c r="H47"/>
      <c r="I47" s="799"/>
      <c r="J47" s="799"/>
      <c r="L47" s="799"/>
      <c r="M47" s="799"/>
      <c r="N47" s="17"/>
    </row>
    <row r="48" spans="1:14" x14ac:dyDescent="0.25">
      <c r="A48" s="44"/>
      <c r="B48" s="51" t="s">
        <v>21</v>
      </c>
      <c r="C48" s="52"/>
      <c r="D48" s="768" t="s">
        <v>22</v>
      </c>
      <c r="E48"/>
      <c r="F48"/>
      <c r="G48"/>
      <c r="H48"/>
      <c r="I48" s="799"/>
      <c r="J48" s="799"/>
      <c r="L48" s="799"/>
      <c r="M48" s="799"/>
      <c r="N48" s="17"/>
    </row>
    <row r="49" spans="1:14" x14ac:dyDescent="0.25">
      <c r="A49" s="44"/>
      <c r="B49" s="51" t="s">
        <v>23</v>
      </c>
      <c r="C49" s="52"/>
      <c r="D49" s="768" t="s">
        <v>22</v>
      </c>
      <c r="E49"/>
      <c r="F49"/>
      <c r="G49"/>
      <c r="H49"/>
      <c r="I49" s="799"/>
      <c r="J49" s="799"/>
      <c r="L49" s="799"/>
      <c r="M49" s="799"/>
      <c r="N49" s="17"/>
    </row>
    <row r="50" spans="1:14" x14ac:dyDescent="0.25">
      <c r="A50" s="44"/>
      <c r="B50" s="51" t="s">
        <v>24</v>
      </c>
      <c r="C50" s="52" t="s">
        <v>22</v>
      </c>
      <c r="D50" s="768"/>
      <c r="E50"/>
      <c r="F50"/>
      <c r="G50"/>
      <c r="H50"/>
      <c r="I50" s="799"/>
      <c r="J50" s="799"/>
      <c r="L50" s="799"/>
      <c r="M50" s="799"/>
      <c r="N50" s="17"/>
    </row>
    <row r="51" spans="1:14" x14ac:dyDescent="0.25">
      <c r="A51" s="44"/>
      <c r="B51" s="51" t="s">
        <v>25</v>
      </c>
      <c r="C51" s="52"/>
      <c r="D51" s="768" t="s">
        <v>22</v>
      </c>
      <c r="E51"/>
      <c r="F51"/>
      <c r="G51"/>
      <c r="H51"/>
      <c r="I51" s="799"/>
      <c r="J51" s="799"/>
      <c r="L51" s="799"/>
      <c r="M51" s="799"/>
      <c r="N51" s="17"/>
    </row>
    <row r="52" spans="1:14" x14ac:dyDescent="0.25">
      <c r="A52" s="44"/>
      <c r="B52" s="35"/>
      <c r="C52" s="54"/>
      <c r="D52" s="724"/>
      <c r="E52"/>
      <c r="F52"/>
      <c r="G52"/>
      <c r="H52"/>
      <c r="I52" s="799"/>
      <c r="J52" s="799"/>
      <c r="L52" s="799"/>
      <c r="M52" s="799"/>
      <c r="N52" s="17"/>
    </row>
    <row r="53" spans="1:14" x14ac:dyDescent="0.25">
      <c r="A53" s="44"/>
      <c r="B53" s="47" t="s">
        <v>1231</v>
      </c>
      <c r="C53" s="205"/>
      <c r="D53" s="206"/>
      <c r="E53"/>
      <c r="F53"/>
      <c r="G53"/>
      <c r="H53"/>
      <c r="I53" s="799"/>
      <c r="J53" s="799"/>
      <c r="L53" s="799"/>
      <c r="M53" s="799"/>
      <c r="N53" s="17"/>
    </row>
    <row r="54" spans="1:14" x14ac:dyDescent="0.25">
      <c r="A54" s="44"/>
      <c r="B54" s="49" t="s">
        <v>18</v>
      </c>
      <c r="C54" s="50" t="s">
        <v>19</v>
      </c>
      <c r="D54" s="49" t="s">
        <v>20</v>
      </c>
      <c r="E54"/>
      <c r="F54"/>
      <c r="G54"/>
      <c r="H54"/>
      <c r="I54" s="799"/>
      <c r="J54" s="799"/>
      <c r="L54" s="799"/>
      <c r="M54" s="799"/>
      <c r="N54" s="17"/>
    </row>
    <row r="55" spans="1:14" x14ac:dyDescent="0.25">
      <c r="A55" s="44"/>
      <c r="B55" s="51" t="s">
        <v>21</v>
      </c>
      <c r="C55" s="52"/>
      <c r="D55" s="768" t="s">
        <v>22</v>
      </c>
      <c r="E55"/>
      <c r="F55"/>
      <c r="G55"/>
      <c r="H55"/>
      <c r="I55" s="799"/>
      <c r="J55" s="799"/>
      <c r="L55" s="799"/>
      <c r="M55" s="799"/>
      <c r="N55" s="17"/>
    </row>
    <row r="56" spans="1:14" x14ac:dyDescent="0.25">
      <c r="A56" s="44"/>
      <c r="B56" s="51" t="s">
        <v>23</v>
      </c>
      <c r="C56" s="52"/>
      <c r="D56" s="768" t="s">
        <v>22</v>
      </c>
      <c r="E56"/>
      <c r="F56"/>
      <c r="G56"/>
      <c r="H56"/>
      <c r="I56" s="799"/>
      <c r="J56" s="799"/>
      <c r="L56" s="799"/>
      <c r="M56" s="799"/>
      <c r="N56" s="17"/>
    </row>
    <row r="57" spans="1:14" x14ac:dyDescent="0.25">
      <c r="A57" s="44"/>
      <c r="B57" s="51" t="s">
        <v>24</v>
      </c>
      <c r="C57" s="52" t="s">
        <v>22</v>
      </c>
      <c r="D57" s="768"/>
      <c r="E57"/>
      <c r="F57"/>
      <c r="G57"/>
      <c r="H57"/>
      <c r="I57" s="799"/>
      <c r="J57" s="799"/>
      <c r="L57" s="799"/>
      <c r="M57" s="799"/>
      <c r="N57" s="17"/>
    </row>
    <row r="58" spans="1:14" x14ac:dyDescent="0.25">
      <c r="A58" s="44"/>
      <c r="B58" s="51" t="s">
        <v>25</v>
      </c>
      <c r="C58" s="52"/>
      <c r="D58" s="768" t="s">
        <v>22</v>
      </c>
      <c r="E58"/>
      <c r="F58"/>
      <c r="G58"/>
      <c r="H58"/>
      <c r="I58" s="799"/>
      <c r="J58" s="799"/>
      <c r="L58" s="799"/>
      <c r="M58" s="799"/>
      <c r="N58" s="17"/>
    </row>
    <row r="59" spans="1:14" x14ac:dyDescent="0.25">
      <c r="A59" s="44"/>
      <c r="B59" s="35"/>
      <c r="C59" s="54"/>
      <c r="D59" s="724"/>
      <c r="E59"/>
      <c r="F59"/>
      <c r="G59"/>
      <c r="H59"/>
      <c r="I59" s="799"/>
      <c r="J59" s="799"/>
      <c r="L59" s="799"/>
      <c r="M59" s="799"/>
      <c r="N59" s="17"/>
    </row>
    <row r="60" spans="1:14" x14ac:dyDescent="0.25">
      <c r="A60" s="44"/>
      <c r="B60" s="47" t="s">
        <v>1232</v>
      </c>
      <c r="C60" s="205"/>
      <c r="D60" s="206"/>
      <c r="E60"/>
      <c r="F60"/>
      <c r="G60"/>
      <c r="H60"/>
      <c r="I60" s="799"/>
      <c r="J60" s="799"/>
      <c r="L60" s="799"/>
      <c r="M60" s="799"/>
      <c r="N60" s="17"/>
    </row>
    <row r="61" spans="1:14" x14ac:dyDescent="0.25">
      <c r="A61" s="44"/>
      <c r="B61" s="49" t="s">
        <v>18</v>
      </c>
      <c r="C61" s="50" t="s">
        <v>19</v>
      </c>
      <c r="D61" s="49" t="s">
        <v>20</v>
      </c>
      <c r="E61"/>
      <c r="F61"/>
      <c r="G61"/>
      <c r="H61"/>
      <c r="I61" s="799"/>
      <c r="J61" s="799"/>
      <c r="L61" s="799"/>
      <c r="M61" s="799"/>
      <c r="N61" s="17"/>
    </row>
    <row r="62" spans="1:14" x14ac:dyDescent="0.25">
      <c r="A62" s="44"/>
      <c r="B62" s="51" t="s">
        <v>21</v>
      </c>
      <c r="C62" s="52"/>
      <c r="D62" s="768" t="s">
        <v>22</v>
      </c>
      <c r="E62"/>
      <c r="F62"/>
      <c r="G62"/>
      <c r="H62"/>
      <c r="I62" s="799"/>
      <c r="J62" s="799"/>
      <c r="L62" s="799"/>
      <c r="M62" s="799"/>
      <c r="N62" s="17"/>
    </row>
    <row r="63" spans="1:14" x14ac:dyDescent="0.25">
      <c r="A63" s="44"/>
      <c r="B63" s="51" t="s">
        <v>23</v>
      </c>
      <c r="C63" s="52"/>
      <c r="D63" s="768" t="s">
        <v>22</v>
      </c>
      <c r="E63"/>
      <c r="F63"/>
      <c r="G63"/>
      <c r="H63"/>
      <c r="I63" s="799"/>
      <c r="J63" s="799"/>
      <c r="L63" s="799"/>
      <c r="M63" s="799"/>
      <c r="N63" s="17"/>
    </row>
    <row r="64" spans="1:14" x14ac:dyDescent="0.25">
      <c r="A64" s="44"/>
      <c r="B64" s="51" t="s">
        <v>24</v>
      </c>
      <c r="C64" s="52" t="s">
        <v>22</v>
      </c>
      <c r="D64" s="768"/>
      <c r="E64"/>
      <c r="F64"/>
      <c r="G64"/>
      <c r="H64"/>
      <c r="I64" s="799"/>
      <c r="J64" s="799"/>
      <c r="L64" s="799"/>
      <c r="M64" s="799"/>
      <c r="N64" s="17"/>
    </row>
    <row r="65" spans="1:14" x14ac:dyDescent="0.25">
      <c r="A65" s="44"/>
      <c r="B65" s="51" t="s">
        <v>25</v>
      </c>
      <c r="C65" s="52"/>
      <c r="D65" s="768" t="s">
        <v>22</v>
      </c>
      <c r="E65"/>
      <c r="F65"/>
      <c r="G65"/>
      <c r="H65"/>
      <c r="I65" s="799"/>
      <c r="J65" s="799"/>
      <c r="L65" s="799"/>
      <c r="M65" s="799"/>
      <c r="N65" s="17"/>
    </row>
    <row r="66" spans="1:14" x14ac:dyDescent="0.25">
      <c r="A66" s="44"/>
      <c r="B66"/>
      <c r="C66" s="48"/>
      <c r="D66"/>
      <c r="E66"/>
      <c r="F66"/>
      <c r="G66"/>
      <c r="H66"/>
      <c r="I66" s="799"/>
      <c r="J66" s="799"/>
      <c r="L66" s="799"/>
      <c r="M66" s="799"/>
      <c r="N66" s="17"/>
    </row>
    <row r="67" spans="1:14" x14ac:dyDescent="0.25">
      <c r="A67" s="44"/>
      <c r="B67" s="47" t="s">
        <v>3272</v>
      </c>
      <c r="C67" s="48"/>
      <c r="D67"/>
      <c r="E67"/>
      <c r="F67"/>
      <c r="G67"/>
      <c r="H67"/>
      <c r="I67" s="799"/>
      <c r="J67" s="799"/>
      <c r="L67" s="799"/>
      <c r="M67" s="799"/>
      <c r="N67" s="17"/>
    </row>
    <row r="68" spans="1:14" x14ac:dyDescent="0.25">
      <c r="A68" s="44"/>
      <c r="B68"/>
      <c r="C68" s="48"/>
      <c r="D68"/>
      <c r="E68"/>
      <c r="F68"/>
      <c r="G68"/>
      <c r="H68"/>
      <c r="I68" s="799"/>
      <c r="J68" s="799"/>
      <c r="L68" s="799"/>
      <c r="M68" s="799"/>
      <c r="N68" s="17"/>
    </row>
    <row r="69" spans="1:14" x14ac:dyDescent="0.25">
      <c r="A69" s="44"/>
      <c r="B69"/>
      <c r="C69" s="48"/>
      <c r="D69"/>
      <c r="E69"/>
      <c r="F69"/>
      <c r="G69"/>
      <c r="H69"/>
      <c r="I69" s="799"/>
      <c r="J69" s="799"/>
      <c r="L69" s="799"/>
      <c r="M69" s="799"/>
      <c r="N69" s="17"/>
    </row>
    <row r="70" spans="1:14" x14ac:dyDescent="0.25">
      <c r="A70" s="44"/>
      <c r="B70" s="49" t="s">
        <v>18</v>
      </c>
      <c r="C70" s="50" t="s">
        <v>27</v>
      </c>
      <c r="D70" s="55" t="s">
        <v>28</v>
      </c>
      <c r="E70" s="55" t="s">
        <v>29</v>
      </c>
      <c r="F70"/>
      <c r="G70"/>
      <c r="H70"/>
      <c r="I70" s="799"/>
      <c r="J70" s="799"/>
      <c r="L70" s="799"/>
      <c r="M70" s="799"/>
      <c r="N70" s="17"/>
    </row>
    <row r="71" spans="1:14" ht="28.5" x14ac:dyDescent="0.25">
      <c r="A71" s="44"/>
      <c r="B71" s="56" t="s">
        <v>30</v>
      </c>
      <c r="C71" s="57">
        <v>40</v>
      </c>
      <c r="D71" s="768">
        <v>0</v>
      </c>
      <c r="E71" s="1885">
        <f>+D71+D72</f>
        <v>0</v>
      </c>
      <c r="F71"/>
      <c r="G71"/>
      <c r="H71"/>
      <c r="I71" s="799"/>
      <c r="J71" s="799"/>
      <c r="L71" s="799"/>
      <c r="M71" s="799"/>
      <c r="N71" s="17"/>
    </row>
    <row r="72" spans="1:14" ht="42.75" x14ac:dyDescent="0.25">
      <c r="A72" s="44"/>
      <c r="B72" s="56" t="s">
        <v>31</v>
      </c>
      <c r="C72" s="57">
        <v>60</v>
      </c>
      <c r="D72" s="768">
        <v>0</v>
      </c>
      <c r="E72" s="1886"/>
      <c r="F72"/>
      <c r="G72"/>
      <c r="H72"/>
      <c r="I72" s="799"/>
      <c r="J72" s="799"/>
      <c r="L72" s="799"/>
      <c r="M72" s="799"/>
      <c r="N72" s="17"/>
    </row>
    <row r="73" spans="1:14" x14ac:dyDescent="0.25">
      <c r="A73" s="44"/>
      <c r="B73" s="207"/>
      <c r="C73" s="208"/>
      <c r="D73" s="724"/>
      <c r="E73" s="724"/>
      <c r="F73"/>
      <c r="G73"/>
      <c r="H73"/>
      <c r="I73" s="799"/>
      <c r="J73" s="799"/>
      <c r="L73" s="799"/>
      <c r="M73" s="799"/>
      <c r="N73" s="17"/>
    </row>
    <row r="74" spans="1:14" x14ac:dyDescent="0.25">
      <c r="A74" s="44"/>
      <c r="B74" s="207"/>
      <c r="C74" s="208"/>
      <c r="D74" s="724"/>
      <c r="E74" s="724"/>
      <c r="F74"/>
      <c r="G74"/>
      <c r="H74"/>
      <c r="I74" s="799"/>
      <c r="J74" s="799"/>
      <c r="L74" s="799"/>
      <c r="M74" s="799"/>
      <c r="N74" s="17"/>
    </row>
    <row r="75" spans="1:14" x14ac:dyDescent="0.25">
      <c r="A75" s="44"/>
      <c r="B75" s="47" t="s">
        <v>3792</v>
      </c>
      <c r="C75" s="48"/>
      <c r="D75"/>
      <c r="E75"/>
      <c r="F75"/>
      <c r="G75"/>
      <c r="H75"/>
      <c r="I75" s="799"/>
      <c r="J75" s="799"/>
      <c r="L75" s="799"/>
      <c r="M75" s="799"/>
      <c r="N75" s="17"/>
    </row>
    <row r="76" spans="1:14" x14ac:dyDescent="0.25">
      <c r="A76" s="44"/>
      <c r="B76"/>
      <c r="C76" s="48"/>
      <c r="D76"/>
      <c r="E76"/>
      <c r="F76"/>
      <c r="G76"/>
      <c r="H76"/>
      <c r="I76" s="799"/>
      <c r="J76" s="799"/>
      <c r="L76" s="799"/>
      <c r="M76" s="799"/>
      <c r="N76" s="17"/>
    </row>
    <row r="77" spans="1:14" x14ac:dyDescent="0.25">
      <c r="A77" s="44"/>
      <c r="B77"/>
      <c r="C77" s="48"/>
      <c r="D77"/>
      <c r="E77"/>
      <c r="F77"/>
      <c r="G77"/>
      <c r="H77"/>
      <c r="I77" s="799"/>
      <c r="J77" s="799"/>
      <c r="L77" s="799"/>
      <c r="M77" s="799"/>
      <c r="N77" s="17"/>
    </row>
    <row r="78" spans="1:14" x14ac:dyDescent="0.25">
      <c r="A78" s="44"/>
      <c r="B78" s="49" t="s">
        <v>18</v>
      </c>
      <c r="C78" s="50" t="s">
        <v>27</v>
      </c>
      <c r="D78" s="55" t="s">
        <v>28</v>
      </c>
      <c r="E78" s="55" t="s">
        <v>29</v>
      </c>
      <c r="F78"/>
      <c r="G78"/>
      <c r="H78"/>
      <c r="I78" s="799"/>
      <c r="J78" s="799"/>
      <c r="L78" s="799"/>
      <c r="M78" s="799"/>
      <c r="N78" s="17"/>
    </row>
    <row r="79" spans="1:14" ht="28.5" x14ac:dyDescent="0.25">
      <c r="A79" s="44"/>
      <c r="B79" s="56" t="s">
        <v>30</v>
      </c>
      <c r="C79" s="57">
        <v>40</v>
      </c>
      <c r="D79" s="768">
        <v>0</v>
      </c>
      <c r="E79" s="1885">
        <f>+D79+D80</f>
        <v>0</v>
      </c>
      <c r="F79"/>
      <c r="G79"/>
      <c r="H79"/>
      <c r="I79" s="799"/>
      <c r="J79" s="799"/>
      <c r="L79" s="799"/>
      <c r="M79" s="799"/>
      <c r="N79" s="17"/>
    </row>
    <row r="80" spans="1:14" ht="42.75" x14ac:dyDescent="0.25">
      <c r="A80" s="44"/>
      <c r="B80" s="56" t="s">
        <v>31</v>
      </c>
      <c r="C80" s="57">
        <v>60</v>
      </c>
      <c r="D80" s="768">
        <v>0</v>
      </c>
      <c r="E80" s="1886"/>
      <c r="F80"/>
      <c r="G80"/>
      <c r="H80"/>
      <c r="I80" s="799"/>
      <c r="J80" s="799"/>
      <c r="L80" s="799"/>
      <c r="M80" s="799"/>
      <c r="N80" s="17"/>
    </row>
    <row r="81" spans="1:14" x14ac:dyDescent="0.25">
      <c r="A81" s="44"/>
      <c r="B81" s="207"/>
      <c r="C81" s="208"/>
      <c r="D81" s="724"/>
      <c r="E81" s="724"/>
      <c r="F81"/>
      <c r="G81"/>
      <c r="H81"/>
      <c r="I81" s="799"/>
      <c r="J81" s="799"/>
      <c r="L81" s="799"/>
      <c r="M81" s="799"/>
      <c r="N81" s="17"/>
    </row>
    <row r="82" spans="1:14" x14ac:dyDescent="0.25">
      <c r="A82" s="44"/>
      <c r="B82" s="207"/>
      <c r="C82" s="208"/>
      <c r="D82" s="724"/>
      <c r="E82" s="724"/>
      <c r="F82"/>
      <c r="G82"/>
      <c r="H82"/>
      <c r="I82" s="799"/>
      <c r="J82" s="799"/>
      <c r="L82" s="799"/>
      <c r="M82" s="799"/>
      <c r="N82" s="17"/>
    </row>
    <row r="83" spans="1:14" x14ac:dyDescent="0.25">
      <c r="A83" s="44"/>
      <c r="B83" s="47" t="s">
        <v>3793</v>
      </c>
      <c r="C83" s="48"/>
      <c r="D83"/>
      <c r="E83"/>
      <c r="F83"/>
      <c r="G83"/>
      <c r="H83"/>
      <c r="I83" s="799"/>
      <c r="J83" s="799"/>
      <c r="L83" s="799"/>
      <c r="M83" s="799"/>
      <c r="N83" s="17"/>
    </row>
    <row r="84" spans="1:14" x14ac:dyDescent="0.25">
      <c r="A84" s="44"/>
      <c r="B84"/>
      <c r="C84" s="48"/>
      <c r="D84"/>
      <c r="E84"/>
      <c r="F84"/>
      <c r="G84"/>
      <c r="H84"/>
      <c r="I84" s="799"/>
      <c r="J84" s="799"/>
      <c r="L84" s="799"/>
      <c r="M84" s="799"/>
      <c r="N84" s="17"/>
    </row>
    <row r="85" spans="1:14" x14ac:dyDescent="0.25">
      <c r="A85" s="44"/>
      <c r="B85"/>
      <c r="C85" s="48"/>
      <c r="D85"/>
      <c r="E85"/>
      <c r="F85"/>
      <c r="G85"/>
      <c r="H85"/>
      <c r="I85" s="799"/>
      <c r="J85" s="799"/>
      <c r="L85" s="799"/>
      <c r="M85" s="799"/>
      <c r="N85" s="17"/>
    </row>
    <row r="86" spans="1:14" x14ac:dyDescent="0.25">
      <c r="A86" s="44"/>
      <c r="B86" s="49" t="s">
        <v>18</v>
      </c>
      <c r="C86" s="50" t="s">
        <v>27</v>
      </c>
      <c r="D86" s="55" t="s">
        <v>28</v>
      </c>
      <c r="E86" s="55" t="s">
        <v>29</v>
      </c>
      <c r="F86"/>
      <c r="G86"/>
      <c r="H86"/>
      <c r="I86" s="799"/>
      <c r="J86" s="799"/>
      <c r="L86" s="799"/>
      <c r="M86" s="799"/>
      <c r="N86" s="17"/>
    </row>
    <row r="87" spans="1:14" ht="28.5" x14ac:dyDescent="0.25">
      <c r="A87" s="44"/>
      <c r="B87" s="56" t="s">
        <v>30</v>
      </c>
      <c r="C87" s="57">
        <v>40</v>
      </c>
      <c r="D87" s="768">
        <v>0</v>
      </c>
      <c r="E87" s="1885">
        <f>+D87+D88</f>
        <v>0</v>
      </c>
      <c r="F87"/>
      <c r="G87"/>
      <c r="H87"/>
      <c r="I87" s="799"/>
      <c r="J87" s="799"/>
      <c r="L87" s="799"/>
      <c r="M87" s="799"/>
      <c r="N87" s="17"/>
    </row>
    <row r="88" spans="1:14" ht="42.75" x14ac:dyDescent="0.25">
      <c r="A88" s="44"/>
      <c r="B88" s="56" t="s">
        <v>31</v>
      </c>
      <c r="C88" s="57">
        <v>60</v>
      </c>
      <c r="D88" s="768">
        <v>0</v>
      </c>
      <c r="E88" s="1886"/>
      <c r="F88"/>
      <c r="G88"/>
      <c r="H88"/>
      <c r="I88" s="799"/>
      <c r="J88" s="799"/>
      <c r="L88" s="799"/>
      <c r="M88" s="799"/>
      <c r="N88" s="17"/>
    </row>
    <row r="89" spans="1:14" x14ac:dyDescent="0.25">
      <c r="A89" s="44"/>
      <c r="B89" s="207"/>
      <c r="C89" s="208"/>
      <c r="D89" s="724"/>
      <c r="E89" s="724"/>
      <c r="F89"/>
      <c r="G89"/>
      <c r="H89"/>
      <c r="I89" s="799"/>
      <c r="J89" s="799"/>
      <c r="L89" s="799"/>
      <c r="M89" s="799"/>
      <c r="N89" s="17"/>
    </row>
    <row r="90" spans="1:14" x14ac:dyDescent="0.25">
      <c r="A90" s="44"/>
      <c r="B90" s="47" t="s">
        <v>3794</v>
      </c>
      <c r="C90" s="48"/>
      <c r="D90"/>
      <c r="E90"/>
      <c r="F90"/>
      <c r="G90"/>
      <c r="H90"/>
      <c r="I90" s="799"/>
      <c r="J90" s="799"/>
      <c r="L90" s="799"/>
      <c r="M90" s="799"/>
      <c r="N90" s="17"/>
    </row>
    <row r="91" spans="1:14" x14ac:dyDescent="0.25">
      <c r="A91" s="44"/>
      <c r="B91"/>
      <c r="C91" s="48"/>
      <c r="D91"/>
      <c r="E91"/>
      <c r="F91"/>
      <c r="G91"/>
      <c r="H91"/>
      <c r="I91" s="799"/>
      <c r="J91" s="799"/>
      <c r="L91" s="799"/>
      <c r="M91" s="799"/>
      <c r="N91" s="17"/>
    </row>
    <row r="92" spans="1:14" x14ac:dyDescent="0.25">
      <c r="A92" s="44"/>
      <c r="B92" s="49" t="s">
        <v>18</v>
      </c>
      <c r="C92" s="50" t="s">
        <v>27</v>
      </c>
      <c r="D92" s="55" t="s">
        <v>28</v>
      </c>
      <c r="E92" s="55" t="s">
        <v>29</v>
      </c>
      <c r="F92"/>
      <c r="G92"/>
      <c r="H92"/>
      <c r="I92" s="799"/>
      <c r="J92" s="799"/>
      <c r="L92" s="799"/>
      <c r="M92" s="799"/>
      <c r="N92" s="17"/>
    </row>
    <row r="93" spans="1:14" ht="28.5" x14ac:dyDescent="0.25">
      <c r="A93" s="44"/>
      <c r="B93" s="56" t="s">
        <v>30</v>
      </c>
      <c r="C93" s="57">
        <v>40</v>
      </c>
      <c r="D93" s="768">
        <v>0</v>
      </c>
      <c r="E93" s="1885">
        <f>+D93+D94</f>
        <v>0</v>
      </c>
      <c r="F93"/>
      <c r="G93"/>
      <c r="H93"/>
      <c r="I93" s="799"/>
      <c r="J93" s="799"/>
      <c r="L93" s="799"/>
      <c r="M93" s="799"/>
      <c r="N93" s="17"/>
    </row>
    <row r="94" spans="1:14" ht="42.75" x14ac:dyDescent="0.25">
      <c r="A94" s="44"/>
      <c r="B94" s="56" t="s">
        <v>31</v>
      </c>
      <c r="C94" s="57">
        <v>60</v>
      </c>
      <c r="D94" s="768">
        <v>0</v>
      </c>
      <c r="E94" s="1886"/>
      <c r="F94"/>
      <c r="G94"/>
      <c r="H94"/>
      <c r="I94" s="799"/>
      <c r="J94" s="799"/>
      <c r="L94" s="799"/>
      <c r="M94" s="799"/>
      <c r="N94" s="17"/>
    </row>
    <row r="95" spans="1:14" x14ac:dyDescent="0.25">
      <c r="A95" s="44"/>
      <c r="B95" s="207"/>
      <c r="C95" s="208"/>
      <c r="D95" s="724"/>
      <c r="E95" s="724"/>
      <c r="F95"/>
      <c r="G95"/>
      <c r="H95"/>
      <c r="I95" s="799"/>
      <c r="J95" s="799"/>
      <c r="L95" s="799"/>
      <c r="M95" s="799"/>
      <c r="N95" s="17"/>
    </row>
    <row r="96" spans="1:14" x14ac:dyDescent="0.25">
      <c r="A96" s="44"/>
      <c r="B96" s="47" t="s">
        <v>3795</v>
      </c>
      <c r="C96" s="48"/>
      <c r="D96"/>
      <c r="E96"/>
      <c r="F96"/>
      <c r="G96"/>
      <c r="H96"/>
      <c r="I96" s="799"/>
      <c r="J96" s="799"/>
      <c r="L96" s="799"/>
      <c r="M96" s="799"/>
      <c r="N96" s="17"/>
    </row>
    <row r="97" spans="1:26" x14ac:dyDescent="0.25">
      <c r="A97" s="44"/>
      <c r="B97"/>
      <c r="C97" s="48"/>
      <c r="D97"/>
      <c r="E97"/>
      <c r="F97"/>
      <c r="G97"/>
      <c r="H97"/>
      <c r="I97" s="799"/>
      <c r="J97" s="799"/>
      <c r="L97" s="799"/>
      <c r="M97" s="799"/>
      <c r="N97" s="17"/>
    </row>
    <row r="98" spans="1:26" x14ac:dyDescent="0.25">
      <c r="A98" s="44"/>
      <c r="B98" s="49" t="s">
        <v>18</v>
      </c>
      <c r="C98" s="50" t="s">
        <v>27</v>
      </c>
      <c r="D98" s="55" t="s">
        <v>28</v>
      </c>
      <c r="E98" s="55" t="s">
        <v>29</v>
      </c>
      <c r="F98"/>
      <c r="G98"/>
      <c r="H98"/>
      <c r="I98" s="799"/>
      <c r="J98" s="799"/>
      <c r="L98" s="799"/>
      <c r="M98" s="799"/>
      <c r="N98" s="17"/>
    </row>
    <row r="99" spans="1:26" ht="28.5" x14ac:dyDescent="0.25">
      <c r="A99" s="44"/>
      <c r="B99" s="56" t="s">
        <v>30</v>
      </c>
      <c r="C99" s="57">
        <v>40</v>
      </c>
      <c r="D99" s="768">
        <v>0</v>
      </c>
      <c r="E99" s="1885">
        <f>+D99+D100</f>
        <v>0</v>
      </c>
      <c r="F99"/>
      <c r="G99"/>
      <c r="H99"/>
      <c r="I99" s="799"/>
      <c r="J99" s="799"/>
      <c r="L99" s="799"/>
      <c r="M99" s="799"/>
      <c r="N99" s="17"/>
    </row>
    <row r="100" spans="1:26" ht="42.75" x14ac:dyDescent="0.25">
      <c r="A100" s="44"/>
      <c r="B100" s="56" t="s">
        <v>31</v>
      </c>
      <c r="C100" s="57">
        <v>60</v>
      </c>
      <c r="D100" s="768">
        <v>0</v>
      </c>
      <c r="E100" s="1886"/>
      <c r="F100"/>
      <c r="G100"/>
      <c r="H100"/>
      <c r="I100" s="799"/>
      <c r="J100" s="799"/>
      <c r="L100" s="799"/>
      <c r="M100" s="799"/>
      <c r="N100" s="17"/>
    </row>
    <row r="101" spans="1:26" x14ac:dyDescent="0.25">
      <c r="A101" s="44"/>
      <c r="B101" s="207"/>
      <c r="C101" s="208"/>
      <c r="D101" s="724"/>
      <c r="E101" s="724"/>
      <c r="F101"/>
      <c r="G101"/>
      <c r="H101"/>
      <c r="I101" s="799"/>
      <c r="J101" s="799"/>
      <c r="L101" s="799"/>
      <c r="M101" s="799"/>
      <c r="N101" s="17"/>
    </row>
    <row r="102" spans="1:26" x14ac:dyDescent="0.25">
      <c r="A102" s="44"/>
      <c r="C102" s="45"/>
      <c r="D102" s="25"/>
      <c r="E102" s="46"/>
      <c r="F102" s="41"/>
      <c r="G102" s="41"/>
      <c r="H102" s="41"/>
      <c r="I102" s="42"/>
      <c r="J102" s="42"/>
      <c r="K102" s="43"/>
      <c r="L102" s="42"/>
      <c r="M102" s="42"/>
    </row>
    <row r="103" spans="1:26" ht="15.75" thickBot="1" x14ac:dyDescent="0.3">
      <c r="M103" s="1887" t="s">
        <v>32</v>
      </c>
      <c r="N103" s="1887"/>
    </row>
    <row r="104" spans="1:26" ht="18.75" x14ac:dyDescent="0.25">
      <c r="B104" s="2298" t="s">
        <v>3234</v>
      </c>
      <c r="C104" s="2298"/>
      <c r="D104" s="2298"/>
      <c r="E104" s="2298"/>
      <c r="F104" s="2298"/>
      <c r="G104" s="2298"/>
      <c r="H104" s="2298"/>
      <c r="I104" s="2298"/>
      <c r="J104" s="2298"/>
      <c r="K104" s="2298"/>
      <c r="L104" s="2298"/>
      <c r="M104" s="2298"/>
      <c r="N104" s="2298"/>
      <c r="O104" s="2298"/>
      <c r="P104" s="2298"/>
      <c r="Q104" s="2298"/>
    </row>
    <row r="105" spans="1:26" ht="15.75" thickBot="1" x14ac:dyDescent="0.3">
      <c r="M105" s="58"/>
      <c r="N105" s="58"/>
    </row>
    <row r="106" spans="1:26" s="799" customFormat="1" ht="60" x14ac:dyDescent="0.25">
      <c r="B106" s="155" t="s">
        <v>34</v>
      </c>
      <c r="C106" s="156" t="s">
        <v>35</v>
      </c>
      <c r="D106" s="155" t="s">
        <v>36</v>
      </c>
      <c r="E106" s="155" t="s">
        <v>37</v>
      </c>
      <c r="F106" s="155" t="s">
        <v>38</v>
      </c>
      <c r="G106" s="155" t="s">
        <v>39</v>
      </c>
      <c r="H106" s="155" t="s">
        <v>40</v>
      </c>
      <c r="I106" s="155" t="s">
        <v>41</v>
      </c>
      <c r="J106" s="155" t="s">
        <v>42</v>
      </c>
      <c r="K106" s="155" t="s">
        <v>43</v>
      </c>
      <c r="L106" s="155" t="s">
        <v>44</v>
      </c>
      <c r="M106" s="157" t="s">
        <v>45</v>
      </c>
      <c r="N106" s="155" t="s">
        <v>46</v>
      </c>
      <c r="O106" s="155" t="s">
        <v>47</v>
      </c>
      <c r="P106" s="755" t="s">
        <v>48</v>
      </c>
      <c r="Q106" s="755" t="s">
        <v>49</v>
      </c>
    </row>
    <row r="107" spans="1:26" s="76" customFormat="1" ht="30" x14ac:dyDescent="0.25">
      <c r="A107" s="62"/>
      <c r="B107" s="162" t="s">
        <v>3796</v>
      </c>
      <c r="C107" s="162" t="s">
        <v>3796</v>
      </c>
      <c r="D107" s="77" t="s">
        <v>1701</v>
      </c>
      <c r="E107" s="78" t="s">
        <v>3797</v>
      </c>
      <c r="F107" s="79" t="s">
        <v>19</v>
      </c>
      <c r="G107" s="159">
        <v>1</v>
      </c>
      <c r="H107" s="80">
        <v>39815</v>
      </c>
      <c r="I107" s="81">
        <v>40178</v>
      </c>
      <c r="J107" s="82" t="s">
        <v>20</v>
      </c>
      <c r="K107" s="83">
        <v>1.2</v>
      </c>
      <c r="L107" s="83">
        <v>0</v>
      </c>
      <c r="M107" s="84">
        <v>2151</v>
      </c>
      <c r="N107" s="84">
        <v>2151</v>
      </c>
      <c r="O107" s="85">
        <v>1239648811</v>
      </c>
      <c r="P107" s="85" t="s">
        <v>3798</v>
      </c>
      <c r="Q107" s="818" t="s">
        <v>3799</v>
      </c>
      <c r="R107" s="75"/>
      <c r="S107" s="75"/>
      <c r="T107" s="75"/>
      <c r="U107" s="75"/>
      <c r="V107" s="75"/>
      <c r="W107" s="75"/>
      <c r="X107" s="75"/>
      <c r="Y107" s="75"/>
      <c r="Z107" s="75"/>
    </row>
    <row r="108" spans="1:26" s="76" customFormat="1" ht="45" x14ac:dyDescent="0.25">
      <c r="A108" s="62"/>
      <c r="B108" s="162" t="s">
        <v>3796</v>
      </c>
      <c r="C108" s="162" t="s">
        <v>3796</v>
      </c>
      <c r="D108" s="77" t="s">
        <v>3800</v>
      </c>
      <c r="E108" s="78" t="s">
        <v>3801</v>
      </c>
      <c r="F108" s="79" t="s">
        <v>20</v>
      </c>
      <c r="G108" s="159">
        <v>1</v>
      </c>
      <c r="H108" s="80">
        <v>39873</v>
      </c>
      <c r="I108" s="81">
        <v>40154</v>
      </c>
      <c r="J108" s="82" t="s">
        <v>20</v>
      </c>
      <c r="K108" s="83">
        <v>0</v>
      </c>
      <c r="L108" s="83">
        <v>2.2000000000000002</v>
      </c>
      <c r="M108" s="84">
        <v>830</v>
      </c>
      <c r="N108" s="84">
        <v>830</v>
      </c>
      <c r="O108" s="85">
        <v>189677000</v>
      </c>
      <c r="P108" s="87">
        <v>86</v>
      </c>
      <c r="Q108" s="818" t="s">
        <v>3802</v>
      </c>
      <c r="R108" s="75"/>
      <c r="S108" s="75"/>
      <c r="T108" s="75"/>
      <c r="U108" s="75"/>
      <c r="V108" s="75"/>
      <c r="W108" s="75"/>
      <c r="X108" s="75"/>
      <c r="Y108" s="75"/>
      <c r="Z108" s="75"/>
    </row>
    <row r="109" spans="1:26" s="76" customFormat="1" ht="45" x14ac:dyDescent="0.25">
      <c r="A109" s="62"/>
      <c r="B109" s="162" t="s">
        <v>3796</v>
      </c>
      <c r="C109" s="162" t="s">
        <v>3796</v>
      </c>
      <c r="D109" s="77" t="s">
        <v>3803</v>
      </c>
      <c r="E109" s="78" t="s">
        <v>3804</v>
      </c>
      <c r="F109" s="79" t="s">
        <v>20</v>
      </c>
      <c r="G109" s="159">
        <v>1</v>
      </c>
      <c r="H109" s="80">
        <v>39868</v>
      </c>
      <c r="I109" s="81">
        <v>40157</v>
      </c>
      <c r="J109" s="82" t="s">
        <v>20</v>
      </c>
      <c r="K109" s="83">
        <v>0</v>
      </c>
      <c r="L109" s="83">
        <v>2.2999999999999998</v>
      </c>
      <c r="M109" s="84">
        <v>1410</v>
      </c>
      <c r="N109" s="84">
        <v>1410</v>
      </c>
      <c r="O109" s="85">
        <v>258903216</v>
      </c>
      <c r="P109" s="87">
        <v>87</v>
      </c>
      <c r="Q109" s="818" t="s">
        <v>3802</v>
      </c>
      <c r="R109" s="75"/>
      <c r="S109" s="75"/>
      <c r="T109" s="75"/>
      <c r="U109" s="75"/>
      <c r="V109" s="75"/>
      <c r="W109" s="75"/>
      <c r="X109" s="75"/>
      <c r="Y109" s="75"/>
      <c r="Z109" s="75"/>
    </row>
    <row r="110" spans="1:26" s="76" customFormat="1" ht="45" x14ac:dyDescent="0.25">
      <c r="A110" s="62"/>
      <c r="B110" s="162" t="s">
        <v>3796</v>
      </c>
      <c r="C110" s="162" t="s">
        <v>3796</v>
      </c>
      <c r="D110" s="77" t="s">
        <v>3803</v>
      </c>
      <c r="E110" s="78" t="s">
        <v>3804</v>
      </c>
      <c r="F110" s="79" t="s">
        <v>20</v>
      </c>
      <c r="G110" s="159">
        <v>1</v>
      </c>
      <c r="H110" s="80">
        <v>40240</v>
      </c>
      <c r="I110" s="81">
        <v>40466</v>
      </c>
      <c r="J110" s="82" t="s">
        <v>20</v>
      </c>
      <c r="K110" s="83">
        <v>0</v>
      </c>
      <c r="L110" s="83">
        <v>7.4</v>
      </c>
      <c r="M110" s="84">
        <v>1927</v>
      </c>
      <c r="N110" s="84">
        <v>1927</v>
      </c>
      <c r="O110" s="85">
        <v>223226276</v>
      </c>
      <c r="P110" s="87">
        <v>88</v>
      </c>
      <c r="Q110" s="818" t="s">
        <v>3802</v>
      </c>
      <c r="R110" s="75"/>
      <c r="S110" s="75"/>
      <c r="T110" s="75"/>
      <c r="U110" s="75"/>
      <c r="V110" s="75"/>
      <c r="W110" s="75"/>
      <c r="X110" s="75"/>
      <c r="Y110" s="75"/>
      <c r="Z110" s="75"/>
    </row>
    <row r="111" spans="1:26" s="76" customFormat="1" ht="45" x14ac:dyDescent="0.25">
      <c r="A111" s="62"/>
      <c r="B111" s="162" t="s">
        <v>3796</v>
      </c>
      <c r="C111" s="162" t="s">
        <v>3796</v>
      </c>
      <c r="D111" s="77" t="s">
        <v>3805</v>
      </c>
      <c r="E111" s="78" t="s">
        <v>3804</v>
      </c>
      <c r="F111" s="79" t="s">
        <v>20</v>
      </c>
      <c r="G111" s="159">
        <v>1</v>
      </c>
      <c r="H111" s="80">
        <v>40330</v>
      </c>
      <c r="I111" s="81">
        <v>40502</v>
      </c>
      <c r="J111" s="82" t="s">
        <v>20</v>
      </c>
      <c r="K111" s="83">
        <v>0</v>
      </c>
      <c r="L111" s="83">
        <v>5.5</v>
      </c>
      <c r="M111" s="84">
        <v>2030</v>
      </c>
      <c r="N111" s="84">
        <v>2030</v>
      </c>
      <c r="O111" s="85">
        <v>217240500</v>
      </c>
      <c r="P111" s="87">
        <v>89</v>
      </c>
      <c r="Q111" s="818" t="s">
        <v>3802</v>
      </c>
      <c r="R111" s="75"/>
      <c r="S111" s="75"/>
      <c r="T111" s="75"/>
      <c r="U111" s="75"/>
      <c r="V111" s="75"/>
      <c r="W111" s="75"/>
      <c r="X111" s="75"/>
      <c r="Y111" s="75"/>
      <c r="Z111" s="75"/>
    </row>
    <row r="112" spans="1:26" s="76" customFormat="1" ht="45" x14ac:dyDescent="0.25">
      <c r="A112" s="62"/>
      <c r="B112" s="162" t="s">
        <v>3796</v>
      </c>
      <c r="C112" s="162" t="s">
        <v>3796</v>
      </c>
      <c r="D112" s="77" t="s">
        <v>3806</v>
      </c>
      <c r="E112" s="370" t="s">
        <v>3807</v>
      </c>
      <c r="F112" s="79" t="s">
        <v>20</v>
      </c>
      <c r="G112" s="159" t="s">
        <v>3808</v>
      </c>
      <c r="H112" s="80">
        <v>40590</v>
      </c>
      <c r="I112" s="81">
        <v>40858</v>
      </c>
      <c r="J112" s="82" t="s">
        <v>20</v>
      </c>
      <c r="K112" s="83">
        <v>0</v>
      </c>
      <c r="L112" s="83">
        <v>8.5</v>
      </c>
      <c r="M112" s="84"/>
      <c r="N112" s="84"/>
      <c r="O112" s="85">
        <v>2373565240</v>
      </c>
      <c r="P112" s="87">
        <v>90</v>
      </c>
      <c r="Q112" s="818" t="s">
        <v>3802</v>
      </c>
      <c r="R112" s="75"/>
      <c r="S112" s="75"/>
      <c r="T112" s="75"/>
      <c r="U112" s="75"/>
      <c r="V112" s="75"/>
      <c r="W112" s="75"/>
      <c r="X112" s="75"/>
      <c r="Y112" s="75"/>
      <c r="Z112" s="75"/>
    </row>
    <row r="113" spans="1:26" s="76" customFormat="1" x14ac:dyDescent="0.25">
      <c r="A113" s="62"/>
      <c r="B113" s="162" t="s">
        <v>3796</v>
      </c>
      <c r="C113" s="162" t="s">
        <v>3796</v>
      </c>
      <c r="D113" s="77" t="s">
        <v>3306</v>
      </c>
      <c r="E113" s="78" t="s">
        <v>3809</v>
      </c>
      <c r="F113" s="79" t="s">
        <v>19</v>
      </c>
      <c r="G113" s="159">
        <v>1</v>
      </c>
      <c r="H113" s="80">
        <v>40563</v>
      </c>
      <c r="I113" s="81">
        <v>40908</v>
      </c>
      <c r="J113" s="82" t="s">
        <v>20</v>
      </c>
      <c r="K113" s="83">
        <v>11.3</v>
      </c>
      <c r="L113" s="83">
        <v>0</v>
      </c>
      <c r="M113" s="84">
        <v>1840</v>
      </c>
      <c r="N113" s="84">
        <v>1840</v>
      </c>
      <c r="O113" s="85">
        <v>1447414676</v>
      </c>
      <c r="P113" s="85" t="s">
        <v>3810</v>
      </c>
      <c r="Q113" s="74"/>
      <c r="R113" s="75"/>
      <c r="S113" s="75"/>
      <c r="T113" s="75"/>
      <c r="U113" s="75"/>
      <c r="V113" s="75"/>
      <c r="W113" s="75"/>
      <c r="X113" s="75"/>
      <c r="Y113" s="75"/>
      <c r="Z113" s="75"/>
    </row>
    <row r="114" spans="1:26" s="76" customFormat="1" ht="45" x14ac:dyDescent="0.25">
      <c r="A114" s="62"/>
      <c r="B114" s="162" t="s">
        <v>3796</v>
      </c>
      <c r="C114" s="162" t="s">
        <v>3796</v>
      </c>
      <c r="D114" s="77" t="s">
        <v>3811</v>
      </c>
      <c r="E114" s="78" t="s">
        <v>3804</v>
      </c>
      <c r="F114" s="79" t="s">
        <v>20</v>
      </c>
      <c r="G114" s="159">
        <v>1</v>
      </c>
      <c r="H114" s="80">
        <v>40601</v>
      </c>
      <c r="I114" s="81">
        <v>40877</v>
      </c>
      <c r="J114" s="82" t="s">
        <v>20</v>
      </c>
      <c r="K114" s="83">
        <v>0</v>
      </c>
      <c r="L114" s="83">
        <v>9.1</v>
      </c>
      <c r="M114" s="84">
        <v>1565</v>
      </c>
      <c r="N114" s="84">
        <v>1565</v>
      </c>
      <c r="O114" s="85">
        <v>273926215</v>
      </c>
      <c r="P114" s="87">
        <v>93</v>
      </c>
      <c r="Q114" s="818" t="s">
        <v>3802</v>
      </c>
      <c r="R114" s="75"/>
      <c r="S114" s="75"/>
      <c r="T114" s="75"/>
      <c r="U114" s="75"/>
      <c r="V114" s="75"/>
      <c r="W114" s="75"/>
      <c r="X114" s="75"/>
      <c r="Y114" s="75"/>
      <c r="Z114" s="75"/>
    </row>
    <row r="115" spans="1:26" s="76" customFormat="1" ht="45" x14ac:dyDescent="0.25">
      <c r="A115" s="62"/>
      <c r="B115" s="162" t="s">
        <v>3796</v>
      </c>
      <c r="C115" s="162" t="s">
        <v>3796</v>
      </c>
      <c r="D115" s="77" t="s">
        <v>3812</v>
      </c>
      <c r="E115" s="78" t="s">
        <v>3804</v>
      </c>
      <c r="F115" s="79" t="s">
        <v>20</v>
      </c>
      <c r="G115" s="159">
        <v>1</v>
      </c>
      <c r="H115" s="80">
        <v>41137</v>
      </c>
      <c r="I115" s="81">
        <v>41255</v>
      </c>
      <c r="J115" s="82" t="s">
        <v>20</v>
      </c>
      <c r="K115" s="83">
        <v>0</v>
      </c>
      <c r="L115" s="83">
        <v>4.0999999999999996</v>
      </c>
      <c r="M115" s="84">
        <v>571</v>
      </c>
      <c r="N115" s="84">
        <v>571</v>
      </c>
      <c r="O115" s="85">
        <v>400000000</v>
      </c>
      <c r="P115" s="87">
        <v>94</v>
      </c>
      <c r="Q115" s="818" t="s">
        <v>3802</v>
      </c>
      <c r="R115" s="75"/>
      <c r="S115" s="75"/>
      <c r="T115" s="75"/>
      <c r="U115" s="75"/>
      <c r="V115" s="75"/>
      <c r="W115" s="75"/>
      <c r="X115" s="75"/>
      <c r="Y115" s="75"/>
      <c r="Z115" s="75"/>
    </row>
    <row r="116" spans="1:26" s="76" customFormat="1" ht="45" x14ac:dyDescent="0.25">
      <c r="A116" s="62"/>
      <c r="B116" s="162" t="s">
        <v>3796</v>
      </c>
      <c r="C116" s="162" t="s">
        <v>3796</v>
      </c>
      <c r="D116" s="77" t="s">
        <v>3813</v>
      </c>
      <c r="E116" s="78" t="s">
        <v>3804</v>
      </c>
      <c r="F116" s="79" t="s">
        <v>20</v>
      </c>
      <c r="G116" s="159">
        <v>1</v>
      </c>
      <c r="H116" s="80">
        <v>40619</v>
      </c>
      <c r="I116" s="81">
        <v>40886</v>
      </c>
      <c r="J116" s="82" t="s">
        <v>20</v>
      </c>
      <c r="K116" s="83">
        <v>0</v>
      </c>
      <c r="L116" s="83">
        <v>8.6999999999999993</v>
      </c>
      <c r="M116" s="84"/>
      <c r="N116" s="84"/>
      <c r="O116" s="85">
        <v>377475199</v>
      </c>
      <c r="P116" s="87">
        <v>95</v>
      </c>
      <c r="Q116" s="818" t="s">
        <v>3802</v>
      </c>
      <c r="R116" s="75"/>
      <c r="S116" s="75"/>
      <c r="T116" s="75"/>
      <c r="U116" s="75"/>
      <c r="V116" s="75"/>
      <c r="W116" s="75"/>
      <c r="X116" s="75"/>
      <c r="Y116" s="75"/>
      <c r="Z116" s="75"/>
    </row>
    <row r="117" spans="1:26" s="76" customFormat="1" ht="45" x14ac:dyDescent="0.25">
      <c r="A117" s="62"/>
      <c r="B117" s="162" t="s">
        <v>3796</v>
      </c>
      <c r="C117" s="162" t="s">
        <v>3796</v>
      </c>
      <c r="D117" s="77" t="s">
        <v>3812</v>
      </c>
      <c r="E117" s="78" t="s">
        <v>3804</v>
      </c>
      <c r="F117" s="79" t="s">
        <v>20</v>
      </c>
      <c r="G117" s="159">
        <v>1</v>
      </c>
      <c r="H117" s="80">
        <v>40966</v>
      </c>
      <c r="I117" s="81">
        <v>41243</v>
      </c>
      <c r="J117" s="82" t="s">
        <v>20</v>
      </c>
      <c r="K117" s="83">
        <v>0</v>
      </c>
      <c r="L117" s="83">
        <v>9.1</v>
      </c>
      <c r="M117" s="84">
        <v>5157</v>
      </c>
      <c r="N117" s="84">
        <v>5157</v>
      </c>
      <c r="O117" s="85">
        <v>1076604800</v>
      </c>
      <c r="P117" s="87">
        <v>96</v>
      </c>
      <c r="Q117" s="818" t="s">
        <v>3802</v>
      </c>
      <c r="R117" s="75"/>
      <c r="S117" s="75"/>
      <c r="T117" s="75"/>
      <c r="U117" s="75"/>
      <c r="V117" s="75"/>
      <c r="W117" s="75"/>
      <c r="X117" s="75"/>
      <c r="Y117" s="75"/>
      <c r="Z117" s="75"/>
    </row>
    <row r="118" spans="1:26" s="76" customFormat="1" ht="45" x14ac:dyDescent="0.25">
      <c r="A118" s="62"/>
      <c r="B118" s="162" t="s">
        <v>3796</v>
      </c>
      <c r="C118" s="162" t="s">
        <v>3796</v>
      </c>
      <c r="D118" s="77" t="s">
        <v>3814</v>
      </c>
      <c r="E118" s="78" t="s">
        <v>3804</v>
      </c>
      <c r="F118" s="79" t="s">
        <v>20</v>
      </c>
      <c r="G118" s="78">
        <v>1</v>
      </c>
      <c r="H118" s="80">
        <v>41047</v>
      </c>
      <c r="I118" s="81">
        <v>41243</v>
      </c>
      <c r="J118" s="82" t="s">
        <v>20</v>
      </c>
      <c r="K118" s="83">
        <v>0</v>
      </c>
      <c r="L118" s="83">
        <v>6.4</v>
      </c>
      <c r="M118" s="84">
        <v>3000</v>
      </c>
      <c r="N118" s="84">
        <v>3000</v>
      </c>
      <c r="O118" s="85">
        <v>594678400</v>
      </c>
      <c r="P118" s="87">
        <v>97</v>
      </c>
      <c r="Q118" s="818" t="s">
        <v>3802</v>
      </c>
      <c r="R118" s="75"/>
      <c r="S118" s="75"/>
      <c r="T118" s="75"/>
      <c r="U118" s="75"/>
      <c r="V118" s="75"/>
      <c r="W118" s="75"/>
      <c r="X118" s="75"/>
      <c r="Y118" s="75"/>
      <c r="Z118" s="75"/>
    </row>
    <row r="119" spans="1:26" s="76" customFormat="1" ht="45" x14ac:dyDescent="0.25">
      <c r="A119" s="62"/>
      <c r="B119" s="162" t="s">
        <v>3815</v>
      </c>
      <c r="C119" s="162" t="s">
        <v>3815</v>
      </c>
      <c r="D119" s="77" t="s">
        <v>3814</v>
      </c>
      <c r="E119" s="78" t="s">
        <v>3804</v>
      </c>
      <c r="F119" s="79" t="s">
        <v>20</v>
      </c>
      <c r="G119" s="78">
        <v>1</v>
      </c>
      <c r="H119" s="80">
        <v>406600</v>
      </c>
      <c r="I119" s="81">
        <v>41608</v>
      </c>
      <c r="J119" s="82" t="s">
        <v>20</v>
      </c>
      <c r="K119" s="83">
        <v>0</v>
      </c>
      <c r="L119" s="83">
        <v>8.1999999999999993</v>
      </c>
      <c r="M119" s="84">
        <v>2630</v>
      </c>
      <c r="N119" s="84">
        <v>2630</v>
      </c>
      <c r="O119" s="85">
        <v>641026100</v>
      </c>
      <c r="P119" s="87">
        <v>98</v>
      </c>
      <c r="Q119" s="818" t="s">
        <v>3802</v>
      </c>
      <c r="R119" s="75"/>
      <c r="S119" s="75"/>
      <c r="T119" s="75"/>
      <c r="U119" s="75"/>
      <c r="V119" s="75"/>
      <c r="W119" s="75"/>
      <c r="X119" s="75"/>
      <c r="Y119" s="75"/>
      <c r="Z119" s="75"/>
    </row>
    <row r="120" spans="1:26" s="76" customFormat="1" x14ac:dyDescent="0.25">
      <c r="A120" s="62"/>
      <c r="B120" s="162" t="s">
        <v>29</v>
      </c>
      <c r="C120" s="77"/>
      <c r="D120" s="77"/>
      <c r="E120" s="78"/>
      <c r="F120" s="79"/>
      <c r="G120" s="79"/>
      <c r="H120" s="79"/>
      <c r="I120" s="81"/>
      <c r="J120" s="82"/>
      <c r="K120" s="89">
        <f>SUM(K107:K119)</f>
        <v>12.5</v>
      </c>
      <c r="L120" s="89">
        <f>SUM(L107:L119)</f>
        <v>71.5</v>
      </c>
      <c r="M120" s="96">
        <f>SUM(M107:M119)</f>
        <v>23111</v>
      </c>
      <c r="N120" s="84"/>
      <c r="O120" s="85"/>
      <c r="P120" s="85"/>
      <c r="Q120" s="88"/>
    </row>
    <row r="121" spans="1:26" s="100" customFormat="1" x14ac:dyDescent="0.25">
      <c r="C121" s="101"/>
      <c r="E121" s="102"/>
      <c r="K121" s="103"/>
    </row>
    <row r="122" spans="1:26" s="100" customFormat="1" x14ac:dyDescent="0.25">
      <c r="B122" s="1888" t="s">
        <v>60</v>
      </c>
      <c r="C122" s="2126" t="s">
        <v>61</v>
      </c>
      <c r="D122" s="1890" t="s">
        <v>62</v>
      </c>
      <c r="E122" s="1890"/>
      <c r="K122" s="103"/>
    </row>
    <row r="123" spans="1:26" s="100" customFormat="1" x14ac:dyDescent="0.25">
      <c r="B123" s="1889"/>
      <c r="C123" s="2127"/>
      <c r="D123" s="752" t="s">
        <v>19</v>
      </c>
      <c r="E123" s="105" t="s">
        <v>20</v>
      </c>
      <c r="K123" s="103"/>
    </row>
    <row r="124" spans="1:26" s="100" customFormat="1" ht="18.75" x14ac:dyDescent="0.25">
      <c r="B124" s="106" t="s">
        <v>65</v>
      </c>
      <c r="C124" s="107">
        <f>+K120</f>
        <v>12.5</v>
      </c>
      <c r="D124" s="833"/>
      <c r="E124" s="833" t="s">
        <v>22</v>
      </c>
      <c r="F124" s="110"/>
      <c r="G124" s="110"/>
      <c r="H124" s="110"/>
      <c r="I124" s="110"/>
      <c r="J124" s="110"/>
      <c r="K124" s="111"/>
      <c r="L124" s="110"/>
      <c r="M124" s="110"/>
    </row>
    <row r="125" spans="1:26" s="100" customFormat="1" x14ac:dyDescent="0.25">
      <c r="B125" s="106" t="s">
        <v>66</v>
      </c>
      <c r="C125" s="107" t="s">
        <v>3816</v>
      </c>
      <c r="D125" s="833" t="s">
        <v>22</v>
      </c>
      <c r="E125" s="109"/>
      <c r="K125" s="103"/>
    </row>
    <row r="126" spans="1:26" s="100" customFormat="1" x14ac:dyDescent="0.25">
      <c r="B126" s="112"/>
      <c r="C126" s="1901"/>
      <c r="D126" s="1901"/>
      <c r="E126" s="1901"/>
      <c r="F126" s="1901"/>
      <c r="G126" s="1901"/>
      <c r="H126" s="1901"/>
      <c r="I126" s="1901"/>
      <c r="J126" s="1901"/>
      <c r="K126" s="1901"/>
      <c r="L126" s="1901"/>
      <c r="M126" s="1901"/>
      <c r="N126" s="1901"/>
    </row>
    <row r="127" spans="1:26" ht="15.75" thickBot="1" x14ac:dyDescent="0.3"/>
    <row r="128" spans="1:26" ht="27" thickBot="1" x14ac:dyDescent="0.3">
      <c r="B128" s="1903" t="s">
        <v>67</v>
      </c>
      <c r="C128" s="1904"/>
      <c r="D128" s="1904"/>
      <c r="E128" s="1904"/>
      <c r="F128" s="1904"/>
      <c r="G128" s="1904"/>
      <c r="H128" s="1904"/>
      <c r="I128" s="1904"/>
      <c r="J128" s="1904"/>
      <c r="K128" s="1904"/>
      <c r="L128" s="1904"/>
      <c r="M128" s="1904"/>
      <c r="N128" s="1905"/>
    </row>
    <row r="131" spans="2:18" ht="120" x14ac:dyDescent="0.25">
      <c r="B131" s="798" t="s">
        <v>68</v>
      </c>
      <c r="C131" s="113" t="s">
        <v>69</v>
      </c>
      <c r="D131" s="114" t="s">
        <v>70</v>
      </c>
      <c r="E131" s="114" t="s">
        <v>71</v>
      </c>
      <c r="F131" s="114" t="s">
        <v>72</v>
      </c>
      <c r="G131" s="114" t="s">
        <v>73</v>
      </c>
      <c r="H131" s="114" t="s">
        <v>74</v>
      </c>
      <c r="I131" s="114" t="s">
        <v>75</v>
      </c>
      <c r="J131" s="114" t="s">
        <v>76</v>
      </c>
      <c r="K131" s="114" t="s">
        <v>77</v>
      </c>
      <c r="L131" s="114" t="s">
        <v>78</v>
      </c>
      <c r="M131" s="115" t="s">
        <v>79</v>
      </c>
      <c r="N131" s="115" t="s">
        <v>80</v>
      </c>
      <c r="O131" s="1898" t="s">
        <v>81</v>
      </c>
      <c r="P131" s="1900"/>
      <c r="Q131" s="114" t="s">
        <v>82</v>
      </c>
    </row>
    <row r="132" spans="2:18" s="116" customFormat="1" ht="165" x14ac:dyDescent="0.25">
      <c r="B132" s="924" t="s">
        <v>1128</v>
      </c>
      <c r="C132" s="118" t="s">
        <v>91</v>
      </c>
      <c r="D132" s="119" t="s">
        <v>3817</v>
      </c>
      <c r="E132" s="119">
        <v>50</v>
      </c>
      <c r="F132" s="119" t="s">
        <v>86</v>
      </c>
      <c r="G132" s="119" t="s">
        <v>86</v>
      </c>
      <c r="H132" s="119" t="s">
        <v>86</v>
      </c>
      <c r="I132" s="119" t="s">
        <v>19</v>
      </c>
      <c r="J132" s="119" t="s">
        <v>19</v>
      </c>
      <c r="K132" s="119" t="s">
        <v>19</v>
      </c>
      <c r="L132" s="119" t="s">
        <v>19</v>
      </c>
      <c r="M132" s="120" t="s">
        <v>19</v>
      </c>
      <c r="N132" s="120" t="s">
        <v>19</v>
      </c>
      <c r="O132" s="2088"/>
      <c r="P132" s="2089"/>
      <c r="Q132" s="119" t="s">
        <v>19</v>
      </c>
      <c r="R132" s="121"/>
    </row>
    <row r="133" spans="2:18" s="116" customFormat="1" ht="135" x14ac:dyDescent="0.25">
      <c r="B133" s="924" t="s">
        <v>1128</v>
      </c>
      <c r="C133" s="118" t="s">
        <v>91</v>
      </c>
      <c r="D133" s="701" t="s">
        <v>3818</v>
      </c>
      <c r="E133" s="119">
        <v>50</v>
      </c>
      <c r="F133" s="119" t="s">
        <v>86</v>
      </c>
      <c r="G133" s="119" t="s">
        <v>86</v>
      </c>
      <c r="H133" s="119" t="s">
        <v>86</v>
      </c>
      <c r="I133" s="119" t="s">
        <v>19</v>
      </c>
      <c r="J133" s="119" t="s">
        <v>19</v>
      </c>
      <c r="K133" s="119" t="s">
        <v>19</v>
      </c>
      <c r="L133" s="119" t="s">
        <v>19</v>
      </c>
      <c r="M133" s="120" t="s">
        <v>19</v>
      </c>
      <c r="N133" s="120" t="s">
        <v>19</v>
      </c>
      <c r="O133" s="2088"/>
      <c r="P133" s="2089"/>
      <c r="Q133" s="119" t="s">
        <v>19</v>
      </c>
      <c r="R133" s="121"/>
    </row>
    <row r="134" spans="2:18" s="116" customFormat="1" ht="150" x14ac:dyDescent="0.25">
      <c r="B134" s="924" t="s">
        <v>1128</v>
      </c>
      <c r="C134" s="118" t="s">
        <v>91</v>
      </c>
      <c r="D134" s="701" t="s">
        <v>3819</v>
      </c>
      <c r="E134" s="119">
        <v>50</v>
      </c>
      <c r="F134" s="119" t="s">
        <v>86</v>
      </c>
      <c r="G134" s="119" t="s">
        <v>86</v>
      </c>
      <c r="H134" s="119" t="s">
        <v>86</v>
      </c>
      <c r="I134" s="119" t="s">
        <v>19</v>
      </c>
      <c r="J134" s="119" t="s">
        <v>19</v>
      </c>
      <c r="K134" s="119" t="s">
        <v>19</v>
      </c>
      <c r="L134" s="119" t="s">
        <v>19</v>
      </c>
      <c r="M134" s="120" t="s">
        <v>19</v>
      </c>
      <c r="N134" s="120" t="s">
        <v>19</v>
      </c>
      <c r="O134" s="2088"/>
      <c r="P134" s="2089"/>
      <c r="Q134" s="119" t="s">
        <v>19</v>
      </c>
      <c r="R134" s="121"/>
    </row>
    <row r="135" spans="2:18" s="116" customFormat="1" ht="45" x14ac:dyDescent="0.25">
      <c r="B135" s="924" t="s">
        <v>1128</v>
      </c>
      <c r="C135" s="118" t="s">
        <v>91</v>
      </c>
      <c r="D135" s="701" t="s">
        <v>3820</v>
      </c>
      <c r="E135" s="119">
        <v>50</v>
      </c>
      <c r="F135" s="119" t="s">
        <v>86</v>
      </c>
      <c r="G135" s="119" t="s">
        <v>86</v>
      </c>
      <c r="H135" s="119" t="s">
        <v>86</v>
      </c>
      <c r="I135" s="119" t="s">
        <v>19</v>
      </c>
      <c r="J135" s="119" t="s">
        <v>19</v>
      </c>
      <c r="K135" s="119" t="s">
        <v>19</v>
      </c>
      <c r="L135" s="119" t="s">
        <v>19</v>
      </c>
      <c r="M135" s="120" t="s">
        <v>19</v>
      </c>
      <c r="N135" s="120" t="s">
        <v>19</v>
      </c>
      <c r="O135" s="2088"/>
      <c r="P135" s="2089"/>
      <c r="Q135" s="119" t="s">
        <v>19</v>
      </c>
      <c r="R135" s="121"/>
    </row>
    <row r="136" spans="2:18" s="116" customFormat="1" ht="90" x14ac:dyDescent="0.25">
      <c r="B136" s="924" t="s">
        <v>1128</v>
      </c>
      <c r="C136" s="118" t="s">
        <v>91</v>
      </c>
      <c r="D136" s="701" t="s">
        <v>3821</v>
      </c>
      <c r="E136" s="119">
        <v>50</v>
      </c>
      <c r="F136" s="119" t="s">
        <v>86</v>
      </c>
      <c r="G136" s="119" t="s">
        <v>86</v>
      </c>
      <c r="H136" s="119" t="s">
        <v>86</v>
      </c>
      <c r="I136" s="119" t="s">
        <v>19</v>
      </c>
      <c r="J136" s="119" t="s">
        <v>19</v>
      </c>
      <c r="K136" s="119" t="s">
        <v>19</v>
      </c>
      <c r="L136" s="119" t="s">
        <v>19</v>
      </c>
      <c r="M136" s="120" t="s">
        <v>19</v>
      </c>
      <c r="N136" s="120" t="s">
        <v>19</v>
      </c>
      <c r="O136" s="2088"/>
      <c r="P136" s="2089"/>
      <c r="Q136" s="119" t="s">
        <v>19</v>
      </c>
      <c r="R136" s="121"/>
    </row>
    <row r="137" spans="2:18" s="116" customFormat="1" ht="105" x14ac:dyDescent="0.25">
      <c r="B137" s="924" t="s">
        <v>1128</v>
      </c>
      <c r="C137" s="118" t="s">
        <v>91</v>
      </c>
      <c r="D137" s="701" t="s">
        <v>3822</v>
      </c>
      <c r="E137" s="119">
        <v>50</v>
      </c>
      <c r="F137" s="119" t="s">
        <v>86</v>
      </c>
      <c r="G137" s="119" t="s">
        <v>86</v>
      </c>
      <c r="H137" s="119" t="s">
        <v>86</v>
      </c>
      <c r="I137" s="119" t="s">
        <v>19</v>
      </c>
      <c r="J137" s="119" t="s">
        <v>19</v>
      </c>
      <c r="K137" s="119" t="s">
        <v>19</v>
      </c>
      <c r="L137" s="119" t="s">
        <v>19</v>
      </c>
      <c r="M137" s="120" t="s">
        <v>19</v>
      </c>
      <c r="N137" s="120" t="s">
        <v>19</v>
      </c>
      <c r="O137" s="2088"/>
      <c r="P137" s="2089"/>
      <c r="Q137" s="119" t="s">
        <v>19</v>
      </c>
      <c r="R137" s="121"/>
    </row>
    <row r="138" spans="2:18" s="116" customFormat="1" ht="90" x14ac:dyDescent="0.25">
      <c r="B138" s="924" t="s">
        <v>1128</v>
      </c>
      <c r="C138" s="118" t="s">
        <v>91</v>
      </c>
      <c r="D138" s="701" t="s">
        <v>3823</v>
      </c>
      <c r="E138" s="119">
        <v>50</v>
      </c>
      <c r="F138" s="119" t="s">
        <v>86</v>
      </c>
      <c r="G138" s="119" t="s">
        <v>86</v>
      </c>
      <c r="H138" s="119" t="s">
        <v>86</v>
      </c>
      <c r="I138" s="119" t="s">
        <v>19</v>
      </c>
      <c r="J138" s="119" t="s">
        <v>19</v>
      </c>
      <c r="K138" s="119" t="s">
        <v>19</v>
      </c>
      <c r="L138" s="119" t="s">
        <v>19</v>
      </c>
      <c r="M138" s="120" t="s">
        <v>19</v>
      </c>
      <c r="N138" s="120" t="s">
        <v>19</v>
      </c>
      <c r="O138" s="2088"/>
      <c r="P138" s="2089"/>
      <c r="Q138" s="119" t="s">
        <v>19</v>
      </c>
      <c r="R138" s="121"/>
    </row>
    <row r="139" spans="2:18" s="116" customFormat="1" ht="60" x14ac:dyDescent="0.25">
      <c r="B139" s="924" t="s">
        <v>1128</v>
      </c>
      <c r="C139" s="118" t="s">
        <v>91</v>
      </c>
      <c r="D139" s="701" t="s">
        <v>3824</v>
      </c>
      <c r="E139" s="119">
        <v>50</v>
      </c>
      <c r="F139" s="119" t="s">
        <v>86</v>
      </c>
      <c r="G139" s="119" t="s">
        <v>86</v>
      </c>
      <c r="H139" s="119" t="s">
        <v>86</v>
      </c>
      <c r="I139" s="119" t="s">
        <v>19</v>
      </c>
      <c r="J139" s="119" t="s">
        <v>19</v>
      </c>
      <c r="K139" s="119" t="s">
        <v>19</v>
      </c>
      <c r="L139" s="119" t="s">
        <v>19</v>
      </c>
      <c r="M139" s="120" t="s">
        <v>19</v>
      </c>
      <c r="N139" s="120" t="s">
        <v>19</v>
      </c>
      <c r="O139" s="2088"/>
      <c r="P139" s="2089"/>
      <c r="Q139" s="119" t="s">
        <v>19</v>
      </c>
      <c r="R139" s="121"/>
    </row>
    <row r="140" spans="2:18" s="116" customFormat="1" ht="120" x14ac:dyDescent="0.25">
      <c r="B140" s="924" t="s">
        <v>1128</v>
      </c>
      <c r="C140" s="118" t="s">
        <v>91</v>
      </c>
      <c r="D140" s="701" t="s">
        <v>3825</v>
      </c>
      <c r="E140" s="119">
        <v>50</v>
      </c>
      <c r="F140" s="119" t="s">
        <v>86</v>
      </c>
      <c r="G140" s="119" t="s">
        <v>86</v>
      </c>
      <c r="H140" s="119" t="s">
        <v>86</v>
      </c>
      <c r="I140" s="119" t="s">
        <v>19</v>
      </c>
      <c r="J140" s="119" t="s">
        <v>19</v>
      </c>
      <c r="K140" s="119" t="s">
        <v>19</v>
      </c>
      <c r="L140" s="119" t="s">
        <v>19</v>
      </c>
      <c r="M140" s="120" t="s">
        <v>19</v>
      </c>
      <c r="N140" s="120" t="s">
        <v>19</v>
      </c>
      <c r="O140" s="2088"/>
      <c r="P140" s="2089"/>
      <c r="Q140" s="119" t="s">
        <v>19</v>
      </c>
      <c r="R140" s="121"/>
    </row>
    <row r="141" spans="2:18" s="116" customFormat="1" ht="120" x14ac:dyDescent="0.25">
      <c r="B141" s="924" t="s">
        <v>1128</v>
      </c>
      <c r="C141" s="118" t="s">
        <v>91</v>
      </c>
      <c r="D141" s="701" t="s">
        <v>3826</v>
      </c>
      <c r="E141" s="119">
        <v>50</v>
      </c>
      <c r="F141" s="119" t="s">
        <v>86</v>
      </c>
      <c r="G141" s="119" t="s">
        <v>86</v>
      </c>
      <c r="H141" s="119" t="s">
        <v>86</v>
      </c>
      <c r="I141" s="119" t="s">
        <v>19</v>
      </c>
      <c r="J141" s="119" t="s">
        <v>19</v>
      </c>
      <c r="K141" s="119" t="s">
        <v>19</v>
      </c>
      <c r="L141" s="119" t="s">
        <v>19</v>
      </c>
      <c r="M141" s="120" t="s">
        <v>19</v>
      </c>
      <c r="N141" s="120" t="s">
        <v>19</v>
      </c>
      <c r="O141" s="2088"/>
      <c r="P141" s="2089"/>
      <c r="Q141" s="119" t="s">
        <v>19</v>
      </c>
      <c r="R141" s="121"/>
    </row>
    <row r="142" spans="2:18" s="116" customFormat="1" ht="45" x14ac:dyDescent="0.25">
      <c r="B142" s="924" t="s">
        <v>1128</v>
      </c>
      <c r="C142" s="118" t="s">
        <v>91</v>
      </c>
      <c r="D142" s="701" t="s">
        <v>3827</v>
      </c>
      <c r="E142" s="119">
        <v>50</v>
      </c>
      <c r="F142" s="119" t="s">
        <v>86</v>
      </c>
      <c r="G142" s="119" t="s">
        <v>86</v>
      </c>
      <c r="H142" s="119" t="s">
        <v>86</v>
      </c>
      <c r="I142" s="119" t="s">
        <v>19</v>
      </c>
      <c r="J142" s="119" t="s">
        <v>19</v>
      </c>
      <c r="K142" s="119" t="s">
        <v>19</v>
      </c>
      <c r="L142" s="119" t="s">
        <v>19</v>
      </c>
      <c r="M142" s="120" t="s">
        <v>19</v>
      </c>
      <c r="N142" s="120" t="s">
        <v>19</v>
      </c>
      <c r="O142" s="2088"/>
      <c r="P142" s="2089"/>
      <c r="Q142" s="119" t="s">
        <v>19</v>
      </c>
      <c r="R142" s="121"/>
    </row>
    <row r="143" spans="2:18" s="116" customFormat="1" ht="45" x14ac:dyDescent="0.25">
      <c r="B143" s="924" t="s">
        <v>1128</v>
      </c>
      <c r="C143" s="118" t="s">
        <v>91</v>
      </c>
      <c r="D143" s="701" t="s">
        <v>3828</v>
      </c>
      <c r="E143" s="119">
        <v>50</v>
      </c>
      <c r="F143" s="119" t="s">
        <v>86</v>
      </c>
      <c r="G143" s="119" t="s">
        <v>86</v>
      </c>
      <c r="H143" s="119" t="s">
        <v>86</v>
      </c>
      <c r="I143" s="119" t="s">
        <v>19</v>
      </c>
      <c r="J143" s="119" t="s">
        <v>19</v>
      </c>
      <c r="K143" s="119" t="s">
        <v>19</v>
      </c>
      <c r="L143" s="119" t="s">
        <v>19</v>
      </c>
      <c r="M143" s="120" t="s">
        <v>19</v>
      </c>
      <c r="N143" s="120" t="s">
        <v>19</v>
      </c>
      <c r="O143" s="2088"/>
      <c r="P143" s="2089"/>
      <c r="Q143" s="119" t="s">
        <v>19</v>
      </c>
      <c r="R143" s="121"/>
    </row>
    <row r="144" spans="2:18" s="116" customFormat="1" ht="60" x14ac:dyDescent="0.25">
      <c r="B144" s="924" t="s">
        <v>1128</v>
      </c>
      <c r="C144" s="118" t="s">
        <v>91</v>
      </c>
      <c r="D144" s="701" t="s">
        <v>3829</v>
      </c>
      <c r="E144" s="119">
        <v>50</v>
      </c>
      <c r="F144" s="119" t="s">
        <v>86</v>
      </c>
      <c r="G144" s="119" t="s">
        <v>86</v>
      </c>
      <c r="H144" s="119" t="s">
        <v>86</v>
      </c>
      <c r="I144" s="119" t="s">
        <v>19</v>
      </c>
      <c r="J144" s="119" t="s">
        <v>19</v>
      </c>
      <c r="K144" s="119" t="s">
        <v>19</v>
      </c>
      <c r="L144" s="119" t="s">
        <v>19</v>
      </c>
      <c r="M144" s="120" t="s">
        <v>19</v>
      </c>
      <c r="N144" s="120" t="s">
        <v>19</v>
      </c>
      <c r="O144" s="2088"/>
      <c r="P144" s="2089"/>
      <c r="Q144" s="119" t="s">
        <v>19</v>
      </c>
      <c r="R144" s="121"/>
    </row>
    <row r="145" spans="2:18" s="116" customFormat="1" ht="105" x14ac:dyDescent="0.25">
      <c r="B145" s="924" t="s">
        <v>1128</v>
      </c>
      <c r="C145" s="118" t="s">
        <v>91</v>
      </c>
      <c r="D145" s="701" t="s">
        <v>3830</v>
      </c>
      <c r="E145" s="119">
        <v>50</v>
      </c>
      <c r="F145" s="119" t="s">
        <v>86</v>
      </c>
      <c r="G145" s="119" t="s">
        <v>86</v>
      </c>
      <c r="H145" s="119" t="s">
        <v>86</v>
      </c>
      <c r="I145" s="119" t="s">
        <v>19</v>
      </c>
      <c r="J145" s="119" t="s">
        <v>19</v>
      </c>
      <c r="K145" s="119" t="s">
        <v>19</v>
      </c>
      <c r="L145" s="119" t="s">
        <v>19</v>
      </c>
      <c r="M145" s="120" t="s">
        <v>19</v>
      </c>
      <c r="N145" s="120" t="s">
        <v>19</v>
      </c>
      <c r="O145" s="2088"/>
      <c r="P145" s="2089"/>
      <c r="Q145" s="119" t="s">
        <v>19</v>
      </c>
      <c r="R145" s="121"/>
    </row>
    <row r="146" spans="2:18" s="116" customFormat="1" ht="75" x14ac:dyDescent="0.25">
      <c r="B146" s="924" t="s">
        <v>1128</v>
      </c>
      <c r="C146" s="118" t="s">
        <v>91</v>
      </c>
      <c r="D146" s="119" t="s">
        <v>3831</v>
      </c>
      <c r="E146" s="119">
        <v>50</v>
      </c>
      <c r="F146" s="119" t="s">
        <v>86</v>
      </c>
      <c r="G146" s="119" t="s">
        <v>86</v>
      </c>
      <c r="H146" s="119" t="s">
        <v>86</v>
      </c>
      <c r="I146" s="119" t="s">
        <v>19</v>
      </c>
      <c r="J146" s="119" t="s">
        <v>19</v>
      </c>
      <c r="K146" s="119" t="s">
        <v>19</v>
      </c>
      <c r="L146" s="119" t="s">
        <v>19</v>
      </c>
      <c r="M146" s="120" t="s">
        <v>19</v>
      </c>
      <c r="N146" s="120" t="s">
        <v>19</v>
      </c>
      <c r="O146" s="2088"/>
      <c r="P146" s="2089"/>
      <c r="Q146" s="119" t="s">
        <v>19</v>
      </c>
      <c r="R146" s="211"/>
    </row>
    <row r="147" spans="2:18" s="116" customFormat="1" ht="105" x14ac:dyDescent="0.25">
      <c r="B147" s="924" t="s">
        <v>1128</v>
      </c>
      <c r="C147" s="118" t="s">
        <v>91</v>
      </c>
      <c r="D147" s="701" t="s">
        <v>3832</v>
      </c>
      <c r="E147" s="119">
        <v>50</v>
      </c>
      <c r="F147" s="119" t="s">
        <v>86</v>
      </c>
      <c r="G147" s="119" t="s">
        <v>86</v>
      </c>
      <c r="H147" s="119" t="s">
        <v>86</v>
      </c>
      <c r="I147" s="119" t="s">
        <v>19</v>
      </c>
      <c r="J147" s="119" t="s">
        <v>19</v>
      </c>
      <c r="K147" s="119" t="s">
        <v>19</v>
      </c>
      <c r="L147" s="119" t="s">
        <v>19</v>
      </c>
      <c r="M147" s="120" t="s">
        <v>19</v>
      </c>
      <c r="N147" s="120" t="s">
        <v>19</v>
      </c>
      <c r="O147" s="2088"/>
      <c r="P147" s="2089"/>
      <c r="Q147" s="119" t="s">
        <v>19</v>
      </c>
      <c r="R147" s="121"/>
    </row>
    <row r="148" spans="2:18" s="116" customFormat="1" ht="30" x14ac:dyDescent="0.25">
      <c r="B148" s="924" t="s">
        <v>1128</v>
      </c>
      <c r="C148" s="118" t="s">
        <v>91</v>
      </c>
      <c r="D148" s="701" t="s">
        <v>3833</v>
      </c>
      <c r="E148" s="119">
        <v>50</v>
      </c>
      <c r="F148" s="119" t="s">
        <v>86</v>
      </c>
      <c r="G148" s="119" t="s">
        <v>86</v>
      </c>
      <c r="H148" s="119" t="s">
        <v>86</v>
      </c>
      <c r="I148" s="119" t="s">
        <v>19</v>
      </c>
      <c r="J148" s="119" t="s">
        <v>19</v>
      </c>
      <c r="K148" s="119" t="s">
        <v>19</v>
      </c>
      <c r="L148" s="119" t="s">
        <v>19</v>
      </c>
      <c r="M148" s="120" t="s">
        <v>19</v>
      </c>
      <c r="N148" s="120" t="s">
        <v>19</v>
      </c>
      <c r="O148" s="2088"/>
      <c r="P148" s="2089"/>
      <c r="Q148" s="119" t="s">
        <v>19</v>
      </c>
      <c r="R148" s="121"/>
    </row>
    <row r="149" spans="2:18" s="116" customFormat="1" ht="45" x14ac:dyDescent="0.25">
      <c r="B149" s="924" t="s">
        <v>1128</v>
      </c>
      <c r="C149" s="118" t="s">
        <v>91</v>
      </c>
      <c r="D149" s="701" t="s">
        <v>3834</v>
      </c>
      <c r="E149" s="119">
        <v>50</v>
      </c>
      <c r="F149" s="119" t="s">
        <v>86</v>
      </c>
      <c r="G149" s="119" t="s">
        <v>86</v>
      </c>
      <c r="H149" s="119" t="s">
        <v>86</v>
      </c>
      <c r="I149" s="119" t="s">
        <v>19</v>
      </c>
      <c r="J149" s="119" t="s">
        <v>19</v>
      </c>
      <c r="K149" s="119" t="s">
        <v>19</v>
      </c>
      <c r="L149" s="119" t="s">
        <v>19</v>
      </c>
      <c r="M149" s="120" t="s">
        <v>19</v>
      </c>
      <c r="N149" s="120" t="s">
        <v>19</v>
      </c>
      <c r="O149" s="2088"/>
      <c r="P149" s="2089"/>
      <c r="Q149" s="119" t="s">
        <v>19</v>
      </c>
      <c r="R149" s="121"/>
    </row>
    <row r="150" spans="2:18" s="127" customFormat="1" ht="45" x14ac:dyDescent="0.25">
      <c r="B150" s="924" t="s">
        <v>1128</v>
      </c>
      <c r="C150" s="118" t="s">
        <v>91</v>
      </c>
      <c r="D150" s="701" t="s">
        <v>3828</v>
      </c>
      <c r="E150" s="119">
        <v>50</v>
      </c>
      <c r="F150" s="119" t="s">
        <v>86</v>
      </c>
      <c r="G150" s="119" t="s">
        <v>86</v>
      </c>
      <c r="H150" s="119" t="s">
        <v>86</v>
      </c>
      <c r="I150" s="119" t="s">
        <v>19</v>
      </c>
      <c r="J150" s="119" t="s">
        <v>19</v>
      </c>
      <c r="K150" s="119" t="s">
        <v>19</v>
      </c>
      <c r="L150" s="119" t="s">
        <v>19</v>
      </c>
      <c r="M150" s="120" t="s">
        <v>19</v>
      </c>
      <c r="N150" s="120" t="s">
        <v>19</v>
      </c>
      <c r="O150" s="2088"/>
      <c r="P150" s="2089"/>
      <c r="Q150" s="119" t="s">
        <v>19</v>
      </c>
      <c r="R150" s="126"/>
    </row>
    <row r="151" spans="2:18" s="127" customFormat="1" ht="60" x14ac:dyDescent="0.25">
      <c r="B151" s="924" t="s">
        <v>1128</v>
      </c>
      <c r="C151" s="118" t="s">
        <v>91</v>
      </c>
      <c r="D151" s="701" t="s">
        <v>3835</v>
      </c>
      <c r="E151" s="119">
        <v>50</v>
      </c>
      <c r="F151" s="119" t="s">
        <v>86</v>
      </c>
      <c r="G151" s="119" t="s">
        <v>86</v>
      </c>
      <c r="H151" s="119" t="s">
        <v>86</v>
      </c>
      <c r="I151" s="119" t="s">
        <v>19</v>
      </c>
      <c r="J151" s="119" t="s">
        <v>19</v>
      </c>
      <c r="K151" s="119" t="s">
        <v>19</v>
      </c>
      <c r="L151" s="119" t="s">
        <v>19</v>
      </c>
      <c r="M151" s="120" t="s">
        <v>19</v>
      </c>
      <c r="N151" s="120" t="s">
        <v>19</v>
      </c>
      <c r="O151" s="2088"/>
      <c r="P151" s="2089"/>
      <c r="Q151" s="119" t="s">
        <v>19</v>
      </c>
      <c r="R151" s="126"/>
    </row>
    <row r="152" spans="2:18" s="127" customFormat="1" ht="60" x14ac:dyDescent="0.25">
      <c r="B152" s="924" t="s">
        <v>1128</v>
      </c>
      <c r="C152" s="118" t="s">
        <v>91</v>
      </c>
      <c r="D152" s="701" t="s">
        <v>3836</v>
      </c>
      <c r="E152" s="119">
        <v>50</v>
      </c>
      <c r="F152" s="119" t="s">
        <v>86</v>
      </c>
      <c r="G152" s="119" t="s">
        <v>86</v>
      </c>
      <c r="H152" s="119" t="s">
        <v>86</v>
      </c>
      <c r="I152" s="119" t="s">
        <v>19</v>
      </c>
      <c r="J152" s="119" t="s">
        <v>19</v>
      </c>
      <c r="K152" s="119" t="s">
        <v>19</v>
      </c>
      <c r="L152" s="119" t="s">
        <v>19</v>
      </c>
      <c r="M152" s="120" t="s">
        <v>19</v>
      </c>
      <c r="N152" s="120" t="s">
        <v>19</v>
      </c>
      <c r="O152" s="2088"/>
      <c r="P152" s="2089"/>
      <c r="Q152" s="119" t="s">
        <v>19</v>
      </c>
      <c r="R152" s="126"/>
    </row>
    <row r="153" spans="2:18" s="127" customFormat="1" ht="30" x14ac:dyDescent="0.25">
      <c r="B153" s="924" t="s">
        <v>1128</v>
      </c>
      <c r="C153" s="118" t="s">
        <v>91</v>
      </c>
      <c r="D153" s="213" t="s">
        <v>3837</v>
      </c>
      <c r="E153" s="214">
        <v>200</v>
      </c>
      <c r="F153" s="119" t="s">
        <v>86</v>
      </c>
      <c r="G153" s="119" t="s">
        <v>86</v>
      </c>
      <c r="H153" s="119" t="s">
        <v>86</v>
      </c>
      <c r="I153" s="119" t="s">
        <v>19</v>
      </c>
      <c r="J153" s="119" t="s">
        <v>19</v>
      </c>
      <c r="K153" s="119" t="s">
        <v>19</v>
      </c>
      <c r="L153" s="119" t="s">
        <v>19</v>
      </c>
      <c r="M153" s="120" t="s">
        <v>19</v>
      </c>
      <c r="N153" s="120" t="s">
        <v>19</v>
      </c>
      <c r="O153" s="2088" t="s">
        <v>3838</v>
      </c>
      <c r="P153" s="2089"/>
      <c r="Q153" s="119" t="s">
        <v>20</v>
      </c>
      <c r="R153" s="126"/>
    </row>
    <row r="154" spans="2:18" s="127" customFormat="1" ht="30" x14ac:dyDescent="0.25">
      <c r="B154" s="924" t="s">
        <v>1128</v>
      </c>
      <c r="C154" s="118" t="s">
        <v>91</v>
      </c>
      <c r="D154" s="213" t="s">
        <v>3839</v>
      </c>
      <c r="E154" s="214">
        <v>200</v>
      </c>
      <c r="F154" s="119" t="s">
        <v>86</v>
      </c>
      <c r="G154" s="119" t="s">
        <v>86</v>
      </c>
      <c r="H154" s="119" t="s">
        <v>86</v>
      </c>
      <c r="I154" s="119" t="s">
        <v>19</v>
      </c>
      <c r="J154" s="119" t="s">
        <v>19</v>
      </c>
      <c r="K154" s="119" t="s">
        <v>19</v>
      </c>
      <c r="L154" s="119" t="s">
        <v>19</v>
      </c>
      <c r="M154" s="120" t="s">
        <v>19</v>
      </c>
      <c r="N154" s="120" t="s">
        <v>19</v>
      </c>
      <c r="O154" s="2088"/>
      <c r="P154" s="2089"/>
      <c r="Q154" s="119" t="s">
        <v>19</v>
      </c>
      <c r="R154" s="126"/>
    </row>
    <row r="155" spans="2:18" s="127" customFormat="1" ht="30" x14ac:dyDescent="0.25">
      <c r="B155" s="924" t="s">
        <v>1128</v>
      </c>
      <c r="C155" s="118" t="s">
        <v>91</v>
      </c>
      <c r="D155" s="213" t="s">
        <v>3840</v>
      </c>
      <c r="E155" s="214">
        <v>100</v>
      </c>
      <c r="F155" s="119" t="s">
        <v>86</v>
      </c>
      <c r="G155" s="119" t="s">
        <v>86</v>
      </c>
      <c r="H155" s="119" t="s">
        <v>86</v>
      </c>
      <c r="I155" s="119" t="s">
        <v>19</v>
      </c>
      <c r="J155" s="119" t="s">
        <v>19</v>
      </c>
      <c r="K155" s="119" t="s">
        <v>19</v>
      </c>
      <c r="L155" s="119" t="s">
        <v>19</v>
      </c>
      <c r="M155" s="120" t="s">
        <v>19</v>
      </c>
      <c r="N155" s="120" t="s">
        <v>19</v>
      </c>
      <c r="O155" s="2088"/>
      <c r="P155" s="2089"/>
      <c r="Q155" s="119" t="s">
        <v>19</v>
      </c>
      <c r="R155" s="126"/>
    </row>
    <row r="156" spans="2:18" s="127" customFormat="1" ht="30" x14ac:dyDescent="0.25">
      <c r="B156" s="117" t="s">
        <v>240</v>
      </c>
      <c r="C156" s="118" t="s">
        <v>3841</v>
      </c>
      <c r="D156" s="88" t="s">
        <v>3842</v>
      </c>
      <c r="E156" s="214">
        <v>195</v>
      </c>
      <c r="F156" s="214" t="s">
        <v>86</v>
      </c>
      <c r="G156" s="214" t="s">
        <v>19</v>
      </c>
      <c r="H156" s="214" t="s">
        <v>86</v>
      </c>
      <c r="I156" s="214" t="s">
        <v>86</v>
      </c>
      <c r="J156" s="214" t="s">
        <v>19</v>
      </c>
      <c r="K156" s="925" t="s">
        <v>19</v>
      </c>
      <c r="L156" s="925" t="s">
        <v>19</v>
      </c>
      <c r="M156" s="925" t="s">
        <v>19</v>
      </c>
      <c r="N156" s="925" t="s">
        <v>19</v>
      </c>
      <c r="O156" s="2088"/>
      <c r="P156" s="2089"/>
      <c r="Q156" s="925" t="s">
        <v>19</v>
      </c>
      <c r="R156" s="126"/>
    </row>
    <row r="157" spans="2:18" s="127" customFormat="1" ht="30" x14ac:dyDescent="0.25">
      <c r="B157" s="117" t="s">
        <v>240</v>
      </c>
      <c r="C157" s="118" t="s">
        <v>3841</v>
      </c>
      <c r="D157" s="88" t="s">
        <v>3843</v>
      </c>
      <c r="E157" s="214">
        <v>52</v>
      </c>
      <c r="F157" s="214" t="s">
        <v>86</v>
      </c>
      <c r="G157" s="214" t="s">
        <v>19</v>
      </c>
      <c r="H157" s="214" t="s">
        <v>86</v>
      </c>
      <c r="I157" s="214" t="s">
        <v>86</v>
      </c>
      <c r="J157" s="214" t="s">
        <v>19</v>
      </c>
      <c r="K157" s="925" t="s">
        <v>19</v>
      </c>
      <c r="L157" s="925" t="s">
        <v>19</v>
      </c>
      <c r="M157" s="925" t="s">
        <v>19</v>
      </c>
      <c r="N157" s="925" t="s">
        <v>19</v>
      </c>
      <c r="O157" s="2088"/>
      <c r="P157" s="2089"/>
      <c r="Q157" s="925" t="s">
        <v>19</v>
      </c>
      <c r="R157" s="126"/>
    </row>
    <row r="158" spans="2:18" s="127" customFormat="1" ht="30" x14ac:dyDescent="0.25">
      <c r="B158" s="117" t="s">
        <v>240</v>
      </c>
      <c r="C158" s="118" t="s">
        <v>3841</v>
      </c>
      <c r="D158" s="88" t="s">
        <v>3844</v>
      </c>
      <c r="E158" s="214">
        <v>52</v>
      </c>
      <c r="F158" s="214" t="s">
        <v>86</v>
      </c>
      <c r="G158" s="214" t="s">
        <v>19</v>
      </c>
      <c r="H158" s="214" t="s">
        <v>86</v>
      </c>
      <c r="I158" s="214" t="s">
        <v>86</v>
      </c>
      <c r="J158" s="214" t="s">
        <v>19</v>
      </c>
      <c r="K158" s="925" t="s">
        <v>19</v>
      </c>
      <c r="L158" s="925" t="s">
        <v>19</v>
      </c>
      <c r="M158" s="925" t="s">
        <v>19</v>
      </c>
      <c r="N158" s="925" t="s">
        <v>19</v>
      </c>
      <c r="O158" s="2088"/>
      <c r="P158" s="2089"/>
      <c r="Q158" s="925" t="s">
        <v>19</v>
      </c>
      <c r="R158" s="126"/>
    </row>
    <row r="159" spans="2:18" s="127" customFormat="1" ht="30" x14ac:dyDescent="0.25">
      <c r="B159" s="117" t="s">
        <v>240</v>
      </c>
      <c r="C159" s="118" t="s">
        <v>3841</v>
      </c>
      <c r="D159" s="88" t="s">
        <v>3845</v>
      </c>
      <c r="E159" s="214">
        <v>143</v>
      </c>
      <c r="F159" s="214" t="s">
        <v>86</v>
      </c>
      <c r="G159" s="214" t="s">
        <v>19</v>
      </c>
      <c r="H159" s="214" t="s">
        <v>86</v>
      </c>
      <c r="I159" s="214" t="s">
        <v>86</v>
      </c>
      <c r="J159" s="214" t="s">
        <v>19</v>
      </c>
      <c r="K159" s="925" t="s">
        <v>19</v>
      </c>
      <c r="L159" s="925" t="s">
        <v>19</v>
      </c>
      <c r="M159" s="925" t="s">
        <v>19</v>
      </c>
      <c r="N159" s="925" t="s">
        <v>19</v>
      </c>
      <c r="O159" s="2088"/>
      <c r="P159" s="2089"/>
      <c r="Q159" s="925" t="s">
        <v>19</v>
      </c>
      <c r="R159" s="126"/>
    </row>
    <row r="160" spans="2:18" s="127" customFormat="1" ht="30" x14ac:dyDescent="0.25">
      <c r="B160" s="122" t="s">
        <v>83</v>
      </c>
      <c r="C160" s="123" t="s">
        <v>3846</v>
      </c>
      <c r="D160" s="701" t="s">
        <v>3847</v>
      </c>
      <c r="E160" s="214">
        <v>104</v>
      </c>
      <c r="F160" s="214" t="s">
        <v>86</v>
      </c>
      <c r="G160" s="214" t="s">
        <v>86</v>
      </c>
      <c r="H160" s="214" t="s">
        <v>86</v>
      </c>
      <c r="I160" s="214" t="s">
        <v>19</v>
      </c>
      <c r="J160" s="214" t="s">
        <v>19</v>
      </c>
      <c r="K160" s="925" t="s">
        <v>19</v>
      </c>
      <c r="L160" s="925" t="s">
        <v>19</v>
      </c>
      <c r="M160" s="925" t="s">
        <v>19</v>
      </c>
      <c r="N160" s="925" t="s">
        <v>19</v>
      </c>
      <c r="O160" s="2088"/>
      <c r="P160" s="2089"/>
      <c r="Q160" s="925" t="s">
        <v>19</v>
      </c>
      <c r="R160" s="126"/>
    </row>
    <row r="161" spans="2:18" s="127" customFormat="1" x14ac:dyDescent="0.25">
      <c r="B161" s="122" t="s">
        <v>83</v>
      </c>
      <c r="C161" s="123" t="s">
        <v>3846</v>
      </c>
      <c r="D161" s="88" t="s">
        <v>3848</v>
      </c>
      <c r="E161" s="214">
        <v>80</v>
      </c>
      <c r="F161" s="214" t="s">
        <v>86</v>
      </c>
      <c r="G161" s="214" t="s">
        <v>86</v>
      </c>
      <c r="H161" s="214" t="s">
        <v>86</v>
      </c>
      <c r="I161" s="214" t="s">
        <v>19</v>
      </c>
      <c r="J161" s="214" t="s">
        <v>19</v>
      </c>
      <c r="K161" s="925" t="s">
        <v>19</v>
      </c>
      <c r="L161" s="925" t="s">
        <v>19</v>
      </c>
      <c r="M161" s="925" t="s">
        <v>19</v>
      </c>
      <c r="N161" s="925" t="s">
        <v>19</v>
      </c>
      <c r="O161" s="2088"/>
      <c r="P161" s="2089"/>
      <c r="Q161" s="925" t="s">
        <v>19</v>
      </c>
      <c r="R161" s="126"/>
    </row>
    <row r="162" spans="2:18" s="127" customFormat="1" ht="30" x14ac:dyDescent="0.25">
      <c r="B162" s="122" t="s">
        <v>83</v>
      </c>
      <c r="C162" s="123" t="s">
        <v>3846</v>
      </c>
      <c r="D162" s="88" t="s">
        <v>3849</v>
      </c>
      <c r="E162" s="214">
        <v>150</v>
      </c>
      <c r="F162" s="214" t="s">
        <v>86</v>
      </c>
      <c r="G162" s="214" t="s">
        <v>86</v>
      </c>
      <c r="H162" s="214" t="s">
        <v>86</v>
      </c>
      <c r="I162" s="214" t="s">
        <v>19</v>
      </c>
      <c r="J162" s="214" t="s">
        <v>19</v>
      </c>
      <c r="K162" s="925" t="s">
        <v>19</v>
      </c>
      <c r="L162" s="925" t="s">
        <v>19</v>
      </c>
      <c r="M162" s="925" t="s">
        <v>19</v>
      </c>
      <c r="N162" s="925" t="s">
        <v>19</v>
      </c>
      <c r="O162" s="2088"/>
      <c r="P162" s="2089"/>
      <c r="Q162" s="925" t="s">
        <v>19</v>
      </c>
      <c r="R162" s="126"/>
    </row>
    <row r="163" spans="2:18" s="127" customFormat="1" ht="30" x14ac:dyDescent="0.25">
      <c r="B163" s="122" t="s">
        <v>83</v>
      </c>
      <c r="C163" s="123" t="s">
        <v>3846</v>
      </c>
      <c r="D163" s="213" t="s">
        <v>3850</v>
      </c>
      <c r="E163" s="214">
        <v>150</v>
      </c>
      <c r="F163" s="214" t="s">
        <v>86</v>
      </c>
      <c r="G163" s="214" t="s">
        <v>86</v>
      </c>
      <c r="H163" s="214" t="s">
        <v>86</v>
      </c>
      <c r="I163" s="214" t="s">
        <v>19</v>
      </c>
      <c r="J163" s="214" t="s">
        <v>19</v>
      </c>
      <c r="K163" s="925" t="s">
        <v>19</v>
      </c>
      <c r="L163" s="925" t="s">
        <v>19</v>
      </c>
      <c r="M163" s="925" t="s">
        <v>19</v>
      </c>
      <c r="N163" s="925" t="s">
        <v>19</v>
      </c>
      <c r="O163" s="789"/>
      <c r="P163" s="790"/>
      <c r="Q163" s="925" t="s">
        <v>19</v>
      </c>
      <c r="R163" s="126"/>
    </row>
    <row r="164" spans="2:18" s="127" customFormat="1" ht="45" x14ac:dyDescent="0.25">
      <c r="B164" s="122" t="s">
        <v>83</v>
      </c>
      <c r="C164" s="123" t="s">
        <v>3846</v>
      </c>
      <c r="D164" s="213" t="s">
        <v>3851</v>
      </c>
      <c r="E164" s="214">
        <v>56</v>
      </c>
      <c r="F164" s="214" t="s">
        <v>86</v>
      </c>
      <c r="G164" s="214" t="s">
        <v>86</v>
      </c>
      <c r="H164" s="214" t="s">
        <v>86</v>
      </c>
      <c r="I164" s="214" t="s">
        <v>19</v>
      </c>
      <c r="J164" s="214" t="s">
        <v>19</v>
      </c>
      <c r="K164" s="925" t="s">
        <v>19</v>
      </c>
      <c r="L164" s="925" t="s">
        <v>19</v>
      </c>
      <c r="M164" s="925" t="s">
        <v>19</v>
      </c>
      <c r="N164" s="925" t="s">
        <v>19</v>
      </c>
      <c r="O164" s="789"/>
      <c r="P164" s="790"/>
      <c r="Q164" s="925" t="s">
        <v>19</v>
      </c>
      <c r="R164" s="126"/>
    </row>
    <row r="165" spans="2:18" s="127" customFormat="1" ht="150" x14ac:dyDescent="0.25">
      <c r="B165" s="361"/>
      <c r="C165" s="1203" t="s">
        <v>91</v>
      </c>
      <c r="D165" s="1204" t="s">
        <v>3852</v>
      </c>
      <c r="E165" s="214">
        <v>50</v>
      </c>
      <c r="F165" s="214"/>
      <c r="G165" s="214"/>
      <c r="H165" s="214"/>
      <c r="I165" s="214"/>
      <c r="J165" s="214"/>
      <c r="K165" s="925"/>
      <c r="L165" s="925"/>
      <c r="M165" s="925"/>
      <c r="N165" s="925"/>
      <c r="O165" s="789"/>
      <c r="P165" s="790"/>
      <c r="Q165" s="925"/>
      <c r="R165" s="126"/>
    </row>
    <row r="166" spans="2:18" s="127" customFormat="1" ht="75" x14ac:dyDescent="0.25">
      <c r="B166" s="924" t="s">
        <v>1128</v>
      </c>
      <c r="C166" s="123" t="s">
        <v>91</v>
      </c>
      <c r="D166" s="1205" t="s">
        <v>3853</v>
      </c>
      <c r="E166" s="214">
        <v>50</v>
      </c>
      <c r="F166" s="119" t="s">
        <v>86</v>
      </c>
      <c r="G166" s="119" t="s">
        <v>86</v>
      </c>
      <c r="H166" s="119" t="s">
        <v>86</v>
      </c>
      <c r="I166" s="119" t="s">
        <v>19</v>
      </c>
      <c r="J166" s="119" t="s">
        <v>19</v>
      </c>
      <c r="K166" s="119" t="s">
        <v>19</v>
      </c>
      <c r="L166" s="119" t="s">
        <v>19</v>
      </c>
      <c r="M166" s="120" t="s">
        <v>19</v>
      </c>
      <c r="N166" s="120" t="s">
        <v>19</v>
      </c>
      <c r="O166" s="789"/>
      <c r="P166" s="790"/>
      <c r="Q166" s="119" t="s">
        <v>19</v>
      </c>
      <c r="R166" s="126"/>
    </row>
    <row r="167" spans="2:18" s="127" customFormat="1" ht="60" x14ac:dyDescent="0.25">
      <c r="B167" s="924" t="s">
        <v>1128</v>
      </c>
      <c r="C167" s="123" t="s">
        <v>91</v>
      </c>
      <c r="D167" s="899" t="s">
        <v>3854</v>
      </c>
      <c r="E167" s="214">
        <v>50</v>
      </c>
      <c r="F167" s="119" t="s">
        <v>86</v>
      </c>
      <c r="G167" s="119" t="s">
        <v>86</v>
      </c>
      <c r="H167" s="119" t="s">
        <v>86</v>
      </c>
      <c r="I167" s="119" t="s">
        <v>19</v>
      </c>
      <c r="J167" s="119" t="s">
        <v>19</v>
      </c>
      <c r="K167" s="119" t="s">
        <v>19</v>
      </c>
      <c r="L167" s="119" t="s">
        <v>19</v>
      </c>
      <c r="M167" s="120" t="s">
        <v>19</v>
      </c>
      <c r="N167" s="120" t="s">
        <v>19</v>
      </c>
      <c r="O167" s="789"/>
      <c r="P167" s="790"/>
      <c r="Q167" s="119" t="s">
        <v>19</v>
      </c>
      <c r="R167" s="126"/>
    </row>
    <row r="168" spans="2:18" s="127" customFormat="1" ht="75" x14ac:dyDescent="0.25">
      <c r="B168" s="924" t="s">
        <v>1128</v>
      </c>
      <c r="C168" s="123" t="s">
        <v>91</v>
      </c>
      <c r="D168" s="899" t="s">
        <v>3855</v>
      </c>
      <c r="E168" s="214">
        <v>50</v>
      </c>
      <c r="F168" s="119" t="s">
        <v>86</v>
      </c>
      <c r="G168" s="119" t="s">
        <v>86</v>
      </c>
      <c r="H168" s="119" t="s">
        <v>86</v>
      </c>
      <c r="I168" s="119" t="s">
        <v>19</v>
      </c>
      <c r="J168" s="119" t="s">
        <v>19</v>
      </c>
      <c r="K168" s="119" t="s">
        <v>19</v>
      </c>
      <c r="L168" s="119" t="s">
        <v>19</v>
      </c>
      <c r="M168" s="120" t="s">
        <v>19</v>
      </c>
      <c r="N168" s="120" t="s">
        <v>19</v>
      </c>
      <c r="O168" s="2088"/>
      <c r="P168" s="2089"/>
      <c r="Q168" s="119" t="s">
        <v>19</v>
      </c>
      <c r="R168" s="126"/>
    </row>
    <row r="169" spans="2:18" s="127" customFormat="1" ht="90" x14ac:dyDescent="0.25">
      <c r="B169" s="924" t="s">
        <v>1128</v>
      </c>
      <c r="C169" s="123" t="s">
        <v>91</v>
      </c>
      <c r="D169" s="899" t="s">
        <v>3856</v>
      </c>
      <c r="E169" s="214">
        <v>50</v>
      </c>
      <c r="F169" s="119" t="s">
        <v>86</v>
      </c>
      <c r="G169" s="119" t="s">
        <v>86</v>
      </c>
      <c r="H169" s="119" t="s">
        <v>86</v>
      </c>
      <c r="I169" s="119" t="s">
        <v>19</v>
      </c>
      <c r="J169" s="119" t="s">
        <v>19</v>
      </c>
      <c r="K169" s="119" t="s">
        <v>19</v>
      </c>
      <c r="L169" s="119" t="s">
        <v>19</v>
      </c>
      <c r="M169" s="120" t="s">
        <v>19</v>
      </c>
      <c r="N169" s="120" t="s">
        <v>19</v>
      </c>
      <c r="O169" s="789"/>
      <c r="P169" s="790"/>
      <c r="Q169" s="119" t="s">
        <v>19</v>
      </c>
      <c r="R169" s="126"/>
    </row>
    <row r="170" spans="2:18" s="127" customFormat="1" ht="75" x14ac:dyDescent="0.25">
      <c r="B170" s="924" t="s">
        <v>1128</v>
      </c>
      <c r="C170" s="123" t="s">
        <v>91</v>
      </c>
      <c r="D170" s="899" t="s">
        <v>3857</v>
      </c>
      <c r="E170" s="214">
        <v>50</v>
      </c>
      <c r="F170" s="119" t="s">
        <v>86</v>
      </c>
      <c r="G170" s="119" t="s">
        <v>86</v>
      </c>
      <c r="H170" s="119" t="s">
        <v>86</v>
      </c>
      <c r="I170" s="119" t="s">
        <v>19</v>
      </c>
      <c r="J170" s="119" t="s">
        <v>19</v>
      </c>
      <c r="K170" s="119" t="s">
        <v>19</v>
      </c>
      <c r="L170" s="119" t="s">
        <v>19</v>
      </c>
      <c r="M170" s="120" t="s">
        <v>19</v>
      </c>
      <c r="N170" s="120" t="s">
        <v>19</v>
      </c>
      <c r="O170" s="789"/>
      <c r="P170" s="790"/>
      <c r="Q170" s="119" t="s">
        <v>19</v>
      </c>
      <c r="R170" s="126"/>
    </row>
    <row r="171" spans="2:18" s="127" customFormat="1" ht="30" x14ac:dyDescent="0.25">
      <c r="B171" s="924" t="s">
        <v>1128</v>
      </c>
      <c r="C171" s="123" t="s">
        <v>91</v>
      </c>
      <c r="D171" s="899" t="s">
        <v>3858</v>
      </c>
      <c r="E171" s="214">
        <v>50</v>
      </c>
      <c r="F171" s="119" t="s">
        <v>86</v>
      </c>
      <c r="G171" s="119" t="s">
        <v>86</v>
      </c>
      <c r="H171" s="119" t="s">
        <v>86</v>
      </c>
      <c r="I171" s="119" t="s">
        <v>19</v>
      </c>
      <c r="J171" s="119" t="s">
        <v>19</v>
      </c>
      <c r="K171" s="119" t="s">
        <v>19</v>
      </c>
      <c r="L171" s="119" t="s">
        <v>19</v>
      </c>
      <c r="M171" s="120" t="s">
        <v>19</v>
      </c>
      <c r="N171" s="120" t="s">
        <v>19</v>
      </c>
      <c r="O171" s="789"/>
      <c r="P171" s="790"/>
      <c r="Q171" s="119" t="s">
        <v>19</v>
      </c>
      <c r="R171" s="126"/>
    </row>
    <row r="172" spans="2:18" s="127" customFormat="1" ht="30" x14ac:dyDescent="0.25">
      <c r="B172" s="924" t="s">
        <v>1128</v>
      </c>
      <c r="C172" s="123" t="s">
        <v>91</v>
      </c>
      <c r="D172" s="899" t="s">
        <v>3859</v>
      </c>
      <c r="E172" s="214">
        <v>50</v>
      </c>
      <c r="F172" s="119" t="s">
        <v>86</v>
      </c>
      <c r="G172" s="119" t="s">
        <v>86</v>
      </c>
      <c r="H172" s="119" t="s">
        <v>86</v>
      </c>
      <c r="I172" s="119" t="s">
        <v>19</v>
      </c>
      <c r="J172" s="119" t="s">
        <v>19</v>
      </c>
      <c r="K172" s="119" t="s">
        <v>19</v>
      </c>
      <c r="L172" s="119" t="s">
        <v>19</v>
      </c>
      <c r="M172" s="120" t="s">
        <v>19</v>
      </c>
      <c r="N172" s="120" t="s">
        <v>19</v>
      </c>
      <c r="O172" s="789"/>
      <c r="P172" s="790"/>
      <c r="Q172" s="119" t="s">
        <v>19</v>
      </c>
      <c r="R172" s="126"/>
    </row>
    <row r="173" spans="2:18" s="127" customFormat="1" ht="45" x14ac:dyDescent="0.25">
      <c r="B173" s="924" t="s">
        <v>1128</v>
      </c>
      <c r="C173" s="123" t="s">
        <v>91</v>
      </c>
      <c r="D173" s="899" t="s">
        <v>3860</v>
      </c>
      <c r="E173" s="214">
        <v>21</v>
      </c>
      <c r="F173" s="119" t="s">
        <v>86</v>
      </c>
      <c r="G173" s="119" t="s">
        <v>86</v>
      </c>
      <c r="H173" s="119" t="s">
        <v>86</v>
      </c>
      <c r="I173" s="119" t="s">
        <v>19</v>
      </c>
      <c r="J173" s="119" t="s">
        <v>19</v>
      </c>
      <c r="K173" s="119" t="s">
        <v>19</v>
      </c>
      <c r="L173" s="119" t="s">
        <v>19</v>
      </c>
      <c r="M173" s="120" t="s">
        <v>19</v>
      </c>
      <c r="N173" s="120" t="s">
        <v>19</v>
      </c>
      <c r="O173" s="789"/>
      <c r="P173" s="790"/>
      <c r="Q173" s="119" t="s">
        <v>19</v>
      </c>
      <c r="R173" s="126"/>
    </row>
    <row r="174" spans="2:18" s="127" customFormat="1" ht="45" x14ac:dyDescent="0.25">
      <c r="B174" s="924" t="s">
        <v>1128</v>
      </c>
      <c r="C174" s="123" t="s">
        <v>91</v>
      </c>
      <c r="D174" s="899" t="s">
        <v>3861</v>
      </c>
      <c r="E174" s="214">
        <v>150</v>
      </c>
      <c r="F174" s="119" t="s">
        <v>86</v>
      </c>
      <c r="G174" s="119" t="s">
        <v>86</v>
      </c>
      <c r="H174" s="119" t="s">
        <v>86</v>
      </c>
      <c r="I174" s="119" t="s">
        <v>19</v>
      </c>
      <c r="J174" s="119" t="s">
        <v>19</v>
      </c>
      <c r="K174" s="119" t="s">
        <v>19</v>
      </c>
      <c r="L174" s="119" t="s">
        <v>19</v>
      </c>
      <c r="M174" s="120" t="s">
        <v>19</v>
      </c>
      <c r="N174" s="120" t="s">
        <v>19</v>
      </c>
      <c r="O174" s="789"/>
      <c r="P174" s="790"/>
      <c r="Q174" s="119" t="s">
        <v>19</v>
      </c>
      <c r="R174" s="126"/>
    </row>
    <row r="175" spans="2:18" s="127" customFormat="1" x14ac:dyDescent="0.25">
      <c r="B175" s="924" t="s">
        <v>1128</v>
      </c>
      <c r="C175" s="123" t="s">
        <v>91</v>
      </c>
      <c r="D175" s="899" t="s">
        <v>3862</v>
      </c>
      <c r="E175" s="214">
        <v>50</v>
      </c>
      <c r="F175" s="119" t="s">
        <v>86</v>
      </c>
      <c r="G175" s="119" t="s">
        <v>86</v>
      </c>
      <c r="H175" s="119" t="s">
        <v>86</v>
      </c>
      <c r="I175" s="119" t="s">
        <v>19</v>
      </c>
      <c r="J175" s="119" t="s">
        <v>19</v>
      </c>
      <c r="K175" s="119" t="s">
        <v>19</v>
      </c>
      <c r="L175" s="119" t="s">
        <v>19</v>
      </c>
      <c r="M175" s="120" t="s">
        <v>19</v>
      </c>
      <c r="N175" s="120" t="s">
        <v>19</v>
      </c>
      <c r="O175" s="789"/>
      <c r="P175" s="790"/>
      <c r="Q175" s="119" t="s">
        <v>19</v>
      </c>
      <c r="R175" s="126"/>
    </row>
    <row r="176" spans="2:18" s="127" customFormat="1" ht="30" x14ac:dyDescent="0.25">
      <c r="B176" s="122" t="s">
        <v>83</v>
      </c>
      <c r="C176" s="123" t="s">
        <v>3846</v>
      </c>
      <c r="D176" s="899" t="s">
        <v>3863</v>
      </c>
      <c r="E176" s="214">
        <v>91</v>
      </c>
      <c r="F176" s="214" t="s">
        <v>86</v>
      </c>
      <c r="G176" s="214" t="s">
        <v>86</v>
      </c>
      <c r="H176" s="214" t="s">
        <v>86</v>
      </c>
      <c r="I176" s="214" t="s">
        <v>19</v>
      </c>
      <c r="J176" s="214" t="s">
        <v>19</v>
      </c>
      <c r="K176" s="925" t="s">
        <v>19</v>
      </c>
      <c r="L176" s="925" t="s">
        <v>19</v>
      </c>
      <c r="M176" s="925" t="s">
        <v>19</v>
      </c>
      <c r="N176" s="925" t="s">
        <v>19</v>
      </c>
      <c r="O176" s="789"/>
      <c r="P176" s="790"/>
      <c r="Q176" s="925" t="s">
        <v>19</v>
      </c>
      <c r="R176" s="126"/>
    </row>
    <row r="177" spans="2:18" s="127" customFormat="1" ht="60" x14ac:dyDescent="0.25">
      <c r="B177" s="122" t="s">
        <v>83</v>
      </c>
      <c r="C177" s="123" t="s">
        <v>3846</v>
      </c>
      <c r="D177" s="899" t="s">
        <v>3864</v>
      </c>
      <c r="E177" s="214">
        <v>78</v>
      </c>
      <c r="F177" s="214" t="s">
        <v>86</v>
      </c>
      <c r="G177" s="214" t="s">
        <v>86</v>
      </c>
      <c r="H177" s="214" t="s">
        <v>86</v>
      </c>
      <c r="I177" s="214" t="s">
        <v>19</v>
      </c>
      <c r="J177" s="214" t="s">
        <v>19</v>
      </c>
      <c r="K177" s="925" t="s">
        <v>19</v>
      </c>
      <c r="L177" s="925" t="s">
        <v>19</v>
      </c>
      <c r="M177" s="925" t="s">
        <v>19</v>
      </c>
      <c r="N177" s="925" t="s">
        <v>19</v>
      </c>
      <c r="O177" s="789"/>
      <c r="P177" s="790"/>
      <c r="Q177" s="925" t="s">
        <v>19</v>
      </c>
      <c r="R177" s="126"/>
    </row>
    <row r="178" spans="2:18" s="127" customFormat="1" ht="30" x14ac:dyDescent="0.25">
      <c r="B178" s="122" t="s">
        <v>83</v>
      </c>
      <c r="C178" s="123" t="s">
        <v>3846</v>
      </c>
      <c r="D178" s="915" t="s">
        <v>3865</v>
      </c>
      <c r="E178" s="925">
        <v>78</v>
      </c>
      <c r="F178" s="214" t="s">
        <v>86</v>
      </c>
      <c r="G178" s="214" t="s">
        <v>86</v>
      </c>
      <c r="H178" s="214" t="s">
        <v>86</v>
      </c>
      <c r="I178" s="214" t="s">
        <v>19</v>
      </c>
      <c r="J178" s="214" t="s">
        <v>19</v>
      </c>
      <c r="K178" s="925" t="s">
        <v>19</v>
      </c>
      <c r="L178" s="925" t="s">
        <v>19</v>
      </c>
      <c r="M178" s="925" t="s">
        <v>19</v>
      </c>
      <c r="N178" s="925" t="s">
        <v>19</v>
      </c>
      <c r="O178" s="2088"/>
      <c r="P178" s="2089"/>
      <c r="Q178" s="925" t="s">
        <v>19</v>
      </c>
      <c r="R178" s="126"/>
    </row>
    <row r="179" spans="2:18" x14ac:dyDescent="0.25">
      <c r="B179" s="1" t="s">
        <v>92</v>
      </c>
    </row>
    <row r="180" spans="2:18" x14ac:dyDescent="0.25">
      <c r="B180" s="1" t="s">
        <v>93</v>
      </c>
    </row>
    <row r="182" spans="2:18" ht="15.75" thickBot="1" x14ac:dyDescent="0.3"/>
    <row r="183" spans="2:18" ht="27" thickBot="1" x14ac:dyDescent="0.3">
      <c r="B183" s="1903" t="s">
        <v>3866</v>
      </c>
      <c r="C183" s="1904"/>
      <c r="D183" s="1904"/>
      <c r="E183" s="1904"/>
      <c r="F183" s="1904"/>
      <c r="G183" s="1904"/>
      <c r="H183" s="1904"/>
      <c r="I183" s="1904"/>
      <c r="J183" s="1904"/>
      <c r="K183" s="1904"/>
      <c r="L183" s="1904"/>
      <c r="M183" s="1904"/>
      <c r="N183" s="1905"/>
    </row>
    <row r="186" spans="2:18" x14ac:dyDescent="0.25">
      <c r="B186" s="1896" t="s">
        <v>95</v>
      </c>
      <c r="C186" s="2084" t="s">
        <v>96</v>
      </c>
      <c r="D186" s="1896" t="s">
        <v>97</v>
      </c>
      <c r="E186" s="1896" t="s">
        <v>98</v>
      </c>
      <c r="F186" s="1896" t="s">
        <v>99</v>
      </c>
      <c r="G186" s="1896" t="s">
        <v>100</v>
      </c>
      <c r="H186" s="1896" t="s">
        <v>101</v>
      </c>
      <c r="I186" s="1896" t="s">
        <v>102</v>
      </c>
      <c r="J186" s="1898" t="s">
        <v>103</v>
      </c>
      <c r="K186" s="1899"/>
      <c r="L186" s="1900"/>
      <c r="M186" s="1896" t="s">
        <v>104</v>
      </c>
      <c r="N186" s="1896" t="s">
        <v>105</v>
      </c>
      <c r="O186" s="1896" t="s">
        <v>106</v>
      </c>
      <c r="P186" s="2118" t="s">
        <v>81</v>
      </c>
      <c r="Q186" s="2119"/>
    </row>
    <row r="187" spans="2:18" ht="45" x14ac:dyDescent="0.25">
      <c r="B187" s="1897"/>
      <c r="C187" s="2085"/>
      <c r="D187" s="1897"/>
      <c r="E187" s="1897"/>
      <c r="F187" s="1897"/>
      <c r="G187" s="1897"/>
      <c r="H187" s="1897"/>
      <c r="I187" s="1897"/>
      <c r="J187" s="128" t="s">
        <v>107</v>
      </c>
      <c r="K187" s="128" t="s">
        <v>108</v>
      </c>
      <c r="L187" s="128" t="s">
        <v>109</v>
      </c>
      <c r="M187" s="1897"/>
      <c r="N187" s="1897"/>
      <c r="O187" s="1897"/>
      <c r="P187" s="2120"/>
      <c r="Q187" s="2121"/>
    </row>
    <row r="188" spans="2:18" s="312" customFormat="1" ht="30" x14ac:dyDescent="0.25">
      <c r="B188" s="2272" t="s">
        <v>126</v>
      </c>
      <c r="C188" s="2602" t="s">
        <v>3867</v>
      </c>
      <c r="D188" s="2236" t="s">
        <v>3868</v>
      </c>
      <c r="E188" s="2236">
        <v>15027194</v>
      </c>
      <c r="F188" s="2236" t="s">
        <v>3869</v>
      </c>
      <c r="G188" s="2256" t="s">
        <v>3870</v>
      </c>
      <c r="H188" s="2606">
        <v>36870</v>
      </c>
      <c r="I188" s="2236" t="s">
        <v>86</v>
      </c>
      <c r="J188" s="1206" t="s">
        <v>3871</v>
      </c>
      <c r="K188" s="62" t="s">
        <v>3872</v>
      </c>
      <c r="L188" s="62" t="s">
        <v>526</v>
      </c>
      <c r="M188" s="2256" t="s">
        <v>19</v>
      </c>
      <c r="N188" s="2256" t="s">
        <v>20</v>
      </c>
      <c r="O188" s="2256" t="s">
        <v>19</v>
      </c>
      <c r="P188" s="1981" t="s">
        <v>3873</v>
      </c>
      <c r="Q188" s="1982"/>
    </row>
    <row r="189" spans="2:18" s="312" customFormat="1" ht="30" x14ac:dyDescent="0.25">
      <c r="B189" s="2273"/>
      <c r="C189" s="2603"/>
      <c r="D189" s="2605"/>
      <c r="E189" s="2605"/>
      <c r="F189" s="2605"/>
      <c r="G189" s="2275"/>
      <c r="H189" s="2607"/>
      <c r="I189" s="2605"/>
      <c r="J189" s="1206" t="s">
        <v>3874</v>
      </c>
      <c r="K189" s="62" t="s">
        <v>3875</v>
      </c>
      <c r="L189" s="62" t="s">
        <v>526</v>
      </c>
      <c r="M189" s="2275"/>
      <c r="N189" s="2275"/>
      <c r="O189" s="2275"/>
      <c r="P189" s="1983"/>
      <c r="Q189" s="1984"/>
    </row>
    <row r="190" spans="2:18" s="312" customFormat="1" ht="30" x14ac:dyDescent="0.25">
      <c r="B190" s="2273"/>
      <c r="C190" s="2603"/>
      <c r="D190" s="2605"/>
      <c r="E190" s="2605"/>
      <c r="F190" s="2605"/>
      <c r="G190" s="2275"/>
      <c r="H190" s="2607"/>
      <c r="I190" s="2605"/>
      <c r="J190" s="1206" t="s">
        <v>3874</v>
      </c>
      <c r="K190" s="62" t="s">
        <v>3876</v>
      </c>
      <c r="L190" s="62" t="s">
        <v>526</v>
      </c>
      <c r="M190" s="2275"/>
      <c r="N190" s="2275"/>
      <c r="O190" s="2275"/>
      <c r="P190" s="1983"/>
      <c r="Q190" s="1984"/>
    </row>
    <row r="191" spans="2:18" s="312" customFormat="1" x14ac:dyDescent="0.25">
      <c r="B191" s="2274"/>
      <c r="C191" s="2604"/>
      <c r="D191" s="2237"/>
      <c r="E191" s="2237"/>
      <c r="F191" s="2237"/>
      <c r="G191" s="2257"/>
      <c r="H191" s="2608"/>
      <c r="I191" s="2237"/>
      <c r="J191" s="1206" t="s">
        <v>581</v>
      </c>
      <c r="K191" s="62"/>
      <c r="L191" s="62" t="s">
        <v>526</v>
      </c>
      <c r="M191" s="2257"/>
      <c r="N191" s="2257"/>
      <c r="O191" s="2257"/>
      <c r="P191" s="1985"/>
      <c r="Q191" s="1986"/>
    </row>
    <row r="192" spans="2:18" s="312" customFormat="1" ht="30" x14ac:dyDescent="0.25">
      <c r="B192" s="2599" t="s">
        <v>126</v>
      </c>
      <c r="C192" s="2602" t="s">
        <v>111</v>
      </c>
      <c r="D192" s="2236" t="s">
        <v>3877</v>
      </c>
      <c r="E192" s="2236">
        <v>30661106</v>
      </c>
      <c r="F192" s="2236" t="s">
        <v>2487</v>
      </c>
      <c r="G192" s="2256" t="s">
        <v>130</v>
      </c>
      <c r="H192" s="2606">
        <v>37973</v>
      </c>
      <c r="I192" s="1918" t="s">
        <v>86</v>
      </c>
      <c r="J192" s="1206" t="s">
        <v>3878</v>
      </c>
      <c r="K192" s="62"/>
      <c r="L192" s="62" t="s">
        <v>526</v>
      </c>
      <c r="M192" s="1206"/>
      <c r="N192" s="1206"/>
      <c r="O192" s="1206"/>
      <c r="P192" s="1981" t="s">
        <v>3879</v>
      </c>
      <c r="Q192" s="1982"/>
    </row>
    <row r="193" spans="2:17" s="312" customFormat="1" ht="120" x14ac:dyDescent="0.25">
      <c r="B193" s="2600"/>
      <c r="C193" s="2603"/>
      <c r="D193" s="2605"/>
      <c r="E193" s="2605"/>
      <c r="F193" s="2605"/>
      <c r="G193" s="2275"/>
      <c r="H193" s="2607"/>
      <c r="I193" s="1919"/>
      <c r="J193" s="1206" t="s">
        <v>3880</v>
      </c>
      <c r="K193" s="62" t="s">
        <v>3881</v>
      </c>
      <c r="L193" s="62" t="s">
        <v>526</v>
      </c>
      <c r="M193" s="2256" t="s">
        <v>19</v>
      </c>
      <c r="N193" s="2256" t="s">
        <v>20</v>
      </c>
      <c r="O193" s="2256" t="s">
        <v>19</v>
      </c>
      <c r="P193" s="1983"/>
      <c r="Q193" s="1984"/>
    </row>
    <row r="194" spans="2:17" ht="30" x14ac:dyDescent="0.25">
      <c r="B194" s="2601"/>
      <c r="C194" s="2604"/>
      <c r="D194" s="2237"/>
      <c r="E194" s="2237"/>
      <c r="F194" s="2237"/>
      <c r="G194" s="2257"/>
      <c r="H194" s="2608"/>
      <c r="I194" s="1920"/>
      <c r="J194" s="1206" t="s">
        <v>3882</v>
      </c>
      <c r="K194" s="62" t="s">
        <v>3883</v>
      </c>
      <c r="L194" s="62" t="s">
        <v>526</v>
      </c>
      <c r="M194" s="2257"/>
      <c r="N194" s="2257"/>
      <c r="O194" s="2257"/>
      <c r="P194" s="1985"/>
      <c r="Q194" s="1986"/>
    </row>
    <row r="195" spans="2:17" s="137" customFormat="1" ht="60" x14ac:dyDescent="0.25">
      <c r="B195" s="827" t="s">
        <v>3884</v>
      </c>
      <c r="C195" s="132" t="s">
        <v>111</v>
      </c>
      <c r="D195" s="1056" t="s">
        <v>3885</v>
      </c>
      <c r="E195" s="1056">
        <v>30666325</v>
      </c>
      <c r="F195" s="1056" t="s">
        <v>124</v>
      </c>
      <c r="G195" s="794" t="s">
        <v>196</v>
      </c>
      <c r="H195" s="135">
        <v>38596</v>
      </c>
      <c r="I195" s="794">
        <v>111012</v>
      </c>
      <c r="J195" s="1056" t="s">
        <v>3886</v>
      </c>
      <c r="K195" s="1056" t="s">
        <v>3887</v>
      </c>
      <c r="L195" s="1056" t="s">
        <v>146</v>
      </c>
      <c r="M195" s="794" t="s">
        <v>19</v>
      </c>
      <c r="N195" s="794" t="s">
        <v>19</v>
      </c>
      <c r="O195" s="794" t="s">
        <v>19</v>
      </c>
      <c r="P195" s="2091"/>
      <c r="Q195" s="2092"/>
    </row>
    <row r="196" spans="2:17" ht="45" x14ac:dyDescent="0.25">
      <c r="B196" s="1207" t="s">
        <v>3884</v>
      </c>
      <c r="C196" s="144" t="s">
        <v>3867</v>
      </c>
      <c r="D196" s="769" t="s">
        <v>3888</v>
      </c>
      <c r="E196" s="769">
        <v>30670996</v>
      </c>
      <c r="F196" s="769" t="s">
        <v>124</v>
      </c>
      <c r="G196" s="770" t="s">
        <v>125</v>
      </c>
      <c r="H196" s="771">
        <v>39352</v>
      </c>
      <c r="I196" s="769">
        <v>134032</v>
      </c>
      <c r="J196" s="770" t="s">
        <v>196</v>
      </c>
      <c r="K196" s="769" t="s">
        <v>3889</v>
      </c>
      <c r="L196" s="769" t="s">
        <v>146</v>
      </c>
      <c r="M196" s="770" t="s">
        <v>19</v>
      </c>
      <c r="N196" s="770" t="s">
        <v>19</v>
      </c>
      <c r="O196" s="770" t="s">
        <v>19</v>
      </c>
      <c r="P196" s="1949"/>
      <c r="Q196" s="1949"/>
    </row>
    <row r="197" spans="2:17" x14ac:dyDescent="0.25">
      <c r="B197" s="1208"/>
      <c r="C197" s="1209"/>
      <c r="D197" s="801"/>
      <c r="E197" s="801"/>
      <c r="F197" s="801"/>
      <c r="G197" s="44"/>
      <c r="H197" s="376"/>
      <c r="I197" s="801"/>
      <c r="J197" s="44"/>
      <c r="K197" s="801"/>
      <c r="L197" s="801"/>
      <c r="M197" s="44"/>
      <c r="N197" s="44"/>
      <c r="O197" s="44"/>
      <c r="P197" s="44"/>
      <c r="Q197" s="44"/>
    </row>
    <row r="198" spans="2:17" ht="15.75" thickBot="1" x14ac:dyDescent="0.3">
      <c r="B198" s="433"/>
      <c r="C198" s="1209"/>
      <c r="D198" s="44"/>
      <c r="E198" s="1210"/>
      <c r="F198" s="44"/>
      <c r="G198" s="44"/>
      <c r="H198" s="376"/>
      <c r="I198" s="801"/>
      <c r="J198" s="44"/>
      <c r="K198" s="801"/>
      <c r="L198" s="801"/>
      <c r="M198" s="44"/>
      <c r="N198" s="44"/>
      <c r="O198" s="44"/>
      <c r="P198" s="44"/>
      <c r="Q198" s="44"/>
    </row>
    <row r="199" spans="2:17" ht="27" thickBot="1" x14ac:dyDescent="0.3">
      <c r="B199" s="1903" t="s">
        <v>3890</v>
      </c>
      <c r="C199" s="1904"/>
      <c r="D199" s="1904"/>
      <c r="E199" s="1904"/>
      <c r="F199" s="1904"/>
      <c r="G199" s="1904"/>
      <c r="H199" s="1904"/>
      <c r="I199" s="1904"/>
      <c r="J199" s="1904"/>
      <c r="K199" s="1904"/>
      <c r="L199" s="1904"/>
      <c r="M199" s="1904"/>
      <c r="N199" s="1905"/>
    </row>
    <row r="202" spans="2:17" x14ac:dyDescent="0.25">
      <c r="B202" s="1896" t="s">
        <v>95</v>
      </c>
      <c r="C202" s="2084" t="s">
        <v>96</v>
      </c>
      <c r="D202" s="1896" t="s">
        <v>97</v>
      </c>
      <c r="E202" s="1896" t="s">
        <v>98</v>
      </c>
      <c r="F202" s="1896" t="s">
        <v>99</v>
      </c>
      <c r="G202" s="1896" t="s">
        <v>100</v>
      </c>
      <c r="H202" s="1896" t="s">
        <v>101</v>
      </c>
      <c r="I202" s="1896" t="s">
        <v>102</v>
      </c>
      <c r="J202" s="1898" t="s">
        <v>103</v>
      </c>
      <c r="K202" s="1899"/>
      <c r="L202" s="1900"/>
      <c r="M202" s="1896" t="s">
        <v>104</v>
      </c>
      <c r="N202" s="1896" t="s">
        <v>105</v>
      </c>
      <c r="O202" s="1896" t="s">
        <v>106</v>
      </c>
      <c r="P202" s="2118" t="s">
        <v>81</v>
      </c>
      <c r="Q202" s="2119"/>
    </row>
    <row r="203" spans="2:17" ht="45" x14ac:dyDescent="0.25">
      <c r="B203" s="1897"/>
      <c r="C203" s="2085"/>
      <c r="D203" s="1897"/>
      <c r="E203" s="1897"/>
      <c r="F203" s="1897"/>
      <c r="G203" s="1897"/>
      <c r="H203" s="1897"/>
      <c r="I203" s="1897"/>
      <c r="J203" s="128" t="s">
        <v>107</v>
      </c>
      <c r="K203" s="128" t="s">
        <v>108</v>
      </c>
      <c r="L203" s="128" t="s">
        <v>109</v>
      </c>
      <c r="M203" s="1897"/>
      <c r="N203" s="1897"/>
      <c r="O203" s="1897"/>
      <c r="P203" s="2120"/>
      <c r="Q203" s="2121"/>
    </row>
    <row r="204" spans="2:17" s="312" customFormat="1" ht="45" x14ac:dyDescent="0.25">
      <c r="B204" s="2599" t="s">
        <v>126</v>
      </c>
      <c r="C204" s="2602" t="s">
        <v>111</v>
      </c>
      <c r="D204" s="2236" t="s">
        <v>3891</v>
      </c>
      <c r="E204" s="2236">
        <v>78075225</v>
      </c>
      <c r="F204" s="2236" t="s">
        <v>3892</v>
      </c>
      <c r="G204" s="2256" t="s">
        <v>1489</v>
      </c>
      <c r="H204" s="2606">
        <v>40010</v>
      </c>
      <c r="I204" s="1918" t="s">
        <v>86</v>
      </c>
      <c r="J204" s="1206" t="s">
        <v>3893</v>
      </c>
      <c r="K204" s="62" t="s">
        <v>3894</v>
      </c>
      <c r="L204" s="62" t="s">
        <v>146</v>
      </c>
      <c r="M204" s="2256" t="s">
        <v>19</v>
      </c>
      <c r="N204" s="2256" t="s">
        <v>19</v>
      </c>
      <c r="O204" s="2256"/>
      <c r="P204" s="1981"/>
      <c r="Q204" s="1982"/>
    </row>
    <row r="205" spans="2:17" s="312" customFormat="1" ht="45" x14ac:dyDescent="0.25">
      <c r="B205" s="2601"/>
      <c r="C205" s="2604"/>
      <c r="D205" s="2237"/>
      <c r="E205" s="2237"/>
      <c r="F205" s="2237"/>
      <c r="G205" s="2257"/>
      <c r="H205" s="2608"/>
      <c r="I205" s="1920"/>
      <c r="J205" s="1206" t="s">
        <v>3895</v>
      </c>
      <c r="K205" s="62" t="s">
        <v>3896</v>
      </c>
      <c r="L205" s="62" t="s">
        <v>146</v>
      </c>
      <c r="M205" s="2257"/>
      <c r="N205" s="2257"/>
      <c r="O205" s="2257"/>
      <c r="P205" s="1985"/>
      <c r="Q205" s="1986"/>
    </row>
    <row r="206" spans="2:17" ht="30" x14ac:dyDescent="0.25">
      <c r="B206" s="1211" t="s">
        <v>126</v>
      </c>
      <c r="C206" s="1212" t="s">
        <v>3897</v>
      </c>
      <c r="D206" s="62" t="s">
        <v>3898</v>
      </c>
      <c r="E206" s="62">
        <v>1143325497</v>
      </c>
      <c r="F206" s="62" t="s">
        <v>769</v>
      </c>
      <c r="G206" s="826" t="s">
        <v>130</v>
      </c>
      <c r="H206" s="1213">
        <v>40534</v>
      </c>
      <c r="I206" s="439" t="s">
        <v>86</v>
      </c>
      <c r="J206" s="1206" t="s">
        <v>3899</v>
      </c>
      <c r="K206" s="1214" t="s">
        <v>3900</v>
      </c>
      <c r="L206" s="62" t="s">
        <v>146</v>
      </c>
      <c r="M206" s="826" t="s">
        <v>19</v>
      </c>
      <c r="N206" s="826" t="s">
        <v>19</v>
      </c>
      <c r="O206" s="826" t="s">
        <v>19</v>
      </c>
      <c r="P206" s="781"/>
      <c r="Q206" s="782"/>
    </row>
    <row r="207" spans="2:17" ht="30" x14ac:dyDescent="0.25">
      <c r="B207" s="786" t="s">
        <v>121</v>
      </c>
      <c r="C207" s="791" t="s">
        <v>111</v>
      </c>
      <c r="D207" s="769" t="s">
        <v>3901</v>
      </c>
      <c r="E207" s="769">
        <v>30666579</v>
      </c>
      <c r="F207" s="769" t="s">
        <v>124</v>
      </c>
      <c r="G207" s="760" t="s">
        <v>125</v>
      </c>
      <c r="H207" s="762" t="s">
        <v>3902</v>
      </c>
      <c r="I207" s="765">
        <v>104788</v>
      </c>
      <c r="J207" s="770" t="s">
        <v>3903</v>
      </c>
      <c r="K207" s="769" t="s">
        <v>3904</v>
      </c>
      <c r="L207" s="769" t="s">
        <v>146</v>
      </c>
      <c r="M207" s="760" t="s">
        <v>19</v>
      </c>
      <c r="N207" s="760" t="s">
        <v>19</v>
      </c>
      <c r="O207" s="760" t="s">
        <v>19</v>
      </c>
      <c r="P207" s="2063"/>
      <c r="Q207" s="2064"/>
    </row>
    <row r="208" spans="2:17" ht="45" x14ac:dyDescent="0.25">
      <c r="B208" s="795" t="s">
        <v>121</v>
      </c>
      <c r="C208" s="144" t="s">
        <v>3897</v>
      </c>
      <c r="D208" s="769" t="s">
        <v>3905</v>
      </c>
      <c r="E208" s="769">
        <v>30669282</v>
      </c>
      <c r="F208" s="769" t="s">
        <v>191</v>
      </c>
      <c r="G208" s="770" t="s">
        <v>125</v>
      </c>
      <c r="H208" s="771">
        <v>39800</v>
      </c>
      <c r="I208" s="769" t="s">
        <v>3906</v>
      </c>
      <c r="J208" s="770" t="s">
        <v>3907</v>
      </c>
      <c r="K208" s="769" t="s">
        <v>3908</v>
      </c>
      <c r="L208" s="769" t="s">
        <v>146</v>
      </c>
      <c r="M208" s="770" t="s">
        <v>19</v>
      </c>
      <c r="N208" s="770" t="s">
        <v>19</v>
      </c>
      <c r="O208" s="770" t="s">
        <v>19</v>
      </c>
      <c r="P208" s="1949"/>
      <c r="Q208" s="1949"/>
    </row>
    <row r="209" spans="2:17" ht="15.75" thickBot="1" x14ac:dyDescent="0.3">
      <c r="B209" s="433"/>
      <c r="C209" s="1209"/>
      <c r="D209" s="44"/>
      <c r="E209" s="1210"/>
      <c r="F209" s="44"/>
      <c r="G209" s="44"/>
      <c r="H209" s="376"/>
      <c r="I209" s="801"/>
      <c r="J209" s="44"/>
      <c r="K209" s="801"/>
      <c r="L209" s="801"/>
      <c r="M209" s="44"/>
      <c r="N209" s="44"/>
      <c r="O209" s="44"/>
      <c r="P209" s="44"/>
      <c r="Q209" s="44"/>
    </row>
    <row r="210" spans="2:17" ht="27" thickBot="1" x14ac:dyDescent="0.3">
      <c r="B210" s="1903" t="s">
        <v>3909</v>
      </c>
      <c r="C210" s="1904"/>
      <c r="D210" s="1904"/>
      <c r="E210" s="1904"/>
      <c r="F210" s="1904"/>
      <c r="G210" s="1904"/>
      <c r="H210" s="1904"/>
      <c r="I210" s="1904"/>
      <c r="J210" s="1904"/>
      <c r="K210" s="1904"/>
      <c r="L210" s="1904"/>
      <c r="M210" s="1904"/>
      <c r="N210" s="1905"/>
    </row>
    <row r="213" spans="2:17" x14ac:dyDescent="0.25">
      <c r="B213" s="1896" t="s">
        <v>95</v>
      </c>
      <c r="C213" s="2084" t="s">
        <v>96</v>
      </c>
      <c r="D213" s="1896" t="s">
        <v>97</v>
      </c>
      <c r="E213" s="1896" t="s">
        <v>98</v>
      </c>
      <c r="F213" s="1896" t="s">
        <v>99</v>
      </c>
      <c r="G213" s="1896" t="s">
        <v>100</v>
      </c>
      <c r="H213" s="1896" t="s">
        <v>101</v>
      </c>
      <c r="I213" s="1896" t="s">
        <v>102</v>
      </c>
      <c r="J213" s="1898" t="s">
        <v>103</v>
      </c>
      <c r="K213" s="1899"/>
      <c r="L213" s="1900"/>
      <c r="M213" s="1896" t="s">
        <v>104</v>
      </c>
      <c r="N213" s="1896" t="s">
        <v>105</v>
      </c>
      <c r="O213" s="1896" t="s">
        <v>106</v>
      </c>
      <c r="P213" s="2118" t="s">
        <v>81</v>
      </c>
      <c r="Q213" s="2119"/>
    </row>
    <row r="214" spans="2:17" ht="45" x14ac:dyDescent="0.25">
      <c r="B214" s="1897"/>
      <c r="C214" s="2085"/>
      <c r="D214" s="1897"/>
      <c r="E214" s="1897"/>
      <c r="F214" s="1897"/>
      <c r="G214" s="1897"/>
      <c r="H214" s="1897"/>
      <c r="I214" s="1897"/>
      <c r="J214" s="128" t="s">
        <v>107</v>
      </c>
      <c r="K214" s="128" t="s">
        <v>108</v>
      </c>
      <c r="L214" s="128" t="s">
        <v>109</v>
      </c>
      <c r="M214" s="1897"/>
      <c r="N214" s="1897"/>
      <c r="O214" s="1897"/>
      <c r="P214" s="2120"/>
      <c r="Q214" s="2121"/>
    </row>
    <row r="215" spans="2:17" s="312" customFormat="1" ht="30" x14ac:dyDescent="0.25">
      <c r="B215" s="1211" t="s">
        <v>126</v>
      </c>
      <c r="C215" s="1212" t="s">
        <v>127</v>
      </c>
      <c r="D215" s="62" t="s">
        <v>3910</v>
      </c>
      <c r="E215" s="62">
        <v>25914935</v>
      </c>
      <c r="F215" s="62" t="s">
        <v>851</v>
      </c>
      <c r="G215" s="826" t="s">
        <v>184</v>
      </c>
      <c r="H215" s="1213">
        <v>37197</v>
      </c>
      <c r="I215" s="439" t="s">
        <v>86</v>
      </c>
      <c r="J215" s="1206" t="s">
        <v>3911</v>
      </c>
      <c r="K215" s="62" t="s">
        <v>3912</v>
      </c>
      <c r="L215" s="62" t="s">
        <v>146</v>
      </c>
      <c r="M215" s="826" t="s">
        <v>19</v>
      </c>
      <c r="N215" s="826" t="s">
        <v>19</v>
      </c>
      <c r="O215" s="826" t="s">
        <v>19</v>
      </c>
      <c r="P215" s="781"/>
      <c r="Q215" s="782"/>
    </row>
    <row r="216" spans="2:17" s="312" customFormat="1" ht="45" x14ac:dyDescent="0.25">
      <c r="B216" s="1215" t="s">
        <v>126</v>
      </c>
      <c r="C216" s="1216" t="s">
        <v>127</v>
      </c>
      <c r="D216" s="62" t="s">
        <v>3913</v>
      </c>
      <c r="E216" s="62">
        <v>30648501</v>
      </c>
      <c r="F216" s="62" t="s">
        <v>778</v>
      </c>
      <c r="G216" s="826" t="s">
        <v>130</v>
      </c>
      <c r="H216" s="1217">
        <v>37176</v>
      </c>
      <c r="I216" s="1218" t="s">
        <v>86</v>
      </c>
      <c r="J216" s="826" t="s">
        <v>3914</v>
      </c>
      <c r="K216" s="62"/>
      <c r="L216" s="62" t="s">
        <v>526</v>
      </c>
      <c r="M216" s="826" t="s">
        <v>19</v>
      </c>
      <c r="N216" s="826" t="s">
        <v>20</v>
      </c>
      <c r="O216" s="826" t="s">
        <v>19</v>
      </c>
      <c r="P216" s="1979" t="s">
        <v>3915</v>
      </c>
      <c r="Q216" s="1980"/>
    </row>
    <row r="217" spans="2:17" s="312" customFormat="1" ht="30" x14ac:dyDescent="0.25">
      <c r="B217" s="1211" t="s">
        <v>126</v>
      </c>
      <c r="C217" s="1212" t="s">
        <v>127</v>
      </c>
      <c r="D217" s="62" t="s">
        <v>3916</v>
      </c>
      <c r="E217" s="62">
        <v>78757226</v>
      </c>
      <c r="F217" s="62" t="s">
        <v>183</v>
      </c>
      <c r="G217" s="1206" t="s">
        <v>253</v>
      </c>
      <c r="H217" s="1219">
        <v>37974</v>
      </c>
      <c r="I217" s="1220" t="s">
        <v>86</v>
      </c>
      <c r="J217" s="1206" t="s">
        <v>3899</v>
      </c>
      <c r="K217" s="62" t="s">
        <v>3917</v>
      </c>
      <c r="L217" s="62" t="s">
        <v>146</v>
      </c>
      <c r="M217" s="826" t="s">
        <v>19</v>
      </c>
      <c r="N217" s="826" t="s">
        <v>19</v>
      </c>
      <c r="O217" s="826" t="s">
        <v>19</v>
      </c>
      <c r="P217" s="781"/>
      <c r="Q217" s="782"/>
    </row>
    <row r="218" spans="2:17" s="312" customFormat="1" ht="30" x14ac:dyDescent="0.25">
      <c r="B218" s="1211" t="s">
        <v>126</v>
      </c>
      <c r="C218" s="1212" t="s">
        <v>127</v>
      </c>
      <c r="D218" s="62" t="s">
        <v>3918</v>
      </c>
      <c r="E218" s="62">
        <v>30652702</v>
      </c>
      <c r="F218" s="62" t="s">
        <v>3919</v>
      </c>
      <c r="G218" s="1206" t="s">
        <v>253</v>
      </c>
      <c r="H218" s="1219">
        <v>37974</v>
      </c>
      <c r="I218" s="439" t="s">
        <v>86</v>
      </c>
      <c r="J218" s="1206" t="s">
        <v>250</v>
      </c>
      <c r="K218" s="62" t="s">
        <v>3920</v>
      </c>
      <c r="L218" s="62" t="s">
        <v>146</v>
      </c>
      <c r="M218" s="826" t="s">
        <v>19</v>
      </c>
      <c r="N218" s="826" t="s">
        <v>19</v>
      </c>
      <c r="O218" s="826" t="s">
        <v>19</v>
      </c>
      <c r="P218" s="781"/>
      <c r="Q218" s="782"/>
    </row>
    <row r="219" spans="2:17" s="312" customFormat="1" ht="60" x14ac:dyDescent="0.25">
      <c r="B219" s="1211" t="s">
        <v>126</v>
      </c>
      <c r="C219" s="1212" t="s">
        <v>1410</v>
      </c>
      <c r="D219" s="62" t="s">
        <v>3921</v>
      </c>
      <c r="E219" s="62">
        <v>30649921</v>
      </c>
      <c r="F219" s="62" t="s">
        <v>1677</v>
      </c>
      <c r="G219" s="826" t="s">
        <v>130</v>
      </c>
      <c r="H219" s="1213">
        <v>37237</v>
      </c>
      <c r="I219" s="439" t="s">
        <v>86</v>
      </c>
      <c r="J219" s="826" t="s">
        <v>3914</v>
      </c>
      <c r="K219" s="62"/>
      <c r="L219" s="62" t="s">
        <v>526</v>
      </c>
      <c r="M219" s="826" t="s">
        <v>19</v>
      </c>
      <c r="N219" s="826" t="s">
        <v>20</v>
      </c>
      <c r="O219" s="826" t="s">
        <v>19</v>
      </c>
      <c r="P219" s="1979" t="s">
        <v>3922</v>
      </c>
      <c r="Q219" s="1980"/>
    </row>
    <row r="220" spans="2:17" ht="30" x14ac:dyDescent="0.25">
      <c r="B220" s="786" t="s">
        <v>121</v>
      </c>
      <c r="C220" s="796" t="s">
        <v>133</v>
      </c>
      <c r="D220" s="769" t="s">
        <v>3923</v>
      </c>
      <c r="E220" s="769">
        <v>30669596</v>
      </c>
      <c r="F220" s="769" t="s">
        <v>124</v>
      </c>
      <c r="G220" s="770" t="s">
        <v>3924</v>
      </c>
      <c r="H220" s="762">
        <v>39058</v>
      </c>
      <c r="I220" s="765">
        <v>111840</v>
      </c>
      <c r="J220" s="770" t="s">
        <v>1451</v>
      </c>
      <c r="K220" s="215" t="s">
        <v>3925</v>
      </c>
      <c r="L220" s="769" t="s">
        <v>146</v>
      </c>
      <c r="M220" s="770" t="s">
        <v>19</v>
      </c>
      <c r="N220" s="770" t="s">
        <v>19</v>
      </c>
      <c r="O220" s="770" t="s">
        <v>19</v>
      </c>
      <c r="P220" s="1949"/>
      <c r="Q220" s="1949"/>
    </row>
    <row r="221" spans="2:17" ht="30" x14ac:dyDescent="0.25">
      <c r="B221" s="786" t="s">
        <v>121</v>
      </c>
      <c r="C221" s="144" t="s">
        <v>133</v>
      </c>
      <c r="D221" s="807" t="s">
        <v>2440</v>
      </c>
      <c r="E221" s="190">
        <v>30668959</v>
      </c>
      <c r="F221" s="190" t="s">
        <v>124</v>
      </c>
      <c r="G221" s="770" t="s">
        <v>135</v>
      </c>
      <c r="H221" s="771">
        <v>40425</v>
      </c>
      <c r="I221" s="769" t="s">
        <v>526</v>
      </c>
      <c r="J221" s="770"/>
      <c r="K221" s="769"/>
      <c r="L221" s="769"/>
      <c r="M221" s="770" t="s">
        <v>19</v>
      </c>
      <c r="N221" s="770" t="s">
        <v>20</v>
      </c>
      <c r="O221" s="770" t="s">
        <v>19</v>
      </c>
      <c r="P221" s="2052" t="s">
        <v>2422</v>
      </c>
      <c r="Q221" s="2053"/>
    </row>
    <row r="222" spans="2:17" ht="45" x14ac:dyDescent="0.25">
      <c r="B222" s="786" t="s">
        <v>121</v>
      </c>
      <c r="C222" s="791" t="s">
        <v>133</v>
      </c>
      <c r="D222" s="760" t="s">
        <v>3926</v>
      </c>
      <c r="E222" s="1221">
        <v>30670461</v>
      </c>
      <c r="F222" s="760" t="s">
        <v>124</v>
      </c>
      <c r="G222" s="760" t="s">
        <v>125</v>
      </c>
      <c r="H222" s="762">
        <v>38803</v>
      </c>
      <c r="I222" s="765">
        <v>122915</v>
      </c>
      <c r="J222" s="770" t="s">
        <v>196</v>
      </c>
      <c r="K222" s="769" t="s">
        <v>3927</v>
      </c>
      <c r="L222" s="769" t="s">
        <v>146</v>
      </c>
      <c r="M222" s="770" t="s">
        <v>19</v>
      </c>
      <c r="N222" s="770" t="s">
        <v>19</v>
      </c>
      <c r="O222" s="770" t="s">
        <v>19</v>
      </c>
      <c r="P222" s="2052"/>
      <c r="Q222" s="2053"/>
    </row>
    <row r="223" spans="2:17" ht="45" x14ac:dyDescent="0.25">
      <c r="B223" s="786" t="s">
        <v>121</v>
      </c>
      <c r="C223" s="144" t="s">
        <v>133</v>
      </c>
      <c r="D223" s="770" t="s">
        <v>3928</v>
      </c>
      <c r="E223" s="369">
        <v>30650648</v>
      </c>
      <c r="F223" s="770" t="s">
        <v>191</v>
      </c>
      <c r="G223" s="770" t="s">
        <v>192</v>
      </c>
      <c r="H223" s="771">
        <v>33130</v>
      </c>
      <c r="I223" s="769" t="s">
        <v>86</v>
      </c>
      <c r="J223" s="770" t="s">
        <v>196</v>
      </c>
      <c r="K223" s="769" t="s">
        <v>3929</v>
      </c>
      <c r="L223" s="769" t="s">
        <v>146</v>
      </c>
      <c r="M223" s="770" t="s">
        <v>19</v>
      </c>
      <c r="N223" s="770" t="s">
        <v>19</v>
      </c>
      <c r="O223" s="770" t="s">
        <v>19</v>
      </c>
      <c r="P223" s="2052"/>
      <c r="Q223" s="2053"/>
    </row>
    <row r="224" spans="2:17" ht="60" x14ac:dyDescent="0.25">
      <c r="B224" s="786" t="s">
        <v>121</v>
      </c>
      <c r="C224" s="144" t="s">
        <v>3930</v>
      </c>
      <c r="D224" s="770" t="s">
        <v>3931</v>
      </c>
      <c r="E224" s="369">
        <v>30671413</v>
      </c>
      <c r="F224" s="770" t="s">
        <v>124</v>
      </c>
      <c r="G224" s="770" t="s">
        <v>125</v>
      </c>
      <c r="H224" s="771">
        <v>39898</v>
      </c>
      <c r="I224" s="769" t="s">
        <v>3932</v>
      </c>
      <c r="J224" s="770" t="s">
        <v>3933</v>
      </c>
      <c r="K224" s="769" t="s">
        <v>3934</v>
      </c>
      <c r="L224" s="769" t="s">
        <v>19</v>
      </c>
      <c r="M224" s="770" t="s">
        <v>19</v>
      </c>
      <c r="N224" s="770" t="s">
        <v>19</v>
      </c>
      <c r="O224" s="770" t="s">
        <v>20</v>
      </c>
      <c r="P224" s="2052" t="s">
        <v>3935</v>
      </c>
      <c r="Q224" s="2053"/>
    </row>
    <row r="225" spans="2:17" x14ac:dyDescent="0.25">
      <c r="B225" s="795"/>
      <c r="C225" s="144"/>
      <c r="D225" s="770"/>
      <c r="E225" s="797"/>
      <c r="F225" s="770"/>
      <c r="G225" s="770"/>
      <c r="H225" s="771"/>
      <c r="I225" s="769"/>
      <c r="J225" s="770"/>
      <c r="K225" s="769"/>
      <c r="L225" s="769"/>
      <c r="M225" s="770"/>
      <c r="N225" s="770"/>
      <c r="O225" s="770"/>
      <c r="P225" s="2052"/>
      <c r="Q225" s="2053"/>
    </row>
    <row r="226" spans="2:17" ht="15.75" thickBot="1" x14ac:dyDescent="0.3">
      <c r="B226" s="433"/>
      <c r="C226" s="1209"/>
      <c r="D226" s="44"/>
      <c r="E226" s="1210"/>
      <c r="F226" s="44"/>
      <c r="G226" s="44"/>
      <c r="H226" s="376"/>
      <c r="I226" s="801"/>
      <c r="J226" s="44"/>
      <c r="K226" s="801"/>
      <c r="L226" s="801"/>
      <c r="M226" s="44"/>
      <c r="N226" s="44"/>
      <c r="O226" s="44"/>
      <c r="P226" s="44"/>
      <c r="Q226" s="44"/>
    </row>
    <row r="227" spans="2:17" ht="27" thickBot="1" x14ac:dyDescent="0.3">
      <c r="B227" s="1903" t="s">
        <v>3936</v>
      </c>
      <c r="C227" s="1904"/>
      <c r="D227" s="1904"/>
      <c r="E227" s="1904"/>
      <c r="F227" s="1904"/>
      <c r="G227" s="1904"/>
      <c r="H227" s="1904"/>
      <c r="I227" s="1904"/>
      <c r="J227" s="1904"/>
      <c r="K227" s="1904"/>
      <c r="L227" s="1904"/>
      <c r="M227" s="1904"/>
      <c r="N227" s="1905"/>
    </row>
    <row r="230" spans="2:17" x14ac:dyDescent="0.25">
      <c r="B230" s="1896" t="s">
        <v>95</v>
      </c>
      <c r="C230" s="2084" t="s">
        <v>96</v>
      </c>
      <c r="D230" s="1896" t="s">
        <v>97</v>
      </c>
      <c r="E230" s="1896" t="s">
        <v>98</v>
      </c>
      <c r="F230" s="1896" t="s">
        <v>99</v>
      </c>
      <c r="G230" s="1896" t="s">
        <v>100</v>
      </c>
      <c r="H230" s="1896" t="s">
        <v>101</v>
      </c>
      <c r="I230" s="1896" t="s">
        <v>102</v>
      </c>
      <c r="J230" s="1898" t="s">
        <v>103</v>
      </c>
      <c r="K230" s="1899"/>
      <c r="L230" s="1900"/>
      <c r="M230" s="1896" t="s">
        <v>104</v>
      </c>
      <c r="N230" s="1896" t="s">
        <v>105</v>
      </c>
      <c r="O230" s="1896" t="s">
        <v>106</v>
      </c>
      <c r="P230" s="2118" t="s">
        <v>81</v>
      </c>
      <c r="Q230" s="2119"/>
    </row>
    <row r="231" spans="2:17" ht="45" x14ac:dyDescent="0.25">
      <c r="B231" s="1897"/>
      <c r="C231" s="2085"/>
      <c r="D231" s="1897"/>
      <c r="E231" s="1897"/>
      <c r="F231" s="1897"/>
      <c r="G231" s="1897"/>
      <c r="H231" s="1897"/>
      <c r="I231" s="1897"/>
      <c r="J231" s="128" t="s">
        <v>107</v>
      </c>
      <c r="K231" s="128" t="s">
        <v>108</v>
      </c>
      <c r="L231" s="128" t="s">
        <v>109</v>
      </c>
      <c r="M231" s="1897"/>
      <c r="N231" s="1897"/>
      <c r="O231" s="1897"/>
      <c r="P231" s="2120"/>
      <c r="Q231" s="2121"/>
    </row>
    <row r="232" spans="2:17" s="312" customFormat="1" x14ac:dyDescent="0.25">
      <c r="B232" s="1222" t="s">
        <v>126</v>
      </c>
      <c r="C232" s="1223" t="s">
        <v>1457</v>
      </c>
      <c r="D232" s="62" t="s">
        <v>3937</v>
      </c>
      <c r="E232" s="62">
        <v>1131107497</v>
      </c>
      <c r="F232" s="62" t="s">
        <v>3938</v>
      </c>
      <c r="G232" s="1206" t="s">
        <v>130</v>
      </c>
      <c r="H232" s="1219" t="s">
        <v>3939</v>
      </c>
      <c r="I232" s="1220" t="s">
        <v>3940</v>
      </c>
      <c r="J232" s="1206"/>
      <c r="K232" s="62"/>
      <c r="L232" s="62"/>
      <c r="M232" s="826" t="s">
        <v>19</v>
      </c>
      <c r="N232" s="826" t="s">
        <v>20</v>
      </c>
      <c r="O232" s="826" t="s">
        <v>19</v>
      </c>
      <c r="P232" s="2598" t="s">
        <v>3941</v>
      </c>
      <c r="Q232" s="2598"/>
    </row>
    <row r="233" spans="2:17" x14ac:dyDescent="0.25">
      <c r="B233" s="795" t="s">
        <v>121</v>
      </c>
      <c r="C233" s="144" t="s">
        <v>1457</v>
      </c>
      <c r="D233" s="770"/>
      <c r="E233" s="797"/>
      <c r="F233" s="770"/>
      <c r="G233" s="770"/>
      <c r="H233" s="771"/>
      <c r="I233" s="1056"/>
      <c r="J233" s="770"/>
      <c r="K233" s="769"/>
      <c r="L233" s="769"/>
      <c r="M233" s="770"/>
      <c r="N233" s="770"/>
      <c r="O233" s="770"/>
      <c r="P233" s="2052" t="s">
        <v>3942</v>
      </c>
      <c r="Q233" s="2053"/>
    </row>
    <row r="234" spans="2:17" x14ac:dyDescent="0.25">
      <c r="B234" s="433"/>
      <c r="C234" s="1209"/>
      <c r="D234" s="44"/>
      <c r="E234" s="1210"/>
      <c r="F234" s="44"/>
      <c r="G234" s="44"/>
      <c r="H234" s="376"/>
      <c r="I234" s="801"/>
      <c r="J234" s="44"/>
      <c r="K234" s="801"/>
      <c r="L234" s="801"/>
      <c r="M234" s="44"/>
      <c r="N234" s="44"/>
      <c r="O234" s="44"/>
      <c r="P234" s="44"/>
      <c r="Q234" s="44"/>
    </row>
    <row r="235" spans="2:17" ht="15.75" thickBot="1" x14ac:dyDescent="0.3">
      <c r="B235" s="433"/>
      <c r="C235" s="1209"/>
      <c r="D235" s="44"/>
      <c r="E235" s="1210"/>
      <c r="F235" s="44"/>
      <c r="G235" s="44"/>
      <c r="H235" s="376"/>
      <c r="I235" s="801"/>
      <c r="J235" s="44"/>
      <c r="K235" s="801"/>
      <c r="L235" s="801"/>
      <c r="M235" s="44"/>
      <c r="N235" s="44"/>
      <c r="O235" s="44"/>
      <c r="P235" s="44"/>
      <c r="Q235" s="44"/>
    </row>
    <row r="236" spans="2:17" ht="27" thickBot="1" x14ac:dyDescent="0.3">
      <c r="B236" s="1903" t="s">
        <v>3943</v>
      </c>
      <c r="C236" s="1904"/>
      <c r="D236" s="1904"/>
      <c r="E236" s="1904"/>
      <c r="F236" s="1904"/>
      <c r="G236" s="1904"/>
      <c r="H236" s="1904"/>
      <c r="I236" s="1904"/>
      <c r="J236" s="1904"/>
      <c r="K236" s="1904"/>
      <c r="L236" s="1904"/>
      <c r="M236" s="1904"/>
      <c r="N236" s="1905"/>
    </row>
    <row r="239" spans="2:17" x14ac:dyDescent="0.25">
      <c r="B239" s="1896" t="s">
        <v>95</v>
      </c>
      <c r="C239" s="2084" t="s">
        <v>96</v>
      </c>
      <c r="D239" s="1896" t="s">
        <v>97</v>
      </c>
      <c r="E239" s="1896" t="s">
        <v>98</v>
      </c>
      <c r="F239" s="1896" t="s">
        <v>99</v>
      </c>
      <c r="G239" s="1896" t="s">
        <v>100</v>
      </c>
      <c r="H239" s="1896" t="s">
        <v>101</v>
      </c>
      <c r="I239" s="1896" t="s">
        <v>102</v>
      </c>
      <c r="J239" s="1898" t="s">
        <v>103</v>
      </c>
      <c r="K239" s="1899"/>
      <c r="L239" s="1900"/>
      <c r="M239" s="1896" t="s">
        <v>104</v>
      </c>
      <c r="N239" s="1896" t="s">
        <v>105</v>
      </c>
      <c r="O239" s="1896" t="s">
        <v>106</v>
      </c>
      <c r="P239" s="2118" t="s">
        <v>81</v>
      </c>
      <c r="Q239" s="2119"/>
    </row>
    <row r="240" spans="2:17" ht="45" x14ac:dyDescent="0.25">
      <c r="B240" s="1897"/>
      <c r="C240" s="2085"/>
      <c r="D240" s="1897"/>
      <c r="E240" s="1897"/>
      <c r="F240" s="1897"/>
      <c r="G240" s="1897"/>
      <c r="H240" s="1897"/>
      <c r="I240" s="1897"/>
      <c r="J240" s="128" t="s">
        <v>107</v>
      </c>
      <c r="K240" s="128" t="s">
        <v>108</v>
      </c>
      <c r="L240" s="128" t="s">
        <v>109</v>
      </c>
      <c r="M240" s="1897"/>
      <c r="N240" s="1897"/>
      <c r="O240" s="1897"/>
      <c r="P240" s="2120"/>
      <c r="Q240" s="2121"/>
    </row>
    <row r="241" spans="2:17" s="312" customFormat="1" ht="60" x14ac:dyDescent="0.25">
      <c r="B241" s="1211" t="s">
        <v>126</v>
      </c>
      <c r="C241" s="1212" t="s">
        <v>127</v>
      </c>
      <c r="D241" s="62" t="s">
        <v>3944</v>
      </c>
      <c r="E241" s="62">
        <v>11170869</v>
      </c>
      <c r="F241" s="62" t="s">
        <v>3945</v>
      </c>
      <c r="G241" s="826" t="s">
        <v>130</v>
      </c>
      <c r="H241" s="1213">
        <v>37237</v>
      </c>
      <c r="I241" s="439" t="s">
        <v>86</v>
      </c>
      <c r="J241" s="1206" t="s">
        <v>3946</v>
      </c>
      <c r="K241" s="62" t="s">
        <v>3947</v>
      </c>
      <c r="L241" s="62" t="s">
        <v>526</v>
      </c>
      <c r="M241" s="826" t="s">
        <v>19</v>
      </c>
      <c r="N241" s="826" t="s">
        <v>20</v>
      </c>
      <c r="O241" s="826" t="s">
        <v>19</v>
      </c>
      <c r="P241" s="2598" t="s">
        <v>3941</v>
      </c>
      <c r="Q241" s="2598"/>
    </row>
    <row r="242" spans="2:17" s="312" customFormat="1" ht="30" x14ac:dyDescent="0.25">
      <c r="B242" s="2599" t="s">
        <v>126</v>
      </c>
      <c r="C242" s="2602" t="s">
        <v>1467</v>
      </c>
      <c r="D242" s="2236" t="s">
        <v>3948</v>
      </c>
      <c r="E242" s="2236">
        <v>30659676</v>
      </c>
      <c r="F242" s="2236" t="s">
        <v>851</v>
      </c>
      <c r="G242" s="2256" t="s">
        <v>184</v>
      </c>
      <c r="H242" s="2606">
        <v>37330</v>
      </c>
      <c r="I242" s="1918" t="s">
        <v>86</v>
      </c>
      <c r="J242" s="1206" t="s">
        <v>3949</v>
      </c>
      <c r="K242" s="62"/>
      <c r="L242" s="62" t="s">
        <v>526</v>
      </c>
      <c r="M242" s="2256" t="s">
        <v>19</v>
      </c>
      <c r="N242" s="2256" t="s">
        <v>20</v>
      </c>
      <c r="O242" s="2256" t="s">
        <v>19</v>
      </c>
      <c r="P242" s="1981" t="s">
        <v>3950</v>
      </c>
      <c r="Q242" s="1982"/>
    </row>
    <row r="243" spans="2:17" s="312" customFormat="1" ht="30" x14ac:dyDescent="0.25">
      <c r="B243" s="2600"/>
      <c r="C243" s="2603"/>
      <c r="D243" s="2605"/>
      <c r="E243" s="2605"/>
      <c r="F243" s="2605"/>
      <c r="G243" s="2275"/>
      <c r="H243" s="2607"/>
      <c r="I243" s="1919"/>
      <c r="J243" s="1206" t="s">
        <v>3951</v>
      </c>
      <c r="K243" s="62" t="s">
        <v>3952</v>
      </c>
      <c r="L243" s="62" t="s">
        <v>526</v>
      </c>
      <c r="M243" s="2275"/>
      <c r="N243" s="2275"/>
      <c r="O243" s="2275"/>
      <c r="P243" s="1983"/>
      <c r="Q243" s="1984"/>
    </row>
    <row r="244" spans="2:17" s="312" customFormat="1" ht="30" x14ac:dyDescent="0.25">
      <c r="B244" s="2601"/>
      <c r="C244" s="2604"/>
      <c r="D244" s="2237"/>
      <c r="E244" s="2237"/>
      <c r="F244" s="2237"/>
      <c r="G244" s="2257"/>
      <c r="H244" s="2608"/>
      <c r="I244" s="1920"/>
      <c r="J244" s="1206" t="s">
        <v>3953</v>
      </c>
      <c r="K244" s="62"/>
      <c r="L244" s="62" t="s">
        <v>526</v>
      </c>
      <c r="M244" s="2257"/>
      <c r="N244" s="2257"/>
      <c r="O244" s="2257"/>
      <c r="P244" s="1985"/>
      <c r="Q244" s="1986"/>
    </row>
    <row r="245" spans="2:17" s="180" customFormat="1" ht="45" x14ac:dyDescent="0.25">
      <c r="B245" s="786" t="s">
        <v>121</v>
      </c>
      <c r="C245" s="791" t="s">
        <v>133</v>
      </c>
      <c r="D245" s="769" t="s">
        <v>3954</v>
      </c>
      <c r="E245" s="769">
        <v>1003343974</v>
      </c>
      <c r="F245" s="769" t="s">
        <v>3955</v>
      </c>
      <c r="G245" s="760" t="s">
        <v>210</v>
      </c>
      <c r="H245" s="762">
        <v>40899</v>
      </c>
      <c r="I245" s="765" t="s">
        <v>526</v>
      </c>
      <c r="J245" s="770" t="s">
        <v>3956</v>
      </c>
      <c r="K245" s="769" t="s">
        <v>3957</v>
      </c>
      <c r="L245" s="769" t="s">
        <v>526</v>
      </c>
      <c r="M245" s="760" t="s">
        <v>19</v>
      </c>
      <c r="N245" s="760" t="s">
        <v>20</v>
      </c>
      <c r="O245" s="760"/>
      <c r="P245" s="2598" t="s">
        <v>3958</v>
      </c>
      <c r="Q245" s="2598"/>
    </row>
    <row r="246" spans="2:17" ht="75" x14ac:dyDescent="0.25">
      <c r="B246" s="786" t="s">
        <v>121</v>
      </c>
      <c r="C246" s="132" t="s">
        <v>133</v>
      </c>
      <c r="D246" s="765" t="s">
        <v>3959</v>
      </c>
      <c r="E246" s="765">
        <v>1063157168</v>
      </c>
      <c r="F246" s="765" t="s">
        <v>124</v>
      </c>
      <c r="G246" s="760" t="s">
        <v>189</v>
      </c>
      <c r="H246" s="762">
        <v>41418</v>
      </c>
      <c r="I246" s="765" t="s">
        <v>526</v>
      </c>
      <c r="J246" s="760" t="s">
        <v>3960</v>
      </c>
      <c r="K246" s="468"/>
      <c r="L246" s="765" t="s">
        <v>526</v>
      </c>
      <c r="M246" s="760" t="s">
        <v>19</v>
      </c>
      <c r="N246" s="760" t="s">
        <v>20</v>
      </c>
      <c r="O246" s="760" t="s">
        <v>19</v>
      </c>
      <c r="P246" s="1924" t="s">
        <v>3961</v>
      </c>
      <c r="Q246" s="1924"/>
    </row>
    <row r="247" spans="2:17" x14ac:dyDescent="0.25">
      <c r="B247" s="795" t="s">
        <v>121</v>
      </c>
      <c r="C247" s="796" t="s">
        <v>1467</v>
      </c>
      <c r="D247" s="769"/>
      <c r="E247" s="769"/>
      <c r="F247" s="769"/>
      <c r="G247" s="770"/>
      <c r="H247" s="771"/>
      <c r="I247" s="769"/>
      <c r="J247" s="770"/>
      <c r="K247" s="215"/>
      <c r="L247" s="769"/>
      <c r="M247" s="770"/>
      <c r="N247" s="770"/>
      <c r="O247" s="770"/>
      <c r="P247" s="2052" t="s">
        <v>3942</v>
      </c>
      <c r="Q247" s="2053"/>
    </row>
    <row r="248" spans="2:17" ht="15.75" thickBot="1" x14ac:dyDescent="0.3">
      <c r="B248" s="433"/>
      <c r="C248" s="1209"/>
      <c r="D248" s="44"/>
      <c r="E248" s="1210"/>
      <c r="F248" s="44"/>
      <c r="G248" s="44"/>
      <c r="H248" s="376"/>
      <c r="I248" s="801"/>
      <c r="J248" s="44"/>
      <c r="K248" s="801"/>
      <c r="L248" s="801"/>
      <c r="M248" s="44"/>
      <c r="N248" s="44"/>
      <c r="O248" s="44"/>
      <c r="P248" s="44"/>
      <c r="Q248" s="44"/>
    </row>
    <row r="249" spans="2:17" ht="27" thickBot="1" x14ac:dyDescent="0.3">
      <c r="B249" s="1903" t="s">
        <v>149</v>
      </c>
      <c r="C249" s="1904"/>
      <c r="D249" s="1904"/>
      <c r="E249" s="1904"/>
      <c r="F249" s="1904"/>
      <c r="G249" s="1904"/>
      <c r="H249" s="1904"/>
      <c r="I249" s="1904"/>
      <c r="J249" s="1904"/>
      <c r="K249" s="1904"/>
      <c r="L249" s="1904"/>
      <c r="M249" s="1904"/>
      <c r="N249" s="1905"/>
    </row>
    <row r="251" spans="2:17" ht="15.75" x14ac:dyDescent="0.25">
      <c r="B251" s="1224"/>
    </row>
    <row r="252" spans="2:17" ht="30" x14ac:dyDescent="0.25">
      <c r="B252" s="114" t="s">
        <v>18</v>
      </c>
      <c r="C252" s="113" t="s">
        <v>150</v>
      </c>
      <c r="D252" s="1898" t="s">
        <v>81</v>
      </c>
      <c r="E252" s="1900"/>
    </row>
    <row r="253" spans="2:17" x14ac:dyDescent="0.25">
      <c r="B253" s="804" t="s">
        <v>151</v>
      </c>
      <c r="C253" s="52" t="s">
        <v>19</v>
      </c>
      <c r="D253" s="1945"/>
      <c r="E253" s="1945"/>
    </row>
    <row r="254" spans="2:17" x14ac:dyDescent="0.25">
      <c r="B254" s="388"/>
      <c r="C254" s="54"/>
      <c r="D254" s="724"/>
      <c r="E254" s="724"/>
    </row>
    <row r="256" spans="2:17" ht="26.25" x14ac:dyDescent="0.25">
      <c r="B256" s="2595" t="s">
        <v>152</v>
      </c>
      <c r="C256" s="2596"/>
      <c r="D256" s="2596"/>
      <c r="E256" s="2596"/>
      <c r="F256" s="2596"/>
      <c r="G256" s="2596"/>
      <c r="H256" s="2596"/>
      <c r="I256" s="2596"/>
      <c r="J256" s="2596"/>
      <c r="K256" s="2596"/>
      <c r="L256" s="2596"/>
      <c r="M256" s="2596"/>
      <c r="N256" s="2596"/>
      <c r="O256" s="2596"/>
      <c r="P256" s="2597"/>
    </row>
    <row r="258" spans="1:26" ht="15.75" thickBot="1" x14ac:dyDescent="0.3"/>
    <row r="259" spans="1:26" ht="27" thickBot="1" x14ac:dyDescent="0.3">
      <c r="B259" s="1903" t="s">
        <v>153</v>
      </c>
      <c r="C259" s="1904"/>
      <c r="D259" s="1904"/>
      <c r="E259" s="1904"/>
      <c r="F259" s="1904"/>
      <c r="G259" s="1904"/>
      <c r="H259" s="1904"/>
      <c r="I259" s="1904"/>
      <c r="J259" s="1904"/>
      <c r="K259" s="1904"/>
      <c r="L259" s="1904"/>
      <c r="M259" s="1904"/>
      <c r="N259" s="1905"/>
    </row>
    <row r="261" spans="1:26" ht="15.75" thickBot="1" x14ac:dyDescent="0.3">
      <c r="M261" s="58"/>
      <c r="N261" s="58"/>
    </row>
    <row r="262" spans="1:26" s="799" customFormat="1" ht="60" x14ac:dyDescent="0.25">
      <c r="B262" s="155" t="s">
        <v>34</v>
      </c>
      <c r="C262" s="156" t="s">
        <v>35</v>
      </c>
      <c r="D262" s="155" t="s">
        <v>36</v>
      </c>
      <c r="E262" s="155" t="s">
        <v>37</v>
      </c>
      <c r="F262" s="155" t="s">
        <v>38</v>
      </c>
      <c r="G262" s="155" t="s">
        <v>39</v>
      </c>
      <c r="H262" s="155" t="s">
        <v>40</v>
      </c>
      <c r="I262" s="155" t="s">
        <v>41</v>
      </c>
      <c r="J262" s="155" t="s">
        <v>42</v>
      </c>
      <c r="K262" s="155" t="s">
        <v>43</v>
      </c>
      <c r="L262" s="155" t="s">
        <v>44</v>
      </c>
      <c r="M262" s="157" t="s">
        <v>45</v>
      </c>
      <c r="N262" s="155" t="s">
        <v>46</v>
      </c>
      <c r="O262" s="155" t="s">
        <v>47</v>
      </c>
      <c r="P262" s="755" t="s">
        <v>48</v>
      </c>
      <c r="Q262" s="755" t="s">
        <v>49</v>
      </c>
    </row>
    <row r="263" spans="1:26" s="76" customFormat="1" ht="45" x14ac:dyDescent="0.25">
      <c r="A263" s="62"/>
      <c r="B263" s="162" t="s">
        <v>3796</v>
      </c>
      <c r="C263" s="162" t="s">
        <v>3796</v>
      </c>
      <c r="D263" s="77" t="s">
        <v>3306</v>
      </c>
      <c r="E263" s="78" t="s">
        <v>3962</v>
      </c>
      <c r="F263" s="79" t="s">
        <v>19</v>
      </c>
      <c r="G263" s="78">
        <v>1</v>
      </c>
      <c r="H263" s="80">
        <v>39234</v>
      </c>
      <c r="I263" s="81">
        <v>39447</v>
      </c>
      <c r="J263" s="82" t="s">
        <v>20</v>
      </c>
      <c r="K263" s="83">
        <v>0</v>
      </c>
      <c r="L263" s="83">
        <v>7</v>
      </c>
      <c r="M263" s="84">
        <v>8963</v>
      </c>
      <c r="N263" s="84">
        <v>8963</v>
      </c>
      <c r="O263" s="85">
        <v>210572476</v>
      </c>
      <c r="P263" s="85" t="s">
        <v>3696</v>
      </c>
      <c r="Q263" s="818" t="s">
        <v>3802</v>
      </c>
      <c r="R263" s="75"/>
      <c r="S263" s="75"/>
      <c r="T263" s="75"/>
      <c r="U263" s="75"/>
      <c r="V263" s="75"/>
      <c r="W263" s="75"/>
      <c r="X263" s="75"/>
      <c r="Y263" s="75"/>
      <c r="Z263" s="75"/>
    </row>
    <row r="264" spans="1:26" s="76" customFormat="1" ht="45" x14ac:dyDescent="0.25">
      <c r="A264" s="62"/>
      <c r="B264" s="162" t="s">
        <v>3796</v>
      </c>
      <c r="C264" s="162" t="s">
        <v>3796</v>
      </c>
      <c r="D264" s="77" t="s">
        <v>3306</v>
      </c>
      <c r="E264" s="78" t="s">
        <v>3963</v>
      </c>
      <c r="F264" s="79" t="s">
        <v>19</v>
      </c>
      <c r="G264" s="78">
        <v>1</v>
      </c>
      <c r="H264" s="80">
        <v>39532</v>
      </c>
      <c r="I264" s="81">
        <v>39813</v>
      </c>
      <c r="J264" s="82" t="s">
        <v>20</v>
      </c>
      <c r="K264" s="83">
        <v>0</v>
      </c>
      <c r="L264" s="83">
        <v>9.1999999999999993</v>
      </c>
      <c r="M264" s="84">
        <v>7843</v>
      </c>
      <c r="N264" s="84">
        <v>7843</v>
      </c>
      <c r="O264" s="85">
        <v>854087952</v>
      </c>
      <c r="P264" s="85" t="s">
        <v>3964</v>
      </c>
      <c r="Q264" s="818" t="s">
        <v>3965</v>
      </c>
      <c r="R264" s="75"/>
      <c r="S264" s="75"/>
      <c r="T264" s="75"/>
      <c r="U264" s="75"/>
      <c r="V264" s="75"/>
      <c r="W264" s="75"/>
      <c r="X264" s="75"/>
      <c r="Y264" s="75"/>
      <c r="Z264" s="75"/>
    </row>
    <row r="265" spans="1:26" s="76" customFormat="1" ht="45" x14ac:dyDescent="0.25">
      <c r="A265" s="62"/>
      <c r="B265" s="162" t="s">
        <v>3796</v>
      </c>
      <c r="C265" s="162" t="s">
        <v>3796</v>
      </c>
      <c r="D265" s="77" t="s">
        <v>3306</v>
      </c>
      <c r="E265" s="78" t="s">
        <v>3966</v>
      </c>
      <c r="F265" s="79" t="s">
        <v>19</v>
      </c>
      <c r="G265" s="159">
        <v>1</v>
      </c>
      <c r="H265" s="217">
        <v>39562</v>
      </c>
      <c r="I265" s="217">
        <v>39812</v>
      </c>
      <c r="J265" s="82" t="s">
        <v>20</v>
      </c>
      <c r="K265" s="160">
        <v>0</v>
      </c>
      <c r="L265" s="218">
        <v>8.1</v>
      </c>
      <c r="M265" s="161">
        <v>1320</v>
      </c>
      <c r="N265" s="160">
        <v>1320</v>
      </c>
      <c r="O265" s="85">
        <v>67777930</v>
      </c>
      <c r="P265" s="85" t="s">
        <v>3967</v>
      </c>
      <c r="Q265" s="818" t="s">
        <v>3965</v>
      </c>
      <c r="R265" s="75"/>
      <c r="S265" s="75"/>
      <c r="T265" s="75"/>
      <c r="U265" s="75"/>
      <c r="V265" s="75"/>
      <c r="W265" s="75"/>
      <c r="X265" s="75"/>
      <c r="Y265" s="75"/>
      <c r="Z265" s="75"/>
    </row>
    <row r="266" spans="1:26" s="76" customFormat="1" x14ac:dyDescent="0.25">
      <c r="A266" s="62"/>
      <c r="B266" s="77"/>
      <c r="C266" s="77"/>
      <c r="D266" s="77"/>
      <c r="E266" s="78"/>
      <c r="F266" s="79"/>
      <c r="G266" s="78"/>
      <c r="H266" s="81"/>
      <c r="I266" s="81"/>
      <c r="J266" s="82"/>
      <c r="K266" s="160"/>
      <c r="L266" s="218"/>
      <c r="M266" s="161"/>
      <c r="N266" s="160"/>
      <c r="O266" s="85"/>
      <c r="P266" s="85"/>
      <c r="Q266" s="74"/>
      <c r="R266" s="75"/>
      <c r="S266" s="75"/>
      <c r="T266" s="75"/>
      <c r="U266" s="75"/>
      <c r="V266" s="75"/>
      <c r="W266" s="75"/>
      <c r="X266" s="75"/>
      <c r="Y266" s="75"/>
      <c r="Z266" s="75"/>
    </row>
    <row r="267" spans="1:26" s="232" customFormat="1" ht="15.75" x14ac:dyDescent="0.25">
      <c r="A267" s="219"/>
      <c r="B267" s="220" t="s">
        <v>29</v>
      </c>
      <c r="C267" s="221"/>
      <c r="D267" s="221"/>
      <c r="E267" s="222"/>
      <c r="F267" s="223"/>
      <c r="G267" s="223"/>
      <c r="H267" s="224"/>
      <c r="I267" s="224"/>
      <c r="J267" s="225"/>
      <c r="K267" s="226">
        <f>SUM(K263:K266)</f>
        <v>0</v>
      </c>
      <c r="L267" s="227">
        <f>SUM(L263:L266)</f>
        <v>24.299999999999997</v>
      </c>
      <c r="M267" s="228">
        <f>SUM(M263:M266)</f>
        <v>18126</v>
      </c>
      <c r="N267" s="229">
        <f>SUM(N263:N266)</f>
        <v>18126</v>
      </c>
      <c r="O267" s="230"/>
      <c r="P267" s="230"/>
      <c r="Q267" s="231"/>
    </row>
    <row r="268" spans="1:26" x14ac:dyDescent="0.25">
      <c r="B268" s="100"/>
      <c r="C268" s="101"/>
      <c r="D268" s="100"/>
      <c r="E268" s="102"/>
      <c r="F268" s="100"/>
      <c r="G268" s="100"/>
      <c r="H268" s="100"/>
      <c r="I268" s="100"/>
      <c r="J268" s="100"/>
      <c r="K268" s="103"/>
      <c r="L268" s="100"/>
      <c r="M268" s="100"/>
      <c r="N268" s="100"/>
      <c r="O268" s="100"/>
      <c r="P268" s="100"/>
    </row>
    <row r="269" spans="1:26" ht="18.75" x14ac:dyDescent="0.25">
      <c r="B269" s="106" t="s">
        <v>154</v>
      </c>
      <c r="C269" s="171">
        <f>+K267</f>
        <v>0</v>
      </c>
      <c r="F269" s="2"/>
      <c r="H269" s="110"/>
      <c r="I269" s="110"/>
      <c r="J269" s="110"/>
      <c r="K269" s="111"/>
      <c r="L269" s="110"/>
      <c r="M269" s="110"/>
      <c r="N269" s="100"/>
      <c r="O269" s="100"/>
      <c r="P269" s="100"/>
    </row>
    <row r="270" spans="1:26" x14ac:dyDescent="0.25">
      <c r="G270" s="2"/>
    </row>
    <row r="271" spans="1:26" ht="15.75" thickBot="1" x14ac:dyDescent="0.3">
      <c r="B271" s="47" t="s">
        <v>3790</v>
      </c>
    </row>
    <row r="272" spans="1:26" ht="30.75" thickBot="1" x14ac:dyDescent="0.3">
      <c r="B272" s="233" t="s">
        <v>166</v>
      </c>
      <c r="C272" s="234" t="s">
        <v>167</v>
      </c>
      <c r="D272" s="233" t="s">
        <v>28</v>
      </c>
      <c r="E272" s="199" t="s">
        <v>205</v>
      </c>
    </row>
    <row r="273" spans="2:11" x14ac:dyDescent="0.25">
      <c r="B273" s="235" t="s">
        <v>206</v>
      </c>
      <c r="C273" s="236">
        <v>20</v>
      </c>
      <c r="D273" s="237">
        <v>0</v>
      </c>
      <c r="E273" s="1946">
        <f>+D273+D274+D275</f>
        <v>0</v>
      </c>
    </row>
    <row r="274" spans="2:11" x14ac:dyDescent="0.25">
      <c r="B274" s="235" t="s">
        <v>207</v>
      </c>
      <c r="C274" s="107">
        <v>30</v>
      </c>
      <c r="D274" s="768">
        <v>0</v>
      </c>
      <c r="E274" s="1927"/>
    </row>
    <row r="275" spans="2:11" ht="15.75" thickBot="1" x14ac:dyDescent="0.3">
      <c r="B275" s="235" t="s">
        <v>208</v>
      </c>
      <c r="C275" s="238">
        <v>40</v>
      </c>
      <c r="D275" s="239">
        <v>0</v>
      </c>
      <c r="E275" s="1947"/>
    </row>
    <row r="276" spans="2:11" x14ac:dyDescent="0.25">
      <c r="B276" s="172"/>
      <c r="C276" s="54"/>
      <c r="D276" s="724"/>
      <c r="E276" s="724"/>
    </row>
    <row r="277" spans="2:11" ht="15.75" thickBot="1" x14ac:dyDescent="0.3">
      <c r="B277" s="240" t="s">
        <v>1199</v>
      </c>
      <c r="C277" s="54"/>
      <c r="D277" s="724"/>
      <c r="E277" s="724"/>
    </row>
    <row r="278" spans="2:11" ht="30.75" thickBot="1" x14ac:dyDescent="0.3">
      <c r="B278" s="233" t="s">
        <v>166</v>
      </c>
      <c r="C278" s="234" t="s">
        <v>167</v>
      </c>
      <c r="D278" s="233" t="s">
        <v>28</v>
      </c>
      <c r="E278" s="199" t="s">
        <v>205</v>
      </c>
    </row>
    <row r="279" spans="2:11" x14ac:dyDescent="0.25">
      <c r="B279" s="235" t="s">
        <v>206</v>
      </c>
      <c r="C279" s="236">
        <v>20</v>
      </c>
      <c r="D279" s="237">
        <v>0</v>
      </c>
      <c r="E279" s="1946">
        <f>+D279+D280+D281</f>
        <v>0</v>
      </c>
    </row>
    <row r="280" spans="2:11" x14ac:dyDescent="0.25">
      <c r="B280" s="235" t="s">
        <v>207</v>
      </c>
      <c r="C280" s="107">
        <v>30</v>
      </c>
      <c r="D280" s="768">
        <v>0</v>
      </c>
      <c r="E280" s="1927"/>
    </row>
    <row r="281" spans="2:11" ht="15.75" thickBot="1" x14ac:dyDescent="0.3">
      <c r="B281" s="235" t="s">
        <v>208</v>
      </c>
      <c r="C281" s="238">
        <v>40</v>
      </c>
      <c r="D281" s="239">
        <v>0</v>
      </c>
      <c r="E281" s="1947"/>
    </row>
    <row r="282" spans="2:11" ht="15.75" thickBot="1" x14ac:dyDescent="0.3">
      <c r="B282" s="47" t="s">
        <v>3968</v>
      </c>
    </row>
    <row r="283" spans="2:11" ht="30.75" thickBot="1" x14ac:dyDescent="0.3">
      <c r="B283" s="233" t="s">
        <v>166</v>
      </c>
      <c r="C283" s="234" t="s">
        <v>167</v>
      </c>
      <c r="D283" s="233" t="s">
        <v>28</v>
      </c>
      <c r="E283" s="199" t="s">
        <v>205</v>
      </c>
    </row>
    <row r="284" spans="2:11" x14ac:dyDescent="0.25">
      <c r="B284" s="235" t="s">
        <v>206</v>
      </c>
      <c r="C284" s="236">
        <v>20</v>
      </c>
      <c r="D284" s="237">
        <v>0</v>
      </c>
      <c r="E284" s="1946">
        <f>+D284+D285+D286</f>
        <v>0</v>
      </c>
    </row>
    <row r="285" spans="2:11" x14ac:dyDescent="0.25">
      <c r="B285" s="235" t="s">
        <v>207</v>
      </c>
      <c r="C285" s="107">
        <v>30</v>
      </c>
      <c r="D285" s="768">
        <v>0</v>
      </c>
      <c r="E285" s="1927"/>
    </row>
    <row r="286" spans="2:11" ht="15.75" thickBot="1" x14ac:dyDescent="0.3">
      <c r="B286" s="235" t="s">
        <v>208</v>
      </c>
      <c r="C286" s="238">
        <v>40</v>
      </c>
      <c r="D286" s="239">
        <v>0</v>
      </c>
      <c r="E286" s="1947"/>
    </row>
    <row r="287" spans="2:11" s="137" customFormat="1" ht="15.75" thickBot="1" x14ac:dyDescent="0.3">
      <c r="B287" s="240" t="s">
        <v>1206</v>
      </c>
      <c r="C287" s="173"/>
      <c r="D287" s="174"/>
      <c r="E287" s="174"/>
      <c r="K287" s="175"/>
    </row>
    <row r="288" spans="2:11" ht="30.75" thickBot="1" x14ac:dyDescent="0.3">
      <c r="B288" s="233" t="s">
        <v>166</v>
      </c>
      <c r="C288" s="234" t="s">
        <v>167</v>
      </c>
      <c r="D288" s="233" t="s">
        <v>28</v>
      </c>
      <c r="E288" s="199" t="s">
        <v>205</v>
      </c>
    </row>
    <row r="289" spans="2:17" x14ac:dyDescent="0.25">
      <c r="B289" s="235" t="s">
        <v>206</v>
      </c>
      <c r="C289" s="236">
        <v>20</v>
      </c>
      <c r="D289" s="237">
        <v>0</v>
      </c>
      <c r="E289" s="1946">
        <f>+D289+D290+D291</f>
        <v>0</v>
      </c>
    </row>
    <row r="290" spans="2:17" x14ac:dyDescent="0.25">
      <c r="B290" s="235" t="s">
        <v>207</v>
      </c>
      <c r="C290" s="107">
        <v>30</v>
      </c>
      <c r="D290" s="768">
        <v>0</v>
      </c>
      <c r="E290" s="1927"/>
    </row>
    <row r="291" spans="2:17" ht="15.75" thickBot="1" x14ac:dyDescent="0.3">
      <c r="B291" s="235" t="s">
        <v>208</v>
      </c>
      <c r="C291" s="238">
        <v>40</v>
      </c>
      <c r="D291" s="239">
        <v>0</v>
      </c>
      <c r="E291" s="1947"/>
    </row>
    <row r="292" spans="2:17" s="137" customFormat="1" x14ac:dyDescent="0.25">
      <c r="B292" s="172"/>
      <c r="C292" s="173"/>
      <c r="D292" s="174"/>
      <c r="E292" s="174"/>
      <c r="K292" s="175"/>
    </row>
    <row r="293" spans="2:17" s="137" customFormat="1" ht="15.75" thickBot="1" x14ac:dyDescent="0.3">
      <c r="B293" s="240" t="s">
        <v>1208</v>
      </c>
      <c r="C293" s="173"/>
      <c r="D293" s="174"/>
      <c r="E293" s="174"/>
      <c r="K293" s="175"/>
    </row>
    <row r="294" spans="2:17" ht="30.75" thickBot="1" x14ac:dyDescent="0.3">
      <c r="B294" s="233" t="s">
        <v>166</v>
      </c>
      <c r="C294" s="234" t="s">
        <v>167</v>
      </c>
      <c r="D294" s="233" t="s">
        <v>28</v>
      </c>
      <c r="E294" s="199" t="s">
        <v>205</v>
      </c>
    </row>
    <row r="295" spans="2:17" x14ac:dyDescent="0.25">
      <c r="B295" s="235" t="s">
        <v>206</v>
      </c>
      <c r="C295" s="236">
        <v>20</v>
      </c>
      <c r="D295" s="237">
        <v>0</v>
      </c>
      <c r="E295" s="1946">
        <f>+D295+D296+D297</f>
        <v>0</v>
      </c>
    </row>
    <row r="296" spans="2:17" x14ac:dyDescent="0.25">
      <c r="B296" s="235" t="s">
        <v>207</v>
      </c>
      <c r="C296" s="107">
        <v>30</v>
      </c>
      <c r="D296" s="768">
        <v>0</v>
      </c>
      <c r="E296" s="1927"/>
    </row>
    <row r="297" spans="2:17" ht="15.75" thickBot="1" x14ac:dyDescent="0.3">
      <c r="B297" s="235" t="s">
        <v>208</v>
      </c>
      <c r="C297" s="238">
        <v>40</v>
      </c>
      <c r="D297" s="239">
        <v>0</v>
      </c>
      <c r="E297" s="1947"/>
    </row>
    <row r="298" spans="2:17" s="137" customFormat="1" ht="15.75" thickBot="1" x14ac:dyDescent="0.3">
      <c r="B298" s="172"/>
      <c r="C298" s="173"/>
      <c r="D298" s="174"/>
      <c r="E298" s="174"/>
      <c r="K298" s="175"/>
    </row>
    <row r="299" spans="2:17" ht="27" thickBot="1" x14ac:dyDescent="0.3">
      <c r="B299" s="1903" t="s">
        <v>155</v>
      </c>
      <c r="C299" s="1904"/>
      <c r="D299" s="1904"/>
      <c r="E299" s="1904"/>
      <c r="F299" s="1904"/>
      <c r="G299" s="1904"/>
      <c r="H299" s="1904"/>
      <c r="I299" s="1904"/>
      <c r="J299" s="1904"/>
      <c r="K299" s="1904"/>
      <c r="L299" s="1904"/>
      <c r="M299" s="1904"/>
      <c r="N299" s="1905"/>
    </row>
    <row r="301" spans="2:17" ht="75" x14ac:dyDescent="0.25">
      <c r="B301" s="1896" t="s">
        <v>95</v>
      </c>
      <c r="C301" s="2084" t="s">
        <v>96</v>
      </c>
      <c r="D301" s="1896" t="s">
        <v>97</v>
      </c>
      <c r="E301" s="1896" t="s">
        <v>98</v>
      </c>
      <c r="F301" s="1896" t="s">
        <v>99</v>
      </c>
      <c r="G301" s="1896" t="s">
        <v>100</v>
      </c>
      <c r="H301" s="1896" t="s">
        <v>101</v>
      </c>
      <c r="I301" s="1896" t="s">
        <v>102</v>
      </c>
      <c r="J301" s="1898" t="s">
        <v>103</v>
      </c>
      <c r="K301" s="1899"/>
      <c r="L301" s="1900"/>
      <c r="M301" s="798" t="s">
        <v>104</v>
      </c>
      <c r="N301" s="798" t="s">
        <v>105</v>
      </c>
      <c r="O301" s="798" t="s">
        <v>106</v>
      </c>
      <c r="P301" s="1898" t="s">
        <v>81</v>
      </c>
      <c r="Q301" s="1900"/>
    </row>
    <row r="302" spans="2:17" ht="45" x14ac:dyDescent="0.25">
      <c r="B302" s="1897"/>
      <c r="C302" s="2085"/>
      <c r="D302" s="1897"/>
      <c r="E302" s="1897"/>
      <c r="F302" s="1897"/>
      <c r="G302" s="1897"/>
      <c r="H302" s="1897"/>
      <c r="I302" s="1897"/>
      <c r="J302" s="176" t="s">
        <v>107</v>
      </c>
      <c r="K302" s="177" t="s">
        <v>108</v>
      </c>
      <c r="L302" s="176" t="s">
        <v>109</v>
      </c>
      <c r="M302" s="798"/>
      <c r="N302" s="798"/>
      <c r="O302" s="798"/>
      <c r="P302" s="757"/>
      <c r="Q302" s="758"/>
    </row>
    <row r="303" spans="2:17" ht="110.25" customHeight="1" x14ac:dyDescent="0.25">
      <c r="B303" s="181" t="s">
        <v>1558</v>
      </c>
      <c r="C303" s="182" t="s">
        <v>3969</v>
      </c>
      <c r="D303" s="769" t="s">
        <v>3970</v>
      </c>
      <c r="E303" s="769">
        <v>30650575</v>
      </c>
      <c r="F303" s="769" t="s">
        <v>2400</v>
      </c>
      <c r="G303" s="770" t="s">
        <v>2400</v>
      </c>
      <c r="H303" s="770" t="s">
        <v>2400</v>
      </c>
      <c r="I303" s="770" t="s">
        <v>2400</v>
      </c>
      <c r="J303" s="770" t="s">
        <v>2400</v>
      </c>
      <c r="K303" s="770" t="s">
        <v>2400</v>
      </c>
      <c r="L303" s="770" t="s">
        <v>2400</v>
      </c>
      <c r="M303" s="770" t="s">
        <v>19</v>
      </c>
      <c r="N303" s="768" t="s">
        <v>20</v>
      </c>
      <c r="O303" s="768" t="s">
        <v>526</v>
      </c>
      <c r="P303" s="1949" t="s">
        <v>3971</v>
      </c>
      <c r="Q303" s="1949"/>
    </row>
    <row r="304" spans="2:17" ht="105" customHeight="1" x14ac:dyDescent="0.25">
      <c r="B304" s="181" t="s">
        <v>1645</v>
      </c>
      <c r="C304" s="182" t="s">
        <v>3969</v>
      </c>
      <c r="D304" s="769" t="s">
        <v>3972</v>
      </c>
      <c r="E304" s="769">
        <v>65749449</v>
      </c>
      <c r="F304" s="769" t="s">
        <v>3973</v>
      </c>
      <c r="G304" s="770" t="s">
        <v>203</v>
      </c>
      <c r="H304" s="805">
        <v>41754</v>
      </c>
      <c r="I304" s="806" t="s">
        <v>2400</v>
      </c>
      <c r="J304" s="770" t="s">
        <v>2400</v>
      </c>
      <c r="K304" s="770" t="s">
        <v>2400</v>
      </c>
      <c r="L304" s="770" t="s">
        <v>2400</v>
      </c>
      <c r="M304" s="768" t="s">
        <v>19</v>
      </c>
      <c r="N304" s="768" t="s">
        <v>20</v>
      </c>
      <c r="O304" s="768" t="s">
        <v>526</v>
      </c>
      <c r="P304" s="1949" t="s">
        <v>3974</v>
      </c>
      <c r="Q304" s="1949"/>
    </row>
    <row r="305" spans="2:17" ht="102" customHeight="1" x14ac:dyDescent="0.25">
      <c r="B305" s="804" t="s">
        <v>893</v>
      </c>
      <c r="C305" s="144" t="s">
        <v>3969</v>
      </c>
      <c r="D305" s="769" t="s">
        <v>3975</v>
      </c>
      <c r="E305" s="769">
        <v>1063146942</v>
      </c>
      <c r="F305" s="769" t="s">
        <v>3938</v>
      </c>
      <c r="G305" s="770" t="s">
        <v>130</v>
      </c>
      <c r="H305" s="805">
        <v>41631</v>
      </c>
      <c r="I305" s="806"/>
      <c r="J305" s="807"/>
      <c r="K305" s="808"/>
      <c r="L305" s="808"/>
      <c r="M305" s="751" t="s">
        <v>19</v>
      </c>
      <c r="N305" s="751" t="s">
        <v>20</v>
      </c>
      <c r="O305" s="751" t="s">
        <v>19</v>
      </c>
      <c r="P305" s="2052" t="s">
        <v>3976</v>
      </c>
      <c r="Q305" s="2053"/>
    </row>
    <row r="306" spans="2:17" ht="112.5" customHeight="1" x14ac:dyDescent="0.25">
      <c r="B306" s="804"/>
      <c r="C306" s="144"/>
      <c r="D306" s="769" t="s">
        <v>3977</v>
      </c>
      <c r="E306" s="769">
        <v>26007899</v>
      </c>
      <c r="F306" s="769" t="s">
        <v>3978</v>
      </c>
      <c r="G306" s="804" t="s">
        <v>243</v>
      </c>
      <c r="H306" s="771">
        <v>38898</v>
      </c>
      <c r="I306" s="769">
        <v>1807</v>
      </c>
      <c r="J306" s="770"/>
      <c r="K306" s="769"/>
      <c r="L306" s="769"/>
      <c r="M306" s="761"/>
      <c r="N306" s="761"/>
      <c r="O306" s="761"/>
      <c r="P306" s="2593" t="s">
        <v>3979</v>
      </c>
      <c r="Q306" s="2594"/>
    </row>
    <row r="307" spans="2:17" s="180" customFormat="1" ht="100.5" customHeight="1" x14ac:dyDescent="0.25">
      <c r="B307" s="804"/>
      <c r="C307" s="144"/>
      <c r="D307" s="769" t="s">
        <v>3980</v>
      </c>
      <c r="E307" s="769">
        <v>1063143443</v>
      </c>
      <c r="F307" s="769" t="s">
        <v>3981</v>
      </c>
      <c r="G307" s="770"/>
      <c r="H307" s="771"/>
      <c r="I307" s="769"/>
      <c r="J307" s="770"/>
      <c r="K307" s="769"/>
      <c r="L307" s="769"/>
      <c r="M307" s="770"/>
      <c r="N307" s="770"/>
      <c r="O307" s="770"/>
      <c r="P307" s="2593" t="s">
        <v>3979</v>
      </c>
      <c r="Q307" s="2594"/>
    </row>
    <row r="308" spans="2:17" s="180" customFormat="1" x14ac:dyDescent="0.25">
      <c r="B308" s="388"/>
      <c r="C308" s="1209"/>
      <c r="D308" s="801"/>
      <c r="E308" s="801"/>
      <c r="F308" s="801"/>
      <c r="G308" s="44"/>
      <c r="H308" s="376"/>
      <c r="I308" s="801"/>
      <c r="J308" s="44"/>
      <c r="K308" s="801"/>
      <c r="L308" s="801"/>
      <c r="M308" s="44"/>
      <c r="N308" s="44"/>
      <c r="O308" s="44"/>
      <c r="P308" s="1225"/>
      <c r="Q308" s="1225"/>
    </row>
    <row r="309" spans="2:17" x14ac:dyDescent="0.25">
      <c r="B309" s="47" t="s">
        <v>3790</v>
      </c>
      <c r="C309" s="1"/>
      <c r="K309" s="1"/>
    </row>
    <row r="310" spans="2:17" ht="15.75" thickBot="1" x14ac:dyDescent="0.3">
      <c r="C310" s="1"/>
      <c r="K310" s="1"/>
    </row>
    <row r="311" spans="2:17" ht="30" x14ac:dyDescent="0.25">
      <c r="B311" s="55" t="s">
        <v>18</v>
      </c>
      <c r="C311" s="55" t="s">
        <v>166</v>
      </c>
      <c r="D311" s="798" t="s">
        <v>167</v>
      </c>
      <c r="E311" s="55" t="s">
        <v>28</v>
      </c>
      <c r="F311" s="199" t="s">
        <v>168</v>
      </c>
      <c r="G311" s="200"/>
      <c r="K311" s="1"/>
    </row>
    <row r="312" spans="2:17" ht="108" x14ac:dyDescent="0.2">
      <c r="B312" s="2076" t="s">
        <v>169</v>
      </c>
      <c r="C312" s="201" t="s">
        <v>170</v>
      </c>
      <c r="D312" s="768">
        <v>25</v>
      </c>
      <c r="E312" s="768">
        <v>0</v>
      </c>
      <c r="F312" s="2073">
        <v>0</v>
      </c>
      <c r="G312" s="202"/>
      <c r="K312" s="1"/>
    </row>
    <row r="313" spans="2:17" ht="96" x14ac:dyDescent="0.2">
      <c r="B313" s="2076"/>
      <c r="C313" s="201" t="s">
        <v>171</v>
      </c>
      <c r="D313" s="770">
        <v>25</v>
      </c>
      <c r="E313" s="768">
        <v>0</v>
      </c>
      <c r="F313" s="2074"/>
      <c r="G313" s="202"/>
      <c r="K313" s="1"/>
    </row>
    <row r="314" spans="2:17" ht="60" x14ac:dyDescent="0.2">
      <c r="B314" s="2076"/>
      <c r="C314" s="201" t="s">
        <v>172</v>
      </c>
      <c r="D314" s="768">
        <v>10</v>
      </c>
      <c r="E314" s="768">
        <v>0</v>
      </c>
      <c r="F314" s="2075"/>
      <c r="G314" s="202"/>
      <c r="K314" s="1"/>
    </row>
    <row r="315" spans="2:17" x14ac:dyDescent="0.2">
      <c r="B315" s="203"/>
      <c r="C315" s="204"/>
      <c r="D315" s="724"/>
      <c r="E315" s="724"/>
      <c r="F315" s="202"/>
      <c r="G315" s="202"/>
      <c r="K315" s="1"/>
    </row>
    <row r="316" spans="2:17" ht="15.75" thickBot="1" x14ac:dyDescent="0.25">
      <c r="B316" s="47" t="s">
        <v>1199</v>
      </c>
      <c r="C316" s="204"/>
      <c r="D316" s="724"/>
      <c r="E316" s="724"/>
      <c r="F316" s="202"/>
      <c r="G316" s="202"/>
      <c r="K316" s="1"/>
    </row>
    <row r="317" spans="2:17" ht="30" x14ac:dyDescent="0.25">
      <c r="B317" s="55" t="s">
        <v>18</v>
      </c>
      <c r="C317" s="55" t="s">
        <v>166</v>
      </c>
      <c r="D317" s="798" t="s">
        <v>167</v>
      </c>
      <c r="E317" s="55" t="s">
        <v>28</v>
      </c>
      <c r="F317" s="199" t="s">
        <v>168</v>
      </c>
      <c r="G317" s="200"/>
      <c r="K317" s="1"/>
    </row>
    <row r="318" spans="2:17" ht="108" x14ac:dyDescent="0.2">
      <c r="B318" s="2076" t="s">
        <v>169</v>
      </c>
      <c r="C318" s="201" t="s">
        <v>170</v>
      </c>
      <c r="D318" s="768">
        <v>25</v>
      </c>
      <c r="E318" s="768">
        <v>0</v>
      </c>
      <c r="F318" s="2073">
        <f>+E318+E319+E320</f>
        <v>0</v>
      </c>
      <c r="G318" s="202"/>
      <c r="K318" s="1"/>
    </row>
    <row r="319" spans="2:17" ht="96" x14ac:dyDescent="0.2">
      <c r="B319" s="2076"/>
      <c r="C319" s="201" t="s">
        <v>171</v>
      </c>
      <c r="D319" s="770">
        <v>25</v>
      </c>
      <c r="E319" s="768">
        <v>0</v>
      </c>
      <c r="F319" s="2074"/>
      <c r="G319" s="202"/>
      <c r="K319" s="1"/>
    </row>
    <row r="320" spans="2:17" ht="60" x14ac:dyDescent="0.2">
      <c r="B320" s="2076"/>
      <c r="C320" s="201" t="s">
        <v>172</v>
      </c>
      <c r="D320" s="768">
        <v>10</v>
      </c>
      <c r="E320" s="768">
        <v>0</v>
      </c>
      <c r="F320" s="2075"/>
      <c r="G320" s="202"/>
      <c r="K320" s="1"/>
    </row>
    <row r="321" spans="2:11" x14ac:dyDescent="0.2">
      <c r="B321" s="203"/>
      <c r="C321" s="204"/>
      <c r="D321" s="724"/>
      <c r="E321" s="724"/>
      <c r="F321" s="202"/>
      <c r="G321" s="202"/>
      <c r="K321" s="1"/>
    </row>
    <row r="322" spans="2:11" ht="15.75" thickBot="1" x14ac:dyDescent="0.25">
      <c r="B322" s="47" t="s">
        <v>1201</v>
      </c>
      <c r="C322" s="204"/>
      <c r="D322" s="724"/>
      <c r="E322" s="724"/>
      <c r="F322" s="202"/>
      <c r="G322" s="202"/>
      <c r="K322" s="1"/>
    </row>
    <row r="323" spans="2:11" ht="30" x14ac:dyDescent="0.25">
      <c r="B323" s="55" t="s">
        <v>18</v>
      </c>
      <c r="C323" s="55" t="s">
        <v>166</v>
      </c>
      <c r="D323" s="798" t="s">
        <v>167</v>
      </c>
      <c r="E323" s="55" t="s">
        <v>28</v>
      </c>
      <c r="F323" s="199" t="s">
        <v>168</v>
      </c>
      <c r="G323" s="200"/>
      <c r="K323" s="1"/>
    </row>
    <row r="324" spans="2:11" ht="108" x14ac:dyDescent="0.2">
      <c r="B324" s="2076" t="s">
        <v>169</v>
      </c>
      <c r="C324" s="201" t="s">
        <v>170</v>
      </c>
      <c r="D324" s="768">
        <v>25</v>
      </c>
      <c r="E324" s="768">
        <v>0</v>
      </c>
      <c r="F324" s="2073">
        <v>0</v>
      </c>
      <c r="G324" s="202"/>
      <c r="K324" s="1"/>
    </row>
    <row r="325" spans="2:11" ht="96" x14ac:dyDescent="0.2">
      <c r="B325" s="2076"/>
      <c r="C325" s="201" t="s">
        <v>171</v>
      </c>
      <c r="D325" s="770">
        <v>25</v>
      </c>
      <c r="E325" s="768">
        <v>0</v>
      </c>
      <c r="F325" s="2074"/>
      <c r="G325" s="202"/>
      <c r="K325" s="1"/>
    </row>
    <row r="326" spans="2:11" ht="60" x14ac:dyDescent="0.2">
      <c r="B326" s="2076"/>
      <c r="C326" s="201" t="s">
        <v>172</v>
      </c>
      <c r="D326" s="768">
        <v>10</v>
      </c>
      <c r="E326" s="768">
        <v>0</v>
      </c>
      <c r="F326" s="2075"/>
      <c r="G326" s="202"/>
      <c r="K326" s="1"/>
    </row>
    <row r="327" spans="2:11" x14ac:dyDescent="0.2">
      <c r="B327" s="203"/>
      <c r="C327" s="204"/>
      <c r="D327" s="724"/>
      <c r="E327" s="724"/>
      <c r="F327" s="202"/>
      <c r="G327" s="202"/>
      <c r="K327" s="1"/>
    </row>
    <row r="328" spans="2:11" ht="15.75" thickBot="1" x14ac:dyDescent="0.25">
      <c r="B328" s="242" t="s">
        <v>1206</v>
      </c>
      <c r="C328" s="204"/>
      <c r="D328" s="724"/>
      <c r="E328" s="724"/>
      <c r="F328" s="202"/>
      <c r="G328" s="202"/>
      <c r="K328" s="1"/>
    </row>
    <row r="329" spans="2:11" ht="30" x14ac:dyDescent="0.25">
      <c r="B329" s="55" t="s">
        <v>18</v>
      </c>
      <c r="C329" s="55" t="s">
        <v>166</v>
      </c>
      <c r="D329" s="798" t="s">
        <v>167</v>
      </c>
      <c r="E329" s="55" t="s">
        <v>28</v>
      </c>
      <c r="F329" s="199" t="s">
        <v>168</v>
      </c>
      <c r="G329" s="200"/>
      <c r="K329" s="1"/>
    </row>
    <row r="330" spans="2:11" ht="108" x14ac:dyDescent="0.2">
      <c r="B330" s="2076" t="s">
        <v>169</v>
      </c>
      <c r="C330" s="201" t="s">
        <v>170</v>
      </c>
      <c r="D330" s="768">
        <v>25</v>
      </c>
      <c r="E330" s="768">
        <v>0</v>
      </c>
      <c r="F330" s="2073">
        <f>+E330+E331+E332</f>
        <v>0</v>
      </c>
      <c r="G330" s="202"/>
      <c r="K330" s="1"/>
    </row>
    <row r="331" spans="2:11" ht="96" x14ac:dyDescent="0.2">
      <c r="B331" s="2076"/>
      <c r="C331" s="201" t="s">
        <v>171</v>
      </c>
      <c r="D331" s="770">
        <v>25</v>
      </c>
      <c r="E331" s="768">
        <v>0</v>
      </c>
      <c r="F331" s="2074"/>
      <c r="G331" s="202"/>
      <c r="K331" s="1"/>
    </row>
    <row r="332" spans="2:11" ht="60" x14ac:dyDescent="0.2">
      <c r="B332" s="2076"/>
      <c r="C332" s="201" t="s">
        <v>172</v>
      </c>
      <c r="D332" s="768">
        <v>10</v>
      </c>
      <c r="E332" s="768">
        <v>0</v>
      </c>
      <c r="F332" s="2075"/>
      <c r="G332" s="202"/>
      <c r="K332" s="1"/>
    </row>
    <row r="333" spans="2:11" x14ac:dyDescent="0.2">
      <c r="B333" s="203"/>
      <c r="C333" s="204"/>
      <c r="D333" s="724"/>
      <c r="E333" s="724"/>
      <c r="F333" s="202"/>
      <c r="G333" s="202"/>
      <c r="K333" s="1"/>
    </row>
    <row r="334" spans="2:11" ht="15.75" thickBot="1" x14ac:dyDescent="0.25">
      <c r="B334" s="242" t="s">
        <v>1208</v>
      </c>
      <c r="C334" s="204"/>
      <c r="D334" s="724"/>
      <c r="E334" s="724"/>
      <c r="F334" s="202"/>
      <c r="G334" s="202"/>
      <c r="K334" s="1"/>
    </row>
    <row r="335" spans="2:11" ht="30" x14ac:dyDescent="0.25">
      <c r="B335" s="55" t="s">
        <v>18</v>
      </c>
      <c r="C335" s="55" t="s">
        <v>166</v>
      </c>
      <c r="D335" s="798" t="s">
        <v>167</v>
      </c>
      <c r="E335" s="55" t="s">
        <v>28</v>
      </c>
      <c r="F335" s="199" t="s">
        <v>168</v>
      </c>
      <c r="G335" s="200"/>
      <c r="K335" s="1"/>
    </row>
    <row r="336" spans="2:11" ht="108" x14ac:dyDescent="0.2">
      <c r="B336" s="2076" t="s">
        <v>169</v>
      </c>
      <c r="C336" s="201" t="s">
        <v>170</v>
      </c>
      <c r="D336" s="768">
        <v>25</v>
      </c>
      <c r="E336" s="768">
        <v>0</v>
      </c>
      <c r="F336" s="2073">
        <f>+E336+E337+E338</f>
        <v>0</v>
      </c>
      <c r="G336" s="202"/>
      <c r="K336" s="1"/>
    </row>
    <row r="337" spans="2:11" ht="96" x14ac:dyDescent="0.2">
      <c r="B337" s="2076"/>
      <c r="C337" s="201" t="s">
        <v>171</v>
      </c>
      <c r="D337" s="770">
        <v>25</v>
      </c>
      <c r="E337" s="768">
        <v>0</v>
      </c>
      <c r="F337" s="2074"/>
      <c r="G337" s="202"/>
      <c r="K337" s="1"/>
    </row>
    <row r="338" spans="2:11" ht="60" x14ac:dyDescent="0.2">
      <c r="B338" s="2076"/>
      <c r="C338" s="201" t="s">
        <v>172</v>
      </c>
      <c r="D338" s="768">
        <v>10</v>
      </c>
      <c r="E338" s="768">
        <v>0</v>
      </c>
      <c r="F338" s="2075"/>
      <c r="G338" s="202"/>
      <c r="K338" s="1"/>
    </row>
    <row r="339" spans="2:11" x14ac:dyDescent="0.2">
      <c r="B339" s="203"/>
      <c r="C339" s="204"/>
      <c r="D339" s="724"/>
      <c r="E339" s="724"/>
      <c r="F339" s="202"/>
      <c r="G339" s="202"/>
      <c r="K339" s="1"/>
    </row>
  </sheetData>
  <mergeCells count="226">
    <mergeCell ref="B2:P2"/>
    <mergeCell ref="B4:P4"/>
    <mergeCell ref="C6:N6"/>
    <mergeCell ref="C7:N7"/>
    <mergeCell ref="C8:N8"/>
    <mergeCell ref="C9:N9"/>
    <mergeCell ref="E99:E100"/>
    <mergeCell ref="M103:N103"/>
    <mergeCell ref="B104:Q104"/>
    <mergeCell ref="B122:B123"/>
    <mergeCell ref="C122:C123"/>
    <mergeCell ref="D122:E122"/>
    <mergeCell ref="B18:C23"/>
    <mergeCell ref="B24:C24"/>
    <mergeCell ref="E71:E72"/>
    <mergeCell ref="E79:E80"/>
    <mergeCell ref="E87:E88"/>
    <mergeCell ref="E93:E94"/>
    <mergeCell ref="O135:P135"/>
    <mergeCell ref="O136:P136"/>
    <mergeCell ref="O137:P137"/>
    <mergeCell ref="O138:P138"/>
    <mergeCell ref="O139:P139"/>
    <mergeCell ref="O140:P140"/>
    <mergeCell ref="C126:N126"/>
    <mergeCell ref="B128:N128"/>
    <mergeCell ref="O131:P131"/>
    <mergeCell ref="O132:P132"/>
    <mergeCell ref="O133:P133"/>
    <mergeCell ref="O134:P134"/>
    <mergeCell ref="O147:P147"/>
    <mergeCell ref="O148:P148"/>
    <mergeCell ref="O149:P149"/>
    <mergeCell ref="O150:P150"/>
    <mergeCell ref="O151:P151"/>
    <mergeCell ref="O152:P152"/>
    <mergeCell ref="O141:P141"/>
    <mergeCell ref="O142:P142"/>
    <mergeCell ref="O143:P143"/>
    <mergeCell ref="O144:P144"/>
    <mergeCell ref="O145:P145"/>
    <mergeCell ref="O146:P146"/>
    <mergeCell ref="O159:P159"/>
    <mergeCell ref="O160:P160"/>
    <mergeCell ref="O161:P161"/>
    <mergeCell ref="O162:P162"/>
    <mergeCell ref="O168:P168"/>
    <mergeCell ref="O178:P178"/>
    <mergeCell ref="O153:P153"/>
    <mergeCell ref="O154:P154"/>
    <mergeCell ref="O155:P155"/>
    <mergeCell ref="O156:P156"/>
    <mergeCell ref="O157:P157"/>
    <mergeCell ref="O158:P158"/>
    <mergeCell ref="B188:B191"/>
    <mergeCell ref="C188:C191"/>
    <mergeCell ref="D188:D191"/>
    <mergeCell ref="E188:E191"/>
    <mergeCell ref="F188:F191"/>
    <mergeCell ref="G188:G191"/>
    <mergeCell ref="B183:N183"/>
    <mergeCell ref="B186:B187"/>
    <mergeCell ref="C186:C187"/>
    <mergeCell ref="D186:D187"/>
    <mergeCell ref="E186:E187"/>
    <mergeCell ref="F186:F187"/>
    <mergeCell ref="G186:G187"/>
    <mergeCell ref="H186:H187"/>
    <mergeCell ref="I186:I187"/>
    <mergeCell ref="J186:L186"/>
    <mergeCell ref="H188:H191"/>
    <mergeCell ref="I188:I191"/>
    <mergeCell ref="M188:M191"/>
    <mergeCell ref="N188:N191"/>
    <mergeCell ref="O188:O191"/>
    <mergeCell ref="P188:Q191"/>
    <mergeCell ref="M186:M187"/>
    <mergeCell ref="N186:N187"/>
    <mergeCell ref="O186:O187"/>
    <mergeCell ref="P186:Q187"/>
    <mergeCell ref="H192:H194"/>
    <mergeCell ref="I192:I194"/>
    <mergeCell ref="P192:Q194"/>
    <mergeCell ref="M193:M194"/>
    <mergeCell ref="N193:N194"/>
    <mergeCell ref="O193:O194"/>
    <mergeCell ref="B192:B194"/>
    <mergeCell ref="C192:C194"/>
    <mergeCell ref="D192:D194"/>
    <mergeCell ref="E192:E194"/>
    <mergeCell ref="F192:F194"/>
    <mergeCell ref="G192:G194"/>
    <mergeCell ref="I202:I203"/>
    <mergeCell ref="J202:L202"/>
    <mergeCell ref="M202:M203"/>
    <mergeCell ref="N202:N203"/>
    <mergeCell ref="O202:O203"/>
    <mergeCell ref="P202:Q203"/>
    <mergeCell ref="P195:Q195"/>
    <mergeCell ref="P196:Q196"/>
    <mergeCell ref="B199:N199"/>
    <mergeCell ref="B202:B203"/>
    <mergeCell ref="C202:C203"/>
    <mergeCell ref="D202:D203"/>
    <mergeCell ref="E202:E203"/>
    <mergeCell ref="F202:F203"/>
    <mergeCell ref="G202:G203"/>
    <mergeCell ref="H202:H203"/>
    <mergeCell ref="H204:H205"/>
    <mergeCell ref="I204:I205"/>
    <mergeCell ref="M204:M205"/>
    <mergeCell ref="N204:N205"/>
    <mergeCell ref="O204:O205"/>
    <mergeCell ref="P204:Q205"/>
    <mergeCell ref="B204:B205"/>
    <mergeCell ref="C204:C205"/>
    <mergeCell ref="D204:D205"/>
    <mergeCell ref="E204:E205"/>
    <mergeCell ref="F204:F205"/>
    <mergeCell ref="G204:G205"/>
    <mergeCell ref="P207:Q207"/>
    <mergeCell ref="P208:Q208"/>
    <mergeCell ref="B210:N210"/>
    <mergeCell ref="B213:B214"/>
    <mergeCell ref="C213:C214"/>
    <mergeCell ref="D213:D214"/>
    <mergeCell ref="E213:E214"/>
    <mergeCell ref="F213:F214"/>
    <mergeCell ref="G213:G214"/>
    <mergeCell ref="H213:H214"/>
    <mergeCell ref="P216:Q216"/>
    <mergeCell ref="P219:Q219"/>
    <mergeCell ref="P220:Q220"/>
    <mergeCell ref="P221:Q221"/>
    <mergeCell ref="P222:Q222"/>
    <mergeCell ref="P223:Q223"/>
    <mergeCell ref="I213:I214"/>
    <mergeCell ref="J213:L213"/>
    <mergeCell ref="M213:M214"/>
    <mergeCell ref="N213:N214"/>
    <mergeCell ref="O213:O214"/>
    <mergeCell ref="P213:Q214"/>
    <mergeCell ref="I230:I231"/>
    <mergeCell ref="J230:L230"/>
    <mergeCell ref="M230:M231"/>
    <mergeCell ref="N230:N231"/>
    <mergeCell ref="O230:O231"/>
    <mergeCell ref="P230:Q231"/>
    <mergeCell ref="P224:Q224"/>
    <mergeCell ref="P225:Q225"/>
    <mergeCell ref="B227:N227"/>
    <mergeCell ref="B230:B231"/>
    <mergeCell ref="C230:C231"/>
    <mergeCell ref="D230:D231"/>
    <mergeCell ref="E230:E231"/>
    <mergeCell ref="F230:F231"/>
    <mergeCell ref="G230:G231"/>
    <mergeCell ref="H230:H231"/>
    <mergeCell ref="I239:I240"/>
    <mergeCell ref="J239:L239"/>
    <mergeCell ref="M239:M240"/>
    <mergeCell ref="N239:N240"/>
    <mergeCell ref="O239:O240"/>
    <mergeCell ref="P239:Q240"/>
    <mergeCell ref="P232:Q232"/>
    <mergeCell ref="P233:Q233"/>
    <mergeCell ref="B236:N236"/>
    <mergeCell ref="B239:B240"/>
    <mergeCell ref="C239:C240"/>
    <mergeCell ref="D239:D240"/>
    <mergeCell ref="E239:E240"/>
    <mergeCell ref="F239:F240"/>
    <mergeCell ref="G239:G240"/>
    <mergeCell ref="H239:H240"/>
    <mergeCell ref="P241:Q241"/>
    <mergeCell ref="B242:B244"/>
    <mergeCell ref="C242:C244"/>
    <mergeCell ref="D242:D244"/>
    <mergeCell ref="E242:E244"/>
    <mergeCell ref="F242:F244"/>
    <mergeCell ref="G242:G244"/>
    <mergeCell ref="H242:H244"/>
    <mergeCell ref="I242:I244"/>
    <mergeCell ref="M242:M244"/>
    <mergeCell ref="B249:N249"/>
    <mergeCell ref="D252:E252"/>
    <mergeCell ref="D253:E253"/>
    <mergeCell ref="B256:P256"/>
    <mergeCell ref="B259:N259"/>
    <mergeCell ref="E273:E275"/>
    <mergeCell ref="N242:N244"/>
    <mergeCell ref="O242:O244"/>
    <mergeCell ref="P242:Q244"/>
    <mergeCell ref="P245:Q245"/>
    <mergeCell ref="P246:Q246"/>
    <mergeCell ref="P247:Q247"/>
    <mergeCell ref="G301:G302"/>
    <mergeCell ref="H301:H302"/>
    <mergeCell ref="I301:I302"/>
    <mergeCell ref="J301:L301"/>
    <mergeCell ref="P301:Q301"/>
    <mergeCell ref="P303:Q303"/>
    <mergeCell ref="E279:E281"/>
    <mergeCell ref="E284:E286"/>
    <mergeCell ref="E289:E291"/>
    <mergeCell ref="E295:E297"/>
    <mergeCell ref="B299:N299"/>
    <mergeCell ref="B301:B302"/>
    <mergeCell ref="C301:C302"/>
    <mergeCell ref="D301:D302"/>
    <mergeCell ref="E301:E302"/>
    <mergeCell ref="F301:F302"/>
    <mergeCell ref="B336:B338"/>
    <mergeCell ref="F336:F338"/>
    <mergeCell ref="B318:B320"/>
    <mergeCell ref="F318:F320"/>
    <mergeCell ref="B324:B326"/>
    <mergeCell ref="F324:F326"/>
    <mergeCell ref="B330:B332"/>
    <mergeCell ref="F330:F332"/>
    <mergeCell ref="P304:Q304"/>
    <mergeCell ref="P305:Q305"/>
    <mergeCell ref="P306:Q306"/>
    <mergeCell ref="P307:Q307"/>
    <mergeCell ref="B312:B314"/>
    <mergeCell ref="F312:F314"/>
  </mergeCells>
  <dataValidations count="2">
    <dataValidation type="list" allowBlank="1" showInputMessage="1" showErrorMessage="1" sqref="WVE983252 A65748 IS65748 SO65748 ACK65748 AMG65748 AWC65748 BFY65748 BPU65748 BZQ65748 CJM65748 CTI65748 DDE65748 DNA65748 DWW65748 EGS65748 EQO65748 FAK65748 FKG65748 FUC65748 GDY65748 GNU65748 GXQ65748 HHM65748 HRI65748 IBE65748 ILA65748 IUW65748 JES65748 JOO65748 JYK65748 KIG65748 KSC65748 LBY65748 LLU65748 LVQ65748 MFM65748 MPI65748 MZE65748 NJA65748 NSW65748 OCS65748 OMO65748 OWK65748 PGG65748 PQC65748 PZY65748 QJU65748 QTQ65748 RDM65748 RNI65748 RXE65748 SHA65748 SQW65748 TAS65748 TKO65748 TUK65748 UEG65748 UOC65748 UXY65748 VHU65748 VRQ65748 WBM65748 WLI65748 WVE65748 A131284 IS131284 SO131284 ACK131284 AMG131284 AWC131284 BFY131284 BPU131284 BZQ131284 CJM131284 CTI131284 DDE131284 DNA131284 DWW131284 EGS131284 EQO131284 FAK131284 FKG131284 FUC131284 GDY131284 GNU131284 GXQ131284 HHM131284 HRI131284 IBE131284 ILA131284 IUW131284 JES131284 JOO131284 JYK131284 KIG131284 KSC131284 LBY131284 LLU131284 LVQ131284 MFM131284 MPI131284 MZE131284 NJA131284 NSW131284 OCS131284 OMO131284 OWK131284 PGG131284 PQC131284 PZY131284 QJU131284 QTQ131284 RDM131284 RNI131284 RXE131284 SHA131284 SQW131284 TAS131284 TKO131284 TUK131284 UEG131284 UOC131284 UXY131284 VHU131284 VRQ131284 WBM131284 WLI131284 WVE131284 A196820 IS196820 SO196820 ACK196820 AMG196820 AWC196820 BFY196820 BPU196820 BZQ196820 CJM196820 CTI196820 DDE196820 DNA196820 DWW196820 EGS196820 EQO196820 FAK196820 FKG196820 FUC196820 GDY196820 GNU196820 GXQ196820 HHM196820 HRI196820 IBE196820 ILA196820 IUW196820 JES196820 JOO196820 JYK196820 KIG196820 KSC196820 LBY196820 LLU196820 LVQ196820 MFM196820 MPI196820 MZE196820 NJA196820 NSW196820 OCS196820 OMO196820 OWK196820 PGG196820 PQC196820 PZY196820 QJU196820 QTQ196820 RDM196820 RNI196820 RXE196820 SHA196820 SQW196820 TAS196820 TKO196820 TUK196820 UEG196820 UOC196820 UXY196820 VHU196820 VRQ196820 WBM196820 WLI196820 WVE196820 A262356 IS262356 SO262356 ACK262356 AMG262356 AWC262356 BFY262356 BPU262356 BZQ262356 CJM262356 CTI262356 DDE262356 DNA262356 DWW262356 EGS262356 EQO262356 FAK262356 FKG262356 FUC262356 GDY262356 GNU262356 GXQ262356 HHM262356 HRI262356 IBE262356 ILA262356 IUW262356 JES262356 JOO262356 JYK262356 KIG262356 KSC262356 LBY262356 LLU262356 LVQ262356 MFM262356 MPI262356 MZE262356 NJA262356 NSW262356 OCS262356 OMO262356 OWK262356 PGG262356 PQC262356 PZY262356 QJU262356 QTQ262356 RDM262356 RNI262356 RXE262356 SHA262356 SQW262356 TAS262356 TKO262356 TUK262356 UEG262356 UOC262356 UXY262356 VHU262356 VRQ262356 WBM262356 WLI262356 WVE262356 A327892 IS327892 SO327892 ACK327892 AMG327892 AWC327892 BFY327892 BPU327892 BZQ327892 CJM327892 CTI327892 DDE327892 DNA327892 DWW327892 EGS327892 EQO327892 FAK327892 FKG327892 FUC327892 GDY327892 GNU327892 GXQ327892 HHM327892 HRI327892 IBE327892 ILA327892 IUW327892 JES327892 JOO327892 JYK327892 KIG327892 KSC327892 LBY327892 LLU327892 LVQ327892 MFM327892 MPI327892 MZE327892 NJA327892 NSW327892 OCS327892 OMO327892 OWK327892 PGG327892 PQC327892 PZY327892 QJU327892 QTQ327892 RDM327892 RNI327892 RXE327892 SHA327892 SQW327892 TAS327892 TKO327892 TUK327892 UEG327892 UOC327892 UXY327892 VHU327892 VRQ327892 WBM327892 WLI327892 WVE327892 A393428 IS393428 SO393428 ACK393428 AMG393428 AWC393428 BFY393428 BPU393428 BZQ393428 CJM393428 CTI393428 DDE393428 DNA393428 DWW393428 EGS393428 EQO393428 FAK393428 FKG393428 FUC393428 GDY393428 GNU393428 GXQ393428 HHM393428 HRI393428 IBE393428 ILA393428 IUW393428 JES393428 JOO393428 JYK393428 KIG393428 KSC393428 LBY393428 LLU393428 LVQ393428 MFM393428 MPI393428 MZE393428 NJA393428 NSW393428 OCS393428 OMO393428 OWK393428 PGG393428 PQC393428 PZY393428 QJU393428 QTQ393428 RDM393428 RNI393428 RXE393428 SHA393428 SQW393428 TAS393428 TKO393428 TUK393428 UEG393428 UOC393428 UXY393428 VHU393428 VRQ393428 WBM393428 WLI393428 WVE393428 A458964 IS458964 SO458964 ACK458964 AMG458964 AWC458964 BFY458964 BPU458964 BZQ458964 CJM458964 CTI458964 DDE458964 DNA458964 DWW458964 EGS458964 EQO458964 FAK458964 FKG458964 FUC458964 GDY458964 GNU458964 GXQ458964 HHM458964 HRI458964 IBE458964 ILA458964 IUW458964 JES458964 JOO458964 JYK458964 KIG458964 KSC458964 LBY458964 LLU458964 LVQ458964 MFM458964 MPI458964 MZE458964 NJA458964 NSW458964 OCS458964 OMO458964 OWK458964 PGG458964 PQC458964 PZY458964 QJU458964 QTQ458964 RDM458964 RNI458964 RXE458964 SHA458964 SQW458964 TAS458964 TKO458964 TUK458964 UEG458964 UOC458964 UXY458964 VHU458964 VRQ458964 WBM458964 WLI458964 WVE458964 A524500 IS524500 SO524500 ACK524500 AMG524500 AWC524500 BFY524500 BPU524500 BZQ524500 CJM524500 CTI524500 DDE524500 DNA524500 DWW524500 EGS524500 EQO524500 FAK524500 FKG524500 FUC524500 GDY524500 GNU524500 GXQ524500 HHM524500 HRI524500 IBE524500 ILA524500 IUW524500 JES524500 JOO524500 JYK524500 KIG524500 KSC524500 LBY524500 LLU524500 LVQ524500 MFM524500 MPI524500 MZE524500 NJA524500 NSW524500 OCS524500 OMO524500 OWK524500 PGG524500 PQC524500 PZY524500 QJU524500 QTQ524500 RDM524500 RNI524500 RXE524500 SHA524500 SQW524500 TAS524500 TKO524500 TUK524500 UEG524500 UOC524500 UXY524500 VHU524500 VRQ524500 WBM524500 WLI524500 WVE524500 A590036 IS590036 SO590036 ACK590036 AMG590036 AWC590036 BFY590036 BPU590036 BZQ590036 CJM590036 CTI590036 DDE590036 DNA590036 DWW590036 EGS590036 EQO590036 FAK590036 FKG590036 FUC590036 GDY590036 GNU590036 GXQ590036 HHM590036 HRI590036 IBE590036 ILA590036 IUW590036 JES590036 JOO590036 JYK590036 KIG590036 KSC590036 LBY590036 LLU590036 LVQ590036 MFM590036 MPI590036 MZE590036 NJA590036 NSW590036 OCS590036 OMO590036 OWK590036 PGG590036 PQC590036 PZY590036 QJU590036 QTQ590036 RDM590036 RNI590036 RXE590036 SHA590036 SQW590036 TAS590036 TKO590036 TUK590036 UEG590036 UOC590036 UXY590036 VHU590036 VRQ590036 WBM590036 WLI590036 WVE590036 A655572 IS655572 SO655572 ACK655572 AMG655572 AWC655572 BFY655572 BPU655572 BZQ655572 CJM655572 CTI655572 DDE655572 DNA655572 DWW655572 EGS655572 EQO655572 FAK655572 FKG655572 FUC655572 GDY655572 GNU655572 GXQ655572 HHM655572 HRI655572 IBE655572 ILA655572 IUW655572 JES655572 JOO655572 JYK655572 KIG655572 KSC655572 LBY655572 LLU655572 LVQ655572 MFM655572 MPI655572 MZE655572 NJA655572 NSW655572 OCS655572 OMO655572 OWK655572 PGG655572 PQC655572 PZY655572 QJU655572 QTQ655572 RDM655572 RNI655572 RXE655572 SHA655572 SQW655572 TAS655572 TKO655572 TUK655572 UEG655572 UOC655572 UXY655572 VHU655572 VRQ655572 WBM655572 WLI655572 WVE655572 A721108 IS721108 SO721108 ACK721108 AMG721108 AWC721108 BFY721108 BPU721108 BZQ721108 CJM721108 CTI721108 DDE721108 DNA721108 DWW721108 EGS721108 EQO721108 FAK721108 FKG721108 FUC721108 GDY721108 GNU721108 GXQ721108 HHM721108 HRI721108 IBE721108 ILA721108 IUW721108 JES721108 JOO721108 JYK721108 KIG721108 KSC721108 LBY721108 LLU721108 LVQ721108 MFM721108 MPI721108 MZE721108 NJA721108 NSW721108 OCS721108 OMO721108 OWK721108 PGG721108 PQC721108 PZY721108 QJU721108 QTQ721108 RDM721108 RNI721108 RXE721108 SHA721108 SQW721108 TAS721108 TKO721108 TUK721108 UEG721108 UOC721108 UXY721108 VHU721108 VRQ721108 WBM721108 WLI721108 WVE721108 A786644 IS786644 SO786644 ACK786644 AMG786644 AWC786644 BFY786644 BPU786644 BZQ786644 CJM786644 CTI786644 DDE786644 DNA786644 DWW786644 EGS786644 EQO786644 FAK786644 FKG786644 FUC786644 GDY786644 GNU786644 GXQ786644 HHM786644 HRI786644 IBE786644 ILA786644 IUW786644 JES786644 JOO786644 JYK786644 KIG786644 KSC786644 LBY786644 LLU786644 LVQ786644 MFM786644 MPI786644 MZE786644 NJA786644 NSW786644 OCS786644 OMO786644 OWK786644 PGG786644 PQC786644 PZY786644 QJU786644 QTQ786644 RDM786644 RNI786644 RXE786644 SHA786644 SQW786644 TAS786644 TKO786644 TUK786644 UEG786644 UOC786644 UXY786644 VHU786644 VRQ786644 WBM786644 WLI786644 WVE786644 A852180 IS852180 SO852180 ACK852180 AMG852180 AWC852180 BFY852180 BPU852180 BZQ852180 CJM852180 CTI852180 DDE852180 DNA852180 DWW852180 EGS852180 EQO852180 FAK852180 FKG852180 FUC852180 GDY852180 GNU852180 GXQ852180 HHM852180 HRI852180 IBE852180 ILA852180 IUW852180 JES852180 JOO852180 JYK852180 KIG852180 KSC852180 LBY852180 LLU852180 LVQ852180 MFM852180 MPI852180 MZE852180 NJA852180 NSW852180 OCS852180 OMO852180 OWK852180 PGG852180 PQC852180 PZY852180 QJU852180 QTQ852180 RDM852180 RNI852180 RXE852180 SHA852180 SQW852180 TAS852180 TKO852180 TUK852180 UEG852180 UOC852180 UXY852180 VHU852180 VRQ852180 WBM852180 WLI852180 WVE852180 A917716 IS917716 SO917716 ACK917716 AMG917716 AWC917716 BFY917716 BPU917716 BZQ917716 CJM917716 CTI917716 DDE917716 DNA917716 DWW917716 EGS917716 EQO917716 FAK917716 FKG917716 FUC917716 GDY917716 GNU917716 GXQ917716 HHM917716 HRI917716 IBE917716 ILA917716 IUW917716 JES917716 JOO917716 JYK917716 KIG917716 KSC917716 LBY917716 LLU917716 LVQ917716 MFM917716 MPI917716 MZE917716 NJA917716 NSW917716 OCS917716 OMO917716 OWK917716 PGG917716 PQC917716 PZY917716 QJU917716 QTQ917716 RDM917716 RNI917716 RXE917716 SHA917716 SQW917716 TAS917716 TKO917716 TUK917716 UEG917716 UOC917716 UXY917716 VHU917716 VRQ917716 WBM917716 WLI917716 WVE917716 A983252 IS983252 SO983252 ACK983252 AMG983252 AWC983252 BFY983252 BPU983252 BZQ983252 CJM983252 CTI983252 DDE983252 DNA983252 DWW983252 EGS983252 EQO983252 FAK983252 FKG983252 FUC983252 GDY983252 GNU983252 GXQ983252 HHM983252 HRI983252 IBE983252 ILA983252 IUW983252 JES983252 JOO983252 JYK983252 KIG983252 KSC983252 LBY983252 LLU983252 LVQ983252 MFM983252 MPI983252 MZE983252 NJA983252 NSW983252 OCS983252 OMO983252 OWK983252 PGG983252 PQC983252 PZY983252 QJU983252 QTQ983252 RDM983252 RNI983252 RXE983252 SHA983252 SQW983252 TAS983252 TKO983252 TUK983252 UEG983252 UOC983252 UXY983252 VHU983252 VRQ983252 WBM983252 WLI983252 WVE26:WVE102 WLI26:WLI102 WBM26:WBM102 VRQ26:VRQ102 VHU26:VHU102 UXY26:UXY102 UOC26:UOC102 UEG26:UEG102 TUK26:TUK102 TKO26:TKO102 TAS26:TAS102 SQW26:SQW102 SHA26:SHA102 RXE26:RXE102 RNI26:RNI102 RDM26:RDM102 QTQ26:QTQ102 QJU26:QJU102 PZY26:PZY102 PQC26:PQC102 PGG26:PGG102 OWK26:OWK102 OMO26:OMO102 OCS26:OCS102 NSW26:NSW102 NJA26:NJA102 MZE26:MZE102 MPI26:MPI102 MFM26:MFM102 LVQ26:LVQ102 LLU26:LLU102 LBY26:LBY102 KSC26:KSC102 KIG26:KIG102 JYK26:JYK102 JOO26:JOO102 JES26:JES102 IUW26:IUW102 ILA26:ILA102 IBE26:IBE102 HRI26:HRI102 HHM26:HHM102 GXQ26:GXQ102 GNU26:GNU102 GDY26:GDY102 FUC26:FUC102 FKG26:FKG102 FAK26:FAK102 EQO26:EQO102 EGS26:EGS102 DWW26:DWW102 DNA26:DNA102 DDE26:DDE102 CTI26:CTI102 CJM26:CJM102 BZQ26:BZQ102 BPU26:BPU102 BFY26:BFY102 AWC26:AWC102 AMG26:AMG102 ACK26:ACK102 SO26:SO102 IS26:IS102 A26:A102">
      <formula1>"1,2,3,4,5"</formula1>
    </dataValidation>
    <dataValidation type="decimal" allowBlank="1" showInputMessage="1" showErrorMessage="1" sqref="WVH983252 WLL983252 C65748 IV65748 SR65748 ACN65748 AMJ65748 AWF65748 BGB65748 BPX65748 BZT65748 CJP65748 CTL65748 DDH65748 DND65748 DWZ65748 EGV65748 EQR65748 FAN65748 FKJ65748 FUF65748 GEB65748 GNX65748 GXT65748 HHP65748 HRL65748 IBH65748 ILD65748 IUZ65748 JEV65748 JOR65748 JYN65748 KIJ65748 KSF65748 LCB65748 LLX65748 LVT65748 MFP65748 MPL65748 MZH65748 NJD65748 NSZ65748 OCV65748 OMR65748 OWN65748 PGJ65748 PQF65748 QAB65748 QJX65748 QTT65748 RDP65748 RNL65748 RXH65748 SHD65748 SQZ65748 TAV65748 TKR65748 TUN65748 UEJ65748 UOF65748 UYB65748 VHX65748 VRT65748 WBP65748 WLL65748 WVH65748 C131284 IV131284 SR131284 ACN131284 AMJ131284 AWF131284 BGB131284 BPX131284 BZT131284 CJP131284 CTL131284 DDH131284 DND131284 DWZ131284 EGV131284 EQR131284 FAN131284 FKJ131284 FUF131284 GEB131284 GNX131284 GXT131284 HHP131284 HRL131284 IBH131284 ILD131284 IUZ131284 JEV131284 JOR131284 JYN131284 KIJ131284 KSF131284 LCB131284 LLX131284 LVT131284 MFP131284 MPL131284 MZH131284 NJD131284 NSZ131284 OCV131284 OMR131284 OWN131284 PGJ131284 PQF131284 QAB131284 QJX131284 QTT131284 RDP131284 RNL131284 RXH131284 SHD131284 SQZ131284 TAV131284 TKR131284 TUN131284 UEJ131284 UOF131284 UYB131284 VHX131284 VRT131284 WBP131284 WLL131284 WVH131284 C196820 IV196820 SR196820 ACN196820 AMJ196820 AWF196820 BGB196820 BPX196820 BZT196820 CJP196820 CTL196820 DDH196820 DND196820 DWZ196820 EGV196820 EQR196820 FAN196820 FKJ196820 FUF196820 GEB196820 GNX196820 GXT196820 HHP196820 HRL196820 IBH196820 ILD196820 IUZ196820 JEV196820 JOR196820 JYN196820 KIJ196820 KSF196820 LCB196820 LLX196820 LVT196820 MFP196820 MPL196820 MZH196820 NJD196820 NSZ196820 OCV196820 OMR196820 OWN196820 PGJ196820 PQF196820 QAB196820 QJX196820 QTT196820 RDP196820 RNL196820 RXH196820 SHD196820 SQZ196820 TAV196820 TKR196820 TUN196820 UEJ196820 UOF196820 UYB196820 VHX196820 VRT196820 WBP196820 WLL196820 WVH196820 C262356 IV262356 SR262356 ACN262356 AMJ262356 AWF262356 BGB262356 BPX262356 BZT262356 CJP262356 CTL262356 DDH262356 DND262356 DWZ262356 EGV262356 EQR262356 FAN262356 FKJ262356 FUF262356 GEB262356 GNX262356 GXT262356 HHP262356 HRL262356 IBH262356 ILD262356 IUZ262356 JEV262356 JOR262356 JYN262356 KIJ262356 KSF262356 LCB262356 LLX262356 LVT262356 MFP262356 MPL262356 MZH262356 NJD262356 NSZ262356 OCV262356 OMR262356 OWN262356 PGJ262356 PQF262356 QAB262356 QJX262356 QTT262356 RDP262356 RNL262356 RXH262356 SHD262356 SQZ262356 TAV262356 TKR262356 TUN262356 UEJ262356 UOF262356 UYB262356 VHX262356 VRT262356 WBP262356 WLL262356 WVH262356 C327892 IV327892 SR327892 ACN327892 AMJ327892 AWF327892 BGB327892 BPX327892 BZT327892 CJP327892 CTL327892 DDH327892 DND327892 DWZ327892 EGV327892 EQR327892 FAN327892 FKJ327892 FUF327892 GEB327892 GNX327892 GXT327892 HHP327892 HRL327892 IBH327892 ILD327892 IUZ327892 JEV327892 JOR327892 JYN327892 KIJ327892 KSF327892 LCB327892 LLX327892 LVT327892 MFP327892 MPL327892 MZH327892 NJD327892 NSZ327892 OCV327892 OMR327892 OWN327892 PGJ327892 PQF327892 QAB327892 QJX327892 QTT327892 RDP327892 RNL327892 RXH327892 SHD327892 SQZ327892 TAV327892 TKR327892 TUN327892 UEJ327892 UOF327892 UYB327892 VHX327892 VRT327892 WBP327892 WLL327892 WVH327892 C393428 IV393428 SR393428 ACN393428 AMJ393428 AWF393428 BGB393428 BPX393428 BZT393428 CJP393428 CTL393428 DDH393428 DND393428 DWZ393428 EGV393428 EQR393428 FAN393428 FKJ393428 FUF393428 GEB393428 GNX393428 GXT393428 HHP393428 HRL393428 IBH393428 ILD393428 IUZ393428 JEV393428 JOR393428 JYN393428 KIJ393428 KSF393428 LCB393428 LLX393428 LVT393428 MFP393428 MPL393428 MZH393428 NJD393428 NSZ393428 OCV393428 OMR393428 OWN393428 PGJ393428 PQF393428 QAB393428 QJX393428 QTT393428 RDP393428 RNL393428 RXH393428 SHD393428 SQZ393428 TAV393428 TKR393428 TUN393428 UEJ393428 UOF393428 UYB393428 VHX393428 VRT393428 WBP393428 WLL393428 WVH393428 C458964 IV458964 SR458964 ACN458964 AMJ458964 AWF458964 BGB458964 BPX458964 BZT458964 CJP458964 CTL458964 DDH458964 DND458964 DWZ458964 EGV458964 EQR458964 FAN458964 FKJ458964 FUF458964 GEB458964 GNX458964 GXT458964 HHP458964 HRL458964 IBH458964 ILD458964 IUZ458964 JEV458964 JOR458964 JYN458964 KIJ458964 KSF458964 LCB458964 LLX458964 LVT458964 MFP458964 MPL458964 MZH458964 NJD458964 NSZ458964 OCV458964 OMR458964 OWN458964 PGJ458964 PQF458964 QAB458964 QJX458964 QTT458964 RDP458964 RNL458964 RXH458964 SHD458964 SQZ458964 TAV458964 TKR458964 TUN458964 UEJ458964 UOF458964 UYB458964 VHX458964 VRT458964 WBP458964 WLL458964 WVH458964 C524500 IV524500 SR524500 ACN524500 AMJ524500 AWF524500 BGB524500 BPX524500 BZT524500 CJP524500 CTL524500 DDH524500 DND524500 DWZ524500 EGV524500 EQR524500 FAN524500 FKJ524500 FUF524500 GEB524500 GNX524500 GXT524500 HHP524500 HRL524500 IBH524500 ILD524500 IUZ524500 JEV524500 JOR524500 JYN524500 KIJ524500 KSF524500 LCB524500 LLX524500 LVT524500 MFP524500 MPL524500 MZH524500 NJD524500 NSZ524500 OCV524500 OMR524500 OWN524500 PGJ524500 PQF524500 QAB524500 QJX524500 QTT524500 RDP524500 RNL524500 RXH524500 SHD524500 SQZ524500 TAV524500 TKR524500 TUN524500 UEJ524500 UOF524500 UYB524500 VHX524500 VRT524500 WBP524500 WLL524500 WVH524500 C590036 IV590036 SR590036 ACN590036 AMJ590036 AWF590036 BGB590036 BPX590036 BZT590036 CJP590036 CTL590036 DDH590036 DND590036 DWZ590036 EGV590036 EQR590036 FAN590036 FKJ590036 FUF590036 GEB590036 GNX590036 GXT590036 HHP590036 HRL590036 IBH590036 ILD590036 IUZ590036 JEV590036 JOR590036 JYN590036 KIJ590036 KSF590036 LCB590036 LLX590036 LVT590036 MFP590036 MPL590036 MZH590036 NJD590036 NSZ590036 OCV590036 OMR590036 OWN590036 PGJ590036 PQF590036 QAB590036 QJX590036 QTT590036 RDP590036 RNL590036 RXH590036 SHD590036 SQZ590036 TAV590036 TKR590036 TUN590036 UEJ590036 UOF590036 UYB590036 VHX590036 VRT590036 WBP590036 WLL590036 WVH590036 C655572 IV655572 SR655572 ACN655572 AMJ655572 AWF655572 BGB655572 BPX655572 BZT655572 CJP655572 CTL655572 DDH655572 DND655572 DWZ655572 EGV655572 EQR655572 FAN655572 FKJ655572 FUF655572 GEB655572 GNX655572 GXT655572 HHP655572 HRL655572 IBH655572 ILD655572 IUZ655572 JEV655572 JOR655572 JYN655572 KIJ655572 KSF655572 LCB655572 LLX655572 LVT655572 MFP655572 MPL655572 MZH655572 NJD655572 NSZ655572 OCV655572 OMR655572 OWN655572 PGJ655572 PQF655572 QAB655572 QJX655572 QTT655572 RDP655572 RNL655572 RXH655572 SHD655572 SQZ655572 TAV655572 TKR655572 TUN655572 UEJ655572 UOF655572 UYB655572 VHX655572 VRT655572 WBP655572 WLL655572 WVH655572 C721108 IV721108 SR721108 ACN721108 AMJ721108 AWF721108 BGB721108 BPX721108 BZT721108 CJP721108 CTL721108 DDH721108 DND721108 DWZ721108 EGV721108 EQR721108 FAN721108 FKJ721108 FUF721108 GEB721108 GNX721108 GXT721108 HHP721108 HRL721108 IBH721108 ILD721108 IUZ721108 JEV721108 JOR721108 JYN721108 KIJ721108 KSF721108 LCB721108 LLX721108 LVT721108 MFP721108 MPL721108 MZH721108 NJD721108 NSZ721108 OCV721108 OMR721108 OWN721108 PGJ721108 PQF721108 QAB721108 QJX721108 QTT721108 RDP721108 RNL721108 RXH721108 SHD721108 SQZ721108 TAV721108 TKR721108 TUN721108 UEJ721108 UOF721108 UYB721108 VHX721108 VRT721108 WBP721108 WLL721108 WVH721108 C786644 IV786644 SR786644 ACN786644 AMJ786644 AWF786644 BGB786644 BPX786644 BZT786644 CJP786644 CTL786644 DDH786644 DND786644 DWZ786644 EGV786644 EQR786644 FAN786644 FKJ786644 FUF786644 GEB786644 GNX786644 GXT786644 HHP786644 HRL786644 IBH786644 ILD786644 IUZ786644 JEV786644 JOR786644 JYN786644 KIJ786644 KSF786644 LCB786644 LLX786644 LVT786644 MFP786644 MPL786644 MZH786644 NJD786644 NSZ786644 OCV786644 OMR786644 OWN786644 PGJ786644 PQF786644 QAB786644 QJX786644 QTT786644 RDP786644 RNL786644 RXH786644 SHD786644 SQZ786644 TAV786644 TKR786644 TUN786644 UEJ786644 UOF786644 UYB786644 VHX786644 VRT786644 WBP786644 WLL786644 WVH786644 C852180 IV852180 SR852180 ACN852180 AMJ852180 AWF852180 BGB852180 BPX852180 BZT852180 CJP852180 CTL852180 DDH852180 DND852180 DWZ852180 EGV852180 EQR852180 FAN852180 FKJ852180 FUF852180 GEB852180 GNX852180 GXT852180 HHP852180 HRL852180 IBH852180 ILD852180 IUZ852180 JEV852180 JOR852180 JYN852180 KIJ852180 KSF852180 LCB852180 LLX852180 LVT852180 MFP852180 MPL852180 MZH852180 NJD852180 NSZ852180 OCV852180 OMR852180 OWN852180 PGJ852180 PQF852180 QAB852180 QJX852180 QTT852180 RDP852180 RNL852180 RXH852180 SHD852180 SQZ852180 TAV852180 TKR852180 TUN852180 UEJ852180 UOF852180 UYB852180 VHX852180 VRT852180 WBP852180 WLL852180 WVH852180 C917716 IV917716 SR917716 ACN917716 AMJ917716 AWF917716 BGB917716 BPX917716 BZT917716 CJP917716 CTL917716 DDH917716 DND917716 DWZ917716 EGV917716 EQR917716 FAN917716 FKJ917716 FUF917716 GEB917716 GNX917716 GXT917716 HHP917716 HRL917716 IBH917716 ILD917716 IUZ917716 JEV917716 JOR917716 JYN917716 KIJ917716 KSF917716 LCB917716 LLX917716 LVT917716 MFP917716 MPL917716 MZH917716 NJD917716 NSZ917716 OCV917716 OMR917716 OWN917716 PGJ917716 PQF917716 QAB917716 QJX917716 QTT917716 RDP917716 RNL917716 RXH917716 SHD917716 SQZ917716 TAV917716 TKR917716 TUN917716 UEJ917716 UOF917716 UYB917716 VHX917716 VRT917716 WBP917716 WLL917716 WVH917716 C983252 IV983252 SR983252 ACN983252 AMJ983252 AWF983252 BGB983252 BPX983252 BZT983252 CJP983252 CTL983252 DDH983252 DND983252 DWZ983252 EGV983252 EQR983252 FAN983252 FKJ983252 FUF983252 GEB983252 GNX983252 GXT983252 HHP983252 HRL983252 IBH983252 ILD983252 IUZ983252 JEV983252 JOR983252 JYN983252 KIJ983252 KSF983252 LCB983252 LLX983252 LVT983252 MFP983252 MPL983252 MZH983252 NJD983252 NSZ983252 OCV983252 OMR983252 OWN983252 PGJ983252 PQF983252 QAB983252 QJX983252 QTT983252 RDP983252 RNL983252 RXH983252 SHD983252 SQZ983252 TAV983252 TKR983252 TUN983252 UEJ983252 UOF983252 UYB983252 VHX983252 VRT983252 WBP983252 WVH26:WVH102 WLL26:WLL102 WBP26:WBP102 VRT26:VRT102 VHX26:VHX102 UYB26:UYB102 UOF26:UOF102 UEJ26:UEJ102 TUN26:TUN102 TKR26:TKR102 TAV26:TAV102 SQZ26:SQZ102 SHD26:SHD102 RXH26:RXH102 RNL26:RNL102 RDP26:RDP102 QTT26:QTT102 QJX26:QJX102 QAB26:QAB102 PQF26:PQF102 PGJ26:PGJ102 OWN26:OWN102 OMR26:OMR102 OCV26:OCV102 NSZ26:NSZ102 NJD26:NJD102 MZH26:MZH102 MPL26:MPL102 MFP26:MFP102 LVT26:LVT102 LLX26:LLX102 LCB26:LCB102 KSF26:KSF102 KIJ26:KIJ102 JYN26:JYN102 JOR26:JOR102 JEV26:JEV102 IUZ26:IUZ102 ILD26:ILD102 IBH26:IBH102 HRL26:HRL102 HHP26:HHP102 GXT26:GXT102 GNX26:GNX102 GEB26:GEB102 FUF26:FUF102 FKJ26:FKJ102 FAN26:FAN102 EQR26:EQR102 EGV26:EGV102 DWZ26:DWZ102 DND26:DND102 DDH26:DDH102 CTL26:CTL102 CJP26:CJP102 BZT26:BZT102 BPX26:BPX102 BGB26:BGB102 AWF26:AWF102 AMJ26:AMJ102 ACN26:ACN102 SR26:SR102 IV26:IV102">
      <formula1>0</formula1>
      <formula2>1</formula2>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68"/>
  <sheetViews>
    <sheetView zoomScale="110" workbookViewId="0">
      <selection activeCell="C24" sqref="C24"/>
    </sheetView>
  </sheetViews>
  <sheetFormatPr baseColWidth="10" defaultRowHeight="15" x14ac:dyDescent="0.25"/>
  <cols>
    <col min="1" max="1" width="3.140625" style="1" bestFit="1" customWidth="1"/>
    <col min="2" max="2" width="102.7109375" style="1" bestFit="1" customWidth="1"/>
    <col min="3" max="3" width="47" style="1" customWidth="1"/>
    <col min="4" max="4" width="51.7109375" style="1" customWidth="1"/>
    <col min="5" max="5" width="40.42578125" style="1" customWidth="1"/>
    <col min="6" max="7" width="29.7109375" style="1" customWidth="1"/>
    <col min="8" max="8" width="24.5703125" style="1" customWidth="1"/>
    <col min="9" max="9" width="24" style="1" customWidth="1"/>
    <col min="10" max="10" width="25" style="1" customWidth="1"/>
    <col min="11" max="11" width="24" style="1" customWidth="1"/>
    <col min="12" max="12" width="25.85546875" style="1" customWidth="1"/>
    <col min="13" max="13" width="18.7109375" style="1" customWidth="1"/>
    <col min="14" max="14" width="22.140625" style="1" customWidth="1"/>
    <col min="15" max="15" width="26.140625" style="1" customWidth="1"/>
    <col min="16" max="16" width="23.7109375" style="1" customWidth="1"/>
    <col min="17" max="17" width="55.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3564</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1891" t="s">
        <v>3982</v>
      </c>
      <c r="D10" s="1891"/>
      <c r="E10" s="1892"/>
      <c r="F10" s="6"/>
      <c r="G10" s="6"/>
      <c r="H10" s="6"/>
      <c r="I10" s="6"/>
      <c r="J10" s="6"/>
      <c r="K10" s="6"/>
      <c r="L10" s="6"/>
      <c r="M10" s="6"/>
      <c r="N10" s="8"/>
    </row>
    <row r="11" spans="2:16" ht="16.5" thickBot="1" x14ac:dyDescent="0.3">
      <c r="B11" s="9" t="s">
        <v>8</v>
      </c>
      <c r="C11" s="683">
        <v>41974</v>
      </c>
      <c r="D11" s="11"/>
      <c r="E11" s="11"/>
      <c r="F11" s="11"/>
      <c r="G11" s="11"/>
      <c r="H11" s="11"/>
      <c r="I11" s="11"/>
      <c r="J11" s="11"/>
      <c r="K11" s="11"/>
      <c r="L11" s="11"/>
      <c r="M11" s="11"/>
      <c r="N11" s="13"/>
    </row>
    <row r="12" spans="2:16" ht="15.75" x14ac:dyDescent="0.25">
      <c r="B12" s="14"/>
      <c r="C12" s="244"/>
      <c r="D12" s="16"/>
      <c r="E12" s="16"/>
      <c r="F12" s="16"/>
      <c r="G12" s="16"/>
      <c r="H12" s="16"/>
      <c r="I12" s="799"/>
      <c r="J12" s="799"/>
      <c r="K12" s="799"/>
      <c r="L12" s="799"/>
      <c r="M12" s="799"/>
      <c r="N12" s="16"/>
    </row>
    <row r="13" spans="2:16" x14ac:dyDescent="0.25">
      <c r="I13" s="799"/>
      <c r="J13" s="799"/>
      <c r="K13" s="799"/>
      <c r="L13" s="799"/>
      <c r="M13" s="799"/>
      <c r="N13" s="17"/>
    </row>
    <row r="14" spans="2:16" x14ac:dyDescent="0.25">
      <c r="B14" s="1893"/>
      <c r="C14" s="1893"/>
      <c r="D14" s="754" t="s">
        <v>11</v>
      </c>
      <c r="E14" s="754" t="s">
        <v>12</v>
      </c>
      <c r="F14" s="754" t="s">
        <v>13</v>
      </c>
      <c r="G14" s="19"/>
      <c r="I14" s="20"/>
      <c r="J14" s="20"/>
      <c r="K14" s="20"/>
      <c r="L14" s="20"/>
      <c r="M14" s="20"/>
      <c r="N14" s="17"/>
    </row>
    <row r="15" spans="2:16" x14ac:dyDescent="0.25">
      <c r="B15" s="1893"/>
      <c r="C15" s="1893"/>
      <c r="D15" s="754" t="s">
        <v>3983</v>
      </c>
      <c r="E15" s="245">
        <v>532511655</v>
      </c>
      <c r="F15" s="314">
        <v>255</v>
      </c>
      <c r="G15" s="24"/>
      <c r="I15" s="25"/>
      <c r="J15" s="25"/>
      <c r="K15" s="25"/>
      <c r="L15" s="25"/>
      <c r="M15" s="25"/>
      <c r="N15" s="17"/>
    </row>
    <row r="16" spans="2:16" x14ac:dyDescent="0.25">
      <c r="B16" s="1893"/>
      <c r="C16" s="1893"/>
      <c r="D16" s="754" t="s">
        <v>3984</v>
      </c>
      <c r="E16" s="245">
        <v>1524445130</v>
      </c>
      <c r="F16" s="314">
        <v>730</v>
      </c>
      <c r="G16" s="24"/>
      <c r="I16" s="25"/>
      <c r="J16" s="25"/>
      <c r="K16" s="25"/>
      <c r="L16" s="25"/>
      <c r="M16" s="25"/>
      <c r="N16" s="17"/>
    </row>
    <row r="17" spans="1:14" x14ac:dyDescent="0.25">
      <c r="B17" s="1893"/>
      <c r="C17" s="1893"/>
      <c r="D17" s="754"/>
      <c r="E17" s="245"/>
      <c r="F17" s="314"/>
      <c r="G17" s="24"/>
      <c r="I17" s="25"/>
      <c r="J17" s="25"/>
      <c r="K17" s="25"/>
      <c r="L17" s="25"/>
      <c r="M17" s="25"/>
      <c r="N17" s="17"/>
    </row>
    <row r="18" spans="1:14" x14ac:dyDescent="0.25">
      <c r="B18" s="1893"/>
      <c r="C18" s="1893"/>
      <c r="D18" s="754"/>
      <c r="E18" s="729"/>
      <c r="F18" s="314"/>
      <c r="G18" s="24"/>
      <c r="H18" s="28"/>
      <c r="I18" s="25"/>
      <c r="J18" s="25"/>
      <c r="K18" s="25"/>
      <c r="L18" s="25"/>
      <c r="M18" s="25"/>
      <c r="N18" s="29"/>
    </row>
    <row r="19" spans="1:14" x14ac:dyDescent="0.25">
      <c r="B19" s="1893"/>
      <c r="C19" s="1893"/>
      <c r="D19" s="754"/>
      <c r="E19" s="30"/>
      <c r="F19" s="245"/>
      <c r="G19" s="24"/>
      <c r="H19" s="28"/>
      <c r="I19" s="831"/>
      <c r="J19" s="831"/>
      <c r="K19" s="831"/>
      <c r="L19" s="831"/>
      <c r="M19" s="831"/>
      <c r="N19" s="29"/>
    </row>
    <row r="20" spans="1:14" x14ac:dyDescent="0.25">
      <c r="B20" s="1893"/>
      <c r="C20" s="1893"/>
      <c r="D20" s="754"/>
      <c r="E20" s="30"/>
      <c r="F20" s="245"/>
      <c r="G20" s="24"/>
      <c r="H20" s="28"/>
      <c r="I20" s="799"/>
      <c r="J20" s="799"/>
      <c r="K20" s="799"/>
      <c r="L20" s="799"/>
      <c r="M20" s="799"/>
      <c r="N20" s="29"/>
    </row>
    <row r="21" spans="1:14" x14ac:dyDescent="0.25">
      <c r="B21" s="1893"/>
      <c r="C21" s="1893"/>
      <c r="D21" s="754"/>
      <c r="E21" s="30"/>
      <c r="F21" s="245"/>
      <c r="G21" s="24"/>
      <c r="H21" s="28"/>
      <c r="I21" s="799"/>
      <c r="J21" s="799"/>
      <c r="K21" s="799"/>
      <c r="L21" s="799"/>
      <c r="M21" s="799"/>
      <c r="N21" s="29"/>
    </row>
    <row r="22" spans="1:14" ht="15.75" thickBot="1" x14ac:dyDescent="0.3">
      <c r="B22" s="1894" t="s">
        <v>14</v>
      </c>
      <c r="C22" s="1895"/>
      <c r="D22" s="754"/>
      <c r="E22" s="31">
        <f>SUM(E15:E21)</f>
        <v>2056956785</v>
      </c>
      <c r="F22" s="314">
        <f>SUM(F15:F21)</f>
        <v>985</v>
      </c>
      <c r="G22" s="24"/>
      <c r="H22" s="28"/>
      <c r="I22" s="799"/>
      <c r="J22" s="799"/>
      <c r="K22" s="799"/>
      <c r="L22" s="799"/>
      <c r="M22" s="799"/>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48">
        <f>F22*80/100</f>
        <v>788</v>
      </c>
      <c r="D24" s="39"/>
      <c r="E24" s="315"/>
      <c r="F24" s="41"/>
      <c r="G24" s="41"/>
      <c r="H24" s="41"/>
      <c r="I24" s="42"/>
      <c r="J24" s="42"/>
      <c r="K24" s="42"/>
      <c r="L24" s="42"/>
      <c r="M24" s="42"/>
    </row>
    <row r="25" spans="1:14" x14ac:dyDescent="0.25">
      <c r="A25" s="44"/>
      <c r="C25" s="250"/>
      <c r="D25" s="25"/>
      <c r="E25" s="46"/>
      <c r="F25" s="41"/>
      <c r="G25" s="41"/>
      <c r="H25" s="41"/>
      <c r="I25" s="42"/>
      <c r="J25" s="42"/>
      <c r="K25" s="42"/>
      <c r="L25" s="42"/>
      <c r="M25" s="42"/>
    </row>
    <row r="26" spans="1:14" x14ac:dyDescent="0.25">
      <c r="A26" s="44"/>
      <c r="B26" s="47" t="s">
        <v>442</v>
      </c>
      <c r="C26"/>
      <c r="D26"/>
      <c r="E26"/>
      <c r="F26"/>
      <c r="G26"/>
      <c r="H26"/>
      <c r="I26" s="799"/>
      <c r="J26" s="799"/>
      <c r="K26" s="799"/>
      <c r="L26" s="799"/>
      <c r="M26" s="799"/>
      <c r="N26" s="17"/>
    </row>
    <row r="27" spans="1:14" x14ac:dyDescent="0.25">
      <c r="A27" s="44"/>
      <c r="B27"/>
      <c r="C27"/>
      <c r="D27"/>
      <c r="E27"/>
      <c r="F27"/>
      <c r="G27"/>
      <c r="H27"/>
      <c r="I27" s="799"/>
      <c r="J27" s="799"/>
      <c r="K27" s="799"/>
      <c r="L27" s="799"/>
      <c r="M27" s="799"/>
      <c r="N27" s="17"/>
    </row>
    <row r="28" spans="1:14" x14ac:dyDescent="0.25">
      <c r="A28" s="44"/>
      <c r="B28" s="49" t="s">
        <v>18</v>
      </c>
      <c r="C28" s="49" t="s">
        <v>19</v>
      </c>
      <c r="D28" s="49" t="s">
        <v>20</v>
      </c>
      <c r="E28" s="800"/>
      <c r="F28"/>
      <c r="G28"/>
      <c r="H28"/>
      <c r="I28" s="799"/>
      <c r="J28" s="799"/>
      <c r="K28" s="799"/>
      <c r="L28" s="799"/>
      <c r="M28" s="799"/>
      <c r="N28" s="17"/>
    </row>
    <row r="29" spans="1:14" x14ac:dyDescent="0.25">
      <c r="A29" s="44"/>
      <c r="B29" s="51" t="s">
        <v>21</v>
      </c>
      <c r="C29" s="304" t="s">
        <v>22</v>
      </c>
      <c r="D29" s="770"/>
      <c r="E29" s="382"/>
      <c r="F29"/>
      <c r="G29"/>
      <c r="H29"/>
      <c r="I29" s="799"/>
      <c r="J29" s="799"/>
      <c r="K29" s="799"/>
      <c r="L29" s="799"/>
      <c r="M29" s="799"/>
      <c r="N29" s="17"/>
    </row>
    <row r="30" spans="1:14" x14ac:dyDescent="0.25">
      <c r="A30" s="44"/>
      <c r="B30" s="51" t="s">
        <v>23</v>
      </c>
      <c r="C30" s="768" t="s">
        <v>22</v>
      </c>
      <c r="D30" s="770"/>
      <c r="E30" s="195"/>
      <c r="F30"/>
      <c r="G30"/>
      <c r="H30"/>
      <c r="I30" s="799"/>
      <c r="J30" s="799"/>
      <c r="K30" s="799"/>
      <c r="L30" s="799"/>
      <c r="M30" s="799"/>
      <c r="N30" s="17"/>
    </row>
    <row r="31" spans="1:14" x14ac:dyDescent="0.25">
      <c r="A31" s="44"/>
      <c r="B31" s="51" t="s">
        <v>24</v>
      </c>
      <c r="C31" s="768" t="s">
        <v>22</v>
      </c>
      <c r="D31" s="768"/>
      <c r="E31" s="195"/>
      <c r="F31"/>
      <c r="G31"/>
      <c r="H31"/>
      <c r="I31" s="799"/>
      <c r="J31" s="799"/>
      <c r="K31" s="799"/>
      <c r="L31" s="799"/>
      <c r="M31" s="799"/>
      <c r="N31" s="17"/>
    </row>
    <row r="32" spans="1:14" x14ac:dyDescent="0.25">
      <c r="A32" s="44"/>
      <c r="B32" s="51" t="s">
        <v>25</v>
      </c>
      <c r="C32" s="768" t="s">
        <v>22</v>
      </c>
      <c r="D32" s="768"/>
      <c r="E32" s="195"/>
      <c r="F32"/>
      <c r="G32"/>
      <c r="H32"/>
      <c r="I32" s="799"/>
      <c r="J32" s="799"/>
      <c r="K32" s="799"/>
      <c r="L32" s="799"/>
      <c r="M32" s="799"/>
      <c r="N32" s="17"/>
    </row>
    <row r="33" spans="1:14" x14ac:dyDescent="0.25">
      <c r="A33" s="44"/>
      <c r="B33" s="47" t="s">
        <v>5610</v>
      </c>
      <c r="C33"/>
      <c r="D33"/>
      <c r="E33" s="46"/>
      <c r="F33" s="41"/>
      <c r="G33" s="41"/>
      <c r="H33" s="41"/>
      <c r="I33" s="42"/>
      <c r="J33" s="42"/>
      <c r="K33" s="42"/>
      <c r="L33" s="42"/>
      <c r="M33" s="42"/>
    </row>
    <row r="34" spans="1:14" x14ac:dyDescent="0.25">
      <c r="A34" s="44"/>
      <c r="B34"/>
      <c r="C34"/>
      <c r="D34"/>
      <c r="E34" s="46"/>
      <c r="F34" s="41"/>
      <c r="G34" s="41"/>
      <c r="H34" s="41"/>
      <c r="I34" s="42"/>
      <c r="J34" s="42"/>
      <c r="K34" s="42"/>
      <c r="L34" s="42"/>
      <c r="M34" s="42"/>
    </row>
    <row r="35" spans="1:14" x14ac:dyDescent="0.25">
      <c r="A35" s="44"/>
      <c r="B35" s="49" t="s">
        <v>18</v>
      </c>
      <c r="C35" s="49" t="s">
        <v>19</v>
      </c>
      <c r="D35" s="49" t="s">
        <v>20</v>
      </c>
      <c r="E35" s="46"/>
      <c r="F35" s="41"/>
      <c r="G35" s="41"/>
      <c r="H35" s="41"/>
      <c r="I35" s="42"/>
      <c r="J35" s="42"/>
      <c r="K35" s="42"/>
      <c r="L35" s="42"/>
      <c r="M35" s="42"/>
    </row>
    <row r="36" spans="1:14" x14ac:dyDescent="0.25">
      <c r="A36" s="44"/>
      <c r="B36" s="51" t="s">
        <v>21</v>
      </c>
      <c r="C36" s="1848" t="s">
        <v>237</v>
      </c>
      <c r="D36" s="1490" t="s">
        <v>22</v>
      </c>
      <c r="E36" s="46"/>
      <c r="F36" s="41"/>
      <c r="G36" s="41"/>
      <c r="H36" s="41"/>
      <c r="I36" s="42"/>
      <c r="J36" s="42"/>
      <c r="K36" s="42"/>
      <c r="L36" s="42"/>
      <c r="M36" s="42"/>
    </row>
    <row r="37" spans="1:14" x14ac:dyDescent="0.25">
      <c r="A37" s="44"/>
      <c r="B37" s="51" t="s">
        <v>23</v>
      </c>
      <c r="C37" s="1849" t="s">
        <v>22</v>
      </c>
      <c r="D37" s="1490"/>
      <c r="E37" s="46"/>
      <c r="F37" s="41"/>
      <c r="G37" s="41"/>
      <c r="H37" s="41"/>
      <c r="I37" s="42"/>
      <c r="J37" s="42"/>
      <c r="K37" s="42"/>
      <c r="L37" s="42"/>
      <c r="M37" s="42"/>
    </row>
    <row r="38" spans="1:14" x14ac:dyDescent="0.25">
      <c r="A38" s="44"/>
      <c r="B38" s="51" t="s">
        <v>24</v>
      </c>
      <c r="C38" s="1849" t="s">
        <v>22</v>
      </c>
      <c r="D38" s="1488"/>
      <c r="E38" s="46"/>
      <c r="F38" s="41"/>
      <c r="G38" s="41"/>
      <c r="H38" s="41"/>
      <c r="I38" s="42"/>
      <c r="J38" s="42"/>
      <c r="K38" s="42"/>
      <c r="L38" s="42"/>
      <c r="M38" s="42"/>
    </row>
    <row r="39" spans="1:14" x14ac:dyDescent="0.25">
      <c r="A39" s="44"/>
      <c r="B39" s="51" t="s">
        <v>25</v>
      </c>
      <c r="C39" s="1849" t="s">
        <v>22</v>
      </c>
      <c r="D39" s="1488"/>
      <c r="E39" s="46"/>
      <c r="F39" s="41"/>
      <c r="G39" s="41"/>
      <c r="H39" s="41"/>
      <c r="I39" s="42"/>
      <c r="J39" s="42"/>
      <c r="K39" s="42"/>
      <c r="L39" s="42"/>
      <c r="M39" s="42"/>
    </row>
    <row r="40" spans="1:14" x14ac:dyDescent="0.25">
      <c r="A40" s="44"/>
      <c r="B40" s="47" t="s">
        <v>3985</v>
      </c>
      <c r="C40"/>
      <c r="D40"/>
      <c r="E40"/>
      <c r="F40"/>
      <c r="G40"/>
      <c r="H40"/>
      <c r="I40" s="799"/>
      <c r="J40" s="799"/>
      <c r="K40" s="799"/>
      <c r="L40" s="799"/>
      <c r="M40" s="799"/>
      <c r="N40" s="17"/>
    </row>
    <row r="41" spans="1:14" x14ac:dyDescent="0.25">
      <c r="A41" s="44"/>
      <c r="B41"/>
      <c r="C41"/>
      <c r="D41"/>
      <c r="E41"/>
      <c r="F41"/>
      <c r="G41"/>
      <c r="H41"/>
      <c r="I41" s="799"/>
      <c r="J41" s="799"/>
      <c r="K41" s="799"/>
      <c r="L41" s="799"/>
      <c r="M41" s="799"/>
      <c r="N41" s="17"/>
    </row>
    <row r="42" spans="1:14" x14ac:dyDescent="0.25">
      <c r="A42" s="44"/>
      <c r="B42"/>
      <c r="C42"/>
      <c r="D42"/>
      <c r="E42"/>
      <c r="F42"/>
      <c r="G42"/>
      <c r="H42"/>
      <c r="I42" s="799"/>
      <c r="J42" s="799"/>
      <c r="K42" s="799"/>
      <c r="L42" s="799"/>
      <c r="M42" s="799"/>
      <c r="N42" s="17"/>
    </row>
    <row r="43" spans="1:14" x14ac:dyDescent="0.25">
      <c r="A43" s="44"/>
      <c r="B43" s="49" t="s">
        <v>18</v>
      </c>
      <c r="C43" s="49" t="s">
        <v>27</v>
      </c>
      <c r="D43" s="55" t="s">
        <v>28</v>
      </c>
      <c r="E43" s="55" t="s">
        <v>29</v>
      </c>
      <c r="F43"/>
      <c r="G43"/>
      <c r="H43"/>
      <c r="I43" s="799"/>
      <c r="J43" s="799"/>
      <c r="K43" s="799"/>
      <c r="L43" s="799"/>
      <c r="M43" s="799"/>
      <c r="N43" s="17"/>
    </row>
    <row r="44" spans="1:14" ht="28.5" x14ac:dyDescent="0.25">
      <c r="A44" s="44"/>
      <c r="B44" s="56" t="s">
        <v>30</v>
      </c>
      <c r="C44" s="252">
        <v>40</v>
      </c>
      <c r="D44" s="768">
        <v>0</v>
      </c>
      <c r="E44" s="1885">
        <v>35</v>
      </c>
      <c r="F44"/>
      <c r="G44"/>
      <c r="H44"/>
      <c r="I44" s="799"/>
      <c r="J44" s="799"/>
      <c r="K44" s="799"/>
      <c r="L44" s="799"/>
      <c r="M44" s="799"/>
      <c r="N44" s="17"/>
    </row>
    <row r="45" spans="1:14" ht="42.75" x14ac:dyDescent="0.25">
      <c r="A45" s="44"/>
      <c r="B45" s="56" t="s">
        <v>31</v>
      </c>
      <c r="C45" s="252">
        <v>60</v>
      </c>
      <c r="D45" s="768">
        <v>35</v>
      </c>
      <c r="E45" s="1886"/>
      <c r="F45"/>
      <c r="G45"/>
      <c r="H45"/>
      <c r="I45" s="799"/>
      <c r="J45" s="799"/>
      <c r="K45" s="799"/>
      <c r="L45" s="799"/>
      <c r="M45" s="799"/>
      <c r="N45" s="17"/>
    </row>
    <row r="46" spans="1:14" x14ac:dyDescent="0.25">
      <c r="A46" s="44"/>
      <c r="B46" s="207"/>
      <c r="C46" s="253"/>
      <c r="D46" s="724"/>
      <c r="E46" s="724"/>
      <c r="F46"/>
      <c r="G46"/>
      <c r="H46"/>
      <c r="I46" s="799"/>
      <c r="J46" s="799"/>
      <c r="K46" s="799"/>
      <c r="L46" s="799"/>
      <c r="M46" s="799"/>
      <c r="N46" s="17"/>
    </row>
    <row r="47" spans="1:14" x14ac:dyDescent="0.25">
      <c r="A47" s="44"/>
      <c r="C47" s="250"/>
      <c r="D47" s="25"/>
      <c r="E47" s="46"/>
      <c r="F47" s="41"/>
      <c r="G47" s="41"/>
      <c r="H47" s="41"/>
      <c r="I47" s="42"/>
      <c r="J47" s="42"/>
      <c r="K47" s="42"/>
      <c r="L47" s="42"/>
      <c r="M47" s="42"/>
    </row>
    <row r="48" spans="1:14" x14ac:dyDescent="0.25">
      <c r="A48" s="44"/>
      <c r="C48" s="250"/>
      <c r="D48" s="25"/>
      <c r="E48" s="46"/>
      <c r="F48" s="41"/>
      <c r="G48" s="41"/>
      <c r="H48" s="41"/>
      <c r="I48" s="42"/>
      <c r="J48" s="42"/>
      <c r="K48" s="42"/>
      <c r="L48" s="42"/>
      <c r="M48" s="42"/>
    </row>
    <row r="49" spans="1:26" ht="15.75" thickBot="1" x14ac:dyDescent="0.3">
      <c r="M49" s="1887" t="s">
        <v>32</v>
      </c>
      <c r="N49" s="1887"/>
    </row>
    <row r="50" spans="1:26" x14ac:dyDescent="0.25">
      <c r="B50" s="47" t="s">
        <v>2064</v>
      </c>
      <c r="M50" s="58"/>
      <c r="N50" s="58"/>
    </row>
    <row r="51" spans="1:26" ht="15.75" thickBot="1" x14ac:dyDescent="0.3">
      <c r="M51" s="58"/>
      <c r="N51" s="58"/>
    </row>
    <row r="52" spans="1:26" s="799" customFormat="1" ht="60" x14ac:dyDescent="0.25">
      <c r="B52" s="155" t="s">
        <v>34</v>
      </c>
      <c r="C52" s="155" t="s">
        <v>35</v>
      </c>
      <c r="D52" s="155" t="s">
        <v>36</v>
      </c>
      <c r="E52" s="155" t="s">
        <v>37</v>
      </c>
      <c r="F52" s="155" t="s">
        <v>38</v>
      </c>
      <c r="G52" s="155" t="s">
        <v>39</v>
      </c>
      <c r="H52" s="155" t="s">
        <v>40</v>
      </c>
      <c r="I52" s="155" t="s">
        <v>41</v>
      </c>
      <c r="J52" s="155" t="s">
        <v>42</v>
      </c>
      <c r="K52" s="155" t="s">
        <v>43</v>
      </c>
      <c r="L52" s="155" t="s">
        <v>44</v>
      </c>
      <c r="M52" s="157" t="s">
        <v>45</v>
      </c>
      <c r="N52" s="155" t="s">
        <v>46</v>
      </c>
      <c r="O52" s="155" t="s">
        <v>47</v>
      </c>
      <c r="P52" s="755" t="s">
        <v>48</v>
      </c>
      <c r="Q52" s="755" t="s">
        <v>49</v>
      </c>
    </row>
    <row r="53" spans="1:26" s="76" customFormat="1" ht="114" customHeight="1" x14ac:dyDescent="0.25">
      <c r="A53" s="62">
        <v>1</v>
      </c>
      <c r="B53" s="77" t="s">
        <v>3986</v>
      </c>
      <c r="C53" s="1091" t="s">
        <v>3564</v>
      </c>
      <c r="D53" s="1090" t="s">
        <v>3987</v>
      </c>
      <c r="E53" s="77" t="s">
        <v>3988</v>
      </c>
      <c r="F53" s="164" t="s">
        <v>19</v>
      </c>
      <c r="G53" s="302">
        <v>1</v>
      </c>
      <c r="H53" s="303">
        <v>40909</v>
      </c>
      <c r="I53" s="303">
        <v>42004</v>
      </c>
      <c r="J53" s="166" t="s">
        <v>20</v>
      </c>
      <c r="K53" s="317">
        <v>33</v>
      </c>
      <c r="L53" s="318">
        <v>0</v>
      </c>
      <c r="M53" s="304">
        <v>1236</v>
      </c>
      <c r="N53" s="304">
        <v>336</v>
      </c>
      <c r="O53" s="170">
        <v>602228600</v>
      </c>
      <c r="P53" s="592" t="s">
        <v>3989</v>
      </c>
      <c r="Q53" s="62" t="s">
        <v>4650</v>
      </c>
      <c r="R53" s="75"/>
      <c r="S53" s="75"/>
      <c r="T53" s="75"/>
      <c r="U53" s="75"/>
      <c r="V53" s="75"/>
      <c r="W53" s="75"/>
      <c r="X53" s="75"/>
      <c r="Y53" s="75"/>
      <c r="Z53" s="75"/>
    </row>
    <row r="54" spans="1:26" s="76" customFormat="1" x14ac:dyDescent="0.25">
      <c r="A54" s="62">
        <f>+A53+1</f>
        <v>2</v>
      </c>
      <c r="B54" s="77" t="s">
        <v>3990</v>
      </c>
      <c r="C54" s="79" t="s">
        <v>3564</v>
      </c>
      <c r="D54" s="77"/>
      <c r="E54" s="77"/>
      <c r="F54" s="164"/>
      <c r="G54" s="163"/>
      <c r="H54" s="303"/>
      <c r="I54" s="303"/>
      <c r="J54" s="166"/>
      <c r="K54" s="539"/>
      <c r="L54" s="318"/>
      <c r="M54" s="304"/>
      <c r="N54" s="304"/>
      <c r="O54" s="170"/>
      <c r="P54" s="170"/>
      <c r="Q54" s="1463"/>
      <c r="R54" s="75"/>
      <c r="S54" s="75"/>
      <c r="T54" s="75"/>
      <c r="U54" s="75"/>
      <c r="V54" s="75"/>
      <c r="W54" s="75"/>
      <c r="X54" s="75"/>
      <c r="Y54" s="75"/>
      <c r="Z54" s="75"/>
    </row>
    <row r="55" spans="1:26" s="76" customFormat="1" x14ac:dyDescent="0.25">
      <c r="A55" s="62">
        <v>3</v>
      </c>
      <c r="B55" s="77"/>
      <c r="C55" s="79"/>
      <c r="D55" s="77"/>
      <c r="E55" s="370"/>
      <c r="F55" s="164"/>
      <c r="G55" s="163"/>
      <c r="H55" s="303"/>
      <c r="I55" s="303"/>
      <c r="J55" s="166"/>
      <c r="K55" s="539"/>
      <c r="L55" s="318"/>
      <c r="M55" s="304"/>
      <c r="N55" s="304"/>
      <c r="O55" s="170"/>
      <c r="P55" s="170"/>
      <c r="R55" s="75"/>
      <c r="S55" s="75"/>
      <c r="T55" s="75"/>
      <c r="U55" s="75"/>
      <c r="V55" s="75"/>
      <c r="W55" s="75"/>
      <c r="X55" s="75"/>
      <c r="Y55" s="75"/>
      <c r="Z55" s="75"/>
    </row>
    <row r="56" spans="1:26" s="76" customFormat="1" x14ac:dyDescent="0.25">
      <c r="A56" s="62">
        <v>4</v>
      </c>
      <c r="B56" s="77"/>
      <c r="C56" s="79"/>
      <c r="D56" s="77"/>
      <c r="E56" s="370"/>
      <c r="F56" s="164"/>
      <c r="G56" s="163"/>
      <c r="H56" s="303"/>
      <c r="I56" s="303"/>
      <c r="J56" s="166"/>
      <c r="K56" s="539"/>
      <c r="L56" s="318"/>
      <c r="M56" s="304"/>
      <c r="N56" s="304"/>
      <c r="O56" s="170"/>
      <c r="P56" s="170"/>
      <c r="Q56" s="677"/>
      <c r="R56" s="75"/>
      <c r="S56" s="75"/>
      <c r="T56" s="75"/>
      <c r="U56" s="75"/>
      <c r="V56" s="75"/>
      <c r="W56" s="75"/>
      <c r="X56" s="75"/>
      <c r="Y56" s="75"/>
      <c r="Z56" s="75"/>
    </row>
    <row r="57" spans="1:26" s="76" customFormat="1" x14ac:dyDescent="0.25">
      <c r="A57" s="62">
        <v>5</v>
      </c>
      <c r="B57" s="77"/>
      <c r="C57" s="79"/>
      <c r="D57" s="77"/>
      <c r="E57" s="78"/>
      <c r="F57" s="164"/>
      <c r="G57" s="163"/>
      <c r="H57" s="303"/>
      <c r="I57" s="303"/>
      <c r="J57" s="166"/>
      <c r="K57" s="301"/>
      <c r="L57" s="318"/>
      <c r="M57" s="304"/>
      <c r="N57" s="304"/>
      <c r="O57" s="170"/>
      <c r="P57" s="170"/>
      <c r="Q57" s="417"/>
      <c r="R57" s="75"/>
      <c r="S57" s="75"/>
      <c r="T57" s="75"/>
      <c r="U57" s="75"/>
      <c r="V57" s="75"/>
      <c r="W57" s="75"/>
      <c r="X57" s="75"/>
      <c r="Y57" s="75"/>
      <c r="Z57" s="75"/>
    </row>
    <row r="58" spans="1:26" s="76" customFormat="1" x14ac:dyDescent="0.25">
      <c r="A58" s="62">
        <v>6</v>
      </c>
      <c r="B58" s="77"/>
      <c r="C58" s="79"/>
      <c r="D58" s="77"/>
      <c r="E58" s="78"/>
      <c r="F58" s="164"/>
      <c r="G58" s="163"/>
      <c r="H58" s="303"/>
      <c r="I58" s="303"/>
      <c r="J58" s="166"/>
      <c r="K58" s="539"/>
      <c r="L58" s="318"/>
      <c r="M58" s="304"/>
      <c r="N58" s="304"/>
      <c r="O58" s="170"/>
      <c r="P58" s="170"/>
      <c r="Q58" s="417"/>
      <c r="R58" s="75"/>
      <c r="S58" s="75"/>
      <c r="T58" s="75"/>
      <c r="U58" s="75"/>
      <c r="V58" s="75"/>
      <c r="W58" s="75"/>
      <c r="X58" s="75"/>
      <c r="Y58" s="75"/>
      <c r="Z58" s="75"/>
    </row>
    <row r="59" spans="1:26" s="76" customFormat="1" x14ac:dyDescent="0.25">
      <c r="A59" s="62"/>
      <c r="B59" s="77"/>
      <c r="C59" s="79"/>
      <c r="D59" s="77"/>
      <c r="E59" s="78"/>
      <c r="F59" s="164"/>
      <c r="G59" s="163"/>
      <c r="H59" s="303"/>
      <c r="I59" s="303"/>
      <c r="J59" s="166"/>
      <c r="K59" s="301"/>
      <c r="L59" s="318"/>
      <c r="M59" s="304"/>
      <c r="N59" s="304"/>
      <c r="O59" s="170"/>
      <c r="P59" s="170"/>
      <c r="Q59" s="417"/>
      <c r="R59" s="75"/>
      <c r="S59" s="75"/>
      <c r="T59" s="75"/>
      <c r="U59" s="75"/>
      <c r="V59" s="75"/>
      <c r="W59" s="75"/>
      <c r="X59" s="75"/>
      <c r="Y59" s="75"/>
      <c r="Z59" s="75"/>
    </row>
    <row r="60" spans="1:26" s="76" customFormat="1" x14ac:dyDescent="0.25">
      <c r="A60" s="62"/>
      <c r="B60" s="77" t="s">
        <v>29</v>
      </c>
      <c r="C60" s="79"/>
      <c r="D60" s="77"/>
      <c r="E60" s="78"/>
      <c r="F60" s="164"/>
      <c r="G60" s="163"/>
      <c r="H60" s="303"/>
      <c r="I60" s="303"/>
      <c r="J60" s="166"/>
      <c r="K60" s="301"/>
      <c r="L60" s="318"/>
      <c r="M60" s="304"/>
      <c r="N60" s="304"/>
      <c r="O60" s="170"/>
      <c r="P60" s="170"/>
      <c r="Q60" s="417"/>
      <c r="R60" s="75"/>
      <c r="S60" s="75"/>
      <c r="T60" s="75"/>
      <c r="U60" s="75"/>
      <c r="V60" s="75"/>
      <c r="W60" s="75"/>
      <c r="X60" s="75"/>
      <c r="Y60" s="75"/>
      <c r="Z60" s="75"/>
    </row>
    <row r="61" spans="1:26" s="76" customFormat="1" x14ac:dyDescent="0.25">
      <c r="A61" s="62"/>
      <c r="B61" s="47"/>
      <c r="C61" s="79"/>
      <c r="D61" s="77"/>
      <c r="E61" s="78"/>
      <c r="F61" s="164"/>
      <c r="G61" s="163"/>
      <c r="H61" s="303"/>
      <c r="I61" s="303"/>
      <c r="J61" s="166"/>
      <c r="K61" s="304"/>
      <c r="L61" s="304"/>
      <c r="M61" s="304"/>
      <c r="N61" s="304"/>
      <c r="O61" s="170"/>
      <c r="P61" s="170"/>
      <c r="Q61" s="74"/>
      <c r="R61" s="75"/>
      <c r="S61" s="75"/>
      <c r="T61" s="75"/>
      <c r="U61" s="75"/>
      <c r="V61" s="75"/>
      <c r="W61" s="75"/>
      <c r="X61" s="75"/>
      <c r="Y61" s="75"/>
      <c r="Z61" s="75"/>
    </row>
    <row r="62" spans="1:26" s="76" customFormat="1" x14ac:dyDescent="0.25">
      <c r="A62" s="830"/>
      <c r="B62" s="47"/>
      <c r="C62" s="813"/>
      <c r="D62" s="77"/>
      <c r="E62" s="163"/>
      <c r="F62" s="687"/>
      <c r="G62" s="688"/>
      <c r="H62" s="689"/>
      <c r="I62" s="689"/>
      <c r="J62" s="690"/>
      <c r="K62" s="691"/>
      <c r="L62" s="691"/>
      <c r="M62" s="691"/>
      <c r="N62" s="691"/>
      <c r="O62" s="692"/>
      <c r="P62" s="692"/>
      <c r="Q62" s="75"/>
      <c r="R62" s="75"/>
      <c r="S62" s="75"/>
      <c r="T62" s="75"/>
      <c r="U62" s="75"/>
      <c r="V62" s="75"/>
      <c r="W62" s="75"/>
      <c r="X62" s="75"/>
      <c r="Y62" s="75"/>
      <c r="Z62" s="75"/>
    </row>
    <row r="63" spans="1:26" s="76" customFormat="1" x14ac:dyDescent="0.25">
      <c r="A63" s="830"/>
      <c r="B63" s="47"/>
      <c r="C63" s="813"/>
      <c r="D63" s="77"/>
      <c r="E63" s="163"/>
      <c r="F63" s="687"/>
      <c r="G63" s="688"/>
      <c r="H63" s="689"/>
      <c r="I63" s="689"/>
      <c r="J63" s="690"/>
      <c r="K63" s="691"/>
      <c r="L63" s="691"/>
      <c r="M63" s="691"/>
      <c r="N63" s="691"/>
      <c r="O63" s="692"/>
      <c r="P63" s="692"/>
      <c r="Q63" s="75"/>
      <c r="R63" s="75"/>
      <c r="S63" s="75"/>
      <c r="T63" s="75"/>
      <c r="U63" s="75"/>
      <c r="V63" s="75"/>
      <c r="W63" s="75"/>
      <c r="X63" s="75"/>
      <c r="Y63" s="75"/>
      <c r="Z63" s="75"/>
    </row>
    <row r="64" spans="1:26" s="100" customFormat="1" x14ac:dyDescent="0.25">
      <c r="B64" s="1888" t="s">
        <v>60</v>
      </c>
      <c r="C64" s="1888" t="s">
        <v>61</v>
      </c>
      <c r="D64" s="1890" t="s">
        <v>62</v>
      </c>
      <c r="E64" s="1890"/>
      <c r="I64" s="1094"/>
    </row>
    <row r="65" spans="2:17" s="100" customFormat="1" x14ac:dyDescent="0.25">
      <c r="B65" s="1889"/>
      <c r="C65" s="1889"/>
      <c r="D65" s="752" t="s">
        <v>63</v>
      </c>
      <c r="E65" s="105" t="s">
        <v>64</v>
      </c>
      <c r="I65" s="1094"/>
    </row>
    <row r="66" spans="2:17" s="100" customFormat="1" ht="18.75" x14ac:dyDescent="0.25">
      <c r="B66" s="106" t="s">
        <v>65</v>
      </c>
      <c r="C66" s="107" t="s">
        <v>4651</v>
      </c>
      <c r="D66" s="1095" t="s">
        <v>22</v>
      </c>
      <c r="E66" s="833"/>
      <c r="F66" s="110"/>
      <c r="I66" s="1094"/>
    </row>
    <row r="67" spans="2:17" s="100" customFormat="1" x14ac:dyDescent="0.25">
      <c r="B67" s="106" t="s">
        <v>66</v>
      </c>
      <c r="C67" s="107" t="s">
        <v>4652</v>
      </c>
      <c r="D67" s="109" t="s">
        <v>22</v>
      </c>
      <c r="E67" s="833"/>
      <c r="I67" s="1094"/>
    </row>
    <row r="68" spans="2:17" x14ac:dyDescent="0.25">
      <c r="B68" s="112"/>
      <c r="C68" s="1901"/>
      <c r="D68" s="1901"/>
      <c r="E68" s="1901"/>
      <c r="F68" s="1901"/>
      <c r="G68" s="1901"/>
      <c r="H68" s="1901"/>
      <c r="I68" s="1901"/>
      <c r="J68" s="1901"/>
      <c r="K68" s="1901"/>
      <c r="L68" s="1901"/>
      <c r="M68" s="1901"/>
      <c r="N68" s="1901"/>
      <c r="O68" s="100"/>
      <c r="P68" s="100"/>
      <c r="Q68" s="100"/>
    </row>
    <row r="69" spans="2:17" ht="15.75" thickBot="1" x14ac:dyDescent="0.3"/>
    <row r="70" spans="2:17" ht="27" thickBot="1" x14ac:dyDescent="0.3">
      <c r="B70" s="1902" t="s">
        <v>67</v>
      </c>
      <c r="C70" s="1902"/>
      <c r="D70" s="1902"/>
      <c r="E70" s="1902"/>
      <c r="F70" s="1902"/>
      <c r="G70" s="1902"/>
      <c r="H70" s="1902"/>
      <c r="I70" s="1902"/>
      <c r="J70" s="1902"/>
      <c r="K70" s="1902"/>
      <c r="L70" s="1902"/>
      <c r="M70" s="1902"/>
      <c r="N70" s="1902"/>
    </row>
    <row r="73" spans="2:17" ht="90" x14ac:dyDescent="0.25">
      <c r="B73" s="798" t="s">
        <v>68</v>
      </c>
      <c r="C73" s="114" t="s">
        <v>69</v>
      </c>
      <c r="D73" s="114" t="s">
        <v>70</v>
      </c>
      <c r="E73" s="114" t="s">
        <v>71</v>
      </c>
      <c r="F73" s="114" t="s">
        <v>72</v>
      </c>
      <c r="G73" s="114" t="s">
        <v>73</v>
      </c>
      <c r="H73" s="114" t="s">
        <v>74</v>
      </c>
      <c r="I73" s="114" t="s">
        <v>75</v>
      </c>
      <c r="J73" s="114" t="s">
        <v>76</v>
      </c>
      <c r="K73" s="114" t="s">
        <v>77</v>
      </c>
      <c r="L73" s="114" t="s">
        <v>78</v>
      </c>
      <c r="M73" s="115" t="s">
        <v>79</v>
      </c>
      <c r="N73" s="115" t="s">
        <v>80</v>
      </c>
      <c r="O73" s="1898" t="s">
        <v>81</v>
      </c>
      <c r="P73" s="1900"/>
      <c r="Q73" s="114" t="s">
        <v>82</v>
      </c>
    </row>
    <row r="74" spans="2:17" x14ac:dyDescent="0.25">
      <c r="B74" s="693" t="s">
        <v>830</v>
      </c>
      <c r="C74" s="701" t="s">
        <v>3991</v>
      </c>
      <c r="D74" s="254" t="s">
        <v>3992</v>
      </c>
      <c r="E74" s="1226">
        <v>50</v>
      </c>
      <c r="F74" s="806"/>
      <c r="G74" s="806"/>
      <c r="H74" s="806"/>
      <c r="I74" s="278" t="s">
        <v>19</v>
      </c>
      <c r="J74" s="278" t="s">
        <v>19</v>
      </c>
      <c r="K74" s="51" t="s">
        <v>19</v>
      </c>
      <c r="L74" s="51" t="s">
        <v>19</v>
      </c>
      <c r="M74" s="51" t="s">
        <v>19</v>
      </c>
      <c r="N74" s="51" t="s">
        <v>19</v>
      </c>
      <c r="O74" s="1952"/>
      <c r="P74" s="1953"/>
      <c r="Q74" s="51" t="s">
        <v>19</v>
      </c>
    </row>
    <row r="75" spans="2:17" x14ac:dyDescent="0.25">
      <c r="B75" s="693" t="s">
        <v>830</v>
      </c>
      <c r="C75" s="701" t="s">
        <v>3991</v>
      </c>
      <c r="D75" s="254" t="s">
        <v>3993</v>
      </c>
      <c r="E75" s="254">
        <v>50</v>
      </c>
      <c r="F75" s="806"/>
      <c r="G75" s="806"/>
      <c r="H75" s="806"/>
      <c r="I75" s="278" t="s">
        <v>19</v>
      </c>
      <c r="J75" s="278" t="s">
        <v>19</v>
      </c>
      <c r="K75" s="51" t="s">
        <v>19</v>
      </c>
      <c r="L75" s="51" t="s">
        <v>19</v>
      </c>
      <c r="M75" s="51" t="s">
        <v>19</v>
      </c>
      <c r="N75" s="51" t="s">
        <v>19</v>
      </c>
      <c r="O75" s="772"/>
      <c r="P75" s="773"/>
      <c r="Q75" s="51" t="s">
        <v>19</v>
      </c>
    </row>
    <row r="76" spans="2:17" x14ac:dyDescent="0.25">
      <c r="B76" s="693" t="s">
        <v>830</v>
      </c>
      <c r="C76" s="701" t="s">
        <v>3991</v>
      </c>
      <c r="D76" s="254" t="s">
        <v>3994</v>
      </c>
      <c r="E76" s="1226">
        <v>50</v>
      </c>
      <c r="F76" s="806"/>
      <c r="G76" s="806"/>
      <c r="H76" s="806"/>
      <c r="I76" s="278" t="s">
        <v>19</v>
      </c>
      <c r="J76" s="278" t="s">
        <v>19</v>
      </c>
      <c r="K76" s="51" t="s">
        <v>19</v>
      </c>
      <c r="L76" s="51" t="s">
        <v>19</v>
      </c>
      <c r="M76" s="51" t="s">
        <v>19</v>
      </c>
      <c r="N76" s="51" t="s">
        <v>19</v>
      </c>
      <c r="O76" s="772"/>
      <c r="P76" s="773"/>
      <c r="Q76" s="51" t="s">
        <v>19</v>
      </c>
    </row>
    <row r="77" spans="2:17" x14ac:dyDescent="0.25">
      <c r="B77" s="693" t="s">
        <v>830</v>
      </c>
      <c r="C77" s="701" t="s">
        <v>3991</v>
      </c>
      <c r="D77" s="254" t="s">
        <v>3995</v>
      </c>
      <c r="E77" s="1226">
        <v>50</v>
      </c>
      <c r="F77" s="806"/>
      <c r="G77" s="806"/>
      <c r="H77" s="806"/>
      <c r="I77" s="278" t="s">
        <v>19</v>
      </c>
      <c r="J77" s="278" t="s">
        <v>19</v>
      </c>
      <c r="K77" s="51" t="s">
        <v>19</v>
      </c>
      <c r="L77" s="51" t="s">
        <v>19</v>
      </c>
      <c r="M77" s="51" t="s">
        <v>19</v>
      </c>
      <c r="N77" s="51" t="s">
        <v>19</v>
      </c>
      <c r="O77" s="772"/>
      <c r="P77" s="773"/>
      <c r="Q77" s="51" t="s">
        <v>19</v>
      </c>
    </row>
    <row r="78" spans="2:17" x14ac:dyDescent="0.25">
      <c r="B78" s="693" t="s">
        <v>830</v>
      </c>
      <c r="C78" s="701" t="s">
        <v>3991</v>
      </c>
      <c r="D78" s="254" t="s">
        <v>3996</v>
      </c>
      <c r="E78" s="1226">
        <v>45</v>
      </c>
      <c r="F78" s="806"/>
      <c r="G78" s="806"/>
      <c r="H78" s="806"/>
      <c r="I78" s="278" t="s">
        <v>19</v>
      </c>
      <c r="J78" s="278" t="s">
        <v>19</v>
      </c>
      <c r="K78" s="51" t="s">
        <v>19</v>
      </c>
      <c r="L78" s="51" t="s">
        <v>19</v>
      </c>
      <c r="M78" s="51" t="s">
        <v>19</v>
      </c>
      <c r="N78" s="51" t="s">
        <v>19</v>
      </c>
      <c r="O78" s="772"/>
      <c r="P78" s="773"/>
      <c r="Q78" s="51" t="s">
        <v>19</v>
      </c>
    </row>
    <row r="79" spans="2:17" x14ac:dyDescent="0.25">
      <c r="B79" s="693" t="s">
        <v>830</v>
      </c>
      <c r="C79" s="701" t="s">
        <v>3991</v>
      </c>
      <c r="D79" s="254" t="s">
        <v>3997</v>
      </c>
      <c r="E79" s="1226">
        <v>50</v>
      </c>
      <c r="F79" s="806"/>
      <c r="G79" s="806"/>
      <c r="H79" s="806"/>
      <c r="I79" s="278" t="s">
        <v>19</v>
      </c>
      <c r="J79" s="278" t="s">
        <v>19</v>
      </c>
      <c r="K79" s="51" t="s">
        <v>19</v>
      </c>
      <c r="L79" s="51" t="s">
        <v>19</v>
      </c>
      <c r="M79" s="51" t="s">
        <v>19</v>
      </c>
      <c r="N79" s="51" t="s">
        <v>19</v>
      </c>
      <c r="O79" s="772"/>
      <c r="P79" s="773"/>
      <c r="Q79" s="51" t="s">
        <v>19</v>
      </c>
    </row>
    <row r="80" spans="2:17" x14ac:dyDescent="0.25">
      <c r="B80" s="693" t="s">
        <v>830</v>
      </c>
      <c r="C80" s="701" t="s">
        <v>3991</v>
      </c>
      <c r="D80" s="254" t="s">
        <v>3998</v>
      </c>
      <c r="E80" s="1226">
        <v>45</v>
      </c>
      <c r="F80" s="806"/>
      <c r="G80" s="806"/>
      <c r="H80" s="806"/>
      <c r="I80" s="278" t="s">
        <v>19</v>
      </c>
      <c r="J80" s="278" t="s">
        <v>19</v>
      </c>
      <c r="K80" s="51" t="s">
        <v>19</v>
      </c>
      <c r="L80" s="51" t="s">
        <v>19</v>
      </c>
      <c r="M80" s="51" t="s">
        <v>19</v>
      </c>
      <c r="N80" s="51" t="s">
        <v>19</v>
      </c>
      <c r="O80" s="772"/>
      <c r="P80" s="773"/>
      <c r="Q80" s="51" t="s">
        <v>19</v>
      </c>
    </row>
    <row r="81" spans="2:17" x14ac:dyDescent="0.25">
      <c r="B81" s="693" t="s">
        <v>830</v>
      </c>
      <c r="C81" s="701" t="s">
        <v>3991</v>
      </c>
      <c r="D81" s="254" t="s">
        <v>3999</v>
      </c>
      <c r="E81" s="1226">
        <v>50</v>
      </c>
      <c r="F81" s="806"/>
      <c r="G81" s="806"/>
      <c r="H81" s="806"/>
      <c r="I81" s="278" t="s">
        <v>19</v>
      </c>
      <c r="J81" s="278" t="s">
        <v>19</v>
      </c>
      <c r="K81" s="51" t="s">
        <v>19</v>
      </c>
      <c r="L81" s="51" t="s">
        <v>19</v>
      </c>
      <c r="M81" s="51" t="s">
        <v>19</v>
      </c>
      <c r="N81" s="51" t="s">
        <v>19</v>
      </c>
      <c r="O81" s="772"/>
      <c r="P81" s="773"/>
      <c r="Q81" s="51" t="s">
        <v>19</v>
      </c>
    </row>
    <row r="82" spans="2:17" x14ac:dyDescent="0.25">
      <c r="B82" s="693" t="s">
        <v>830</v>
      </c>
      <c r="C82" s="701" t="s">
        <v>3991</v>
      </c>
      <c r="D82" s="254" t="s">
        <v>4000</v>
      </c>
      <c r="E82" s="1226">
        <v>50</v>
      </c>
      <c r="F82" s="806"/>
      <c r="G82" s="806"/>
      <c r="H82" s="806"/>
      <c r="I82" s="278" t="s">
        <v>19</v>
      </c>
      <c r="J82" s="278" t="s">
        <v>19</v>
      </c>
      <c r="K82" s="51" t="s">
        <v>19</v>
      </c>
      <c r="L82" s="51" t="s">
        <v>19</v>
      </c>
      <c r="M82" s="51" t="s">
        <v>19</v>
      </c>
      <c r="N82" s="51" t="s">
        <v>19</v>
      </c>
      <c r="O82" s="772"/>
      <c r="P82" s="773"/>
      <c r="Q82" s="51" t="s">
        <v>19</v>
      </c>
    </row>
    <row r="83" spans="2:17" x14ac:dyDescent="0.25">
      <c r="B83" s="693" t="s">
        <v>830</v>
      </c>
      <c r="C83" s="701" t="s">
        <v>3991</v>
      </c>
      <c r="D83" s="254" t="s">
        <v>4001</v>
      </c>
      <c r="E83" s="1226">
        <v>50</v>
      </c>
      <c r="F83" s="806"/>
      <c r="G83" s="806"/>
      <c r="H83" s="806"/>
      <c r="I83" s="278" t="s">
        <v>19</v>
      </c>
      <c r="J83" s="278" t="s">
        <v>19</v>
      </c>
      <c r="K83" s="51" t="s">
        <v>19</v>
      </c>
      <c r="L83" s="51" t="s">
        <v>19</v>
      </c>
      <c r="M83" s="51" t="s">
        <v>19</v>
      </c>
      <c r="N83" s="51" t="s">
        <v>19</v>
      </c>
      <c r="O83" s="772"/>
      <c r="P83" s="773"/>
      <c r="Q83" s="51" t="s">
        <v>19</v>
      </c>
    </row>
    <row r="84" spans="2:17" x14ac:dyDescent="0.25">
      <c r="B84" s="693" t="s">
        <v>830</v>
      </c>
      <c r="C84" s="701" t="s">
        <v>3991</v>
      </c>
      <c r="D84" s="254" t="s">
        <v>4002</v>
      </c>
      <c r="E84" s="1226">
        <v>40</v>
      </c>
      <c r="F84" s="806"/>
      <c r="G84" s="806"/>
      <c r="H84" s="806"/>
      <c r="I84" s="278" t="s">
        <v>19</v>
      </c>
      <c r="J84" s="278" t="s">
        <v>19</v>
      </c>
      <c r="K84" s="51" t="s">
        <v>19</v>
      </c>
      <c r="L84" s="51" t="s">
        <v>19</v>
      </c>
      <c r="M84" s="51" t="s">
        <v>19</v>
      </c>
      <c r="N84" s="51" t="s">
        <v>19</v>
      </c>
      <c r="O84" s="772"/>
      <c r="P84" s="773"/>
      <c r="Q84" s="51" t="s">
        <v>19</v>
      </c>
    </row>
    <row r="85" spans="2:17" x14ac:dyDescent="0.25">
      <c r="B85" s="693" t="s">
        <v>830</v>
      </c>
      <c r="C85" s="701" t="s">
        <v>3991</v>
      </c>
      <c r="D85" s="254" t="s">
        <v>4003</v>
      </c>
      <c r="E85" s="1226">
        <v>50</v>
      </c>
      <c r="F85" s="806"/>
      <c r="G85" s="806"/>
      <c r="H85" s="806"/>
      <c r="I85" s="278" t="s">
        <v>19</v>
      </c>
      <c r="J85" s="278" t="s">
        <v>19</v>
      </c>
      <c r="K85" s="51" t="s">
        <v>19</v>
      </c>
      <c r="L85" s="51" t="s">
        <v>19</v>
      </c>
      <c r="M85" s="51" t="s">
        <v>19</v>
      </c>
      <c r="N85" s="51" t="s">
        <v>19</v>
      </c>
      <c r="O85" s="772"/>
      <c r="P85" s="773"/>
      <c r="Q85" s="51" t="s">
        <v>19</v>
      </c>
    </row>
    <row r="86" spans="2:17" x14ac:dyDescent="0.25">
      <c r="B86" s="693" t="s">
        <v>830</v>
      </c>
      <c r="C86" s="701" t="s">
        <v>3991</v>
      </c>
      <c r="D86" s="254" t="s">
        <v>4004</v>
      </c>
      <c r="E86" s="1226">
        <v>50</v>
      </c>
      <c r="F86" s="806"/>
      <c r="G86" s="806"/>
      <c r="H86" s="806"/>
      <c r="I86" s="278" t="s">
        <v>19</v>
      </c>
      <c r="J86" s="278" t="s">
        <v>19</v>
      </c>
      <c r="K86" s="51" t="s">
        <v>19</v>
      </c>
      <c r="L86" s="51" t="s">
        <v>19</v>
      </c>
      <c r="M86" s="51" t="s">
        <v>19</v>
      </c>
      <c r="N86" s="51" t="s">
        <v>19</v>
      </c>
      <c r="O86" s="772"/>
      <c r="P86" s="773"/>
      <c r="Q86" s="51" t="s">
        <v>19</v>
      </c>
    </row>
    <row r="87" spans="2:17" x14ac:dyDescent="0.25">
      <c r="B87" s="693" t="s">
        <v>830</v>
      </c>
      <c r="C87" s="701" t="s">
        <v>3991</v>
      </c>
      <c r="D87" s="254" t="s">
        <v>4005</v>
      </c>
      <c r="E87" s="1226">
        <v>50</v>
      </c>
      <c r="F87" s="806"/>
      <c r="G87" s="806"/>
      <c r="H87" s="806"/>
      <c r="I87" s="278" t="s">
        <v>19</v>
      </c>
      <c r="J87" s="278" t="s">
        <v>19</v>
      </c>
      <c r="K87" s="51" t="s">
        <v>19</v>
      </c>
      <c r="L87" s="51" t="s">
        <v>19</v>
      </c>
      <c r="M87" s="51" t="s">
        <v>19</v>
      </c>
      <c r="N87" s="51" t="s">
        <v>19</v>
      </c>
      <c r="O87" s="772"/>
      <c r="P87" s="773"/>
      <c r="Q87" s="51" t="s">
        <v>19</v>
      </c>
    </row>
    <row r="88" spans="2:17" x14ac:dyDescent="0.25">
      <c r="B88" s="693" t="s">
        <v>830</v>
      </c>
      <c r="C88" s="701" t="s">
        <v>3991</v>
      </c>
      <c r="D88" s="254" t="s">
        <v>3996</v>
      </c>
      <c r="E88" s="1226">
        <v>50</v>
      </c>
      <c r="F88" s="806"/>
      <c r="G88" s="806"/>
      <c r="H88" s="806"/>
      <c r="I88" s="278" t="s">
        <v>19</v>
      </c>
      <c r="J88" s="278" t="s">
        <v>19</v>
      </c>
      <c r="K88" s="51" t="s">
        <v>19</v>
      </c>
      <c r="L88" s="51" t="s">
        <v>19</v>
      </c>
      <c r="M88" s="51" t="s">
        <v>19</v>
      </c>
      <c r="N88" s="51" t="s">
        <v>19</v>
      </c>
      <c r="O88" s="772"/>
      <c r="P88" s="773"/>
      <c r="Q88" s="51" t="s">
        <v>19</v>
      </c>
    </row>
    <row r="89" spans="2:17" x14ac:dyDescent="0.25">
      <c r="B89" s="693" t="s">
        <v>830</v>
      </c>
      <c r="C89" s="701" t="s">
        <v>476</v>
      </c>
      <c r="D89" s="254" t="s">
        <v>4006</v>
      </c>
      <c r="E89" s="1227">
        <v>50</v>
      </c>
      <c r="F89" s="806"/>
      <c r="G89" s="806"/>
      <c r="H89" s="806"/>
      <c r="I89" s="278" t="s">
        <v>19</v>
      </c>
      <c r="J89" s="278" t="s">
        <v>19</v>
      </c>
      <c r="K89" s="51" t="s">
        <v>19</v>
      </c>
      <c r="L89" s="51" t="s">
        <v>19</v>
      </c>
      <c r="M89" s="51" t="s">
        <v>19</v>
      </c>
      <c r="N89" s="51" t="s">
        <v>19</v>
      </c>
      <c r="O89" s="772"/>
      <c r="P89" s="773"/>
      <c r="Q89" s="51" t="s">
        <v>19</v>
      </c>
    </row>
    <row r="90" spans="2:17" x14ac:dyDescent="0.25">
      <c r="B90" s="693" t="s">
        <v>830</v>
      </c>
      <c r="C90" s="701" t="s">
        <v>476</v>
      </c>
      <c r="D90" s="254" t="s">
        <v>4007</v>
      </c>
      <c r="E90" s="1227">
        <v>50</v>
      </c>
      <c r="F90" s="806"/>
      <c r="G90" s="806"/>
      <c r="H90" s="806"/>
      <c r="I90" s="278" t="s">
        <v>19</v>
      </c>
      <c r="J90" s="278" t="s">
        <v>19</v>
      </c>
      <c r="K90" s="51" t="s">
        <v>19</v>
      </c>
      <c r="L90" s="51" t="s">
        <v>19</v>
      </c>
      <c r="M90" s="51" t="s">
        <v>19</v>
      </c>
      <c r="N90" s="51" t="s">
        <v>19</v>
      </c>
      <c r="O90" s="772"/>
      <c r="P90" s="773"/>
      <c r="Q90" s="51" t="s">
        <v>19</v>
      </c>
    </row>
    <row r="91" spans="2:17" x14ac:dyDescent="0.25">
      <c r="B91" s="693" t="s">
        <v>830</v>
      </c>
      <c r="C91" s="701" t="s">
        <v>476</v>
      </c>
      <c r="D91" s="254" t="s">
        <v>4008</v>
      </c>
      <c r="E91" s="1227">
        <v>50</v>
      </c>
      <c r="F91" s="806"/>
      <c r="G91" s="806"/>
      <c r="H91" s="806"/>
      <c r="I91" s="278" t="s">
        <v>19</v>
      </c>
      <c r="J91" s="278" t="s">
        <v>19</v>
      </c>
      <c r="K91" s="51" t="s">
        <v>19</v>
      </c>
      <c r="L91" s="51" t="s">
        <v>19</v>
      </c>
      <c r="M91" s="51" t="s">
        <v>19</v>
      </c>
      <c r="N91" s="51" t="s">
        <v>19</v>
      </c>
      <c r="O91" s="772"/>
      <c r="P91" s="773"/>
      <c r="Q91" s="51" t="s">
        <v>19</v>
      </c>
    </row>
    <row r="92" spans="2:17" x14ac:dyDescent="0.25">
      <c r="B92" s="693" t="s">
        <v>830</v>
      </c>
      <c r="C92" s="701" t="s">
        <v>476</v>
      </c>
      <c r="D92" s="254" t="s">
        <v>4009</v>
      </c>
      <c r="E92" s="1227">
        <v>55</v>
      </c>
      <c r="F92" s="806"/>
      <c r="G92" s="806"/>
      <c r="H92" s="806"/>
      <c r="I92" s="278" t="s">
        <v>19</v>
      </c>
      <c r="J92" s="278" t="s">
        <v>19</v>
      </c>
      <c r="K92" s="51" t="s">
        <v>19</v>
      </c>
      <c r="L92" s="51" t="s">
        <v>19</v>
      </c>
      <c r="M92" s="51" t="s">
        <v>19</v>
      </c>
      <c r="N92" s="51" t="s">
        <v>19</v>
      </c>
      <c r="O92" s="772"/>
      <c r="P92" s="773"/>
      <c r="Q92" s="51" t="s">
        <v>19</v>
      </c>
    </row>
    <row r="93" spans="2:17" x14ac:dyDescent="0.25">
      <c r="B93" s="693" t="s">
        <v>830</v>
      </c>
      <c r="C93" s="701" t="s">
        <v>476</v>
      </c>
      <c r="D93" s="254" t="s">
        <v>4010</v>
      </c>
      <c r="E93" s="1227">
        <v>50</v>
      </c>
      <c r="F93" s="806"/>
      <c r="G93" s="806"/>
      <c r="H93" s="806"/>
      <c r="I93" s="278" t="s">
        <v>19</v>
      </c>
      <c r="J93" s="278" t="s">
        <v>19</v>
      </c>
      <c r="K93" s="51" t="s">
        <v>19</v>
      </c>
      <c r="L93" s="51" t="s">
        <v>19</v>
      </c>
      <c r="M93" s="51" t="s">
        <v>19</v>
      </c>
      <c r="N93" s="51" t="s">
        <v>19</v>
      </c>
      <c r="O93" s="772"/>
      <c r="P93" s="773"/>
      <c r="Q93" s="51" t="s">
        <v>19</v>
      </c>
    </row>
    <row r="94" spans="2:17" x14ac:dyDescent="0.25">
      <c r="B94" s="1" t="s">
        <v>92</v>
      </c>
    </row>
    <row r="95" spans="2:17" x14ac:dyDescent="0.25">
      <c r="B95" s="1" t="s">
        <v>93</v>
      </c>
    </row>
    <row r="98" spans="2:17" ht="26.25" x14ac:dyDescent="0.25">
      <c r="B98" s="2313" t="s">
        <v>2095</v>
      </c>
      <c r="C98" s="2313"/>
      <c r="D98" s="2313"/>
      <c r="E98" s="544"/>
      <c r="F98" s="544"/>
      <c r="G98" s="544"/>
      <c r="H98" s="544"/>
      <c r="I98" s="544"/>
      <c r="J98" s="544"/>
      <c r="K98" s="544"/>
      <c r="L98" s="544"/>
      <c r="M98" s="544"/>
      <c r="N98" s="544"/>
      <c r="O98" s="544"/>
      <c r="P98" s="544"/>
      <c r="Q98" s="544"/>
    </row>
    <row r="99" spans="2:17" ht="75" x14ac:dyDescent="0.25">
      <c r="B99" s="775" t="s">
        <v>95</v>
      </c>
      <c r="C99" s="775" t="s">
        <v>96</v>
      </c>
      <c r="D99" s="775" t="s">
        <v>97</v>
      </c>
      <c r="E99" s="775" t="s">
        <v>98</v>
      </c>
      <c r="F99" s="775" t="s">
        <v>99</v>
      </c>
      <c r="G99" s="775" t="s">
        <v>100</v>
      </c>
      <c r="H99" s="775" t="s">
        <v>101</v>
      </c>
      <c r="I99" s="775" t="s">
        <v>102</v>
      </c>
      <c r="J99" s="1956" t="s">
        <v>241</v>
      </c>
      <c r="K99" s="1957"/>
      <c r="L99" s="1958"/>
      <c r="M99" s="775" t="s">
        <v>104</v>
      </c>
      <c r="N99" s="775" t="s">
        <v>105</v>
      </c>
      <c r="O99" s="775" t="s">
        <v>106</v>
      </c>
      <c r="P99" s="1956" t="s">
        <v>81</v>
      </c>
      <c r="Q99" s="1958"/>
    </row>
    <row r="100" spans="2:17" ht="30" x14ac:dyDescent="0.25">
      <c r="B100" s="759" t="s">
        <v>4011</v>
      </c>
      <c r="C100" s="759" t="s">
        <v>127</v>
      </c>
      <c r="D100" s="1228" t="s">
        <v>4012</v>
      </c>
      <c r="E100" s="708">
        <v>1067851724</v>
      </c>
      <c r="F100" s="708" t="s">
        <v>4013</v>
      </c>
      <c r="G100" s="774" t="s">
        <v>130</v>
      </c>
      <c r="H100" s="776">
        <v>40975</v>
      </c>
      <c r="I100" s="774" t="s">
        <v>86</v>
      </c>
      <c r="J100" s="775" t="s">
        <v>3564</v>
      </c>
      <c r="K100" s="775" t="s">
        <v>4014</v>
      </c>
      <c r="L100" s="775"/>
      <c r="M100" s="774" t="s">
        <v>19</v>
      </c>
      <c r="N100" s="774" t="s">
        <v>19</v>
      </c>
      <c r="O100" s="774" t="s">
        <v>19</v>
      </c>
      <c r="P100" s="1971"/>
      <c r="Q100" s="1972"/>
    </row>
    <row r="101" spans="2:17" ht="45" x14ac:dyDescent="0.25">
      <c r="B101" s="759" t="s">
        <v>233</v>
      </c>
      <c r="C101" s="759" t="s">
        <v>133</v>
      </c>
      <c r="D101" s="1228" t="s">
        <v>4015</v>
      </c>
      <c r="E101" s="708">
        <v>1070808219</v>
      </c>
      <c r="F101" s="708" t="s">
        <v>4016</v>
      </c>
      <c r="G101" s="774" t="s">
        <v>125</v>
      </c>
      <c r="H101" s="776">
        <v>40893</v>
      </c>
      <c r="I101" s="774" t="s">
        <v>86</v>
      </c>
      <c r="J101" s="778" t="s">
        <v>252</v>
      </c>
      <c r="K101" s="775" t="s">
        <v>4017</v>
      </c>
      <c r="L101" s="779"/>
      <c r="M101" s="774" t="s">
        <v>19</v>
      </c>
      <c r="N101" s="774" t="s">
        <v>19</v>
      </c>
      <c r="O101" s="774" t="s">
        <v>19</v>
      </c>
      <c r="P101" s="1973"/>
      <c r="Q101" s="1974"/>
    </row>
    <row r="102" spans="2:17" x14ac:dyDescent="0.25">
      <c r="B102" s="1909" t="s">
        <v>233</v>
      </c>
      <c r="C102" s="1909" t="s">
        <v>133</v>
      </c>
      <c r="D102" s="2639" t="s">
        <v>4018</v>
      </c>
      <c r="E102" s="2641">
        <v>1102827199</v>
      </c>
      <c r="F102" s="2641" t="s">
        <v>124</v>
      </c>
      <c r="G102" s="1959" t="s">
        <v>253</v>
      </c>
      <c r="H102" s="1963">
        <v>40893</v>
      </c>
      <c r="I102" s="1959">
        <v>141653</v>
      </c>
      <c r="J102" s="1959" t="s">
        <v>4019</v>
      </c>
      <c r="K102" s="1959" t="s">
        <v>4020</v>
      </c>
      <c r="L102" s="1959"/>
      <c r="M102" s="1959" t="s">
        <v>19</v>
      </c>
      <c r="N102" s="1959" t="s">
        <v>19</v>
      </c>
      <c r="O102" s="1959" t="s">
        <v>19</v>
      </c>
      <c r="P102" s="1971"/>
      <c r="Q102" s="1972"/>
    </row>
    <row r="103" spans="2:17" x14ac:dyDescent="0.25">
      <c r="B103" s="1911"/>
      <c r="C103" s="1911"/>
      <c r="D103" s="2640"/>
      <c r="E103" s="2642"/>
      <c r="F103" s="2642"/>
      <c r="G103" s="1960"/>
      <c r="H103" s="1964"/>
      <c r="I103" s="1960"/>
      <c r="J103" s="1960"/>
      <c r="K103" s="1960"/>
      <c r="L103" s="1960"/>
      <c r="M103" s="1960"/>
      <c r="N103" s="1960"/>
      <c r="O103" s="1960"/>
      <c r="P103" s="1973"/>
      <c r="Q103" s="1974"/>
    </row>
    <row r="104" spans="2:17" ht="45" x14ac:dyDescent="0.25">
      <c r="B104" s="759" t="s">
        <v>4021</v>
      </c>
      <c r="C104" s="759" t="s">
        <v>127</v>
      </c>
      <c r="D104" s="1228" t="s">
        <v>4022</v>
      </c>
      <c r="E104" s="1228">
        <v>64563358</v>
      </c>
      <c r="F104" s="1228" t="s">
        <v>191</v>
      </c>
      <c r="G104" s="774" t="s">
        <v>651</v>
      </c>
      <c r="H104" s="776">
        <v>34537</v>
      </c>
      <c r="I104" s="774" t="s">
        <v>86</v>
      </c>
      <c r="J104" s="775" t="s">
        <v>3564</v>
      </c>
      <c r="K104" s="775" t="s">
        <v>4023</v>
      </c>
      <c r="L104" s="779"/>
      <c r="M104" s="774" t="s">
        <v>19</v>
      </c>
      <c r="N104" s="774" t="s">
        <v>19</v>
      </c>
      <c r="O104" s="774" t="s">
        <v>19</v>
      </c>
      <c r="P104" s="1956"/>
      <c r="Q104" s="1958"/>
    </row>
    <row r="105" spans="2:17" ht="42.75" customHeight="1" x14ac:dyDescent="0.25">
      <c r="B105" s="1450" t="s">
        <v>126</v>
      </c>
      <c r="C105" s="1450" t="s">
        <v>127</v>
      </c>
      <c r="D105" s="1451" t="s">
        <v>4637</v>
      </c>
      <c r="E105" s="1452">
        <v>1064985280</v>
      </c>
      <c r="F105" s="1451" t="s">
        <v>4638</v>
      </c>
      <c r="G105" s="1449" t="s">
        <v>130</v>
      </c>
      <c r="H105" s="1453">
        <v>40534</v>
      </c>
      <c r="I105" s="1449" t="s">
        <v>86</v>
      </c>
      <c r="J105" s="1454" t="s">
        <v>3564</v>
      </c>
      <c r="K105" s="1454" t="s">
        <v>4639</v>
      </c>
      <c r="L105" s="1368"/>
      <c r="M105" s="1368" t="s">
        <v>19</v>
      </c>
      <c r="N105" s="1368" t="s">
        <v>19</v>
      </c>
      <c r="O105" s="1368" t="s">
        <v>19</v>
      </c>
      <c r="P105" s="2630" t="s">
        <v>4647</v>
      </c>
      <c r="Q105" s="2631"/>
    </row>
    <row r="106" spans="2:17" x14ac:dyDescent="0.25">
      <c r="B106" s="1909" t="s">
        <v>233</v>
      </c>
      <c r="C106" s="1909" t="s">
        <v>133</v>
      </c>
      <c r="D106" s="2639" t="s">
        <v>4024</v>
      </c>
      <c r="E106" s="2639">
        <v>1067891674</v>
      </c>
      <c r="F106" s="2639" t="s">
        <v>4025</v>
      </c>
      <c r="G106" s="1959" t="s">
        <v>189</v>
      </c>
      <c r="H106" s="1963">
        <v>41054</v>
      </c>
      <c r="I106" s="1959">
        <v>129452</v>
      </c>
      <c r="J106" s="1959" t="s">
        <v>3564</v>
      </c>
      <c r="K106" s="1959" t="s">
        <v>4026</v>
      </c>
      <c r="L106" s="1959"/>
      <c r="M106" s="1959" t="s">
        <v>19</v>
      </c>
      <c r="N106" s="1959" t="s">
        <v>19</v>
      </c>
      <c r="O106" s="1959" t="s">
        <v>19</v>
      </c>
      <c r="P106" s="1971"/>
      <c r="Q106" s="1972"/>
    </row>
    <row r="107" spans="2:17" x14ac:dyDescent="0.25">
      <c r="B107" s="1911"/>
      <c r="C107" s="1911"/>
      <c r="D107" s="2640"/>
      <c r="E107" s="2640"/>
      <c r="F107" s="2640"/>
      <c r="G107" s="1960"/>
      <c r="H107" s="1964"/>
      <c r="I107" s="1960"/>
      <c r="J107" s="1960"/>
      <c r="K107" s="1960"/>
      <c r="L107" s="1960"/>
      <c r="M107" s="1960"/>
      <c r="N107" s="1960"/>
      <c r="O107" s="1960"/>
      <c r="P107" s="1973"/>
      <c r="Q107" s="1974"/>
    </row>
    <row r="108" spans="2:17" ht="30" x14ac:dyDescent="0.25">
      <c r="B108" s="1909" t="s">
        <v>233</v>
      </c>
      <c r="C108" s="1909" t="s">
        <v>133</v>
      </c>
      <c r="D108" s="2484" t="s">
        <v>4027</v>
      </c>
      <c r="E108" s="2636">
        <v>1067890770</v>
      </c>
      <c r="F108" s="2636" t="s">
        <v>124</v>
      </c>
      <c r="G108" s="2099" t="s">
        <v>189</v>
      </c>
      <c r="H108" s="1963">
        <v>41054</v>
      </c>
      <c r="I108" s="1959">
        <v>128828</v>
      </c>
      <c r="J108" s="775" t="s">
        <v>4028</v>
      </c>
      <c r="K108" s="775" t="s">
        <v>4029</v>
      </c>
      <c r="L108" s="1959"/>
      <c r="M108" s="1959" t="s">
        <v>19</v>
      </c>
      <c r="N108" s="1959" t="s">
        <v>19</v>
      </c>
      <c r="O108" s="1959" t="s">
        <v>19</v>
      </c>
      <c r="P108" s="1971"/>
      <c r="Q108" s="1972"/>
    </row>
    <row r="109" spans="2:17" x14ac:dyDescent="0.25">
      <c r="B109" s="1910"/>
      <c r="C109" s="1910"/>
      <c r="D109" s="2635"/>
      <c r="E109" s="2637"/>
      <c r="F109" s="2637"/>
      <c r="G109" s="2106"/>
      <c r="H109" s="2288"/>
      <c r="I109" s="2287"/>
      <c r="J109" s="1959" t="s">
        <v>214</v>
      </c>
      <c r="K109" s="1959" t="s">
        <v>4030</v>
      </c>
      <c r="L109" s="2287"/>
      <c r="M109" s="2287"/>
      <c r="N109" s="2287"/>
      <c r="O109" s="2287"/>
      <c r="P109" s="2628"/>
      <c r="Q109" s="2629"/>
    </row>
    <row r="110" spans="2:17" x14ac:dyDescent="0.25">
      <c r="B110" s="1911"/>
      <c r="C110" s="1911"/>
      <c r="D110" s="2485"/>
      <c r="E110" s="2638"/>
      <c r="F110" s="2638"/>
      <c r="G110" s="2100"/>
      <c r="H110" s="1964"/>
      <c r="I110" s="1960"/>
      <c r="J110" s="1960"/>
      <c r="K110" s="1960"/>
      <c r="L110" s="1960"/>
      <c r="M110" s="1960"/>
      <c r="N110" s="1960"/>
      <c r="O110" s="1960"/>
      <c r="P110" s="1973"/>
      <c r="Q110" s="1974"/>
    </row>
    <row r="111" spans="2:17" ht="42" customHeight="1" x14ac:dyDescent="0.25">
      <c r="B111" s="759" t="s">
        <v>233</v>
      </c>
      <c r="C111" s="1450" t="s">
        <v>133</v>
      </c>
      <c r="D111" s="1455" t="s">
        <v>4640</v>
      </c>
      <c r="E111" s="1456">
        <v>34977090</v>
      </c>
      <c r="F111" s="1455" t="s">
        <v>191</v>
      </c>
      <c r="G111" s="1449" t="s">
        <v>125</v>
      </c>
      <c r="H111" s="1453">
        <v>33389</v>
      </c>
      <c r="I111" s="1449" t="s">
        <v>4641</v>
      </c>
      <c r="J111" s="1454" t="s">
        <v>4642</v>
      </c>
      <c r="K111" s="1454" t="s">
        <v>4643</v>
      </c>
      <c r="L111" s="779"/>
      <c r="M111" s="774" t="s">
        <v>19</v>
      </c>
      <c r="N111" s="774" t="s">
        <v>19</v>
      </c>
      <c r="O111" s="774" t="s">
        <v>19</v>
      </c>
      <c r="P111" s="2630" t="s">
        <v>4648</v>
      </c>
      <c r="Q111" s="2631"/>
    </row>
    <row r="112" spans="2:17" s="709" customFormat="1" ht="68.25" customHeight="1" x14ac:dyDescent="0.25">
      <c r="B112" s="1370" t="s">
        <v>233</v>
      </c>
      <c r="C112" s="1370" t="s">
        <v>133</v>
      </c>
      <c r="D112" s="1457" t="s">
        <v>4031</v>
      </c>
      <c r="E112" s="715">
        <v>50877877</v>
      </c>
      <c r="F112" s="1383" t="s">
        <v>191</v>
      </c>
      <c r="G112" s="774" t="s">
        <v>1726</v>
      </c>
      <c r="H112" s="776">
        <v>37099</v>
      </c>
      <c r="I112" s="774" t="s">
        <v>86</v>
      </c>
      <c r="J112" s="1369" t="s">
        <v>3564</v>
      </c>
      <c r="K112" s="1370" t="s">
        <v>4645</v>
      </c>
      <c r="L112" s="1370"/>
      <c r="M112" s="1370" t="s">
        <v>19</v>
      </c>
      <c r="N112" s="1370" t="s">
        <v>19</v>
      </c>
      <c r="O112" s="1370" t="s">
        <v>19</v>
      </c>
      <c r="P112" s="1961"/>
      <c r="Q112" s="1961"/>
    </row>
    <row r="113" spans="1:26" s="709" customFormat="1" ht="68.25" customHeight="1" thickBot="1" x14ac:dyDescent="0.3">
      <c r="B113" s="1370" t="s">
        <v>233</v>
      </c>
      <c r="C113" s="1454" t="s">
        <v>133</v>
      </c>
      <c r="D113" s="1458" t="s">
        <v>4644</v>
      </c>
      <c r="E113" s="1459">
        <v>1067861345</v>
      </c>
      <c r="F113" s="1460" t="s">
        <v>182</v>
      </c>
      <c r="G113" s="1454" t="s">
        <v>196</v>
      </c>
      <c r="H113" s="1461">
        <v>41586</v>
      </c>
      <c r="I113" s="1454">
        <v>145082</v>
      </c>
      <c r="J113" s="1462" t="s">
        <v>3564</v>
      </c>
      <c r="K113" s="1454" t="s">
        <v>4646</v>
      </c>
      <c r="L113" s="1370"/>
      <c r="M113" s="1370" t="s">
        <v>19</v>
      </c>
      <c r="N113" s="1370" t="s">
        <v>19</v>
      </c>
      <c r="O113" s="1370" t="s">
        <v>19</v>
      </c>
      <c r="P113" s="1956" t="s">
        <v>4649</v>
      </c>
      <c r="Q113" s="1958"/>
    </row>
    <row r="114" spans="1:26" ht="27" thickBot="1" x14ac:dyDescent="0.3">
      <c r="B114" s="2632" t="s">
        <v>149</v>
      </c>
      <c r="C114" s="2633"/>
      <c r="D114" s="2424"/>
      <c r="E114" s="2633"/>
      <c r="F114" s="2633"/>
      <c r="G114" s="2633"/>
      <c r="H114" s="2633"/>
      <c r="I114" s="2633"/>
      <c r="J114" s="2424"/>
      <c r="K114" s="2633"/>
      <c r="L114" s="2633"/>
      <c r="M114" s="2633"/>
      <c r="N114" s="2634"/>
    </row>
    <row r="117" spans="1:26" ht="30" x14ac:dyDescent="0.25">
      <c r="B117" s="114" t="s">
        <v>18</v>
      </c>
      <c r="C117" s="114" t="s">
        <v>150</v>
      </c>
      <c r="D117" s="1898" t="s">
        <v>81</v>
      </c>
      <c r="E117" s="1900"/>
    </row>
    <row r="118" spans="1:26" x14ac:dyDescent="0.25">
      <c r="B118" s="804" t="s">
        <v>151</v>
      </c>
      <c r="C118" s="768" t="s">
        <v>19</v>
      </c>
      <c r="D118" s="1949"/>
      <c r="E118" s="1949"/>
    </row>
    <row r="121" spans="1:26" ht="26.25" x14ac:dyDescent="0.25">
      <c r="B121" s="1881" t="s">
        <v>152</v>
      </c>
      <c r="C121" s="1882"/>
      <c r="D121" s="1882"/>
      <c r="E121" s="1882"/>
      <c r="F121" s="1882"/>
      <c r="G121" s="1882"/>
      <c r="H121" s="1882"/>
      <c r="I121" s="1882"/>
      <c r="J121" s="1882"/>
      <c r="K121" s="1882"/>
      <c r="L121" s="1882"/>
      <c r="M121" s="1882"/>
      <c r="N121" s="1882"/>
      <c r="O121" s="1882"/>
      <c r="P121" s="1882"/>
    </row>
    <row r="123" spans="1:26" ht="15.75" thickBot="1" x14ac:dyDescent="0.3"/>
    <row r="124" spans="1:26" ht="27" thickBot="1" x14ac:dyDescent="0.3">
      <c r="B124" s="1903" t="s">
        <v>153</v>
      </c>
      <c r="C124" s="1904"/>
      <c r="D124" s="1904"/>
      <c r="E124" s="1904"/>
      <c r="F124" s="1904"/>
      <c r="G124" s="1904"/>
      <c r="H124" s="1904"/>
      <c r="I124" s="1904"/>
      <c r="J124" s="1904"/>
      <c r="K124" s="1904"/>
      <c r="L124" s="1904"/>
      <c r="M124" s="1904"/>
      <c r="N124" s="1905"/>
    </row>
    <row r="126" spans="1:26" s="799" customFormat="1" ht="15.75" thickBot="1" x14ac:dyDescent="0.3">
      <c r="B126" s="1"/>
      <c r="C126" s="1"/>
      <c r="D126" s="1"/>
      <c r="E126" s="1"/>
      <c r="F126" s="1"/>
      <c r="G126" s="1"/>
      <c r="H126" s="1"/>
      <c r="I126" s="1"/>
      <c r="J126" s="1"/>
      <c r="K126" s="1"/>
      <c r="L126" s="1"/>
      <c r="M126" s="58"/>
      <c r="N126" s="58"/>
      <c r="O126" s="1"/>
      <c r="P126" s="1"/>
      <c r="Q126" s="1"/>
    </row>
    <row r="127" spans="1:26" s="76" customFormat="1" ht="60" x14ac:dyDescent="0.25">
      <c r="A127" s="62">
        <v>1</v>
      </c>
      <c r="B127" s="155" t="s">
        <v>34</v>
      </c>
      <c r="C127" s="155" t="s">
        <v>35</v>
      </c>
      <c r="D127" s="155" t="s">
        <v>36</v>
      </c>
      <c r="E127" s="155" t="s">
        <v>37</v>
      </c>
      <c r="F127" s="155" t="s">
        <v>38</v>
      </c>
      <c r="G127" s="155" t="s">
        <v>39</v>
      </c>
      <c r="H127" s="155" t="s">
        <v>40</v>
      </c>
      <c r="I127" s="155" t="s">
        <v>41</v>
      </c>
      <c r="J127" s="155" t="s">
        <v>42</v>
      </c>
      <c r="K127" s="155" t="s">
        <v>43</v>
      </c>
      <c r="L127" s="155" t="s">
        <v>44</v>
      </c>
      <c r="M127" s="157" t="s">
        <v>45</v>
      </c>
      <c r="N127" s="155" t="s">
        <v>46</v>
      </c>
      <c r="O127" s="155" t="s">
        <v>47</v>
      </c>
      <c r="P127" s="755" t="s">
        <v>48</v>
      </c>
      <c r="Q127" s="755" t="s">
        <v>49</v>
      </c>
      <c r="R127" s="75"/>
      <c r="S127" s="75"/>
      <c r="T127" s="75"/>
      <c r="U127" s="75"/>
      <c r="V127" s="75"/>
      <c r="W127" s="75"/>
      <c r="X127" s="75"/>
      <c r="Y127" s="75"/>
      <c r="Z127" s="75"/>
    </row>
    <row r="128" spans="1:26" s="76" customFormat="1" x14ac:dyDescent="0.25">
      <c r="A128" s="62">
        <f>+A127+1</f>
        <v>2</v>
      </c>
      <c r="B128" s="2240" t="s">
        <v>4032</v>
      </c>
      <c r="C128" s="2242"/>
      <c r="D128" s="2240"/>
      <c r="E128" s="2626"/>
      <c r="F128" s="2454"/>
      <c r="G128" s="2448"/>
      <c r="H128" s="2450"/>
      <c r="I128" s="2450"/>
      <c r="J128" s="2452"/>
      <c r="K128" s="2622"/>
      <c r="L128" s="2446"/>
      <c r="M128" s="2624"/>
      <c r="N128" s="2444"/>
      <c r="O128" s="2421"/>
      <c r="P128" s="2421"/>
      <c r="Q128" s="2228" t="s">
        <v>4033</v>
      </c>
      <c r="R128" s="75"/>
      <c r="S128" s="75"/>
      <c r="T128" s="75"/>
      <c r="U128" s="75"/>
      <c r="V128" s="75"/>
      <c r="W128" s="75"/>
      <c r="X128" s="75"/>
      <c r="Y128" s="75"/>
      <c r="Z128" s="75"/>
    </row>
    <row r="129" spans="1:26" s="76" customFormat="1" x14ac:dyDescent="0.25">
      <c r="A129" s="62"/>
      <c r="B129" s="2241"/>
      <c r="C129" s="2243"/>
      <c r="D129" s="2241"/>
      <c r="E129" s="2627"/>
      <c r="F129" s="2455"/>
      <c r="G129" s="2449"/>
      <c r="H129" s="2451"/>
      <c r="I129" s="2451"/>
      <c r="J129" s="2453"/>
      <c r="K129" s="2623"/>
      <c r="L129" s="2447"/>
      <c r="M129" s="2625"/>
      <c r="N129" s="2445"/>
      <c r="O129" s="2422"/>
      <c r="P129" s="2422"/>
      <c r="Q129" s="2229"/>
      <c r="R129" s="75"/>
      <c r="S129" s="75"/>
      <c r="T129" s="75"/>
      <c r="U129" s="75"/>
      <c r="V129" s="75"/>
      <c r="W129" s="75"/>
      <c r="X129" s="75"/>
      <c r="Y129" s="75"/>
      <c r="Z129" s="75"/>
    </row>
    <row r="130" spans="1:26" s="76" customFormat="1" x14ac:dyDescent="0.25">
      <c r="A130" s="62">
        <f t="shared" ref="A130:A132" si="0">+A129+1</f>
        <v>1</v>
      </c>
      <c r="B130" s="77"/>
      <c r="C130" s="79"/>
      <c r="D130" s="77"/>
      <c r="E130" s="78"/>
      <c r="F130" s="79"/>
      <c r="G130" s="78"/>
      <c r="H130" s="80"/>
      <c r="I130" s="82"/>
      <c r="J130" s="82"/>
      <c r="K130" s="218"/>
      <c r="L130" s="84"/>
      <c r="M130" s="84"/>
      <c r="N130" s="161"/>
      <c r="O130" s="85"/>
      <c r="P130" s="85"/>
      <c r="Q130" s="74"/>
      <c r="R130" s="75"/>
      <c r="S130" s="75"/>
      <c r="T130" s="75"/>
      <c r="U130" s="75"/>
      <c r="V130" s="75"/>
      <c r="W130" s="75"/>
      <c r="X130" s="75"/>
      <c r="Y130" s="75"/>
      <c r="Z130" s="75"/>
    </row>
    <row r="131" spans="1:26" s="76" customFormat="1" x14ac:dyDescent="0.25">
      <c r="A131" s="62">
        <f t="shared" si="0"/>
        <v>2</v>
      </c>
      <c r="B131" s="77"/>
      <c r="C131" s="79"/>
      <c r="D131" s="77"/>
      <c r="E131" s="78"/>
      <c r="F131" s="79"/>
      <c r="G131" s="78"/>
      <c r="H131" s="80"/>
      <c r="I131" s="82"/>
      <c r="J131" s="82"/>
      <c r="K131" s="82"/>
      <c r="L131" s="84"/>
      <c r="M131" s="84"/>
      <c r="N131" s="84"/>
      <c r="O131" s="85"/>
      <c r="P131" s="85"/>
      <c r="Q131" s="74"/>
      <c r="R131" s="75"/>
      <c r="S131" s="75"/>
      <c r="T131" s="75"/>
      <c r="U131" s="75"/>
      <c r="V131" s="75"/>
      <c r="W131" s="75"/>
      <c r="X131" s="75"/>
      <c r="Y131" s="75"/>
      <c r="Z131" s="75"/>
    </row>
    <row r="132" spans="1:26" s="76" customFormat="1" x14ac:dyDescent="0.25">
      <c r="A132" s="62">
        <f t="shared" si="0"/>
        <v>3</v>
      </c>
      <c r="B132" s="77"/>
      <c r="C132" s="79"/>
      <c r="D132" s="77"/>
      <c r="E132" s="78"/>
      <c r="F132" s="79"/>
      <c r="G132" s="78"/>
      <c r="H132" s="80"/>
      <c r="I132" s="82"/>
      <c r="J132" s="82"/>
      <c r="K132" s="84"/>
      <c r="L132" s="218"/>
      <c r="M132" s="160"/>
      <c r="N132" s="160"/>
      <c r="O132" s="85"/>
      <c r="P132" s="85"/>
      <c r="Q132" s="74"/>
      <c r="R132" s="75"/>
      <c r="S132" s="75"/>
      <c r="T132" s="75"/>
      <c r="U132" s="75"/>
      <c r="V132" s="75"/>
      <c r="W132" s="75"/>
      <c r="X132" s="75"/>
      <c r="Y132" s="75"/>
      <c r="Z132" s="75"/>
    </row>
    <row r="133" spans="1:26" x14ac:dyDescent="0.25">
      <c r="B133" s="162" t="s">
        <v>29</v>
      </c>
      <c r="C133" s="79"/>
      <c r="D133" s="77"/>
      <c r="E133" s="163"/>
      <c r="F133" s="164"/>
      <c r="G133" s="164"/>
      <c r="H133" s="164"/>
      <c r="I133" s="166"/>
      <c r="J133" s="166"/>
      <c r="K133" s="168">
        <f>SUM(K128:K132)</f>
        <v>0</v>
      </c>
      <c r="L133" s="168" t="s">
        <v>1531</v>
      </c>
      <c r="M133" s="167">
        <f>SUM(M128:M132)</f>
        <v>0</v>
      </c>
      <c r="N133" s="168">
        <f>SUM(N128:N132)</f>
        <v>0</v>
      </c>
      <c r="O133" s="327"/>
      <c r="P133" s="170"/>
      <c r="Q133" s="88"/>
    </row>
    <row r="134" spans="1:26" x14ac:dyDescent="0.25">
      <c r="B134" s="100"/>
      <c r="C134" s="100"/>
      <c r="D134" s="100"/>
      <c r="E134" s="102"/>
      <c r="F134" s="100"/>
      <c r="G134" s="100"/>
      <c r="H134" s="100"/>
      <c r="I134" s="100"/>
      <c r="J134" s="100"/>
      <c r="K134" s="100"/>
      <c r="L134" s="100"/>
      <c r="M134" s="100"/>
      <c r="N134" s="100"/>
      <c r="O134" s="100"/>
      <c r="P134" s="100"/>
    </row>
    <row r="135" spans="1:26" ht="18.75" x14ac:dyDescent="0.25">
      <c r="B135" s="106" t="s">
        <v>154</v>
      </c>
      <c r="C135" s="171">
        <f>+K133</f>
        <v>0</v>
      </c>
      <c r="H135" s="110"/>
      <c r="I135" s="110"/>
      <c r="J135" s="110"/>
      <c r="K135" s="110"/>
      <c r="L135" s="110"/>
      <c r="M135" s="110"/>
      <c r="N135" s="100"/>
      <c r="O135" s="100"/>
      <c r="P135" s="100"/>
    </row>
    <row r="137" spans="1:26" ht="15.75" thickBot="1" x14ac:dyDescent="0.3">
      <c r="B137" s="328"/>
    </row>
    <row r="138" spans="1:26" ht="30.75" thickBot="1" x14ac:dyDescent="0.3">
      <c r="B138" s="233" t="s">
        <v>166</v>
      </c>
      <c r="C138" s="199" t="s">
        <v>167</v>
      </c>
      <c r="D138" s="233" t="s">
        <v>28</v>
      </c>
      <c r="E138" s="199" t="s">
        <v>205</v>
      </c>
    </row>
    <row r="139" spans="1:26" x14ac:dyDescent="0.25">
      <c r="B139" s="235" t="s">
        <v>206</v>
      </c>
      <c r="C139" s="237">
        <v>20</v>
      </c>
      <c r="D139" s="237">
        <v>0</v>
      </c>
      <c r="E139" s="1946">
        <f>+D139+D140+D141</f>
        <v>0</v>
      </c>
    </row>
    <row r="140" spans="1:26" x14ac:dyDescent="0.25">
      <c r="B140" s="235" t="s">
        <v>207</v>
      </c>
      <c r="C140" s="833">
        <v>30</v>
      </c>
      <c r="D140" s="768">
        <v>0</v>
      </c>
      <c r="E140" s="1927"/>
    </row>
    <row r="141" spans="1:26" ht="15.75" thickBot="1" x14ac:dyDescent="0.3">
      <c r="B141" s="235" t="s">
        <v>208</v>
      </c>
      <c r="C141" s="239">
        <v>40</v>
      </c>
      <c r="D141" s="239">
        <v>0</v>
      </c>
      <c r="E141" s="1947"/>
    </row>
    <row r="143" spans="1:26" ht="15.75" thickBot="1" x14ac:dyDescent="0.3"/>
    <row r="144" spans="1:26" ht="27" thickBot="1" x14ac:dyDescent="0.3">
      <c r="B144" s="1903" t="s">
        <v>155</v>
      </c>
      <c r="C144" s="1904"/>
      <c r="D144" s="1904"/>
      <c r="E144" s="1904"/>
      <c r="F144" s="1904"/>
      <c r="G144" s="1904"/>
      <c r="H144" s="1904"/>
      <c r="I144" s="1904"/>
      <c r="J144" s="1904"/>
      <c r="K144" s="1904"/>
      <c r="L144" s="1904"/>
      <c r="M144" s="1904"/>
      <c r="N144" s="1905"/>
    </row>
    <row r="146" spans="2:17" ht="75" x14ac:dyDescent="0.25">
      <c r="B146" s="755" t="s">
        <v>95</v>
      </c>
      <c r="C146" s="798" t="s">
        <v>96</v>
      </c>
      <c r="D146" s="798" t="s">
        <v>97</v>
      </c>
      <c r="E146" s="798" t="s">
        <v>98</v>
      </c>
      <c r="F146" s="798" t="s">
        <v>99</v>
      </c>
      <c r="G146" s="798" t="s">
        <v>100</v>
      </c>
      <c r="H146" s="798" t="s">
        <v>101</v>
      </c>
      <c r="I146" s="798" t="s">
        <v>102</v>
      </c>
      <c r="J146" s="1898" t="s">
        <v>103</v>
      </c>
      <c r="K146" s="1899"/>
      <c r="L146" s="1900"/>
      <c r="M146" s="798" t="s">
        <v>104</v>
      </c>
      <c r="N146" s="798" t="s">
        <v>105</v>
      </c>
      <c r="O146" s="798" t="s">
        <v>106</v>
      </c>
      <c r="P146" s="1898" t="s">
        <v>81</v>
      </c>
      <c r="Q146" s="1900"/>
    </row>
    <row r="147" spans="2:17" x14ac:dyDescent="0.25">
      <c r="B147" s="2169" t="s">
        <v>126</v>
      </c>
      <c r="C147" s="2221" t="s">
        <v>259</v>
      </c>
      <c r="D147" s="2484" t="s">
        <v>4034</v>
      </c>
      <c r="E147" s="2484">
        <v>32721822</v>
      </c>
      <c r="F147" s="2484" t="s">
        <v>124</v>
      </c>
      <c r="G147" s="1999" t="s">
        <v>1722</v>
      </c>
      <c r="H147" s="2217">
        <v>33844</v>
      </c>
      <c r="I147" s="2005" t="s">
        <v>86</v>
      </c>
      <c r="J147" s="1999" t="s">
        <v>3564</v>
      </c>
      <c r="K147" s="2002" t="s">
        <v>4035</v>
      </c>
      <c r="L147" s="2005"/>
      <c r="M147" s="1885" t="s">
        <v>19</v>
      </c>
      <c r="N147" s="1885" t="s">
        <v>19</v>
      </c>
      <c r="O147" s="1885" t="s">
        <v>19</v>
      </c>
      <c r="P147" s="1945"/>
      <c r="Q147" s="1945"/>
    </row>
    <row r="148" spans="2:17" x14ac:dyDescent="0.25">
      <c r="B148" s="2169"/>
      <c r="C148" s="2215"/>
      <c r="D148" s="2485"/>
      <c r="E148" s="2485"/>
      <c r="F148" s="2485"/>
      <c r="G148" s="2001"/>
      <c r="H148" s="2217"/>
      <c r="I148" s="2007"/>
      <c r="J148" s="2001"/>
      <c r="K148" s="2004"/>
      <c r="L148" s="2007"/>
      <c r="M148" s="1886"/>
      <c r="N148" s="1886"/>
      <c r="O148" s="1886"/>
      <c r="P148" s="2052"/>
      <c r="Q148" s="2053"/>
    </row>
    <row r="149" spans="2:17" ht="30" x14ac:dyDescent="0.25">
      <c r="B149" s="807" t="s">
        <v>2159</v>
      </c>
      <c r="C149" s="1098" t="s">
        <v>246</v>
      </c>
      <c r="D149" s="715" t="s">
        <v>4036</v>
      </c>
      <c r="E149" s="715">
        <v>52793676</v>
      </c>
      <c r="F149" s="715" t="s">
        <v>124</v>
      </c>
      <c r="G149" s="783" t="s">
        <v>4037</v>
      </c>
      <c r="H149" s="805" t="s">
        <v>4038</v>
      </c>
      <c r="I149" s="802">
        <v>104525</v>
      </c>
      <c r="J149" s="783" t="s">
        <v>4039</v>
      </c>
      <c r="K149" s="784" t="s">
        <v>4040</v>
      </c>
      <c r="L149" s="785"/>
      <c r="M149" s="768" t="s">
        <v>19</v>
      </c>
      <c r="N149" s="751" t="s">
        <v>20</v>
      </c>
      <c r="O149" s="751" t="s">
        <v>20</v>
      </c>
      <c r="P149" s="2052" t="s">
        <v>4041</v>
      </c>
      <c r="Q149" s="2053"/>
    </row>
    <row r="150" spans="2:17" x14ac:dyDescent="0.25">
      <c r="B150" s="1999" t="s">
        <v>2164</v>
      </c>
      <c r="C150" s="2615" t="s">
        <v>2500</v>
      </c>
      <c r="D150" s="2616" t="s">
        <v>4042</v>
      </c>
      <c r="E150" s="2619">
        <v>50936921</v>
      </c>
      <c r="F150" s="2619" t="s">
        <v>3115</v>
      </c>
      <c r="G150" s="2169" t="s">
        <v>196</v>
      </c>
      <c r="H150" s="2217">
        <v>37973</v>
      </c>
      <c r="I150" s="2005"/>
      <c r="J150" s="1999"/>
      <c r="K150" s="2002"/>
      <c r="L150" s="2005"/>
      <c r="M150" s="1885" t="s">
        <v>19</v>
      </c>
      <c r="N150" s="1885" t="s">
        <v>19</v>
      </c>
      <c r="O150" s="1885" t="s">
        <v>19</v>
      </c>
      <c r="P150" s="2063"/>
      <c r="Q150" s="2064"/>
    </row>
    <row r="151" spans="2:17" x14ac:dyDescent="0.25">
      <c r="B151" s="2000"/>
      <c r="C151" s="2412"/>
      <c r="D151" s="2617"/>
      <c r="E151" s="2620"/>
      <c r="F151" s="2620"/>
      <c r="G151" s="2169"/>
      <c r="H151" s="2217"/>
      <c r="I151" s="2006"/>
      <c r="J151" s="2000"/>
      <c r="K151" s="2003"/>
      <c r="L151" s="2006"/>
      <c r="M151" s="1927"/>
      <c r="N151" s="1927"/>
      <c r="O151" s="1927"/>
      <c r="P151" s="2065"/>
      <c r="Q151" s="2066"/>
    </row>
    <row r="152" spans="2:17" x14ac:dyDescent="0.25">
      <c r="B152" s="2001"/>
      <c r="C152" s="2412"/>
      <c r="D152" s="2618"/>
      <c r="E152" s="2621"/>
      <c r="F152" s="2621"/>
      <c r="G152" s="2169"/>
      <c r="H152" s="2217"/>
      <c r="I152" s="2007"/>
      <c r="J152" s="2001"/>
      <c r="K152" s="2004"/>
      <c r="L152" s="2007"/>
      <c r="M152" s="1886"/>
      <c r="N152" s="1886"/>
      <c r="O152" s="1886"/>
      <c r="P152" s="2067"/>
      <c r="Q152" s="2068"/>
    </row>
    <row r="153" spans="2:17" x14ac:dyDescent="0.25">
      <c r="B153" s="807"/>
      <c r="C153" s="1098"/>
      <c r="D153" s="832"/>
      <c r="E153" s="707"/>
      <c r="F153" s="832"/>
      <c r="G153" s="783"/>
      <c r="H153" s="787"/>
      <c r="I153" s="785"/>
      <c r="J153" s="788"/>
      <c r="K153" s="784"/>
      <c r="L153" s="785"/>
      <c r="M153" s="768"/>
      <c r="N153" s="751"/>
      <c r="O153" s="751"/>
      <c r="P153" s="2052"/>
      <c r="Q153" s="2053"/>
    </row>
    <row r="155" spans="2:17" ht="15.75" thickBot="1" x14ac:dyDescent="0.3"/>
    <row r="156" spans="2:17" ht="30" x14ac:dyDescent="0.25">
      <c r="B156" s="55" t="s">
        <v>18</v>
      </c>
      <c r="C156" s="55" t="s">
        <v>166</v>
      </c>
      <c r="D156" s="798" t="s">
        <v>167</v>
      </c>
      <c r="E156" s="55" t="s">
        <v>28</v>
      </c>
      <c r="F156" s="199" t="s">
        <v>168</v>
      </c>
      <c r="G156" s="200"/>
    </row>
    <row r="157" spans="2:17" ht="84" x14ac:dyDescent="0.2">
      <c r="B157" s="2072" t="s">
        <v>169</v>
      </c>
      <c r="C157" s="201" t="s">
        <v>170</v>
      </c>
      <c r="D157" s="768">
        <v>25</v>
      </c>
      <c r="E157" s="768">
        <v>25</v>
      </c>
      <c r="F157" s="2073">
        <f>+E157+E158+E159</f>
        <v>35</v>
      </c>
      <c r="G157" s="202"/>
    </row>
    <row r="158" spans="2:17" ht="48" x14ac:dyDescent="0.2">
      <c r="B158" s="2072"/>
      <c r="C158" s="201" t="s">
        <v>171</v>
      </c>
      <c r="D158" s="770">
        <v>25</v>
      </c>
      <c r="E158" s="768">
        <v>0</v>
      </c>
      <c r="F158" s="2074"/>
      <c r="G158" s="202"/>
    </row>
    <row r="159" spans="2:17" ht="48" x14ac:dyDescent="0.2">
      <c r="B159" s="2072"/>
      <c r="C159" s="201" t="s">
        <v>172</v>
      </c>
      <c r="D159" s="768">
        <v>10</v>
      </c>
      <c r="E159" s="768">
        <v>10</v>
      </c>
      <c r="F159" s="2075"/>
      <c r="G159" s="202"/>
    </row>
    <row r="160" spans="2:17" x14ac:dyDescent="0.25">
      <c r="C160"/>
    </row>
    <row r="163" spans="2:5" x14ac:dyDescent="0.25">
      <c r="B163" s="47" t="s">
        <v>173</v>
      </c>
    </row>
    <row r="166" spans="2:5" x14ac:dyDescent="0.25">
      <c r="B166" s="49" t="s">
        <v>18</v>
      </c>
      <c r="C166" s="49" t="s">
        <v>27</v>
      </c>
      <c r="D166" s="55" t="s">
        <v>28</v>
      </c>
      <c r="E166" s="55" t="s">
        <v>29</v>
      </c>
    </row>
    <row r="167" spans="2:5" ht="28.5" x14ac:dyDescent="0.25">
      <c r="B167" s="56" t="s">
        <v>174</v>
      </c>
      <c r="C167" s="252">
        <v>40</v>
      </c>
      <c r="D167" s="768">
        <f>+E139</f>
        <v>0</v>
      </c>
      <c r="E167" s="1885">
        <f>+D167+D168</f>
        <v>35</v>
      </c>
    </row>
    <row r="168" spans="2:5" ht="42.75" x14ac:dyDescent="0.25">
      <c r="B168" s="56" t="s">
        <v>175</v>
      </c>
      <c r="C168" s="252">
        <v>60</v>
      </c>
      <c r="D168" s="768">
        <f>+F157</f>
        <v>35</v>
      </c>
      <c r="E168" s="1886"/>
    </row>
  </sheetData>
  <mergeCells count="133">
    <mergeCell ref="B2:P2"/>
    <mergeCell ref="B4:P4"/>
    <mergeCell ref="C6:N6"/>
    <mergeCell ref="C7:N7"/>
    <mergeCell ref="C8:N8"/>
    <mergeCell ref="C9:N9"/>
    <mergeCell ref="B64:B65"/>
    <mergeCell ref="C64:C65"/>
    <mergeCell ref="D64:E64"/>
    <mergeCell ref="C68:N68"/>
    <mergeCell ref="B70:N70"/>
    <mergeCell ref="O73:P73"/>
    <mergeCell ref="C10:E10"/>
    <mergeCell ref="B14:C21"/>
    <mergeCell ref="B22:C22"/>
    <mergeCell ref="E44:E45"/>
    <mergeCell ref="M49:N49"/>
    <mergeCell ref="O74:P74"/>
    <mergeCell ref="B98:D98"/>
    <mergeCell ref="J99:L99"/>
    <mergeCell ref="P99:Q99"/>
    <mergeCell ref="P100:Q101"/>
    <mergeCell ref="B102:B103"/>
    <mergeCell ref="C102:C103"/>
    <mergeCell ref="D102:D103"/>
    <mergeCell ref="E102:E103"/>
    <mergeCell ref="F102:F103"/>
    <mergeCell ref="M102:M103"/>
    <mergeCell ref="N102:N103"/>
    <mergeCell ref="O102:O103"/>
    <mergeCell ref="P102:Q103"/>
    <mergeCell ref="P104:Q104"/>
    <mergeCell ref="G102:G103"/>
    <mergeCell ref="H102:H103"/>
    <mergeCell ref="I102:I103"/>
    <mergeCell ref="J102:J103"/>
    <mergeCell ref="K102:K103"/>
    <mergeCell ref="L102:L103"/>
    <mergeCell ref="K106:K107"/>
    <mergeCell ref="L106:L107"/>
    <mergeCell ref="M106:M107"/>
    <mergeCell ref="N106:N107"/>
    <mergeCell ref="O106:O107"/>
    <mergeCell ref="P106:Q107"/>
    <mergeCell ref="P105:Q105"/>
    <mergeCell ref="B106:B107"/>
    <mergeCell ref="C106:C107"/>
    <mergeCell ref="D106:D107"/>
    <mergeCell ref="E106:E107"/>
    <mergeCell ref="F106:F107"/>
    <mergeCell ref="G106:G107"/>
    <mergeCell ref="H106:H107"/>
    <mergeCell ref="I106:I107"/>
    <mergeCell ref="J106:J107"/>
    <mergeCell ref="P108:Q110"/>
    <mergeCell ref="J109:J110"/>
    <mergeCell ref="K109:K110"/>
    <mergeCell ref="P111:Q111"/>
    <mergeCell ref="P112:Q112"/>
    <mergeCell ref="B114:N114"/>
    <mergeCell ref="H108:H110"/>
    <mergeCell ref="I108:I110"/>
    <mergeCell ref="L108:L110"/>
    <mergeCell ref="M108:M110"/>
    <mergeCell ref="N108:N110"/>
    <mergeCell ref="O108:O110"/>
    <mergeCell ref="B108:B110"/>
    <mergeCell ref="C108:C110"/>
    <mergeCell ref="D108:D110"/>
    <mergeCell ref="E108:E110"/>
    <mergeCell ref="F108:F110"/>
    <mergeCell ref="G108:G110"/>
    <mergeCell ref="P113:Q113"/>
    <mergeCell ref="D117:E117"/>
    <mergeCell ref="D118:E118"/>
    <mergeCell ref="B121:P121"/>
    <mergeCell ref="B124:N124"/>
    <mergeCell ref="B128:B129"/>
    <mergeCell ref="C128:C129"/>
    <mergeCell ref="D128:D129"/>
    <mergeCell ref="E128:E129"/>
    <mergeCell ref="F128:F129"/>
    <mergeCell ref="G128:G129"/>
    <mergeCell ref="N128:N129"/>
    <mergeCell ref="O128:O129"/>
    <mergeCell ref="P128:P129"/>
    <mergeCell ref="Q128:Q129"/>
    <mergeCell ref="E139:E141"/>
    <mergeCell ref="B144:N144"/>
    <mergeCell ref="H128:H129"/>
    <mergeCell ref="I128:I129"/>
    <mergeCell ref="J128:J129"/>
    <mergeCell ref="K128:K129"/>
    <mergeCell ref="L128:L129"/>
    <mergeCell ref="M128:M129"/>
    <mergeCell ref="J146:L146"/>
    <mergeCell ref="P146:Q146"/>
    <mergeCell ref="B147:B148"/>
    <mergeCell ref="C147:C148"/>
    <mergeCell ref="D147:D148"/>
    <mergeCell ref="E147:E148"/>
    <mergeCell ref="F147:F148"/>
    <mergeCell ref="G147:G148"/>
    <mergeCell ref="H147:H148"/>
    <mergeCell ref="I147:I148"/>
    <mergeCell ref="P147:Q147"/>
    <mergeCell ref="P148:Q148"/>
    <mergeCell ref="P149:Q149"/>
    <mergeCell ref="B150:B152"/>
    <mergeCell ref="C150:C152"/>
    <mergeCell ref="D150:D152"/>
    <mergeCell ref="E150:E152"/>
    <mergeCell ref="F150:F152"/>
    <mergeCell ref="G150:G152"/>
    <mergeCell ref="H150:H152"/>
    <mergeCell ref="J147:J148"/>
    <mergeCell ref="K147:K148"/>
    <mergeCell ref="L147:L148"/>
    <mergeCell ref="M147:M148"/>
    <mergeCell ref="N147:N148"/>
    <mergeCell ref="O147:O148"/>
    <mergeCell ref="O150:O152"/>
    <mergeCell ref="P150:Q152"/>
    <mergeCell ref="P153:Q153"/>
    <mergeCell ref="B157:B159"/>
    <mergeCell ref="F157:F159"/>
    <mergeCell ref="E167:E168"/>
    <mergeCell ref="I150:I152"/>
    <mergeCell ref="J150:J152"/>
    <mergeCell ref="K150:K152"/>
    <mergeCell ref="L150:L152"/>
    <mergeCell ref="M150:M152"/>
    <mergeCell ref="N150:N152"/>
  </mergeCells>
  <dataValidations count="2">
    <dataValidation type="decimal" allowBlank="1" showInputMessage="1" showErrorMessage="1" sqref="WVH983083 WLL983083 C65580 IV65579 SR65579 ACN65579 AMJ65579 AWF65579 BGB65579 BPX65579 BZT65579 CJP65579 CTL65579 DDH65579 DND65579 DWZ65579 EGV65579 EQR65579 FAN65579 FKJ65579 FUF65579 GEB65579 GNX65579 GXT65579 HHP65579 HRL65579 IBH65579 ILD65579 IUZ65579 JEV65579 JOR65579 JYN65579 KIJ65579 KSF65579 LCB65579 LLX65579 LVT65579 MFP65579 MPL65579 MZH65579 NJD65579 NSZ65579 OCV65579 OMR65579 OWN65579 PGJ65579 PQF65579 QAB65579 QJX65579 QTT65579 RDP65579 RNL65579 RXH65579 SHD65579 SQZ65579 TAV65579 TKR65579 TUN65579 UEJ65579 UOF65579 UYB65579 VHX65579 VRT65579 WBP65579 WLL65579 WVH65579 C131116 IV131115 SR131115 ACN131115 AMJ131115 AWF131115 BGB131115 BPX131115 BZT131115 CJP131115 CTL131115 DDH131115 DND131115 DWZ131115 EGV131115 EQR131115 FAN131115 FKJ131115 FUF131115 GEB131115 GNX131115 GXT131115 HHP131115 HRL131115 IBH131115 ILD131115 IUZ131115 JEV131115 JOR131115 JYN131115 KIJ131115 KSF131115 LCB131115 LLX131115 LVT131115 MFP131115 MPL131115 MZH131115 NJD131115 NSZ131115 OCV131115 OMR131115 OWN131115 PGJ131115 PQF131115 QAB131115 QJX131115 QTT131115 RDP131115 RNL131115 RXH131115 SHD131115 SQZ131115 TAV131115 TKR131115 TUN131115 UEJ131115 UOF131115 UYB131115 VHX131115 VRT131115 WBP131115 WLL131115 WVH131115 C196652 IV196651 SR196651 ACN196651 AMJ196651 AWF196651 BGB196651 BPX196651 BZT196651 CJP196651 CTL196651 DDH196651 DND196651 DWZ196651 EGV196651 EQR196651 FAN196651 FKJ196651 FUF196651 GEB196651 GNX196651 GXT196651 HHP196651 HRL196651 IBH196651 ILD196651 IUZ196651 JEV196651 JOR196651 JYN196651 KIJ196651 KSF196651 LCB196651 LLX196651 LVT196651 MFP196651 MPL196651 MZH196651 NJD196651 NSZ196651 OCV196651 OMR196651 OWN196651 PGJ196651 PQF196651 QAB196651 QJX196651 QTT196651 RDP196651 RNL196651 RXH196651 SHD196651 SQZ196651 TAV196651 TKR196651 TUN196651 UEJ196651 UOF196651 UYB196651 VHX196651 VRT196651 WBP196651 WLL196651 WVH196651 C262188 IV262187 SR262187 ACN262187 AMJ262187 AWF262187 BGB262187 BPX262187 BZT262187 CJP262187 CTL262187 DDH262187 DND262187 DWZ262187 EGV262187 EQR262187 FAN262187 FKJ262187 FUF262187 GEB262187 GNX262187 GXT262187 HHP262187 HRL262187 IBH262187 ILD262187 IUZ262187 JEV262187 JOR262187 JYN262187 KIJ262187 KSF262187 LCB262187 LLX262187 LVT262187 MFP262187 MPL262187 MZH262187 NJD262187 NSZ262187 OCV262187 OMR262187 OWN262187 PGJ262187 PQF262187 QAB262187 QJX262187 QTT262187 RDP262187 RNL262187 RXH262187 SHD262187 SQZ262187 TAV262187 TKR262187 TUN262187 UEJ262187 UOF262187 UYB262187 VHX262187 VRT262187 WBP262187 WLL262187 WVH262187 C327724 IV327723 SR327723 ACN327723 AMJ327723 AWF327723 BGB327723 BPX327723 BZT327723 CJP327723 CTL327723 DDH327723 DND327723 DWZ327723 EGV327723 EQR327723 FAN327723 FKJ327723 FUF327723 GEB327723 GNX327723 GXT327723 HHP327723 HRL327723 IBH327723 ILD327723 IUZ327723 JEV327723 JOR327723 JYN327723 KIJ327723 KSF327723 LCB327723 LLX327723 LVT327723 MFP327723 MPL327723 MZH327723 NJD327723 NSZ327723 OCV327723 OMR327723 OWN327723 PGJ327723 PQF327723 QAB327723 QJX327723 QTT327723 RDP327723 RNL327723 RXH327723 SHD327723 SQZ327723 TAV327723 TKR327723 TUN327723 UEJ327723 UOF327723 UYB327723 VHX327723 VRT327723 WBP327723 WLL327723 WVH327723 C393260 IV393259 SR393259 ACN393259 AMJ393259 AWF393259 BGB393259 BPX393259 BZT393259 CJP393259 CTL393259 DDH393259 DND393259 DWZ393259 EGV393259 EQR393259 FAN393259 FKJ393259 FUF393259 GEB393259 GNX393259 GXT393259 HHP393259 HRL393259 IBH393259 ILD393259 IUZ393259 JEV393259 JOR393259 JYN393259 KIJ393259 KSF393259 LCB393259 LLX393259 LVT393259 MFP393259 MPL393259 MZH393259 NJD393259 NSZ393259 OCV393259 OMR393259 OWN393259 PGJ393259 PQF393259 QAB393259 QJX393259 QTT393259 RDP393259 RNL393259 RXH393259 SHD393259 SQZ393259 TAV393259 TKR393259 TUN393259 UEJ393259 UOF393259 UYB393259 VHX393259 VRT393259 WBP393259 WLL393259 WVH393259 C458796 IV458795 SR458795 ACN458795 AMJ458795 AWF458795 BGB458795 BPX458795 BZT458795 CJP458795 CTL458795 DDH458795 DND458795 DWZ458795 EGV458795 EQR458795 FAN458795 FKJ458795 FUF458795 GEB458795 GNX458795 GXT458795 HHP458795 HRL458795 IBH458795 ILD458795 IUZ458795 JEV458795 JOR458795 JYN458795 KIJ458795 KSF458795 LCB458795 LLX458795 LVT458795 MFP458795 MPL458795 MZH458795 NJD458795 NSZ458795 OCV458795 OMR458795 OWN458795 PGJ458795 PQF458795 QAB458795 QJX458795 QTT458795 RDP458795 RNL458795 RXH458795 SHD458795 SQZ458795 TAV458795 TKR458795 TUN458795 UEJ458795 UOF458795 UYB458795 VHX458795 VRT458795 WBP458795 WLL458795 WVH458795 C524332 IV524331 SR524331 ACN524331 AMJ524331 AWF524331 BGB524331 BPX524331 BZT524331 CJP524331 CTL524331 DDH524331 DND524331 DWZ524331 EGV524331 EQR524331 FAN524331 FKJ524331 FUF524331 GEB524331 GNX524331 GXT524331 HHP524331 HRL524331 IBH524331 ILD524331 IUZ524331 JEV524331 JOR524331 JYN524331 KIJ524331 KSF524331 LCB524331 LLX524331 LVT524331 MFP524331 MPL524331 MZH524331 NJD524331 NSZ524331 OCV524331 OMR524331 OWN524331 PGJ524331 PQF524331 QAB524331 QJX524331 QTT524331 RDP524331 RNL524331 RXH524331 SHD524331 SQZ524331 TAV524331 TKR524331 TUN524331 UEJ524331 UOF524331 UYB524331 VHX524331 VRT524331 WBP524331 WLL524331 WVH524331 C589868 IV589867 SR589867 ACN589867 AMJ589867 AWF589867 BGB589867 BPX589867 BZT589867 CJP589867 CTL589867 DDH589867 DND589867 DWZ589867 EGV589867 EQR589867 FAN589867 FKJ589867 FUF589867 GEB589867 GNX589867 GXT589867 HHP589867 HRL589867 IBH589867 ILD589867 IUZ589867 JEV589867 JOR589867 JYN589867 KIJ589867 KSF589867 LCB589867 LLX589867 LVT589867 MFP589867 MPL589867 MZH589867 NJD589867 NSZ589867 OCV589867 OMR589867 OWN589867 PGJ589867 PQF589867 QAB589867 QJX589867 QTT589867 RDP589867 RNL589867 RXH589867 SHD589867 SQZ589867 TAV589867 TKR589867 TUN589867 UEJ589867 UOF589867 UYB589867 VHX589867 VRT589867 WBP589867 WLL589867 WVH589867 C655404 IV655403 SR655403 ACN655403 AMJ655403 AWF655403 BGB655403 BPX655403 BZT655403 CJP655403 CTL655403 DDH655403 DND655403 DWZ655403 EGV655403 EQR655403 FAN655403 FKJ655403 FUF655403 GEB655403 GNX655403 GXT655403 HHP655403 HRL655403 IBH655403 ILD655403 IUZ655403 JEV655403 JOR655403 JYN655403 KIJ655403 KSF655403 LCB655403 LLX655403 LVT655403 MFP655403 MPL655403 MZH655403 NJD655403 NSZ655403 OCV655403 OMR655403 OWN655403 PGJ655403 PQF655403 QAB655403 QJX655403 QTT655403 RDP655403 RNL655403 RXH655403 SHD655403 SQZ655403 TAV655403 TKR655403 TUN655403 UEJ655403 UOF655403 UYB655403 VHX655403 VRT655403 WBP655403 WLL655403 WVH655403 C720940 IV720939 SR720939 ACN720939 AMJ720939 AWF720939 BGB720939 BPX720939 BZT720939 CJP720939 CTL720939 DDH720939 DND720939 DWZ720939 EGV720939 EQR720939 FAN720939 FKJ720939 FUF720939 GEB720939 GNX720939 GXT720939 HHP720939 HRL720939 IBH720939 ILD720939 IUZ720939 JEV720939 JOR720939 JYN720939 KIJ720939 KSF720939 LCB720939 LLX720939 LVT720939 MFP720939 MPL720939 MZH720939 NJD720939 NSZ720939 OCV720939 OMR720939 OWN720939 PGJ720939 PQF720939 QAB720939 QJX720939 QTT720939 RDP720939 RNL720939 RXH720939 SHD720939 SQZ720939 TAV720939 TKR720939 TUN720939 UEJ720939 UOF720939 UYB720939 VHX720939 VRT720939 WBP720939 WLL720939 WVH720939 C786476 IV786475 SR786475 ACN786475 AMJ786475 AWF786475 BGB786475 BPX786475 BZT786475 CJP786475 CTL786475 DDH786475 DND786475 DWZ786475 EGV786475 EQR786475 FAN786475 FKJ786475 FUF786475 GEB786475 GNX786475 GXT786475 HHP786475 HRL786475 IBH786475 ILD786475 IUZ786475 JEV786475 JOR786475 JYN786475 KIJ786475 KSF786475 LCB786475 LLX786475 LVT786475 MFP786475 MPL786475 MZH786475 NJD786475 NSZ786475 OCV786475 OMR786475 OWN786475 PGJ786475 PQF786475 QAB786475 QJX786475 QTT786475 RDP786475 RNL786475 RXH786475 SHD786475 SQZ786475 TAV786475 TKR786475 TUN786475 UEJ786475 UOF786475 UYB786475 VHX786475 VRT786475 WBP786475 WLL786475 WVH786475 C852012 IV852011 SR852011 ACN852011 AMJ852011 AWF852011 BGB852011 BPX852011 BZT852011 CJP852011 CTL852011 DDH852011 DND852011 DWZ852011 EGV852011 EQR852011 FAN852011 FKJ852011 FUF852011 GEB852011 GNX852011 GXT852011 HHP852011 HRL852011 IBH852011 ILD852011 IUZ852011 JEV852011 JOR852011 JYN852011 KIJ852011 KSF852011 LCB852011 LLX852011 LVT852011 MFP852011 MPL852011 MZH852011 NJD852011 NSZ852011 OCV852011 OMR852011 OWN852011 PGJ852011 PQF852011 QAB852011 QJX852011 QTT852011 RDP852011 RNL852011 RXH852011 SHD852011 SQZ852011 TAV852011 TKR852011 TUN852011 UEJ852011 UOF852011 UYB852011 VHX852011 VRT852011 WBP852011 WLL852011 WVH852011 C917548 IV917547 SR917547 ACN917547 AMJ917547 AWF917547 BGB917547 BPX917547 BZT917547 CJP917547 CTL917547 DDH917547 DND917547 DWZ917547 EGV917547 EQR917547 FAN917547 FKJ917547 FUF917547 GEB917547 GNX917547 GXT917547 HHP917547 HRL917547 IBH917547 ILD917547 IUZ917547 JEV917547 JOR917547 JYN917547 KIJ917547 KSF917547 LCB917547 LLX917547 LVT917547 MFP917547 MPL917547 MZH917547 NJD917547 NSZ917547 OCV917547 OMR917547 OWN917547 PGJ917547 PQF917547 QAB917547 QJX917547 QTT917547 RDP917547 RNL917547 RXH917547 SHD917547 SQZ917547 TAV917547 TKR917547 TUN917547 UEJ917547 UOF917547 UYB917547 VHX917547 VRT917547 WBP917547 WLL917547 WVH917547 C983084 IV983083 SR983083 ACN983083 AMJ983083 AWF983083 BGB983083 BPX983083 BZT983083 CJP983083 CTL983083 DDH983083 DND983083 DWZ983083 EGV983083 EQR983083 FAN983083 FKJ983083 FUF983083 GEB983083 GNX983083 GXT983083 HHP983083 HRL983083 IBH983083 ILD983083 IUZ983083 JEV983083 JOR983083 JYN983083 KIJ983083 KSF983083 LCB983083 LLX983083 LVT983083 MFP983083 MPL983083 MZH983083 NJD983083 NSZ983083 OCV983083 OMR983083 OWN983083 PGJ983083 PQF983083 QAB983083 QJX983083 QTT983083 RDP983083 RNL983083 RXH983083 SHD983083 SQZ983083 TAV983083 TKR983083 TUN983083 UEJ983083 UOF983083 UYB983083 VHX983083 VRT983083 WBP983083 IV24:IV48 SR24:SR48 ACN24:ACN48 AMJ24:AMJ48 AWF24:AWF48 BGB24:BGB48 BPX24:BPX48 BZT24:BZT48 CJP24:CJP48 CTL24:CTL48 DDH24:DDH48 DND24:DND48 DWZ24:DWZ48 EGV24:EGV48 EQR24:EQR48 FAN24:FAN48 FKJ24:FKJ48 FUF24:FUF48 GEB24:GEB48 GNX24:GNX48 GXT24:GXT48 HHP24:HHP48 HRL24:HRL48 IBH24:IBH48 ILD24:ILD48 IUZ24:IUZ48 JEV24:JEV48 JOR24:JOR48 JYN24:JYN48 KIJ24:KIJ48 KSF24:KSF48 LCB24:LCB48 LLX24:LLX48 LVT24:LVT48 MFP24:MFP48 MPL24:MPL48 MZH24:MZH48 NJD24:NJD48 NSZ24:NSZ48 OCV24:OCV48 OMR24:OMR48 OWN24:OWN48 PGJ24:PGJ48 PQF24:PQF48 QAB24:QAB48 QJX24:QJX48 QTT24:QTT48 RDP24:RDP48 RNL24:RNL48 RXH24:RXH48 SHD24:SHD48 SQZ24:SQZ48 TAV24:TAV48 TKR24:TKR48 TUN24:TUN48 UEJ24:UEJ48 UOF24:UOF48 UYB24:UYB48 VHX24:VHX48 VRT24:VRT48 WBP24:WBP48 WLL24:WLL48 WVH24:WVH48">
      <formula1>0</formula1>
      <formula2>1</formula2>
    </dataValidation>
    <dataValidation type="list" allowBlank="1" showInputMessage="1" showErrorMessage="1" sqref="WVE983083 A65579 IS65579 SO65579 ACK65579 AMG65579 AWC65579 BFY65579 BPU65579 BZQ65579 CJM65579 CTI65579 DDE65579 DNA65579 DWW65579 EGS65579 EQO65579 FAK65579 FKG65579 FUC65579 GDY65579 GNU65579 GXQ65579 HHM65579 HRI65579 IBE65579 ILA65579 IUW65579 JES65579 JOO65579 JYK65579 KIG65579 KSC65579 LBY65579 LLU65579 LVQ65579 MFM65579 MPI65579 MZE65579 NJA65579 NSW65579 OCS65579 OMO65579 OWK65579 PGG65579 PQC65579 PZY65579 QJU65579 QTQ65579 RDM65579 RNI65579 RXE65579 SHA65579 SQW65579 TAS65579 TKO65579 TUK65579 UEG65579 UOC65579 UXY65579 VHU65579 VRQ65579 WBM65579 WLI65579 WVE65579 A131115 IS131115 SO131115 ACK131115 AMG131115 AWC131115 BFY131115 BPU131115 BZQ131115 CJM131115 CTI131115 DDE131115 DNA131115 DWW131115 EGS131115 EQO131115 FAK131115 FKG131115 FUC131115 GDY131115 GNU131115 GXQ131115 HHM131115 HRI131115 IBE131115 ILA131115 IUW131115 JES131115 JOO131115 JYK131115 KIG131115 KSC131115 LBY131115 LLU131115 LVQ131115 MFM131115 MPI131115 MZE131115 NJA131115 NSW131115 OCS131115 OMO131115 OWK131115 PGG131115 PQC131115 PZY131115 QJU131115 QTQ131115 RDM131115 RNI131115 RXE131115 SHA131115 SQW131115 TAS131115 TKO131115 TUK131115 UEG131115 UOC131115 UXY131115 VHU131115 VRQ131115 WBM131115 WLI131115 WVE131115 A196651 IS196651 SO196651 ACK196651 AMG196651 AWC196651 BFY196651 BPU196651 BZQ196651 CJM196651 CTI196651 DDE196651 DNA196651 DWW196651 EGS196651 EQO196651 FAK196651 FKG196651 FUC196651 GDY196651 GNU196651 GXQ196651 HHM196651 HRI196651 IBE196651 ILA196651 IUW196651 JES196651 JOO196651 JYK196651 KIG196651 KSC196651 LBY196651 LLU196651 LVQ196651 MFM196651 MPI196651 MZE196651 NJA196651 NSW196651 OCS196651 OMO196651 OWK196651 PGG196651 PQC196651 PZY196651 QJU196651 QTQ196651 RDM196651 RNI196651 RXE196651 SHA196651 SQW196651 TAS196651 TKO196651 TUK196651 UEG196651 UOC196651 UXY196651 VHU196651 VRQ196651 WBM196651 WLI196651 WVE196651 A262187 IS262187 SO262187 ACK262187 AMG262187 AWC262187 BFY262187 BPU262187 BZQ262187 CJM262187 CTI262187 DDE262187 DNA262187 DWW262187 EGS262187 EQO262187 FAK262187 FKG262187 FUC262187 GDY262187 GNU262187 GXQ262187 HHM262187 HRI262187 IBE262187 ILA262187 IUW262187 JES262187 JOO262187 JYK262187 KIG262187 KSC262187 LBY262187 LLU262187 LVQ262187 MFM262187 MPI262187 MZE262187 NJA262187 NSW262187 OCS262187 OMO262187 OWK262187 PGG262187 PQC262187 PZY262187 QJU262187 QTQ262187 RDM262187 RNI262187 RXE262187 SHA262187 SQW262187 TAS262187 TKO262187 TUK262187 UEG262187 UOC262187 UXY262187 VHU262187 VRQ262187 WBM262187 WLI262187 WVE262187 A327723 IS327723 SO327723 ACK327723 AMG327723 AWC327723 BFY327723 BPU327723 BZQ327723 CJM327723 CTI327723 DDE327723 DNA327723 DWW327723 EGS327723 EQO327723 FAK327723 FKG327723 FUC327723 GDY327723 GNU327723 GXQ327723 HHM327723 HRI327723 IBE327723 ILA327723 IUW327723 JES327723 JOO327723 JYK327723 KIG327723 KSC327723 LBY327723 LLU327723 LVQ327723 MFM327723 MPI327723 MZE327723 NJA327723 NSW327723 OCS327723 OMO327723 OWK327723 PGG327723 PQC327723 PZY327723 QJU327723 QTQ327723 RDM327723 RNI327723 RXE327723 SHA327723 SQW327723 TAS327723 TKO327723 TUK327723 UEG327723 UOC327723 UXY327723 VHU327723 VRQ327723 WBM327723 WLI327723 WVE327723 A393259 IS393259 SO393259 ACK393259 AMG393259 AWC393259 BFY393259 BPU393259 BZQ393259 CJM393259 CTI393259 DDE393259 DNA393259 DWW393259 EGS393259 EQO393259 FAK393259 FKG393259 FUC393259 GDY393259 GNU393259 GXQ393259 HHM393259 HRI393259 IBE393259 ILA393259 IUW393259 JES393259 JOO393259 JYK393259 KIG393259 KSC393259 LBY393259 LLU393259 LVQ393259 MFM393259 MPI393259 MZE393259 NJA393259 NSW393259 OCS393259 OMO393259 OWK393259 PGG393259 PQC393259 PZY393259 QJU393259 QTQ393259 RDM393259 RNI393259 RXE393259 SHA393259 SQW393259 TAS393259 TKO393259 TUK393259 UEG393259 UOC393259 UXY393259 VHU393259 VRQ393259 WBM393259 WLI393259 WVE393259 A458795 IS458795 SO458795 ACK458795 AMG458795 AWC458795 BFY458795 BPU458795 BZQ458795 CJM458795 CTI458795 DDE458795 DNA458795 DWW458795 EGS458795 EQO458795 FAK458795 FKG458795 FUC458795 GDY458795 GNU458795 GXQ458795 HHM458795 HRI458795 IBE458795 ILA458795 IUW458795 JES458795 JOO458795 JYK458795 KIG458795 KSC458795 LBY458795 LLU458795 LVQ458795 MFM458795 MPI458795 MZE458795 NJA458795 NSW458795 OCS458795 OMO458795 OWK458795 PGG458795 PQC458795 PZY458795 QJU458795 QTQ458795 RDM458795 RNI458795 RXE458795 SHA458795 SQW458795 TAS458795 TKO458795 TUK458795 UEG458795 UOC458795 UXY458795 VHU458795 VRQ458795 WBM458795 WLI458795 WVE458795 A524331 IS524331 SO524331 ACK524331 AMG524331 AWC524331 BFY524331 BPU524331 BZQ524331 CJM524331 CTI524331 DDE524331 DNA524331 DWW524331 EGS524331 EQO524331 FAK524331 FKG524331 FUC524331 GDY524331 GNU524331 GXQ524331 HHM524331 HRI524331 IBE524331 ILA524331 IUW524331 JES524331 JOO524331 JYK524331 KIG524331 KSC524331 LBY524331 LLU524331 LVQ524331 MFM524331 MPI524331 MZE524331 NJA524331 NSW524331 OCS524331 OMO524331 OWK524331 PGG524331 PQC524331 PZY524331 QJU524331 QTQ524331 RDM524331 RNI524331 RXE524331 SHA524331 SQW524331 TAS524331 TKO524331 TUK524331 UEG524331 UOC524331 UXY524331 VHU524331 VRQ524331 WBM524331 WLI524331 WVE524331 A589867 IS589867 SO589867 ACK589867 AMG589867 AWC589867 BFY589867 BPU589867 BZQ589867 CJM589867 CTI589867 DDE589867 DNA589867 DWW589867 EGS589867 EQO589867 FAK589867 FKG589867 FUC589867 GDY589867 GNU589867 GXQ589867 HHM589867 HRI589867 IBE589867 ILA589867 IUW589867 JES589867 JOO589867 JYK589867 KIG589867 KSC589867 LBY589867 LLU589867 LVQ589867 MFM589867 MPI589867 MZE589867 NJA589867 NSW589867 OCS589867 OMO589867 OWK589867 PGG589867 PQC589867 PZY589867 QJU589867 QTQ589867 RDM589867 RNI589867 RXE589867 SHA589867 SQW589867 TAS589867 TKO589867 TUK589867 UEG589867 UOC589867 UXY589867 VHU589867 VRQ589867 WBM589867 WLI589867 WVE589867 A655403 IS655403 SO655403 ACK655403 AMG655403 AWC655403 BFY655403 BPU655403 BZQ655403 CJM655403 CTI655403 DDE655403 DNA655403 DWW655403 EGS655403 EQO655403 FAK655403 FKG655403 FUC655403 GDY655403 GNU655403 GXQ655403 HHM655403 HRI655403 IBE655403 ILA655403 IUW655403 JES655403 JOO655403 JYK655403 KIG655403 KSC655403 LBY655403 LLU655403 LVQ655403 MFM655403 MPI655403 MZE655403 NJA655403 NSW655403 OCS655403 OMO655403 OWK655403 PGG655403 PQC655403 PZY655403 QJU655403 QTQ655403 RDM655403 RNI655403 RXE655403 SHA655403 SQW655403 TAS655403 TKO655403 TUK655403 UEG655403 UOC655403 UXY655403 VHU655403 VRQ655403 WBM655403 WLI655403 WVE655403 A720939 IS720939 SO720939 ACK720939 AMG720939 AWC720939 BFY720939 BPU720939 BZQ720939 CJM720939 CTI720939 DDE720939 DNA720939 DWW720939 EGS720939 EQO720939 FAK720939 FKG720939 FUC720939 GDY720939 GNU720939 GXQ720939 HHM720939 HRI720939 IBE720939 ILA720939 IUW720939 JES720939 JOO720939 JYK720939 KIG720939 KSC720939 LBY720939 LLU720939 LVQ720939 MFM720939 MPI720939 MZE720939 NJA720939 NSW720939 OCS720939 OMO720939 OWK720939 PGG720939 PQC720939 PZY720939 QJU720939 QTQ720939 RDM720939 RNI720939 RXE720939 SHA720939 SQW720939 TAS720939 TKO720939 TUK720939 UEG720939 UOC720939 UXY720939 VHU720939 VRQ720939 WBM720939 WLI720939 WVE720939 A786475 IS786475 SO786475 ACK786475 AMG786475 AWC786475 BFY786475 BPU786475 BZQ786475 CJM786475 CTI786475 DDE786475 DNA786475 DWW786475 EGS786475 EQO786475 FAK786475 FKG786475 FUC786475 GDY786475 GNU786475 GXQ786475 HHM786475 HRI786475 IBE786475 ILA786475 IUW786475 JES786475 JOO786475 JYK786475 KIG786475 KSC786475 LBY786475 LLU786475 LVQ786475 MFM786475 MPI786475 MZE786475 NJA786475 NSW786475 OCS786475 OMO786475 OWK786475 PGG786475 PQC786475 PZY786475 QJU786475 QTQ786475 RDM786475 RNI786475 RXE786475 SHA786475 SQW786475 TAS786475 TKO786475 TUK786475 UEG786475 UOC786475 UXY786475 VHU786475 VRQ786475 WBM786475 WLI786475 WVE786475 A852011 IS852011 SO852011 ACK852011 AMG852011 AWC852011 BFY852011 BPU852011 BZQ852011 CJM852011 CTI852011 DDE852011 DNA852011 DWW852011 EGS852011 EQO852011 FAK852011 FKG852011 FUC852011 GDY852011 GNU852011 GXQ852011 HHM852011 HRI852011 IBE852011 ILA852011 IUW852011 JES852011 JOO852011 JYK852011 KIG852011 KSC852011 LBY852011 LLU852011 LVQ852011 MFM852011 MPI852011 MZE852011 NJA852011 NSW852011 OCS852011 OMO852011 OWK852011 PGG852011 PQC852011 PZY852011 QJU852011 QTQ852011 RDM852011 RNI852011 RXE852011 SHA852011 SQW852011 TAS852011 TKO852011 TUK852011 UEG852011 UOC852011 UXY852011 VHU852011 VRQ852011 WBM852011 WLI852011 WVE852011 A917547 IS917547 SO917547 ACK917547 AMG917547 AWC917547 BFY917547 BPU917547 BZQ917547 CJM917547 CTI917547 DDE917547 DNA917547 DWW917547 EGS917547 EQO917547 FAK917547 FKG917547 FUC917547 GDY917547 GNU917547 GXQ917547 HHM917547 HRI917547 IBE917547 ILA917547 IUW917547 JES917547 JOO917547 JYK917547 KIG917547 KSC917547 LBY917547 LLU917547 LVQ917547 MFM917547 MPI917547 MZE917547 NJA917547 NSW917547 OCS917547 OMO917547 OWK917547 PGG917547 PQC917547 PZY917547 QJU917547 QTQ917547 RDM917547 RNI917547 RXE917547 SHA917547 SQW917547 TAS917547 TKO917547 TUK917547 UEG917547 UOC917547 UXY917547 VHU917547 VRQ917547 WBM917547 WLI917547 WVE917547 A983083 IS983083 SO983083 ACK983083 AMG983083 AWC983083 BFY983083 BPU983083 BZQ983083 CJM983083 CTI983083 DDE983083 DNA983083 DWW983083 EGS983083 EQO983083 FAK983083 FKG983083 FUC983083 GDY983083 GNU983083 GXQ983083 HHM983083 HRI983083 IBE983083 ILA983083 IUW983083 JES983083 JOO983083 JYK983083 KIG983083 KSC983083 LBY983083 LLU983083 LVQ983083 MFM983083 MPI983083 MZE983083 NJA983083 NSW983083 OCS983083 OMO983083 OWK983083 PGG983083 PQC983083 PZY983083 QJU983083 QTQ983083 RDM983083 RNI983083 RXE983083 SHA983083 SQW983083 TAS983083 TKO983083 TUK983083 UEG983083 UOC983083 UXY983083 VHU983083 VRQ983083 WBM983083 WLI983083 A24:A48 IS24:IS48 SO24:SO48 ACK24:ACK48 AMG24:AMG48 AWC24:AWC48 BFY24:BFY48 BPU24:BPU48 BZQ24:BZQ48 CJM24:CJM48 CTI24:CTI48 DDE24:DDE48 DNA24:DNA48 DWW24:DWW48 EGS24:EGS48 EQO24:EQO48 FAK24:FAK48 FKG24:FKG48 FUC24:FUC48 GDY24:GDY48 GNU24:GNU48 GXQ24:GXQ48 HHM24:HHM48 HRI24:HRI48 IBE24:IBE48 ILA24:ILA48 IUW24:IUW48 JES24:JES48 JOO24:JOO48 JYK24:JYK48 KIG24:KIG48 KSC24:KSC48 LBY24:LBY48 LLU24:LLU48 LVQ24:LVQ48 MFM24:MFM48 MPI24:MPI48 MZE24:MZE48 NJA24:NJA48 NSW24:NSW48 OCS24:OCS48 OMO24:OMO48 OWK24:OWK48 PGG24:PGG48 PQC24:PQC48 PZY24:PZY48 QJU24:QJU48 QTQ24:QTQ48 RDM24:RDM48 RNI24:RNI48 RXE24:RXE48 SHA24:SHA48 SQW24:SQW48 TAS24:TAS48 TKO24:TKO48 TUK24:TUK48 UEG24:UEG48 UOC24:UOC48 UXY24:UXY48 VHU24:VHU48 VRQ24:VRQ48 WBM24:WBM48 WLI24:WLI48 WVE24:WVE48">
      <formula1>"1,2,3,4,5"</formula1>
    </dataValidation>
  </dataValidations>
  <pageMargins left="0.7" right="0.7" top="0.75" bottom="0.75" header="0.3" footer="0.3"/>
  <pageSetup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31"/>
  <sheetViews>
    <sheetView topLeftCell="A13" workbookViewId="0">
      <selection activeCell="B29" sqref="B29"/>
    </sheetView>
  </sheetViews>
  <sheetFormatPr baseColWidth="10" defaultRowHeight="15" x14ac:dyDescent="0.25"/>
  <cols>
    <col min="1" max="1" width="3.1406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799" customWidth="1"/>
    <col min="12" max="12" width="22.140625" style="1" customWidth="1"/>
    <col min="13" max="13" width="18.7109375" style="1" customWidth="1"/>
    <col min="14" max="14" width="15.5703125" style="1" customWidth="1"/>
    <col min="15" max="15" width="26.140625" style="1" customWidth="1"/>
    <col min="16" max="16" width="19.5703125" style="1"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4043</v>
      </c>
      <c r="D6" s="1883"/>
      <c r="E6" s="1883"/>
      <c r="F6" s="1883"/>
      <c r="G6" s="1883"/>
      <c r="H6" s="1883"/>
      <c r="I6" s="1883"/>
      <c r="J6" s="1883"/>
      <c r="K6" s="1883"/>
      <c r="L6" s="1883"/>
      <c r="M6" s="1883"/>
      <c r="N6" s="1884"/>
    </row>
    <row r="7" spans="2:16" ht="16.5" thickBot="1" x14ac:dyDescent="0.3">
      <c r="B7" s="5" t="s">
        <v>4</v>
      </c>
      <c r="C7" s="1883" t="s">
        <v>4044</v>
      </c>
      <c r="D7" s="1883"/>
      <c r="E7" s="1883"/>
      <c r="F7" s="1883"/>
      <c r="G7" s="1883"/>
      <c r="H7" s="1883"/>
      <c r="I7" s="1883"/>
      <c r="J7" s="1883"/>
      <c r="K7" s="1883"/>
      <c r="L7" s="1883"/>
      <c r="M7" s="1883"/>
      <c r="N7" s="1884"/>
    </row>
    <row r="8" spans="2:16" ht="16.5" thickBot="1" x14ac:dyDescent="0.3">
      <c r="B8" s="5" t="s">
        <v>5</v>
      </c>
      <c r="C8" s="1883" t="s">
        <v>3683</v>
      </c>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4045</v>
      </c>
      <c r="C10" s="753">
        <v>47</v>
      </c>
      <c r="D10" s="1064" t="s">
        <v>1210</v>
      </c>
      <c r="E10" s="1065"/>
      <c r="F10" s="6"/>
      <c r="G10" s="6"/>
      <c r="H10" s="6"/>
      <c r="I10" s="6"/>
      <c r="J10" s="6"/>
      <c r="K10" s="7"/>
      <c r="L10" s="6"/>
      <c r="M10" s="6"/>
      <c r="N10" s="8"/>
    </row>
    <row r="11" spans="2:16" ht="16.5" thickBot="1" x14ac:dyDescent="0.3">
      <c r="B11" s="9" t="s">
        <v>8</v>
      </c>
      <c r="C11" s="10" t="s">
        <v>3269</v>
      </c>
      <c r="D11" s="11"/>
      <c r="E11" s="11"/>
      <c r="F11" s="11"/>
      <c r="G11" s="11"/>
      <c r="H11" s="11"/>
      <c r="I11" s="11"/>
      <c r="J11" s="11"/>
      <c r="K11" s="12"/>
      <c r="L11" s="11"/>
      <c r="M11" s="11"/>
      <c r="N11" s="13"/>
    </row>
    <row r="12" spans="2:16" ht="15.75" x14ac:dyDescent="0.25">
      <c r="B12" s="14"/>
      <c r="C12" s="15"/>
      <c r="D12" s="16"/>
      <c r="E12" s="16"/>
      <c r="F12" s="16"/>
      <c r="G12" s="16"/>
      <c r="H12" s="16"/>
      <c r="I12" s="799"/>
      <c r="J12" s="799"/>
      <c r="L12" s="799"/>
      <c r="M12" s="799"/>
      <c r="N12" s="16"/>
    </row>
    <row r="13" spans="2:16" x14ac:dyDescent="0.25">
      <c r="I13" s="799"/>
      <c r="J13" s="799"/>
      <c r="L13" s="799"/>
      <c r="M13" s="799"/>
      <c r="N13" s="17"/>
    </row>
    <row r="14" spans="2:16" x14ac:dyDescent="0.25">
      <c r="B14" s="2384" t="s">
        <v>10</v>
      </c>
      <c r="C14" s="2384"/>
      <c r="D14" s="754" t="s">
        <v>11</v>
      </c>
      <c r="E14" s="754" t="s">
        <v>12</v>
      </c>
      <c r="F14" s="754" t="s">
        <v>13</v>
      </c>
      <c r="G14" s="1067"/>
      <c r="I14" s="20"/>
      <c r="J14" s="20"/>
      <c r="K14" s="801"/>
      <c r="L14" s="20"/>
      <c r="M14" s="20"/>
      <c r="N14" s="17"/>
    </row>
    <row r="15" spans="2:16" x14ac:dyDescent="0.25">
      <c r="B15" s="2384"/>
      <c r="C15" s="2384"/>
      <c r="D15" s="754">
        <v>47</v>
      </c>
      <c r="E15" s="22">
        <v>1773739831</v>
      </c>
      <c r="F15" s="23">
        <v>767</v>
      </c>
      <c r="G15" s="1068"/>
      <c r="I15" s="25"/>
      <c r="J15" s="25"/>
      <c r="K15" s="26"/>
      <c r="L15" s="25"/>
      <c r="M15" s="25"/>
      <c r="N15" s="17"/>
    </row>
    <row r="16" spans="2:16" x14ac:dyDescent="0.25">
      <c r="B16" s="2384"/>
      <c r="C16" s="2384"/>
      <c r="D16" s="754"/>
      <c r="E16" s="22"/>
      <c r="F16" s="23"/>
      <c r="G16" s="1068"/>
      <c r="I16" s="25"/>
      <c r="J16" s="25"/>
      <c r="K16" s="26"/>
      <c r="L16" s="25"/>
      <c r="M16" s="25"/>
      <c r="N16" s="17"/>
    </row>
    <row r="17" spans="1:14" ht="15.75" thickBot="1" x14ac:dyDescent="0.3">
      <c r="B17" s="1894" t="s">
        <v>14</v>
      </c>
      <c r="C17" s="1895"/>
      <c r="D17" s="754"/>
      <c r="E17" s="31"/>
      <c r="F17" s="23"/>
      <c r="G17" s="1068"/>
      <c r="H17" s="28"/>
      <c r="I17" s="799"/>
      <c r="J17" s="799"/>
      <c r="L17" s="799"/>
      <c r="M17" s="799"/>
      <c r="N17" s="29"/>
    </row>
    <row r="18" spans="1:14" ht="45.75" thickBot="1" x14ac:dyDescent="0.3">
      <c r="A18" s="32"/>
      <c r="B18" s="33" t="s">
        <v>15</v>
      </c>
      <c r="C18" s="34" t="s">
        <v>16</v>
      </c>
      <c r="E18" s="20"/>
      <c r="F18" s="20"/>
      <c r="G18" s="20"/>
      <c r="H18" s="20"/>
      <c r="I18" s="35"/>
      <c r="J18" s="35"/>
      <c r="K18" s="724"/>
      <c r="L18" s="35"/>
      <c r="M18" s="35"/>
    </row>
    <row r="19" spans="1:14" ht="15.75" thickBot="1" x14ac:dyDescent="0.3">
      <c r="A19" s="37">
        <v>1</v>
      </c>
      <c r="C19" s="38" t="s">
        <v>4046</v>
      </c>
      <c r="D19" s="39"/>
      <c r="E19" s="40">
        <f>E15</f>
        <v>1773739831</v>
      </c>
      <c r="F19" s="41"/>
      <c r="G19" s="41"/>
      <c r="H19" s="41"/>
      <c r="I19" s="42"/>
      <c r="J19" s="42"/>
      <c r="K19" s="43"/>
      <c r="L19" s="42"/>
      <c r="M19" s="42"/>
    </row>
    <row r="20" spans="1:14" x14ac:dyDescent="0.25">
      <c r="A20" s="44"/>
      <c r="C20" s="45"/>
      <c r="D20" s="25"/>
      <c r="E20" s="46"/>
      <c r="F20" s="41"/>
      <c r="G20" s="41"/>
      <c r="H20" s="41"/>
      <c r="I20" s="42"/>
      <c r="J20" s="42"/>
      <c r="K20" s="43"/>
      <c r="L20" s="42"/>
      <c r="M20" s="42"/>
    </row>
    <row r="21" spans="1:14" x14ac:dyDescent="0.25">
      <c r="A21" s="44"/>
      <c r="C21" s="45"/>
      <c r="D21" s="25"/>
      <c r="E21" s="46"/>
      <c r="F21" s="41"/>
      <c r="G21" s="41"/>
      <c r="H21" s="41"/>
      <c r="I21" s="42"/>
      <c r="J21" s="42"/>
      <c r="K21" s="43"/>
      <c r="L21" s="42"/>
      <c r="M21" s="42"/>
    </row>
    <row r="22" spans="1:14" x14ac:dyDescent="0.25">
      <c r="A22" s="44"/>
      <c r="B22" s="47" t="s">
        <v>810</v>
      </c>
      <c r="C22" s="48"/>
      <c r="D22"/>
      <c r="E22"/>
      <c r="F22"/>
      <c r="G22"/>
      <c r="H22"/>
      <c r="I22" s="799"/>
      <c r="J22" s="799"/>
      <c r="L22" s="799"/>
      <c r="M22" s="799"/>
      <c r="N22" s="17"/>
    </row>
    <row r="23" spans="1:14" x14ac:dyDescent="0.25">
      <c r="A23" s="44"/>
      <c r="B23"/>
      <c r="C23" s="48"/>
      <c r="D23"/>
      <c r="E23"/>
      <c r="F23"/>
      <c r="G23"/>
      <c r="H23"/>
      <c r="I23" s="799"/>
      <c r="J23" s="799"/>
      <c r="L23" s="799"/>
      <c r="M23" s="799"/>
      <c r="N23" s="17"/>
    </row>
    <row r="24" spans="1:14" x14ac:dyDescent="0.25">
      <c r="A24" s="44"/>
      <c r="B24" s="49" t="s">
        <v>18</v>
      </c>
      <c r="C24" s="50" t="s">
        <v>19</v>
      </c>
      <c r="D24" s="49" t="s">
        <v>20</v>
      </c>
      <c r="E24"/>
      <c r="F24"/>
      <c r="G24"/>
      <c r="H24"/>
      <c r="I24" s="799"/>
      <c r="J24" s="799"/>
      <c r="L24" s="799"/>
      <c r="M24" s="799"/>
      <c r="N24" s="17"/>
    </row>
    <row r="25" spans="1:14" x14ac:dyDescent="0.25">
      <c r="A25" s="44"/>
      <c r="B25" s="51" t="s">
        <v>21</v>
      </c>
      <c r="C25" s="52" t="s">
        <v>22</v>
      </c>
      <c r="D25" s="768"/>
      <c r="E25"/>
      <c r="F25"/>
      <c r="G25"/>
      <c r="H25"/>
      <c r="I25" s="799"/>
      <c r="J25" s="799"/>
      <c r="L25" s="799"/>
      <c r="M25" s="799"/>
      <c r="N25" s="17"/>
    </row>
    <row r="26" spans="1:14" x14ac:dyDescent="0.25">
      <c r="A26" s="44"/>
      <c r="B26" s="51" t="s">
        <v>23</v>
      </c>
      <c r="C26" s="52" t="s">
        <v>22</v>
      </c>
      <c r="D26" s="768"/>
      <c r="E26"/>
      <c r="F26"/>
      <c r="G26"/>
      <c r="H26"/>
      <c r="I26" s="799"/>
      <c r="J26" s="799"/>
      <c r="L26" s="799"/>
      <c r="M26" s="799"/>
      <c r="N26" s="17"/>
    </row>
    <row r="27" spans="1:14" x14ac:dyDescent="0.25">
      <c r="A27" s="44"/>
      <c r="B27" s="51" t="s">
        <v>24</v>
      </c>
      <c r="C27" s="52" t="s">
        <v>22</v>
      </c>
      <c r="D27" s="768"/>
      <c r="E27"/>
      <c r="F27"/>
      <c r="G27"/>
      <c r="H27"/>
      <c r="I27" s="799"/>
      <c r="J27" s="799"/>
      <c r="L27" s="799"/>
      <c r="M27" s="799"/>
      <c r="N27" s="17"/>
    </row>
    <row r="28" spans="1:14" x14ac:dyDescent="0.25">
      <c r="A28" s="44"/>
      <c r="B28" s="51" t="s">
        <v>25</v>
      </c>
      <c r="C28" s="52" t="s">
        <v>22</v>
      </c>
      <c r="D28" s="768"/>
      <c r="E28"/>
      <c r="F28"/>
      <c r="G28"/>
      <c r="H28"/>
      <c r="I28" s="799"/>
      <c r="J28" s="799"/>
      <c r="L28" s="799"/>
      <c r="M28" s="799"/>
      <c r="N28" s="17"/>
    </row>
    <row r="29" spans="1:14" x14ac:dyDescent="0.25">
      <c r="A29" s="44"/>
      <c r="B29" s="35"/>
      <c r="C29" s="54"/>
      <c r="D29" s="724"/>
      <c r="E29"/>
      <c r="F29"/>
      <c r="G29"/>
      <c r="H29"/>
      <c r="I29" s="799"/>
      <c r="J29" s="799"/>
      <c r="L29" s="799"/>
      <c r="M29" s="799"/>
      <c r="N29" s="17"/>
    </row>
    <row r="30" spans="1:14" x14ac:dyDescent="0.25">
      <c r="A30" s="44"/>
      <c r="B30" s="47" t="s">
        <v>4047</v>
      </c>
      <c r="C30" s="48"/>
      <c r="D30"/>
      <c r="E30"/>
      <c r="F30"/>
      <c r="G30"/>
      <c r="H30"/>
      <c r="I30" s="799"/>
      <c r="J30" s="799"/>
      <c r="L30" s="799"/>
      <c r="M30" s="799"/>
      <c r="N30" s="17"/>
    </row>
    <row r="31" spans="1:14" x14ac:dyDescent="0.25">
      <c r="A31" s="44"/>
      <c r="B31" s="420" t="s">
        <v>173</v>
      </c>
      <c r="C31" s="48"/>
      <c r="D31"/>
      <c r="E31"/>
      <c r="F31"/>
      <c r="G31"/>
      <c r="H31"/>
      <c r="I31" s="799"/>
      <c r="J31" s="799"/>
      <c r="L31" s="799"/>
      <c r="M31" s="799"/>
      <c r="N31" s="17"/>
    </row>
    <row r="32" spans="1:14" x14ac:dyDescent="0.25">
      <c r="A32" s="44"/>
      <c r="B32"/>
      <c r="C32" s="48"/>
      <c r="D32"/>
      <c r="E32"/>
      <c r="F32"/>
      <c r="G32"/>
      <c r="H32"/>
      <c r="I32" s="799"/>
      <c r="J32" s="799"/>
      <c r="L32" s="799"/>
      <c r="M32" s="799"/>
      <c r="N32" s="17"/>
    </row>
    <row r="33" spans="1:26" x14ac:dyDescent="0.25">
      <c r="A33" s="44"/>
      <c r="B33" s="49" t="s">
        <v>18</v>
      </c>
      <c r="C33" s="50" t="s">
        <v>27</v>
      </c>
      <c r="D33" s="55" t="s">
        <v>28</v>
      </c>
      <c r="E33" s="55" t="s">
        <v>29</v>
      </c>
      <c r="F33"/>
      <c r="G33"/>
      <c r="H33"/>
      <c r="I33" s="799"/>
      <c r="J33" s="799"/>
      <c r="L33" s="799"/>
      <c r="M33" s="799"/>
      <c r="N33" s="17"/>
    </row>
    <row r="34" spans="1:26" ht="28.5" x14ac:dyDescent="0.25">
      <c r="A34" s="44"/>
      <c r="B34" s="56" t="s">
        <v>30</v>
      </c>
      <c r="C34" s="57" t="s">
        <v>3232</v>
      </c>
      <c r="D34" s="768">
        <v>20</v>
      </c>
      <c r="E34" s="1885">
        <v>100</v>
      </c>
      <c r="F34"/>
      <c r="G34"/>
      <c r="H34"/>
      <c r="I34" s="799"/>
      <c r="J34" s="799"/>
      <c r="L34" s="799"/>
      <c r="M34" s="799"/>
      <c r="N34" s="17"/>
    </row>
    <row r="35" spans="1:26" ht="42.75" x14ac:dyDescent="0.25">
      <c r="A35" s="44"/>
      <c r="B35" s="56" t="s">
        <v>31</v>
      </c>
      <c r="C35" s="57" t="s">
        <v>3233</v>
      </c>
      <c r="D35" s="768">
        <v>60</v>
      </c>
      <c r="E35" s="1886"/>
      <c r="F35"/>
      <c r="G35"/>
      <c r="H35"/>
      <c r="I35" s="799"/>
      <c r="J35" s="799"/>
      <c r="L35" s="799"/>
      <c r="M35" s="799"/>
      <c r="N35" s="17"/>
    </row>
    <row r="36" spans="1:26" x14ac:dyDescent="0.25">
      <c r="A36" s="44"/>
      <c r="C36" s="45"/>
      <c r="D36" s="25"/>
      <c r="E36" s="46"/>
      <c r="F36" s="41"/>
      <c r="G36" s="41"/>
      <c r="H36" s="41"/>
      <c r="I36" s="42"/>
      <c r="J36" s="42"/>
      <c r="K36" s="43"/>
      <c r="L36" s="42"/>
      <c r="M36" s="42"/>
    </row>
    <row r="37" spans="1:26" ht="15.75" thickBot="1" x14ac:dyDescent="0.3">
      <c r="M37" s="1887" t="s">
        <v>32</v>
      </c>
      <c r="N37" s="1887"/>
    </row>
    <row r="38" spans="1:26" ht="18.75" x14ac:dyDescent="0.25">
      <c r="B38" s="2298" t="s">
        <v>3234</v>
      </c>
      <c r="C38" s="2298"/>
      <c r="D38" s="2298"/>
      <c r="E38" s="2298"/>
      <c r="F38" s="2298"/>
      <c r="G38" s="2298"/>
      <c r="H38" s="2298"/>
      <c r="I38" s="2298"/>
      <c r="J38" s="2298"/>
      <c r="K38" s="2298"/>
      <c r="L38" s="2298"/>
      <c r="M38" s="2298"/>
      <c r="N38" s="2298"/>
      <c r="O38" s="2298"/>
      <c r="P38" s="2298"/>
      <c r="Q38" s="2298"/>
    </row>
    <row r="39" spans="1:26" x14ac:dyDescent="0.25">
      <c r="M39" s="58"/>
      <c r="N39" s="58"/>
    </row>
    <row r="40" spans="1:26" s="799" customFormat="1" ht="60" x14ac:dyDescent="0.25">
      <c r="B40" s="755" t="s">
        <v>34</v>
      </c>
      <c r="C40" s="793" t="s">
        <v>35</v>
      </c>
      <c r="D40" s="755" t="s">
        <v>36</v>
      </c>
      <c r="E40" s="755" t="s">
        <v>37</v>
      </c>
      <c r="F40" s="755" t="s">
        <v>38</v>
      </c>
      <c r="G40" s="755" t="s">
        <v>39</v>
      </c>
      <c r="H40" s="755" t="s">
        <v>40</v>
      </c>
      <c r="I40" s="755" t="s">
        <v>41</v>
      </c>
      <c r="J40" s="755" t="s">
        <v>42</v>
      </c>
      <c r="K40" s="755" t="s">
        <v>43</v>
      </c>
      <c r="L40" s="755" t="s">
        <v>44</v>
      </c>
      <c r="M40" s="1157" t="s">
        <v>45</v>
      </c>
      <c r="N40" s="755" t="s">
        <v>46</v>
      </c>
      <c r="O40" s="755" t="s">
        <v>47</v>
      </c>
      <c r="P40" s="755" t="s">
        <v>48</v>
      </c>
      <c r="Q40" s="755" t="s">
        <v>49</v>
      </c>
    </row>
    <row r="41" spans="1:26" s="267" customFormat="1" ht="45" x14ac:dyDescent="0.25">
      <c r="A41" s="62"/>
      <c r="B41" s="337" t="s">
        <v>3683</v>
      </c>
      <c r="C41" s="447" t="s">
        <v>3683</v>
      </c>
      <c r="D41" s="447" t="s">
        <v>3690</v>
      </c>
      <c r="E41" s="447" t="s">
        <v>4048</v>
      </c>
      <c r="F41" s="447" t="s">
        <v>19</v>
      </c>
      <c r="G41" s="1159">
        <v>0.4</v>
      </c>
      <c r="H41" s="1160">
        <v>40560</v>
      </c>
      <c r="I41" s="1160">
        <v>40908</v>
      </c>
      <c r="J41" s="447" t="s">
        <v>20</v>
      </c>
      <c r="K41" s="447">
        <v>11.4</v>
      </c>
      <c r="L41" s="70">
        <v>0</v>
      </c>
      <c r="M41" s="447">
        <v>432</v>
      </c>
      <c r="N41" s="1161">
        <v>173</v>
      </c>
      <c r="O41" s="1162">
        <v>199374400</v>
      </c>
      <c r="P41" s="1162" t="s">
        <v>4049</v>
      </c>
      <c r="Q41" s="1163"/>
      <c r="R41" s="449"/>
      <c r="S41" s="449"/>
      <c r="T41" s="449"/>
      <c r="U41" s="449"/>
      <c r="V41" s="449"/>
      <c r="W41" s="449"/>
      <c r="X41" s="449"/>
      <c r="Y41" s="449"/>
      <c r="Z41" s="449"/>
    </row>
    <row r="42" spans="1:26" s="267" customFormat="1" ht="45" x14ac:dyDescent="0.25">
      <c r="A42" s="62"/>
      <c r="B42" s="337" t="s">
        <v>3683</v>
      </c>
      <c r="C42" s="447" t="s">
        <v>3683</v>
      </c>
      <c r="D42" s="447" t="s">
        <v>3690</v>
      </c>
      <c r="E42" s="1167" t="s">
        <v>4050</v>
      </c>
      <c r="F42" s="1168" t="s">
        <v>19</v>
      </c>
      <c r="G42" s="1167">
        <v>0.4</v>
      </c>
      <c r="H42" s="1169">
        <v>40939</v>
      </c>
      <c r="I42" s="81">
        <v>41274</v>
      </c>
      <c r="J42" s="1170" t="s">
        <v>20</v>
      </c>
      <c r="K42" s="1171">
        <v>11</v>
      </c>
      <c r="L42" s="1171">
        <v>0</v>
      </c>
      <c r="M42" s="1172">
        <v>460</v>
      </c>
      <c r="N42" s="1172">
        <v>222</v>
      </c>
      <c r="O42" s="1173">
        <v>320085020</v>
      </c>
      <c r="P42" s="1173" t="s">
        <v>4051</v>
      </c>
      <c r="Q42" s="817"/>
      <c r="R42" s="449"/>
      <c r="S42" s="449"/>
      <c r="T42" s="449"/>
      <c r="U42" s="449"/>
      <c r="V42" s="449"/>
      <c r="W42" s="449"/>
      <c r="X42" s="449"/>
      <c r="Y42" s="449"/>
      <c r="Z42" s="449"/>
    </row>
    <row r="43" spans="1:26" s="267" customFormat="1" ht="45" x14ac:dyDescent="0.25">
      <c r="A43" s="62"/>
      <c r="B43" s="337" t="s">
        <v>3683</v>
      </c>
      <c r="C43" s="447" t="s">
        <v>3683</v>
      </c>
      <c r="D43" s="447" t="s">
        <v>3690</v>
      </c>
      <c r="E43" s="447" t="s">
        <v>4052</v>
      </c>
      <c r="F43" s="447" t="s">
        <v>19</v>
      </c>
      <c r="G43" s="1159">
        <v>0.4</v>
      </c>
      <c r="H43" s="1160">
        <v>41304</v>
      </c>
      <c r="I43" s="1174">
        <v>41639</v>
      </c>
      <c r="J43" s="447" t="s">
        <v>20</v>
      </c>
      <c r="K43" s="447">
        <v>11</v>
      </c>
      <c r="L43" s="1175">
        <v>0</v>
      </c>
      <c r="M43" s="447">
        <v>425</v>
      </c>
      <c r="N43" s="84">
        <v>170</v>
      </c>
      <c r="O43" s="87">
        <v>410716759</v>
      </c>
      <c r="P43" s="87" t="s">
        <v>4053</v>
      </c>
      <c r="Q43" s="818"/>
      <c r="R43" s="449"/>
      <c r="S43" s="449"/>
      <c r="T43" s="449"/>
      <c r="U43" s="449"/>
      <c r="V43" s="449"/>
      <c r="W43" s="449"/>
      <c r="X43" s="449"/>
      <c r="Y43" s="449"/>
      <c r="Z43" s="449"/>
    </row>
    <row r="44" spans="1:26" s="76" customFormat="1" ht="60" x14ac:dyDescent="0.25">
      <c r="A44" s="62"/>
      <c r="B44" s="162" t="s">
        <v>4538</v>
      </c>
      <c r="C44" s="162" t="s">
        <v>4538</v>
      </c>
      <c r="D44" s="77" t="s">
        <v>3690</v>
      </c>
      <c r="E44" s="78" t="s">
        <v>4539</v>
      </c>
      <c r="F44" s="79" t="s">
        <v>19</v>
      </c>
      <c r="G44" s="78">
        <v>0.6</v>
      </c>
      <c r="H44" s="80">
        <v>39843</v>
      </c>
      <c r="I44" s="81">
        <v>40178</v>
      </c>
      <c r="J44" s="82" t="s">
        <v>20</v>
      </c>
      <c r="K44" s="83">
        <v>1.2</v>
      </c>
      <c r="L44" s="83" t="s">
        <v>4540</v>
      </c>
      <c r="M44" s="84">
        <v>518</v>
      </c>
      <c r="N44" s="84">
        <v>414</v>
      </c>
      <c r="O44" s="87">
        <v>286447900</v>
      </c>
      <c r="P44" s="87" t="s">
        <v>4546</v>
      </c>
      <c r="Q44" s="62" t="s">
        <v>4547</v>
      </c>
    </row>
    <row r="45" spans="1:26" s="99" customFormat="1" x14ac:dyDescent="0.25">
      <c r="A45" s="90"/>
      <c r="B45" s="91"/>
      <c r="C45" s="91"/>
      <c r="D45" s="92"/>
      <c r="E45" s="93"/>
      <c r="F45" s="94"/>
      <c r="G45" s="93"/>
      <c r="H45" s="94"/>
      <c r="I45" s="1066"/>
      <c r="J45" s="95"/>
      <c r="K45" s="89">
        <f>SUM(K41:K44)</f>
        <v>34.6</v>
      </c>
      <c r="L45" s="89">
        <f>SUM(L42:L44)</f>
        <v>0</v>
      </c>
      <c r="M45" s="96">
        <f>SUM(M41:M44)</f>
        <v>1835</v>
      </c>
      <c r="N45" s="96">
        <f>SUM(N41:N44)</f>
        <v>979</v>
      </c>
      <c r="O45" s="97"/>
      <c r="P45" s="97"/>
      <c r="Q45" s="98"/>
    </row>
    <row r="46" spans="1:26" s="99" customFormat="1" x14ac:dyDescent="0.25">
      <c r="A46" s="1176"/>
      <c r="B46" s="1177"/>
      <c r="C46" s="1177"/>
      <c r="D46" s="1178"/>
      <c r="E46" s="1179"/>
      <c r="F46" s="1180"/>
      <c r="G46" s="1179"/>
      <c r="H46" s="1180"/>
      <c r="I46" s="1181"/>
      <c r="J46" s="1182"/>
      <c r="K46" s="1183"/>
      <c r="L46" s="1183"/>
      <c r="M46" s="1184"/>
      <c r="N46" s="1184"/>
      <c r="O46" s="1185"/>
      <c r="P46" s="1185"/>
      <c r="Q46" s="1186"/>
    </row>
    <row r="47" spans="1:26" s="100" customFormat="1" ht="15.75" thickBot="1" x14ac:dyDescent="0.3">
      <c r="C47" s="101"/>
      <c r="E47" s="102"/>
      <c r="K47" s="103"/>
    </row>
    <row r="48" spans="1:26" s="100" customFormat="1" x14ac:dyDescent="0.25">
      <c r="B48" s="2548" t="s">
        <v>60</v>
      </c>
      <c r="C48" s="2550" t="s">
        <v>61</v>
      </c>
      <c r="D48" s="2551" t="s">
        <v>62</v>
      </c>
      <c r="E48" s="2552"/>
      <c r="K48" s="103"/>
    </row>
    <row r="49" spans="2:18" s="100" customFormat="1" x14ac:dyDescent="0.25">
      <c r="B49" s="2549"/>
      <c r="C49" s="2127"/>
      <c r="D49" s="752" t="s">
        <v>19</v>
      </c>
      <c r="E49" s="1187" t="s">
        <v>20</v>
      </c>
      <c r="K49" s="103"/>
    </row>
    <row r="50" spans="2:18" s="100" customFormat="1" ht="18.75" x14ac:dyDescent="0.25">
      <c r="B50" s="1188" t="s">
        <v>65</v>
      </c>
      <c r="C50" s="107">
        <f>+K45</f>
        <v>34.6</v>
      </c>
      <c r="D50" s="833" t="s">
        <v>22</v>
      </c>
      <c r="E50" s="1189"/>
      <c r="F50" s="110"/>
      <c r="G50" s="110"/>
      <c r="H50" s="110"/>
      <c r="I50" s="110"/>
      <c r="J50" s="110"/>
      <c r="K50" s="111"/>
      <c r="L50" s="110"/>
      <c r="M50" s="110"/>
    </row>
    <row r="51" spans="2:18" s="100" customFormat="1" ht="15.75" thickBot="1" x14ac:dyDescent="0.3">
      <c r="B51" s="1190" t="s">
        <v>66</v>
      </c>
      <c r="C51" s="1191" t="s">
        <v>4548</v>
      </c>
      <c r="D51" s="1146" t="s">
        <v>22</v>
      </c>
      <c r="E51" s="1192"/>
      <c r="K51" s="103"/>
    </row>
    <row r="52" spans="2:18" s="100" customFormat="1" x14ac:dyDescent="0.25">
      <c r="B52" s="112"/>
      <c r="C52" s="1901"/>
      <c r="D52" s="1901"/>
      <c r="E52" s="1901"/>
      <c r="F52" s="1901"/>
      <c r="G52" s="1901"/>
      <c r="H52" s="1901"/>
      <c r="I52" s="1901"/>
      <c r="J52" s="1901"/>
      <c r="K52" s="1901"/>
      <c r="L52" s="1901"/>
      <c r="M52" s="1901"/>
      <c r="N52" s="1901"/>
    </row>
    <row r="53" spans="2:18" ht="15.75" thickBot="1" x14ac:dyDescent="0.3"/>
    <row r="54" spans="2:18" ht="27" thickBot="1" x14ac:dyDescent="0.3">
      <c r="B54" s="1902" t="s">
        <v>67</v>
      </c>
      <c r="C54" s="1902"/>
      <c r="D54" s="1902"/>
      <c r="E54" s="1902"/>
      <c r="F54" s="1902"/>
      <c r="G54" s="1902"/>
      <c r="H54" s="1902"/>
      <c r="I54" s="1902"/>
      <c r="J54" s="1902"/>
      <c r="K54" s="1902"/>
      <c r="L54" s="1902"/>
      <c r="M54" s="1902"/>
      <c r="N54" s="1902"/>
    </row>
    <row r="57" spans="2:18" ht="120" x14ac:dyDescent="0.25">
      <c r="B57" s="798" t="s">
        <v>68</v>
      </c>
      <c r="C57" s="60" t="s">
        <v>69</v>
      </c>
      <c r="D57" s="798" t="s">
        <v>70</v>
      </c>
      <c r="E57" s="798" t="s">
        <v>71</v>
      </c>
      <c r="F57" s="798" t="s">
        <v>72</v>
      </c>
      <c r="G57" s="798" t="s">
        <v>73</v>
      </c>
      <c r="H57" s="798" t="s">
        <v>74</v>
      </c>
      <c r="I57" s="798" t="s">
        <v>75</v>
      </c>
      <c r="J57" s="798" t="s">
        <v>76</v>
      </c>
      <c r="K57" s="798" t="s">
        <v>77</v>
      </c>
      <c r="L57" s="798" t="s">
        <v>78</v>
      </c>
      <c r="M57" s="757" t="s">
        <v>79</v>
      </c>
      <c r="N57" s="757" t="s">
        <v>80</v>
      </c>
      <c r="O57" s="1898" t="s">
        <v>81</v>
      </c>
      <c r="P57" s="1900"/>
      <c r="Q57" s="798" t="s">
        <v>82</v>
      </c>
    </row>
    <row r="58" spans="2:18" s="116" customFormat="1" ht="30" x14ac:dyDescent="0.25">
      <c r="B58" s="354" t="s">
        <v>83</v>
      </c>
      <c r="C58" s="118" t="s">
        <v>84</v>
      </c>
      <c r="D58" s="119" t="s">
        <v>4054</v>
      </c>
      <c r="E58" s="119">
        <v>90</v>
      </c>
      <c r="F58" s="119" t="s">
        <v>86</v>
      </c>
      <c r="G58" s="119" t="s">
        <v>19</v>
      </c>
      <c r="H58" s="119" t="s">
        <v>86</v>
      </c>
      <c r="I58" s="119" t="s">
        <v>86</v>
      </c>
      <c r="J58" s="119" t="s">
        <v>19</v>
      </c>
      <c r="K58" s="119" t="s">
        <v>19</v>
      </c>
      <c r="L58" s="119" t="s">
        <v>19</v>
      </c>
      <c r="M58" s="119" t="s">
        <v>19</v>
      </c>
      <c r="N58" s="119" t="s">
        <v>19</v>
      </c>
      <c r="O58" s="2088"/>
      <c r="P58" s="2089"/>
      <c r="Q58" s="119" t="s">
        <v>19</v>
      </c>
    </row>
    <row r="59" spans="2:18" s="116" customFormat="1" x14ac:dyDescent="0.25">
      <c r="B59" s="354" t="s">
        <v>83</v>
      </c>
      <c r="C59" s="118" t="s">
        <v>84</v>
      </c>
      <c r="D59" s="828" t="s">
        <v>4055</v>
      </c>
      <c r="E59" s="828">
        <v>92</v>
      </c>
      <c r="F59" s="119" t="s">
        <v>86</v>
      </c>
      <c r="G59" s="119" t="s">
        <v>19</v>
      </c>
      <c r="H59" s="119" t="s">
        <v>86</v>
      </c>
      <c r="I59" s="119" t="s">
        <v>86</v>
      </c>
      <c r="J59" s="119" t="s">
        <v>19</v>
      </c>
      <c r="K59" s="119" t="s">
        <v>19</v>
      </c>
      <c r="L59" s="119" t="s">
        <v>19</v>
      </c>
      <c r="M59" s="119" t="s">
        <v>19</v>
      </c>
      <c r="N59" s="119" t="s">
        <v>19</v>
      </c>
      <c r="O59" s="2088"/>
      <c r="P59" s="2089"/>
      <c r="Q59" s="119" t="s">
        <v>19</v>
      </c>
      <c r="R59" s="121"/>
    </row>
    <row r="60" spans="2:18" s="116" customFormat="1" x14ac:dyDescent="0.25">
      <c r="B60" s="354" t="s">
        <v>83</v>
      </c>
      <c r="C60" s="118" t="s">
        <v>84</v>
      </c>
      <c r="D60" s="119" t="s">
        <v>1210</v>
      </c>
      <c r="E60" s="119">
        <v>91</v>
      </c>
      <c r="F60" s="119" t="s">
        <v>86</v>
      </c>
      <c r="G60" s="119" t="s">
        <v>19</v>
      </c>
      <c r="H60" s="119" t="s">
        <v>86</v>
      </c>
      <c r="I60" s="119" t="s">
        <v>86</v>
      </c>
      <c r="J60" s="119" t="s">
        <v>19</v>
      </c>
      <c r="K60" s="119" t="s">
        <v>19</v>
      </c>
      <c r="L60" s="119" t="s">
        <v>19</v>
      </c>
      <c r="M60" s="119" t="s">
        <v>19</v>
      </c>
      <c r="N60" s="119" t="s">
        <v>19</v>
      </c>
      <c r="O60" s="2088"/>
      <c r="P60" s="2089"/>
      <c r="Q60" s="119" t="s">
        <v>19</v>
      </c>
      <c r="R60" s="121"/>
    </row>
    <row r="61" spans="2:18" s="116" customFormat="1" x14ac:dyDescent="0.25">
      <c r="B61" s="354" t="s">
        <v>1128</v>
      </c>
      <c r="C61" s="118" t="s">
        <v>91</v>
      </c>
      <c r="D61" s="701" t="s">
        <v>4544</v>
      </c>
      <c r="E61" s="702">
        <v>46</v>
      </c>
      <c r="F61" s="119" t="s">
        <v>86</v>
      </c>
      <c r="G61" s="119" t="s">
        <v>86</v>
      </c>
      <c r="H61" s="119" t="s">
        <v>86</v>
      </c>
      <c r="I61" s="119" t="s">
        <v>19</v>
      </c>
      <c r="J61" s="119" t="s">
        <v>19</v>
      </c>
      <c r="K61" s="119" t="s">
        <v>19</v>
      </c>
      <c r="L61" s="119" t="s">
        <v>19</v>
      </c>
      <c r="M61" s="119" t="s">
        <v>19</v>
      </c>
      <c r="N61" s="119" t="s">
        <v>19</v>
      </c>
      <c r="O61" s="1353"/>
      <c r="P61" s="1354"/>
      <c r="Q61" s="119"/>
      <c r="R61" s="121"/>
    </row>
    <row r="62" spans="2:18" s="116" customFormat="1" ht="75" customHeight="1" x14ac:dyDescent="0.25">
      <c r="B62" s="354" t="s">
        <v>1128</v>
      </c>
      <c r="C62" s="118" t="s">
        <v>91</v>
      </c>
      <c r="D62" s="701" t="s">
        <v>1210</v>
      </c>
      <c r="E62" s="702">
        <v>50</v>
      </c>
      <c r="F62" s="119" t="s">
        <v>86</v>
      </c>
      <c r="G62" s="119" t="s">
        <v>86</v>
      </c>
      <c r="H62" s="119" t="s">
        <v>86</v>
      </c>
      <c r="I62" s="119" t="s">
        <v>19</v>
      </c>
      <c r="J62" s="119" t="s">
        <v>19</v>
      </c>
      <c r="K62" s="119" t="s">
        <v>19</v>
      </c>
      <c r="L62" s="119" t="s">
        <v>19</v>
      </c>
      <c r="M62" s="119" t="s">
        <v>19</v>
      </c>
      <c r="N62" s="119" t="s">
        <v>19</v>
      </c>
      <c r="O62" s="2088" t="s">
        <v>4545</v>
      </c>
      <c r="P62" s="2089"/>
      <c r="Q62" s="119"/>
      <c r="R62" s="121"/>
    </row>
    <row r="63" spans="2:18" s="116" customFormat="1" ht="30" x14ac:dyDescent="0.25">
      <c r="B63" s="354" t="s">
        <v>1128</v>
      </c>
      <c r="C63" s="118" t="s">
        <v>91</v>
      </c>
      <c r="D63" s="701" t="s">
        <v>4541</v>
      </c>
      <c r="E63" s="702">
        <v>49</v>
      </c>
      <c r="F63" s="119" t="s">
        <v>86</v>
      </c>
      <c r="G63" s="119" t="s">
        <v>86</v>
      </c>
      <c r="H63" s="119" t="s">
        <v>86</v>
      </c>
      <c r="I63" s="119" t="s">
        <v>19</v>
      </c>
      <c r="J63" s="119" t="s">
        <v>19</v>
      </c>
      <c r="K63" s="119" t="s">
        <v>19</v>
      </c>
      <c r="L63" s="119" t="s">
        <v>19</v>
      </c>
      <c r="M63" s="119" t="s">
        <v>19</v>
      </c>
      <c r="N63" s="119" t="s">
        <v>19</v>
      </c>
      <c r="O63" s="2088" t="s">
        <v>4545</v>
      </c>
      <c r="P63" s="2089"/>
      <c r="Q63" s="119"/>
      <c r="R63" s="121"/>
    </row>
    <row r="64" spans="2:18" s="116" customFormat="1" x14ac:dyDescent="0.25">
      <c r="B64" s="354" t="s">
        <v>1128</v>
      </c>
      <c r="C64" s="118" t="s">
        <v>91</v>
      </c>
      <c r="D64" s="701" t="s">
        <v>4542</v>
      </c>
      <c r="E64" s="702">
        <v>49</v>
      </c>
      <c r="F64" s="119" t="s">
        <v>86</v>
      </c>
      <c r="G64" s="119" t="s">
        <v>86</v>
      </c>
      <c r="H64" s="119" t="s">
        <v>86</v>
      </c>
      <c r="I64" s="119" t="s">
        <v>19</v>
      </c>
      <c r="J64" s="119" t="s">
        <v>19</v>
      </c>
      <c r="K64" s="119" t="s">
        <v>19</v>
      </c>
      <c r="L64" s="119" t="s">
        <v>19</v>
      </c>
      <c r="M64" s="119" t="s">
        <v>19</v>
      </c>
      <c r="N64" s="119" t="s">
        <v>19</v>
      </c>
      <c r="O64" s="2088" t="s">
        <v>4545</v>
      </c>
      <c r="P64" s="2089"/>
      <c r="Q64" s="119"/>
      <c r="R64" s="121"/>
    </row>
    <row r="65" spans="2:23" s="116" customFormat="1" x14ac:dyDescent="0.25">
      <c r="B65" s="354" t="s">
        <v>1128</v>
      </c>
      <c r="C65" s="118" t="s">
        <v>91</v>
      </c>
      <c r="D65" s="701" t="s">
        <v>4543</v>
      </c>
      <c r="E65" s="702">
        <v>51</v>
      </c>
      <c r="F65" s="119" t="s">
        <v>86</v>
      </c>
      <c r="G65" s="119" t="s">
        <v>86</v>
      </c>
      <c r="H65" s="119" t="s">
        <v>86</v>
      </c>
      <c r="I65" s="119" t="s">
        <v>19</v>
      </c>
      <c r="J65" s="119" t="s">
        <v>19</v>
      </c>
      <c r="K65" s="119" t="s">
        <v>19</v>
      </c>
      <c r="L65" s="119" t="s">
        <v>19</v>
      </c>
      <c r="M65" s="119" t="s">
        <v>19</v>
      </c>
      <c r="N65" s="119" t="s">
        <v>19</v>
      </c>
      <c r="O65" s="2088" t="s">
        <v>4545</v>
      </c>
      <c r="P65" s="2089"/>
      <c r="Q65" s="119"/>
      <c r="R65" s="121"/>
    </row>
    <row r="66" spans="2:23" s="116" customFormat="1" ht="81" customHeight="1" x14ac:dyDescent="0.25">
      <c r="B66" s="354" t="s">
        <v>1128</v>
      </c>
      <c r="C66" s="118" t="s">
        <v>91</v>
      </c>
      <c r="D66" s="705" t="s">
        <v>1210</v>
      </c>
      <c r="E66" s="702">
        <v>250</v>
      </c>
      <c r="F66" s="119" t="s">
        <v>86</v>
      </c>
      <c r="G66" s="119" t="s">
        <v>86</v>
      </c>
      <c r="H66" s="119" t="s">
        <v>86</v>
      </c>
      <c r="I66" s="119" t="s">
        <v>19</v>
      </c>
      <c r="J66" s="119" t="s">
        <v>19</v>
      </c>
      <c r="K66" s="119" t="s">
        <v>19</v>
      </c>
      <c r="L66" s="119" t="s">
        <v>19</v>
      </c>
      <c r="M66" s="119" t="s">
        <v>19</v>
      </c>
      <c r="N66" s="119" t="s">
        <v>19</v>
      </c>
      <c r="O66" s="2088" t="s">
        <v>4545</v>
      </c>
      <c r="P66" s="2089"/>
      <c r="Q66" s="119" t="s">
        <v>20</v>
      </c>
      <c r="R66" s="121"/>
    </row>
    <row r="67" spans="2:23" x14ac:dyDescent="0.25">
      <c r="B67" s="1" t="s">
        <v>92</v>
      </c>
      <c r="D67" s="705"/>
      <c r="E67" s="702"/>
    </row>
    <row r="68" spans="2:23" x14ac:dyDescent="0.25">
      <c r="B68" s="1" t="s">
        <v>93</v>
      </c>
    </row>
    <row r="70" spans="2:23" ht="15.75" thickBot="1" x14ac:dyDescent="0.3"/>
    <row r="71" spans="2:23" ht="27" thickBot="1" x14ac:dyDescent="0.3">
      <c r="B71" s="1903" t="s">
        <v>94</v>
      </c>
      <c r="C71" s="1904"/>
      <c r="D71" s="1904"/>
      <c r="E71" s="1904"/>
      <c r="F71" s="1904"/>
      <c r="G71" s="1904"/>
      <c r="H71" s="1904"/>
      <c r="I71" s="1904"/>
      <c r="J71" s="1904"/>
      <c r="K71" s="1904"/>
      <c r="L71" s="1904"/>
      <c r="M71" s="1904"/>
      <c r="N71" s="1905"/>
    </row>
    <row r="74" spans="2:23" x14ac:dyDescent="0.25">
      <c r="B74" s="1896" t="s">
        <v>95</v>
      </c>
      <c r="C74" s="2084" t="s">
        <v>96</v>
      </c>
      <c r="D74" s="1896" t="s">
        <v>97</v>
      </c>
      <c r="E74" s="1896" t="s">
        <v>98</v>
      </c>
      <c r="F74" s="1896" t="s">
        <v>99</v>
      </c>
      <c r="G74" s="1896" t="s">
        <v>100</v>
      </c>
      <c r="H74" s="1896" t="s">
        <v>101</v>
      </c>
      <c r="I74" s="1896" t="s">
        <v>102</v>
      </c>
      <c r="J74" s="1898" t="s">
        <v>103</v>
      </c>
      <c r="K74" s="1899"/>
      <c r="L74" s="1900"/>
      <c r="M74" s="1896" t="s">
        <v>104</v>
      </c>
      <c r="N74" s="1896" t="s">
        <v>105</v>
      </c>
      <c r="O74" s="1896" t="s">
        <v>106</v>
      </c>
      <c r="P74" s="2118" t="s">
        <v>81</v>
      </c>
      <c r="Q74" s="2119"/>
    </row>
    <row r="75" spans="2:23" ht="45" x14ac:dyDescent="0.25">
      <c r="B75" s="1897"/>
      <c r="C75" s="2085"/>
      <c r="D75" s="1897"/>
      <c r="E75" s="1897"/>
      <c r="F75" s="1897"/>
      <c r="G75" s="1897"/>
      <c r="H75" s="1897"/>
      <c r="I75" s="1897"/>
      <c r="J75" s="128" t="s">
        <v>107</v>
      </c>
      <c r="K75" s="128" t="s">
        <v>108</v>
      </c>
      <c r="L75" s="128" t="s">
        <v>109</v>
      </c>
      <c r="M75" s="1897"/>
      <c r="N75" s="1897"/>
      <c r="O75" s="1897"/>
      <c r="P75" s="2120"/>
      <c r="Q75" s="2121"/>
    </row>
    <row r="76" spans="2:23" ht="45" x14ac:dyDescent="0.25">
      <c r="B76" s="786" t="s">
        <v>437</v>
      </c>
      <c r="C76" s="791" t="s">
        <v>111</v>
      </c>
      <c r="D76" s="769" t="s">
        <v>4056</v>
      </c>
      <c r="E76" s="769">
        <v>30652618</v>
      </c>
      <c r="F76" s="769" t="s">
        <v>4057</v>
      </c>
      <c r="G76" s="760" t="s">
        <v>181</v>
      </c>
      <c r="H76" s="762">
        <v>36412</v>
      </c>
      <c r="I76" s="765" t="s">
        <v>86</v>
      </c>
      <c r="J76" s="770" t="s">
        <v>3730</v>
      </c>
      <c r="K76" s="769" t="s">
        <v>4058</v>
      </c>
      <c r="L76" s="769" t="s">
        <v>146</v>
      </c>
      <c r="M76" s="760" t="s">
        <v>19</v>
      </c>
      <c r="N76" s="760" t="s">
        <v>19</v>
      </c>
      <c r="O76" s="760" t="s">
        <v>19</v>
      </c>
      <c r="P76" s="2063"/>
      <c r="Q76" s="2064"/>
    </row>
    <row r="77" spans="2:23" s="137" customFormat="1" ht="45" x14ac:dyDescent="0.25">
      <c r="B77" s="827" t="s">
        <v>437</v>
      </c>
      <c r="C77" s="132" t="s">
        <v>4059</v>
      </c>
      <c r="D77" s="769" t="s">
        <v>4060</v>
      </c>
      <c r="E77" s="769">
        <v>6882433</v>
      </c>
      <c r="F77" s="769" t="s">
        <v>201</v>
      </c>
      <c r="G77" s="794" t="s">
        <v>253</v>
      </c>
      <c r="H77" s="135">
        <v>33493</v>
      </c>
      <c r="I77" s="794" t="s">
        <v>86</v>
      </c>
      <c r="J77" s="770" t="s">
        <v>4061</v>
      </c>
      <c r="K77" s="1056" t="s">
        <v>4062</v>
      </c>
      <c r="L77" s="1056" t="s">
        <v>146</v>
      </c>
      <c r="M77" s="760" t="s">
        <v>19</v>
      </c>
      <c r="N77" s="760" t="s">
        <v>19</v>
      </c>
      <c r="O77" s="760" t="s">
        <v>19</v>
      </c>
      <c r="P77" s="2250"/>
      <c r="Q77" s="2251"/>
      <c r="W77" s="1"/>
    </row>
    <row r="78" spans="2:23" s="137" customFormat="1" ht="45" x14ac:dyDescent="0.25">
      <c r="B78" s="827" t="s">
        <v>437</v>
      </c>
      <c r="C78" s="132" t="s">
        <v>127</v>
      </c>
      <c r="D78" s="769" t="s">
        <v>4063</v>
      </c>
      <c r="E78" s="769">
        <v>30660433</v>
      </c>
      <c r="F78" s="769" t="s">
        <v>746</v>
      </c>
      <c r="G78" s="794" t="s">
        <v>253</v>
      </c>
      <c r="H78" s="135">
        <v>37897</v>
      </c>
      <c r="I78" s="794" t="s">
        <v>86</v>
      </c>
      <c r="J78" s="770" t="s">
        <v>4064</v>
      </c>
      <c r="K78" s="1056" t="s">
        <v>4065</v>
      </c>
      <c r="L78" s="1056" t="s">
        <v>146</v>
      </c>
      <c r="M78" s="760" t="s">
        <v>19</v>
      </c>
      <c r="N78" s="760" t="s">
        <v>19</v>
      </c>
      <c r="O78" s="760" t="s">
        <v>19</v>
      </c>
      <c r="P78" s="819"/>
      <c r="Q78" s="820"/>
      <c r="W78" s="1"/>
    </row>
    <row r="79" spans="2:23" s="137" customFormat="1" ht="60" x14ac:dyDescent="0.25">
      <c r="B79" s="827" t="s">
        <v>437</v>
      </c>
      <c r="C79" s="132" t="s">
        <v>615</v>
      </c>
      <c r="D79" s="769" t="s">
        <v>4066</v>
      </c>
      <c r="E79" s="769">
        <v>30648704</v>
      </c>
      <c r="F79" s="769" t="s">
        <v>1677</v>
      </c>
      <c r="G79" s="794" t="s">
        <v>181</v>
      </c>
      <c r="H79" s="135">
        <v>32497</v>
      </c>
      <c r="I79" s="794" t="s">
        <v>86</v>
      </c>
      <c r="J79" s="770" t="s">
        <v>4067</v>
      </c>
      <c r="K79" s="1056" t="s">
        <v>4068</v>
      </c>
      <c r="L79" s="1056" t="s">
        <v>146</v>
      </c>
      <c r="M79" s="760" t="s">
        <v>19</v>
      </c>
      <c r="N79" s="760" t="s">
        <v>19</v>
      </c>
      <c r="O79" s="760" t="s">
        <v>19</v>
      </c>
      <c r="P79" s="819"/>
      <c r="Q79" s="820"/>
      <c r="W79" s="1"/>
    </row>
    <row r="80" spans="2:23" ht="45" x14ac:dyDescent="0.25">
      <c r="B80" s="786" t="s">
        <v>121</v>
      </c>
      <c r="C80" s="791" t="s">
        <v>111</v>
      </c>
      <c r="D80" s="769" t="s">
        <v>4069</v>
      </c>
      <c r="E80" s="769">
        <v>30650593</v>
      </c>
      <c r="F80" s="769" t="s">
        <v>191</v>
      </c>
      <c r="G80" s="794" t="s">
        <v>651</v>
      </c>
      <c r="H80" s="135">
        <v>34908</v>
      </c>
      <c r="I80" s="794" t="s">
        <v>86</v>
      </c>
      <c r="J80" s="770" t="s">
        <v>3228</v>
      </c>
      <c r="K80" s="215" t="s">
        <v>3242</v>
      </c>
      <c r="L80" s="769" t="s">
        <v>146</v>
      </c>
      <c r="M80" s="760" t="s">
        <v>19</v>
      </c>
      <c r="N80" s="760" t="s">
        <v>19</v>
      </c>
      <c r="O80" s="760" t="s">
        <v>19</v>
      </c>
      <c r="P80" s="2250"/>
      <c r="Q80" s="2251"/>
    </row>
    <row r="81" spans="2:24" ht="30" x14ac:dyDescent="0.25">
      <c r="B81" s="795" t="s">
        <v>121</v>
      </c>
      <c r="C81" s="144" t="s">
        <v>4059</v>
      </c>
      <c r="D81" s="769" t="s">
        <v>4070</v>
      </c>
      <c r="E81" s="769">
        <v>50882937</v>
      </c>
      <c r="F81" s="769" t="s">
        <v>624</v>
      </c>
      <c r="G81" s="770" t="s">
        <v>370</v>
      </c>
      <c r="H81" s="771">
        <v>39073</v>
      </c>
      <c r="I81" s="769">
        <v>141785</v>
      </c>
      <c r="J81" s="770" t="s">
        <v>4071</v>
      </c>
      <c r="K81" s="769" t="s">
        <v>4072</v>
      </c>
      <c r="L81" s="769" t="s">
        <v>146</v>
      </c>
      <c r="M81" s="770" t="s">
        <v>19</v>
      </c>
      <c r="N81" s="770" t="s">
        <v>19</v>
      </c>
      <c r="O81" s="770" t="s">
        <v>19</v>
      </c>
      <c r="P81" s="2154"/>
      <c r="Q81" s="2155"/>
    </row>
    <row r="82" spans="2:24" ht="45" x14ac:dyDescent="0.25">
      <c r="B82" s="795" t="s">
        <v>121</v>
      </c>
      <c r="C82" s="144" t="s">
        <v>133</v>
      </c>
      <c r="D82" s="769" t="s">
        <v>4073</v>
      </c>
      <c r="E82" s="769">
        <v>1063151597</v>
      </c>
      <c r="F82" s="769" t="s">
        <v>182</v>
      </c>
      <c r="G82" s="770" t="s">
        <v>125</v>
      </c>
      <c r="H82" s="771">
        <v>40780</v>
      </c>
      <c r="I82" s="769">
        <v>1314858</v>
      </c>
      <c r="J82" s="770" t="s">
        <v>255</v>
      </c>
      <c r="K82" s="769" t="s">
        <v>4074</v>
      </c>
      <c r="L82" s="769" t="s">
        <v>146</v>
      </c>
      <c r="M82" s="770" t="s">
        <v>19</v>
      </c>
      <c r="N82" s="770" t="s">
        <v>19</v>
      </c>
      <c r="O82" s="770" t="s">
        <v>19</v>
      </c>
      <c r="P82" s="823"/>
      <c r="Q82" s="824"/>
    </row>
    <row r="83" spans="2:24" ht="60" x14ac:dyDescent="0.25">
      <c r="B83" s="795" t="s">
        <v>121</v>
      </c>
      <c r="C83" s="144" t="s">
        <v>133</v>
      </c>
      <c r="D83" s="769" t="s">
        <v>4075</v>
      </c>
      <c r="E83" s="769">
        <v>30667396</v>
      </c>
      <c r="F83" s="769" t="s">
        <v>182</v>
      </c>
      <c r="G83" s="770" t="s">
        <v>196</v>
      </c>
      <c r="H83" s="771">
        <v>38337</v>
      </c>
      <c r="I83" s="769">
        <v>134983</v>
      </c>
      <c r="J83" s="770" t="s">
        <v>255</v>
      </c>
      <c r="K83" s="769" t="s">
        <v>4076</v>
      </c>
      <c r="L83" s="769" t="s">
        <v>146</v>
      </c>
      <c r="M83" s="770" t="s">
        <v>19</v>
      </c>
      <c r="N83" s="770" t="s">
        <v>19</v>
      </c>
      <c r="O83" s="770" t="s">
        <v>19</v>
      </c>
      <c r="P83" s="2154" t="s">
        <v>4077</v>
      </c>
      <c r="Q83" s="2155"/>
    </row>
    <row r="84" spans="2:24" ht="45" x14ac:dyDescent="0.25">
      <c r="B84" s="795" t="s">
        <v>121</v>
      </c>
      <c r="C84" s="144" t="s">
        <v>133</v>
      </c>
      <c r="D84" s="769" t="s">
        <v>4078</v>
      </c>
      <c r="E84" s="769">
        <v>1063155361</v>
      </c>
      <c r="F84" s="769" t="s">
        <v>182</v>
      </c>
      <c r="G84" s="770" t="s">
        <v>135</v>
      </c>
      <c r="H84" s="771">
        <v>41954</v>
      </c>
      <c r="I84" s="769" t="s">
        <v>86</v>
      </c>
      <c r="J84" s="770" t="s">
        <v>4079</v>
      </c>
      <c r="K84" s="769" t="s">
        <v>4080</v>
      </c>
      <c r="L84" s="769" t="s">
        <v>146</v>
      </c>
      <c r="M84" s="770" t="s">
        <v>19</v>
      </c>
      <c r="N84" s="770" t="s">
        <v>19</v>
      </c>
      <c r="O84" s="770" t="s">
        <v>19</v>
      </c>
      <c r="P84" s="2154"/>
      <c r="Q84" s="2155"/>
      <c r="T84" s="35"/>
      <c r="U84" s="2383"/>
      <c r="V84" s="2383"/>
      <c r="W84" s="35"/>
      <c r="X84" s="35"/>
    </row>
    <row r="85" spans="2:24" ht="60" x14ac:dyDescent="0.25">
      <c r="B85" s="795" t="s">
        <v>121</v>
      </c>
      <c r="C85" s="144" t="s">
        <v>2039</v>
      </c>
      <c r="D85" s="769" t="s">
        <v>4081</v>
      </c>
      <c r="E85" s="769">
        <v>50849306</v>
      </c>
      <c r="F85" s="769" t="s">
        <v>191</v>
      </c>
      <c r="G85" s="770" t="s">
        <v>192</v>
      </c>
      <c r="H85" s="771">
        <v>33753</v>
      </c>
      <c r="I85" s="769" t="s">
        <v>86</v>
      </c>
      <c r="J85" s="770" t="s">
        <v>255</v>
      </c>
      <c r="K85" s="769" t="s">
        <v>4082</v>
      </c>
      <c r="L85" s="769" t="s">
        <v>146</v>
      </c>
      <c r="M85" s="770" t="s">
        <v>19</v>
      </c>
      <c r="N85" s="770" t="s">
        <v>19</v>
      </c>
      <c r="O85" s="770" t="s">
        <v>19</v>
      </c>
      <c r="P85" s="2154"/>
      <c r="Q85" s="2155"/>
      <c r="T85" s="35"/>
      <c r="U85" s="724"/>
      <c r="V85" s="724"/>
      <c r="W85" s="35"/>
      <c r="X85" s="35"/>
    </row>
    <row r="86" spans="2:24" ht="15.75" thickBot="1" x14ac:dyDescent="0.3"/>
    <row r="87" spans="2:24" ht="27" thickBot="1" x14ac:dyDescent="0.3">
      <c r="B87" s="1903" t="s">
        <v>149</v>
      </c>
      <c r="C87" s="1904"/>
      <c r="D87" s="1904"/>
      <c r="E87" s="1904"/>
      <c r="F87" s="1904"/>
      <c r="G87" s="1904"/>
      <c r="H87" s="1904"/>
      <c r="I87" s="1904"/>
      <c r="J87" s="1904"/>
      <c r="K87" s="1904"/>
      <c r="L87" s="1904"/>
      <c r="M87" s="1904"/>
      <c r="N87" s="1905"/>
    </row>
    <row r="90" spans="2:24" ht="30" x14ac:dyDescent="0.25">
      <c r="B90" s="114" t="s">
        <v>18</v>
      </c>
      <c r="C90" s="113" t="s">
        <v>150</v>
      </c>
      <c r="D90" s="1898" t="s">
        <v>81</v>
      </c>
      <c r="E90" s="1900"/>
    </row>
    <row r="91" spans="2:24" x14ac:dyDescent="0.25">
      <c r="B91" s="804" t="s">
        <v>151</v>
      </c>
      <c r="C91" s="52" t="s">
        <v>19</v>
      </c>
      <c r="D91" s="1969"/>
      <c r="E91" s="1970"/>
    </row>
    <row r="94" spans="2:24" ht="26.25" x14ac:dyDescent="0.25">
      <c r="B94" s="2090" t="s">
        <v>152</v>
      </c>
      <c r="C94" s="2090"/>
      <c r="D94" s="2090"/>
      <c r="E94" s="2090"/>
      <c r="F94" s="2090"/>
      <c r="G94" s="2090"/>
      <c r="H94" s="2090"/>
      <c r="I94" s="2090"/>
      <c r="J94" s="2090"/>
      <c r="K94" s="2090"/>
      <c r="L94" s="2090"/>
      <c r="M94" s="2090"/>
      <c r="N94" s="2090"/>
      <c r="O94" s="2090"/>
      <c r="P94" s="2090"/>
    </row>
    <row r="96" spans="2:24" ht="15.75" thickBot="1" x14ac:dyDescent="0.3"/>
    <row r="97" spans="1:26" ht="27" thickBot="1" x14ac:dyDescent="0.3">
      <c r="B97" s="1903" t="s">
        <v>153</v>
      </c>
      <c r="C97" s="1904"/>
      <c r="D97" s="1904"/>
      <c r="E97" s="1904"/>
      <c r="F97" s="1904"/>
      <c r="G97" s="1904"/>
      <c r="H97" s="1904"/>
      <c r="I97" s="1904"/>
      <c r="J97" s="1904"/>
      <c r="K97" s="1904"/>
      <c r="L97" s="1904"/>
      <c r="M97" s="1904"/>
      <c r="N97" s="1905"/>
    </row>
    <row r="99" spans="1:26" ht="15.75" thickBot="1" x14ac:dyDescent="0.3">
      <c r="M99" s="58"/>
      <c r="N99" s="58"/>
    </row>
    <row r="100" spans="1:26" s="799" customFormat="1" ht="60" x14ac:dyDescent="0.25">
      <c r="B100" s="155" t="s">
        <v>34</v>
      </c>
      <c r="C100" s="156" t="s">
        <v>35</v>
      </c>
      <c r="D100" s="155" t="s">
        <v>36</v>
      </c>
      <c r="E100" s="155" t="s">
        <v>37</v>
      </c>
      <c r="F100" s="155" t="s">
        <v>38</v>
      </c>
      <c r="G100" s="155" t="s">
        <v>39</v>
      </c>
      <c r="H100" s="155" t="s">
        <v>40</v>
      </c>
      <c r="I100" s="155" t="s">
        <v>41</v>
      </c>
      <c r="J100" s="155" t="s">
        <v>42</v>
      </c>
      <c r="K100" s="155" t="s">
        <v>43</v>
      </c>
      <c r="L100" s="155" t="s">
        <v>44</v>
      </c>
      <c r="M100" s="157" t="s">
        <v>45</v>
      </c>
      <c r="N100" s="155" t="s">
        <v>46</v>
      </c>
      <c r="O100" s="155" t="s">
        <v>47</v>
      </c>
      <c r="P100" s="755" t="s">
        <v>48</v>
      </c>
      <c r="Q100" s="755" t="s">
        <v>49</v>
      </c>
    </row>
    <row r="101" spans="1:26" s="76" customFormat="1" ht="60" x14ac:dyDescent="0.25">
      <c r="A101" s="62"/>
      <c r="B101" s="337" t="s">
        <v>4044</v>
      </c>
      <c r="C101" s="337" t="s">
        <v>4044</v>
      </c>
      <c r="D101" s="77" t="s">
        <v>3717</v>
      </c>
      <c r="E101" s="447" t="s">
        <v>4083</v>
      </c>
      <c r="F101" s="447" t="s">
        <v>19</v>
      </c>
      <c r="G101" s="1159">
        <v>0.6</v>
      </c>
      <c r="H101" s="1160">
        <v>41309</v>
      </c>
      <c r="I101" s="1160">
        <v>41639</v>
      </c>
      <c r="J101" s="447" t="s">
        <v>20</v>
      </c>
      <c r="K101" s="447">
        <v>10.9</v>
      </c>
      <c r="L101" s="1175">
        <v>0</v>
      </c>
      <c r="M101" s="447">
        <v>322</v>
      </c>
      <c r="N101" s="555">
        <v>193</v>
      </c>
      <c r="O101" s="87">
        <v>331942472</v>
      </c>
      <c r="P101" s="87" t="s">
        <v>4084</v>
      </c>
      <c r="Q101" s="818"/>
      <c r="R101" s="75"/>
      <c r="S101" s="75"/>
      <c r="T101" s="75"/>
      <c r="U101" s="75"/>
      <c r="V101" s="75"/>
      <c r="W101" s="75"/>
      <c r="X101" s="75"/>
      <c r="Y101" s="75"/>
      <c r="Z101" s="75"/>
    </row>
    <row r="102" spans="1:26" s="76" customFormat="1" ht="60" x14ac:dyDescent="0.25">
      <c r="A102" s="62"/>
      <c r="B102" s="337" t="s">
        <v>4044</v>
      </c>
      <c r="C102" s="337" t="s">
        <v>4044</v>
      </c>
      <c r="D102" s="77" t="s">
        <v>3717</v>
      </c>
      <c r="E102" s="65" t="s">
        <v>4085</v>
      </c>
      <c r="F102" s="814" t="s">
        <v>19</v>
      </c>
      <c r="G102" s="815">
        <v>0.6</v>
      </c>
      <c r="H102" s="1229">
        <v>41673</v>
      </c>
      <c r="I102" s="1174">
        <v>41973</v>
      </c>
      <c r="J102" s="1230" t="s">
        <v>20</v>
      </c>
      <c r="K102" s="1230">
        <v>7.9</v>
      </c>
      <c r="L102" s="1231">
        <v>0</v>
      </c>
      <c r="M102" s="1230">
        <v>322</v>
      </c>
      <c r="N102" s="84">
        <v>193</v>
      </c>
      <c r="O102" s="87">
        <v>376788944</v>
      </c>
      <c r="P102" s="87" t="s">
        <v>4086</v>
      </c>
      <c r="Q102" s="818"/>
      <c r="R102" s="75"/>
      <c r="S102" s="75"/>
      <c r="T102" s="75"/>
      <c r="U102" s="75"/>
      <c r="V102" s="75"/>
      <c r="W102" s="75"/>
      <c r="X102" s="75"/>
      <c r="Y102" s="75"/>
      <c r="Z102" s="75"/>
    </row>
    <row r="103" spans="1:26" s="76" customFormat="1" x14ac:dyDescent="0.25">
      <c r="A103" s="62"/>
      <c r="B103" s="162"/>
      <c r="C103" s="77"/>
      <c r="D103" s="77"/>
      <c r="E103" s="78"/>
      <c r="F103" s="79"/>
      <c r="G103" s="159"/>
      <c r="H103" s="81"/>
      <c r="I103" s="81"/>
      <c r="J103" s="82"/>
      <c r="K103" s="160"/>
      <c r="L103" s="160"/>
      <c r="M103" s="161"/>
      <c r="N103" s="160"/>
      <c r="O103" s="85"/>
      <c r="P103" s="85"/>
      <c r="Q103" s="74"/>
      <c r="R103" s="75"/>
      <c r="S103" s="75"/>
      <c r="T103" s="75"/>
      <c r="U103" s="75"/>
      <c r="V103" s="75"/>
      <c r="W103" s="75"/>
      <c r="X103" s="75"/>
      <c r="Y103" s="75"/>
      <c r="Z103" s="75"/>
    </row>
    <row r="104" spans="1:26" s="76" customFormat="1" x14ac:dyDescent="0.25">
      <c r="A104" s="830"/>
      <c r="B104" s="162" t="s">
        <v>29</v>
      </c>
      <c r="C104" s="77"/>
      <c r="D104" s="77"/>
      <c r="E104" s="78"/>
      <c r="F104" s="79"/>
      <c r="G104" s="159"/>
      <c r="H104" s="81"/>
      <c r="I104" s="81"/>
      <c r="J104" s="82"/>
      <c r="K104" s="160">
        <f>SUM(K101:K103)</f>
        <v>18.8</v>
      </c>
      <c r="L104" s="160">
        <f>SUM(L101:L103)</f>
        <v>0</v>
      </c>
      <c r="M104" s="161">
        <f>SUM(M101:M103)</f>
        <v>644</v>
      </c>
      <c r="N104" s="160">
        <f>SUM(N101:N103)</f>
        <v>386</v>
      </c>
      <c r="O104" s="85">
        <f>SUM(O101:O103)</f>
        <v>708731416</v>
      </c>
      <c r="P104" s="85"/>
      <c r="Q104" s="74"/>
      <c r="R104" s="75"/>
      <c r="S104" s="75"/>
      <c r="T104" s="75"/>
      <c r="U104" s="75"/>
      <c r="V104" s="75"/>
      <c r="W104" s="75"/>
      <c r="X104" s="75"/>
      <c r="Y104" s="75"/>
      <c r="Z104" s="75"/>
    </row>
    <row r="105" spans="1:26" x14ac:dyDescent="0.25">
      <c r="B105" s="100"/>
      <c r="C105" s="101"/>
      <c r="D105" s="100"/>
      <c r="E105" s="102"/>
      <c r="F105" s="100"/>
      <c r="G105" s="100"/>
      <c r="H105" s="100"/>
      <c r="I105" s="100"/>
      <c r="J105" s="100"/>
      <c r="K105" s="103"/>
      <c r="L105" s="100"/>
      <c r="M105" s="100"/>
      <c r="N105" s="100"/>
      <c r="O105" s="100"/>
      <c r="P105" s="100"/>
    </row>
    <row r="106" spans="1:26" ht="18.75" x14ac:dyDescent="0.25">
      <c r="B106" s="106" t="s">
        <v>154</v>
      </c>
      <c r="C106" s="171" t="s">
        <v>4087</v>
      </c>
      <c r="H106" s="110"/>
      <c r="I106" s="110"/>
      <c r="J106" s="110"/>
      <c r="K106" s="111"/>
      <c r="L106" s="110"/>
      <c r="M106" s="110"/>
      <c r="N106" s="100"/>
      <c r="O106" s="100"/>
      <c r="P106" s="100"/>
    </row>
    <row r="107" spans="1:26" ht="15.75" thickBot="1" x14ac:dyDescent="0.3"/>
    <row r="108" spans="1:26" ht="30.75" thickBot="1" x14ac:dyDescent="0.3">
      <c r="B108" s="233" t="s">
        <v>166</v>
      </c>
      <c r="C108" s="199" t="s">
        <v>167</v>
      </c>
      <c r="D108" s="233" t="s">
        <v>28</v>
      </c>
      <c r="E108" s="199" t="s">
        <v>205</v>
      </c>
      <c r="I108" s="799"/>
      <c r="K108" s="1"/>
    </row>
    <row r="109" spans="1:26" x14ac:dyDescent="0.25">
      <c r="B109" s="235" t="s">
        <v>206</v>
      </c>
      <c r="C109" s="237">
        <v>20</v>
      </c>
      <c r="D109" s="237">
        <v>0</v>
      </c>
      <c r="E109" s="1946">
        <v>40</v>
      </c>
      <c r="I109" s="799"/>
      <c r="K109" s="1"/>
    </row>
    <row r="110" spans="1:26" x14ac:dyDescent="0.25">
      <c r="B110" s="235" t="s">
        <v>207</v>
      </c>
      <c r="C110" s="833">
        <v>30</v>
      </c>
      <c r="D110" s="768">
        <v>0</v>
      </c>
      <c r="E110" s="1927"/>
      <c r="I110" s="799"/>
      <c r="K110" s="1"/>
      <c r="M110" s="372"/>
    </row>
    <row r="111" spans="1:26" ht="15.75" thickBot="1" x14ac:dyDescent="0.3">
      <c r="B111" s="235" t="s">
        <v>208</v>
      </c>
      <c r="C111" s="239">
        <v>40</v>
      </c>
      <c r="D111" s="239">
        <v>40</v>
      </c>
      <c r="E111" s="1947"/>
      <c r="I111" s="799"/>
      <c r="K111" s="1"/>
    </row>
    <row r="113" spans="2:17" s="137" customFormat="1" ht="15.75" thickBot="1" x14ac:dyDescent="0.3">
      <c r="B113" s="172"/>
      <c r="C113" s="173"/>
      <c r="D113" s="174"/>
      <c r="E113" s="174"/>
      <c r="K113" s="175"/>
    </row>
    <row r="114" spans="2:17" ht="27" thickBot="1" x14ac:dyDescent="0.3">
      <c r="B114" s="1903" t="s">
        <v>155</v>
      </c>
      <c r="C114" s="1904"/>
      <c r="D114" s="1904"/>
      <c r="E114" s="1904"/>
      <c r="F114" s="1904"/>
      <c r="G114" s="1904"/>
      <c r="H114" s="1904"/>
      <c r="I114" s="1904"/>
      <c r="J114" s="1904"/>
      <c r="K114" s="1904"/>
      <c r="L114" s="1904"/>
      <c r="M114" s="1904"/>
      <c r="N114" s="1905"/>
    </row>
    <row r="116" spans="2:17" ht="75" x14ac:dyDescent="0.25">
      <c r="B116" s="1896" t="s">
        <v>95</v>
      </c>
      <c r="C116" s="2084" t="s">
        <v>96</v>
      </c>
      <c r="D116" s="1896" t="s">
        <v>97</v>
      </c>
      <c r="E116" s="1896" t="s">
        <v>98</v>
      </c>
      <c r="F116" s="1896" t="s">
        <v>99</v>
      </c>
      <c r="G116" s="1896" t="s">
        <v>100</v>
      </c>
      <c r="H116" s="1896" t="s">
        <v>101</v>
      </c>
      <c r="I116" s="1896" t="s">
        <v>102</v>
      </c>
      <c r="J116" s="1898" t="s">
        <v>103</v>
      </c>
      <c r="K116" s="1899"/>
      <c r="L116" s="1900"/>
      <c r="M116" s="798" t="s">
        <v>104</v>
      </c>
      <c r="N116" s="798" t="s">
        <v>105</v>
      </c>
      <c r="O116" s="798" t="s">
        <v>106</v>
      </c>
      <c r="P116" s="1898" t="s">
        <v>81</v>
      </c>
      <c r="Q116" s="1900"/>
    </row>
    <row r="117" spans="2:17" ht="45" x14ac:dyDescent="0.25">
      <c r="B117" s="1897"/>
      <c r="C117" s="2085"/>
      <c r="D117" s="1897"/>
      <c r="E117" s="1897"/>
      <c r="F117" s="1897"/>
      <c r="G117" s="1897"/>
      <c r="H117" s="1897"/>
      <c r="I117" s="1897"/>
      <c r="J117" s="176" t="s">
        <v>107</v>
      </c>
      <c r="K117" s="177" t="s">
        <v>108</v>
      </c>
      <c r="L117" s="176" t="s">
        <v>109</v>
      </c>
      <c r="M117" s="798"/>
      <c r="N117" s="798"/>
      <c r="O117" s="798"/>
      <c r="P117" s="757"/>
      <c r="Q117" s="758"/>
    </row>
    <row r="118" spans="2:17" s="180" customFormat="1" ht="45" x14ac:dyDescent="0.25">
      <c r="B118" s="2008" t="s">
        <v>3723</v>
      </c>
      <c r="C118" s="2077" t="s">
        <v>1457</v>
      </c>
      <c r="D118" s="1942" t="s">
        <v>4088</v>
      </c>
      <c r="E118" s="1942">
        <v>78075411</v>
      </c>
      <c r="F118" s="1942" t="s">
        <v>242</v>
      </c>
      <c r="G118" s="1942" t="s">
        <v>125</v>
      </c>
      <c r="H118" s="1930">
        <v>39415</v>
      </c>
      <c r="I118" s="1942" t="s">
        <v>86</v>
      </c>
      <c r="J118" s="770" t="s">
        <v>4089</v>
      </c>
      <c r="K118" s="769" t="s">
        <v>4090</v>
      </c>
      <c r="L118" s="769" t="s">
        <v>146</v>
      </c>
      <c r="M118" s="1924" t="s">
        <v>19</v>
      </c>
      <c r="N118" s="1924" t="s">
        <v>19</v>
      </c>
      <c r="O118" s="1924" t="s">
        <v>19</v>
      </c>
      <c r="P118" s="2182"/>
      <c r="Q118" s="2183"/>
    </row>
    <row r="119" spans="2:17" s="180" customFormat="1" ht="30" x14ac:dyDescent="0.25">
      <c r="B119" s="2010"/>
      <c r="C119" s="2078"/>
      <c r="D119" s="1943"/>
      <c r="E119" s="1943"/>
      <c r="F119" s="1943"/>
      <c r="G119" s="1943"/>
      <c r="H119" s="1932"/>
      <c r="I119" s="1943"/>
      <c r="J119" s="771" t="s">
        <v>4071</v>
      </c>
      <c r="K119" s="771" t="s">
        <v>4091</v>
      </c>
      <c r="L119" s="769" t="s">
        <v>146</v>
      </c>
      <c r="M119" s="1926"/>
      <c r="N119" s="1926"/>
      <c r="O119" s="1926"/>
      <c r="P119" s="2186"/>
      <c r="Q119" s="2187"/>
    </row>
    <row r="120" spans="2:17" s="180" customFormat="1" ht="45" x14ac:dyDescent="0.25">
      <c r="B120" s="786" t="s">
        <v>3723</v>
      </c>
      <c r="C120" s="791" t="s">
        <v>4092</v>
      </c>
      <c r="D120" s="808" t="s">
        <v>4093</v>
      </c>
      <c r="E120" s="190">
        <v>30660749</v>
      </c>
      <c r="F120" s="808" t="s">
        <v>124</v>
      </c>
      <c r="G120" s="760" t="s">
        <v>196</v>
      </c>
      <c r="H120" s="762">
        <v>34992</v>
      </c>
      <c r="I120" s="765">
        <v>107714</v>
      </c>
      <c r="J120" s="771" t="s">
        <v>196</v>
      </c>
      <c r="K120" s="771" t="s">
        <v>4094</v>
      </c>
      <c r="L120" s="769" t="s">
        <v>146</v>
      </c>
      <c r="M120" s="770" t="s">
        <v>19</v>
      </c>
      <c r="N120" s="770" t="s">
        <v>19</v>
      </c>
      <c r="O120" s="770" t="s">
        <v>19</v>
      </c>
      <c r="P120" s="2182"/>
      <c r="Q120" s="2183"/>
    </row>
    <row r="121" spans="2:17" ht="45" x14ac:dyDescent="0.25">
      <c r="B121" s="786" t="s">
        <v>1645</v>
      </c>
      <c r="C121" s="791" t="s">
        <v>1480</v>
      </c>
      <c r="D121" s="808" t="s">
        <v>4095</v>
      </c>
      <c r="E121" s="190">
        <v>30652714</v>
      </c>
      <c r="F121" s="808" t="s">
        <v>3729</v>
      </c>
      <c r="G121" s="770" t="s">
        <v>188</v>
      </c>
      <c r="H121" s="805">
        <v>35405</v>
      </c>
      <c r="I121" s="806" t="s">
        <v>86</v>
      </c>
      <c r="J121" s="807" t="s">
        <v>3318</v>
      </c>
      <c r="K121" s="808" t="s">
        <v>4096</v>
      </c>
      <c r="L121" s="808" t="s">
        <v>146</v>
      </c>
      <c r="M121" s="768" t="s">
        <v>19</v>
      </c>
      <c r="N121" s="768" t="s">
        <v>19</v>
      </c>
      <c r="O121" s="768" t="s">
        <v>19</v>
      </c>
      <c r="P121" s="1945"/>
      <c r="Q121" s="1945"/>
    </row>
    <row r="122" spans="2:17" s="180" customFormat="1" ht="30" x14ac:dyDescent="0.25">
      <c r="B122" s="786" t="s">
        <v>1645</v>
      </c>
      <c r="C122" s="791" t="s">
        <v>4092</v>
      </c>
      <c r="D122" s="808" t="s">
        <v>4097</v>
      </c>
      <c r="E122" s="808">
        <v>15029134</v>
      </c>
      <c r="F122" s="808" t="s">
        <v>3729</v>
      </c>
      <c r="G122" s="770" t="s">
        <v>188</v>
      </c>
      <c r="H122" s="762">
        <v>35230</v>
      </c>
      <c r="I122" s="765" t="s">
        <v>86</v>
      </c>
      <c r="J122" s="770" t="s">
        <v>4098</v>
      </c>
      <c r="K122" s="769" t="s">
        <v>4099</v>
      </c>
      <c r="L122" s="769" t="s">
        <v>146</v>
      </c>
      <c r="M122" s="760" t="s">
        <v>19</v>
      </c>
      <c r="N122" s="760" t="s">
        <v>19</v>
      </c>
      <c r="O122" s="760" t="s">
        <v>19</v>
      </c>
      <c r="P122" s="2154"/>
      <c r="Q122" s="2155"/>
    </row>
    <row r="123" spans="2:17" ht="30" x14ac:dyDescent="0.25">
      <c r="B123" s="181" t="s">
        <v>893</v>
      </c>
      <c r="C123" s="144" t="s">
        <v>879</v>
      </c>
      <c r="D123" s="808" t="s">
        <v>4100</v>
      </c>
      <c r="E123" s="190">
        <v>1063151498</v>
      </c>
      <c r="F123" s="808" t="s">
        <v>213</v>
      </c>
      <c r="G123" s="770" t="s">
        <v>994</v>
      </c>
      <c r="H123" s="805">
        <v>39066</v>
      </c>
      <c r="I123" s="806" t="s">
        <v>86</v>
      </c>
      <c r="J123" s="807"/>
      <c r="K123" s="808"/>
      <c r="L123" s="808"/>
      <c r="M123" s="768" t="s">
        <v>19</v>
      </c>
      <c r="N123" s="768" t="s">
        <v>19</v>
      </c>
      <c r="O123" s="768" t="s">
        <v>19</v>
      </c>
      <c r="P123" s="1945"/>
      <c r="Q123" s="1945"/>
    </row>
    <row r="124" spans="2:17" s="35" customFormat="1" x14ac:dyDescent="0.25">
      <c r="B124" s="192"/>
      <c r="C124" s="1209"/>
      <c r="D124" s="1232"/>
      <c r="E124" s="561"/>
      <c r="F124" s="1232"/>
      <c r="G124" s="44"/>
      <c r="H124" s="553"/>
      <c r="I124" s="197"/>
      <c r="J124" s="1233"/>
      <c r="K124" s="1232"/>
      <c r="L124" s="1232"/>
      <c r="M124" s="724"/>
      <c r="N124" s="724"/>
      <c r="O124" s="724"/>
      <c r="P124" s="724"/>
      <c r="Q124" s="724"/>
    </row>
    <row r="125" spans="2:17" s="35" customFormat="1" x14ac:dyDescent="0.25">
      <c r="B125" s="192"/>
      <c r="C125" s="1209"/>
      <c r="D125" s="1232"/>
      <c r="E125" s="561"/>
      <c r="F125" s="1232"/>
      <c r="G125" s="44"/>
      <c r="H125" s="553"/>
      <c r="I125" s="197"/>
      <c r="J125" s="1233"/>
      <c r="K125" s="1232"/>
      <c r="L125" s="1232"/>
      <c r="M125" s="724"/>
      <c r="N125" s="724"/>
      <c r="O125" s="724"/>
      <c r="P125" s="724"/>
      <c r="Q125" s="724"/>
    </row>
    <row r="126" spans="2:17" ht="30" x14ac:dyDescent="0.25">
      <c r="B126" s="732" t="s">
        <v>18</v>
      </c>
      <c r="C126" s="732" t="s">
        <v>166</v>
      </c>
      <c r="D126" s="756" t="s">
        <v>167</v>
      </c>
      <c r="E126" s="732" t="s">
        <v>28</v>
      </c>
      <c r="F126" s="1234" t="s">
        <v>168</v>
      </c>
      <c r="G126" s="200"/>
      <c r="K126" s="1"/>
    </row>
    <row r="127" spans="2:17" ht="108" x14ac:dyDescent="0.2">
      <c r="B127" s="2076" t="s">
        <v>169</v>
      </c>
      <c r="C127" s="201" t="s">
        <v>170</v>
      </c>
      <c r="D127" s="768">
        <v>25</v>
      </c>
      <c r="E127" s="768">
        <v>25</v>
      </c>
      <c r="F127" s="2073">
        <f>+E127+E128+E129</f>
        <v>60</v>
      </c>
      <c r="G127" s="202"/>
      <c r="K127" s="1"/>
    </row>
    <row r="128" spans="2:17" ht="96" x14ac:dyDescent="0.2">
      <c r="B128" s="2076"/>
      <c r="C128" s="201" t="s">
        <v>171</v>
      </c>
      <c r="D128" s="770">
        <v>25</v>
      </c>
      <c r="E128" s="768">
        <v>25</v>
      </c>
      <c r="F128" s="2074"/>
      <c r="G128" s="202"/>
      <c r="K128" s="1"/>
    </row>
    <row r="129" spans="2:11" ht="60" x14ac:dyDescent="0.2">
      <c r="B129" s="2076"/>
      <c r="C129" s="201" t="s">
        <v>172</v>
      </c>
      <c r="D129" s="768">
        <v>10</v>
      </c>
      <c r="E129" s="768">
        <v>10</v>
      </c>
      <c r="F129" s="2075"/>
      <c r="G129" s="202"/>
      <c r="K129" s="1"/>
    </row>
    <row r="130" spans="2:11" x14ac:dyDescent="0.2">
      <c r="B130" s="203"/>
      <c r="C130" s="204"/>
      <c r="D130" s="724"/>
      <c r="E130" s="724"/>
      <c r="F130" s="202"/>
      <c r="G130" s="202"/>
      <c r="K130" s="1"/>
    </row>
    <row r="131" spans="2:11" x14ac:dyDescent="0.2">
      <c r="B131" s="203"/>
      <c r="C131" s="204"/>
      <c r="D131" s="724"/>
      <c r="E131" s="724"/>
      <c r="F131" s="202"/>
      <c r="G131" s="202"/>
      <c r="K131" s="1"/>
    </row>
  </sheetData>
  <mergeCells count="82">
    <mergeCell ref="C9:N9"/>
    <mergeCell ref="B2:P2"/>
    <mergeCell ref="B4:P4"/>
    <mergeCell ref="C6:N6"/>
    <mergeCell ref="C7:N7"/>
    <mergeCell ref="C8:N8"/>
    <mergeCell ref="O60:P60"/>
    <mergeCell ref="B14:C16"/>
    <mergeCell ref="B17:C17"/>
    <mergeCell ref="E34:E35"/>
    <mergeCell ref="M37:N37"/>
    <mergeCell ref="B38:Q38"/>
    <mergeCell ref="B48:B49"/>
    <mergeCell ref="C48:C49"/>
    <mergeCell ref="D48:E48"/>
    <mergeCell ref="C52:N52"/>
    <mergeCell ref="B54:N54"/>
    <mergeCell ref="O57:P57"/>
    <mergeCell ref="O58:P58"/>
    <mergeCell ref="O59:P59"/>
    <mergeCell ref="B71:N71"/>
    <mergeCell ref="B74:B75"/>
    <mergeCell ref="C74:C75"/>
    <mergeCell ref="D74:D75"/>
    <mergeCell ref="E74:E75"/>
    <mergeCell ref="F74:F75"/>
    <mergeCell ref="G74:G75"/>
    <mergeCell ref="H74:H75"/>
    <mergeCell ref="I74:I75"/>
    <mergeCell ref="U84:V84"/>
    <mergeCell ref="J74:L74"/>
    <mergeCell ref="M74:M75"/>
    <mergeCell ref="N74:N75"/>
    <mergeCell ref="O74:O75"/>
    <mergeCell ref="P74:Q75"/>
    <mergeCell ref="P76:Q76"/>
    <mergeCell ref="B97:N97"/>
    <mergeCell ref="P77:Q77"/>
    <mergeCell ref="P80:Q80"/>
    <mergeCell ref="P81:Q81"/>
    <mergeCell ref="P83:Q83"/>
    <mergeCell ref="P84:Q84"/>
    <mergeCell ref="P85:Q85"/>
    <mergeCell ref="B87:N87"/>
    <mergeCell ref="D90:E90"/>
    <mergeCell ref="D91:E91"/>
    <mergeCell ref="B94:P94"/>
    <mergeCell ref="I118:I119"/>
    <mergeCell ref="E109:E111"/>
    <mergeCell ref="B114:N114"/>
    <mergeCell ref="B116:B117"/>
    <mergeCell ref="C116:C117"/>
    <mergeCell ref="D116:D117"/>
    <mergeCell ref="E116:E117"/>
    <mergeCell ref="F116:F117"/>
    <mergeCell ref="G116:G117"/>
    <mergeCell ref="H116:H117"/>
    <mergeCell ref="I116:I117"/>
    <mergeCell ref="J116:L116"/>
    <mergeCell ref="P123:Q123"/>
    <mergeCell ref="B127:B129"/>
    <mergeCell ref="F127:F129"/>
    <mergeCell ref="M118:M119"/>
    <mergeCell ref="N118:N119"/>
    <mergeCell ref="O118:O119"/>
    <mergeCell ref="P118:Q119"/>
    <mergeCell ref="P120:Q120"/>
    <mergeCell ref="P121:Q121"/>
    <mergeCell ref="B118:B119"/>
    <mergeCell ref="C118:C119"/>
    <mergeCell ref="D118:D119"/>
    <mergeCell ref="E118:E119"/>
    <mergeCell ref="F118:F119"/>
    <mergeCell ref="G118:G119"/>
    <mergeCell ref="H118:H119"/>
    <mergeCell ref="O62:P62"/>
    <mergeCell ref="O63:P63"/>
    <mergeCell ref="O64:P64"/>
    <mergeCell ref="O65:P65"/>
    <mergeCell ref="P122:Q122"/>
    <mergeCell ref="P116:Q116"/>
    <mergeCell ref="O66:P66"/>
  </mergeCells>
  <dataValidations count="2">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WVE19:WVE36 WLI19:WLI36 WBM19:WBM36 VRQ19:VRQ36 VHU19:VHU36 UXY19:UXY36 UOC19:UOC36 UEG19:UEG36 TUK19:TUK36 TKO19:TKO36 TAS19:TAS36 SQW19:SQW36 SHA19:SHA36 RXE19:RXE36 RNI19:RNI36 RDM19:RDM36 QTQ19:QTQ36 QJU19:QJU36 PZY19:PZY36 PQC19:PQC36 PGG19:PGG36 OWK19:OWK36 OMO19:OMO36 OCS19:OCS36 NSW19:NSW36 NJA19:NJA36 MZE19:MZE36 MPI19:MPI36 MFM19:MFM36 LVQ19:LVQ36 LLU19:LLU36 LBY19:LBY36 KSC19:KSC36 KIG19:KIG36 JYK19:JYK36 JOO19:JOO36 JES19:JES36 IUW19:IUW36 ILA19:ILA36 IBE19:IBE36 HRI19:HRI36 HHM19:HHM36 GXQ19:GXQ36 GNU19:GNU36 GDY19:GDY36 FUC19:FUC36 FKG19:FKG36 FAK19:FAK36 EQO19:EQO36 EGS19:EGS36 DWW19:DWW36 DNA19:DNA36 DDE19:DDE36 CTI19:CTI36 CJM19:CJM36 BZQ19:BZQ36 BPU19:BPU36 BFY19:BFY36 AWC19:AWC36 AMG19:AMG36 ACK19:ACK36 SO19:SO36 IS19:IS36 A19:A36">
      <formula1>"1,2,3,4,5"</formula1>
    </dataValidation>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WVH19:WVH36 WLL19:WLL36 WBP19:WBP36 VRT19:VRT36 VHX19:VHX36 UYB19:UYB36 UOF19:UOF36 UEJ19:UEJ36 TUN19:TUN36 TKR19:TKR36 TAV19:TAV36 SQZ19:SQZ36 SHD19:SHD36 RXH19:RXH36 RNL19:RNL36 RDP19:RDP36 QTT19:QTT36 QJX19:QJX36 QAB19:QAB36 PQF19:PQF36 PGJ19:PGJ36 OWN19:OWN36 OMR19:OMR36 OCV19:OCV36 NSZ19:NSZ36 NJD19:NJD36 MZH19:MZH36 MPL19:MPL36 MFP19:MFP36 LVT19:LVT36 LLX19:LLX36 LCB19:LCB36 KSF19:KSF36 KIJ19:KIJ36 JYN19:JYN36 JOR19:JOR36 JEV19:JEV36 IUZ19:IUZ36 ILD19:ILD36 IBH19:IBH36 HRL19:HRL36 HHP19:HHP36 GXT19:GXT36 GNX19:GNX36 GEB19:GEB36 FUF19:FUF36 FKJ19:FKJ36 FAN19:FAN36 EQR19:EQR36 EGV19:EGV36 DWZ19:DWZ36 DND19:DND36 DDH19:DDH36 CTL19:CTL36 CJP19:CJP36 BZT19:BZT36 BPX19:BPX36 BGB19:BGB36 AWF19:AWF36 AMJ19:AMJ36 ACN19:ACN36 SR19:SR36 IV19:IV36">
      <formula1>0</formula1>
      <formula2>1</formula2>
    </dataValidation>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35"/>
  <sheetViews>
    <sheetView zoomScale="78" workbookViewId="0">
      <selection activeCell="F21" sqref="F21"/>
    </sheetView>
  </sheetViews>
  <sheetFormatPr baseColWidth="10" defaultRowHeight="15" x14ac:dyDescent="0.25"/>
  <cols>
    <col min="1" max="1" width="3.1406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8" style="799" customWidth="1"/>
    <col min="12" max="12" width="22.140625" style="1" customWidth="1"/>
    <col min="13" max="13" width="18.7109375" style="1" customWidth="1"/>
    <col min="14" max="14" width="15.5703125" style="1" customWidth="1"/>
    <col min="15" max="15" width="26.140625" style="1" customWidth="1"/>
    <col min="16" max="16" width="19.5703125" style="799"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4101</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753">
        <v>47</v>
      </c>
      <c r="D10" s="1064" t="s">
        <v>1210</v>
      </c>
      <c r="E10" s="1065"/>
      <c r="F10" s="6"/>
      <c r="G10" s="6"/>
      <c r="H10" s="6"/>
      <c r="I10" s="6"/>
      <c r="J10" s="6"/>
      <c r="K10" s="7"/>
      <c r="L10" s="6"/>
      <c r="M10" s="6"/>
      <c r="N10" s="8"/>
    </row>
    <row r="11" spans="2:16" ht="16.5" thickBot="1" x14ac:dyDescent="0.3">
      <c r="B11" s="9" t="s">
        <v>8</v>
      </c>
      <c r="C11" s="10" t="s">
        <v>3269</v>
      </c>
      <c r="D11" s="11"/>
      <c r="E11" s="11"/>
      <c r="F11" s="11"/>
      <c r="G11" s="11"/>
      <c r="H11" s="11"/>
      <c r="I11" s="11"/>
      <c r="J11" s="11"/>
      <c r="K11" s="12"/>
      <c r="L11" s="11"/>
      <c r="M11" s="11"/>
      <c r="N11" s="13"/>
    </row>
    <row r="12" spans="2:16" ht="15.75" x14ac:dyDescent="0.25">
      <c r="B12" s="14"/>
      <c r="C12" s="15"/>
      <c r="D12" s="16"/>
      <c r="E12" s="16"/>
      <c r="F12" s="16"/>
      <c r="G12" s="16"/>
      <c r="H12" s="16"/>
      <c r="I12" s="799"/>
      <c r="J12" s="799"/>
      <c r="L12" s="799"/>
      <c r="M12" s="799"/>
      <c r="N12" s="16"/>
    </row>
    <row r="13" spans="2:16" x14ac:dyDescent="0.25">
      <c r="I13" s="799"/>
      <c r="J13" s="799"/>
      <c r="L13" s="799"/>
      <c r="M13" s="799"/>
      <c r="N13" s="17"/>
    </row>
    <row r="14" spans="2:16" x14ac:dyDescent="0.25">
      <c r="B14" s="2384" t="s">
        <v>10</v>
      </c>
      <c r="C14" s="2384"/>
      <c r="D14" s="754" t="s">
        <v>11</v>
      </c>
      <c r="E14" s="754" t="s">
        <v>12</v>
      </c>
      <c r="F14" s="754" t="s">
        <v>13</v>
      </c>
      <c r="G14" s="1067"/>
      <c r="I14" s="20"/>
      <c r="J14" s="20"/>
      <c r="K14" s="801"/>
      <c r="L14" s="20"/>
      <c r="M14" s="20"/>
      <c r="N14" s="17"/>
    </row>
    <row r="15" spans="2:16" x14ac:dyDescent="0.25">
      <c r="B15" s="2384"/>
      <c r="C15" s="2384"/>
      <c r="D15" s="754">
        <v>47</v>
      </c>
      <c r="E15" s="22">
        <v>1773739831</v>
      </c>
      <c r="F15" s="23">
        <v>767</v>
      </c>
      <c r="G15" s="1068"/>
      <c r="I15" s="25"/>
      <c r="J15" s="25"/>
      <c r="K15" s="26"/>
      <c r="L15" s="25"/>
      <c r="M15" s="25"/>
      <c r="N15" s="17"/>
    </row>
    <row r="16" spans="2:16" x14ac:dyDescent="0.25">
      <c r="B16" s="2384"/>
      <c r="C16" s="2384"/>
      <c r="D16" s="754"/>
      <c r="E16" s="22"/>
      <c r="F16" s="23"/>
      <c r="G16" s="1068"/>
      <c r="I16" s="25"/>
      <c r="J16" s="25"/>
      <c r="K16" s="26"/>
      <c r="L16" s="25"/>
      <c r="M16" s="25"/>
      <c r="N16" s="17"/>
    </row>
    <row r="17" spans="1:14" ht="15.75" thickBot="1" x14ac:dyDescent="0.3">
      <c r="B17" s="1894" t="s">
        <v>14</v>
      </c>
      <c r="C17" s="1895"/>
      <c r="D17" s="754"/>
      <c r="E17" s="31"/>
      <c r="F17" s="23"/>
      <c r="G17" s="1068"/>
      <c r="H17" s="28"/>
      <c r="I17" s="799"/>
      <c r="J17" s="799"/>
      <c r="L17" s="799"/>
      <c r="M17" s="799"/>
      <c r="N17" s="29"/>
    </row>
    <row r="18" spans="1:14" ht="45.75" thickBot="1" x14ac:dyDescent="0.3">
      <c r="A18" s="32"/>
      <c r="B18" s="33" t="s">
        <v>15</v>
      </c>
      <c r="C18" s="34" t="s">
        <v>16</v>
      </c>
      <c r="E18" s="20"/>
      <c r="F18" s="20"/>
      <c r="G18" s="20"/>
      <c r="H18" s="20"/>
      <c r="I18" s="35"/>
      <c r="J18" s="35"/>
      <c r="K18" s="724"/>
      <c r="L18" s="35"/>
      <c r="M18" s="35"/>
    </row>
    <row r="19" spans="1:14" ht="15.75" thickBot="1" x14ac:dyDescent="0.3">
      <c r="A19" s="37">
        <v>1</v>
      </c>
      <c r="C19" s="38" t="s">
        <v>4046</v>
      </c>
      <c r="D19" s="39"/>
      <c r="E19" s="40">
        <f>E15</f>
        <v>1773739831</v>
      </c>
      <c r="F19" s="41"/>
      <c r="G19" s="41"/>
      <c r="H19" s="41"/>
      <c r="I19" s="42"/>
      <c r="J19" s="42"/>
      <c r="K19" s="43"/>
      <c r="L19" s="42"/>
      <c r="M19" s="42"/>
    </row>
    <row r="20" spans="1:14" x14ac:dyDescent="0.25">
      <c r="A20" s="44"/>
      <c r="C20" s="45"/>
      <c r="D20" s="25"/>
      <c r="E20" s="46"/>
      <c r="F20" s="41"/>
      <c r="G20" s="41"/>
      <c r="H20" s="41"/>
      <c r="I20" s="42"/>
      <c r="J20" s="42"/>
      <c r="K20" s="43"/>
      <c r="L20" s="42"/>
      <c r="M20" s="42"/>
    </row>
    <row r="21" spans="1:14" x14ac:dyDescent="0.25">
      <c r="A21" s="44"/>
      <c r="C21" s="45"/>
      <c r="D21" s="25"/>
      <c r="E21" s="46"/>
      <c r="F21" s="41"/>
      <c r="G21" s="41"/>
      <c r="H21" s="41"/>
      <c r="I21" s="42"/>
      <c r="J21" s="42"/>
      <c r="K21" s="43"/>
      <c r="L21" s="42"/>
      <c r="M21" s="42"/>
    </row>
    <row r="22" spans="1:14" x14ac:dyDescent="0.25">
      <c r="A22" s="44"/>
      <c r="B22" s="47" t="s">
        <v>810</v>
      </c>
      <c r="C22" s="48"/>
      <c r="D22"/>
      <c r="E22"/>
      <c r="F22"/>
      <c r="G22"/>
      <c r="H22"/>
      <c r="I22" s="799"/>
      <c r="J22" s="799"/>
      <c r="L22" s="799"/>
      <c r="M22" s="799"/>
      <c r="N22" s="17"/>
    </row>
    <row r="23" spans="1:14" x14ac:dyDescent="0.25">
      <c r="A23" s="44"/>
      <c r="B23"/>
      <c r="C23" s="48"/>
      <c r="D23"/>
      <c r="E23"/>
      <c r="F23"/>
      <c r="G23"/>
      <c r="H23"/>
      <c r="I23" s="799"/>
      <c r="J23" s="799"/>
      <c r="L23" s="799"/>
      <c r="M23" s="799"/>
      <c r="N23" s="17"/>
    </row>
    <row r="24" spans="1:14" x14ac:dyDescent="0.25">
      <c r="A24" s="44"/>
      <c r="B24" s="49" t="s">
        <v>18</v>
      </c>
      <c r="C24" s="50" t="s">
        <v>19</v>
      </c>
      <c r="D24" s="49" t="s">
        <v>20</v>
      </c>
      <c r="E24"/>
      <c r="F24"/>
      <c r="G24"/>
      <c r="H24"/>
      <c r="I24" s="799"/>
      <c r="J24" s="799"/>
      <c r="L24" s="799"/>
      <c r="M24" s="799"/>
      <c r="N24" s="17"/>
    </row>
    <row r="25" spans="1:14" x14ac:dyDescent="0.25">
      <c r="A25" s="44"/>
      <c r="B25" s="51" t="s">
        <v>21</v>
      </c>
      <c r="C25" s="52" t="s">
        <v>22</v>
      </c>
      <c r="D25" s="768"/>
      <c r="E25"/>
      <c r="F25"/>
      <c r="G25"/>
      <c r="H25"/>
      <c r="I25" s="799"/>
      <c r="J25" s="799"/>
      <c r="L25" s="799"/>
      <c r="M25" s="799"/>
      <c r="N25" s="17"/>
    </row>
    <row r="26" spans="1:14" x14ac:dyDescent="0.25">
      <c r="A26" s="44"/>
      <c r="B26" s="51" t="s">
        <v>23</v>
      </c>
      <c r="C26" s="52" t="s">
        <v>22</v>
      </c>
      <c r="D26" s="768"/>
      <c r="E26"/>
      <c r="F26"/>
      <c r="G26"/>
      <c r="H26"/>
      <c r="I26" s="799"/>
      <c r="J26" s="799"/>
      <c r="L26" s="799"/>
      <c r="M26" s="799"/>
      <c r="N26" s="17"/>
    </row>
    <row r="27" spans="1:14" x14ac:dyDescent="0.25">
      <c r="A27" s="44"/>
      <c r="B27" s="51" t="s">
        <v>24</v>
      </c>
      <c r="C27" s="52" t="s">
        <v>22</v>
      </c>
      <c r="D27" s="768"/>
      <c r="E27"/>
      <c r="F27"/>
      <c r="G27"/>
      <c r="H27"/>
      <c r="I27" s="799"/>
      <c r="J27" s="799"/>
      <c r="L27" s="799"/>
      <c r="M27" s="799"/>
      <c r="N27" s="17"/>
    </row>
    <row r="28" spans="1:14" x14ac:dyDescent="0.25">
      <c r="A28" s="44"/>
      <c r="B28" s="51" t="s">
        <v>25</v>
      </c>
      <c r="C28" s="52" t="s">
        <v>237</v>
      </c>
      <c r="D28" s="768" t="s">
        <v>22</v>
      </c>
      <c r="E28"/>
      <c r="F28"/>
      <c r="G28"/>
      <c r="H28"/>
      <c r="I28" s="799"/>
      <c r="J28" s="799"/>
      <c r="L28" s="799"/>
      <c r="M28" s="799"/>
      <c r="N28" s="17"/>
    </row>
    <row r="29" spans="1:14" x14ac:dyDescent="0.25">
      <c r="A29" s="44"/>
      <c r="B29" s="35"/>
      <c r="C29" s="54"/>
      <c r="D29" s="724"/>
      <c r="E29"/>
      <c r="F29"/>
      <c r="G29"/>
      <c r="H29"/>
      <c r="I29" s="799"/>
      <c r="J29" s="799"/>
      <c r="L29" s="799"/>
      <c r="M29" s="799"/>
      <c r="N29" s="17"/>
    </row>
    <row r="30" spans="1:14" x14ac:dyDescent="0.25">
      <c r="A30" s="44"/>
      <c r="B30" s="47" t="s">
        <v>4047</v>
      </c>
      <c r="C30" s="48"/>
      <c r="D30"/>
      <c r="E30"/>
      <c r="F30"/>
      <c r="G30"/>
      <c r="H30"/>
      <c r="I30" s="799"/>
      <c r="J30" s="799"/>
      <c r="L30" s="799"/>
      <c r="M30" s="799"/>
      <c r="N30" s="17"/>
    </row>
    <row r="31" spans="1:14" x14ac:dyDescent="0.25">
      <c r="A31" s="44"/>
      <c r="B31" s="420" t="s">
        <v>173</v>
      </c>
      <c r="C31" s="48"/>
      <c r="D31"/>
      <c r="E31"/>
      <c r="F31"/>
      <c r="G31"/>
      <c r="H31"/>
      <c r="I31" s="799"/>
      <c r="J31" s="1322"/>
      <c r="L31" s="799"/>
      <c r="M31" s="799"/>
      <c r="N31" s="17"/>
    </row>
    <row r="32" spans="1:14" x14ac:dyDescent="0.25">
      <c r="A32" s="44"/>
      <c r="B32"/>
      <c r="C32" s="48"/>
      <c r="D32"/>
      <c r="E32"/>
      <c r="F32"/>
      <c r="G32"/>
      <c r="H32"/>
      <c r="I32" s="799"/>
      <c r="J32" s="799"/>
      <c r="L32" s="799"/>
      <c r="M32" s="799"/>
      <c r="N32" s="17"/>
    </row>
    <row r="33" spans="1:26" x14ac:dyDescent="0.25">
      <c r="A33" s="44"/>
      <c r="B33" s="49" t="s">
        <v>18</v>
      </c>
      <c r="C33" s="50" t="s">
        <v>27</v>
      </c>
      <c r="D33" s="55" t="s">
        <v>28</v>
      </c>
      <c r="E33" s="55" t="s">
        <v>29</v>
      </c>
      <c r="F33"/>
      <c r="G33"/>
      <c r="H33"/>
      <c r="I33" s="799"/>
      <c r="J33" s="799"/>
      <c r="L33" s="799"/>
      <c r="M33" s="799"/>
      <c r="N33" s="17"/>
    </row>
    <row r="34" spans="1:26" ht="28.5" x14ac:dyDescent="0.25">
      <c r="A34" s="44"/>
      <c r="B34" s="56" t="s">
        <v>30</v>
      </c>
      <c r="C34" s="57" t="s">
        <v>3232</v>
      </c>
      <c r="D34" s="768">
        <v>0</v>
      </c>
      <c r="E34" s="1885">
        <v>35</v>
      </c>
      <c r="F34"/>
      <c r="G34"/>
      <c r="H34"/>
      <c r="I34" s="799"/>
      <c r="J34" s="799"/>
      <c r="L34" s="799"/>
      <c r="M34" s="799"/>
      <c r="N34" s="17"/>
    </row>
    <row r="35" spans="1:26" ht="42.75" x14ac:dyDescent="0.25">
      <c r="A35" s="44"/>
      <c r="B35" s="56" t="s">
        <v>31</v>
      </c>
      <c r="C35" s="57" t="s">
        <v>3233</v>
      </c>
      <c r="D35" s="768">
        <v>35</v>
      </c>
      <c r="E35" s="1886"/>
      <c r="F35"/>
      <c r="G35"/>
      <c r="H35"/>
      <c r="I35" s="799"/>
      <c r="J35" s="1322"/>
      <c r="L35" s="799"/>
      <c r="M35" s="799"/>
      <c r="N35" s="17"/>
    </row>
    <row r="36" spans="1:26" x14ac:dyDescent="0.25">
      <c r="A36" s="44"/>
      <c r="C36" s="45"/>
      <c r="D36" s="25"/>
      <c r="E36" s="46"/>
      <c r="F36" s="41"/>
      <c r="G36" s="41"/>
      <c r="H36" s="41"/>
      <c r="I36" s="42"/>
      <c r="J36" s="39"/>
      <c r="K36" s="43"/>
      <c r="L36" s="42"/>
      <c r="M36" s="42"/>
    </row>
    <row r="37" spans="1:26" ht="15.75" thickBot="1" x14ac:dyDescent="0.3">
      <c r="M37" s="1887" t="s">
        <v>32</v>
      </c>
      <c r="N37" s="1887"/>
    </row>
    <row r="38" spans="1:26" ht="18.75" x14ac:dyDescent="0.25">
      <c r="B38" s="2298" t="s">
        <v>3234</v>
      </c>
      <c r="C38" s="2298"/>
      <c r="D38" s="2298"/>
      <c r="E38" s="2298"/>
      <c r="F38" s="2298"/>
      <c r="G38" s="2298"/>
      <c r="H38" s="2298"/>
      <c r="I38" s="2298"/>
      <c r="J38" s="2298"/>
      <c r="K38" s="2298"/>
      <c r="L38" s="2298"/>
      <c r="M38" s="2298"/>
      <c r="N38" s="2298"/>
      <c r="O38" s="2298"/>
      <c r="P38" s="2298"/>
      <c r="Q38" s="2298"/>
    </row>
    <row r="39" spans="1:26" x14ac:dyDescent="0.25">
      <c r="M39" s="58"/>
      <c r="N39" s="58"/>
    </row>
    <row r="40" spans="1:26" s="799" customFormat="1" ht="60" x14ac:dyDescent="0.25">
      <c r="B40" s="755" t="s">
        <v>34</v>
      </c>
      <c r="C40" s="793" t="s">
        <v>35</v>
      </c>
      <c r="D40" s="755" t="s">
        <v>36</v>
      </c>
      <c r="E40" s="755" t="s">
        <v>37</v>
      </c>
      <c r="F40" s="755" t="s">
        <v>38</v>
      </c>
      <c r="G40" s="755" t="s">
        <v>39</v>
      </c>
      <c r="H40" s="755" t="s">
        <v>40</v>
      </c>
      <c r="I40" s="755" t="s">
        <v>41</v>
      </c>
      <c r="J40" s="755" t="s">
        <v>42</v>
      </c>
      <c r="K40" s="755" t="s">
        <v>43</v>
      </c>
      <c r="L40" s="755" t="s">
        <v>44</v>
      </c>
      <c r="M40" s="1157" t="s">
        <v>45</v>
      </c>
      <c r="N40" s="798" t="s">
        <v>46</v>
      </c>
      <c r="O40" s="798" t="s">
        <v>47</v>
      </c>
      <c r="P40" s="798" t="s">
        <v>48</v>
      </c>
      <c r="Q40" s="798" t="s">
        <v>49</v>
      </c>
    </row>
    <row r="41" spans="1:26" s="76" customFormat="1" ht="30" x14ac:dyDescent="0.25">
      <c r="A41" s="62"/>
      <c r="B41" s="336" t="s">
        <v>4101</v>
      </c>
      <c r="C41" s="447" t="s">
        <v>4101</v>
      </c>
      <c r="D41" s="447" t="s">
        <v>4102</v>
      </c>
      <c r="E41" s="447" t="s">
        <v>4103</v>
      </c>
      <c r="F41" s="447" t="s">
        <v>19</v>
      </c>
      <c r="G41" s="1159">
        <v>1</v>
      </c>
      <c r="H41" s="1308">
        <v>39909</v>
      </c>
      <c r="I41" s="1308">
        <v>40163</v>
      </c>
      <c r="J41" s="1309" t="s">
        <v>20</v>
      </c>
      <c r="K41" s="1321">
        <v>0.73</v>
      </c>
      <c r="L41" s="1321">
        <v>7.6</v>
      </c>
      <c r="M41" s="1309">
        <v>90</v>
      </c>
      <c r="N41" s="1310">
        <v>90</v>
      </c>
      <c r="O41" s="816">
        <v>32000000</v>
      </c>
      <c r="P41" s="816">
        <v>48</v>
      </c>
      <c r="Q41" s="2228" t="s">
        <v>4447</v>
      </c>
      <c r="R41" s="75"/>
      <c r="S41" s="75"/>
      <c r="T41" s="75"/>
      <c r="U41" s="75"/>
      <c r="V41" s="75"/>
      <c r="W41" s="75"/>
      <c r="X41" s="75"/>
      <c r="Y41" s="75"/>
      <c r="Z41" s="75"/>
    </row>
    <row r="42" spans="1:26" s="76" customFormat="1" ht="30" x14ac:dyDescent="0.25">
      <c r="A42" s="62"/>
      <c r="B42" s="336" t="s">
        <v>4101</v>
      </c>
      <c r="C42" s="447" t="s">
        <v>4101</v>
      </c>
      <c r="D42" s="447" t="s">
        <v>4102</v>
      </c>
      <c r="E42" s="447" t="s">
        <v>4104</v>
      </c>
      <c r="F42" s="814" t="s">
        <v>19</v>
      </c>
      <c r="G42" s="65">
        <v>1</v>
      </c>
      <c r="H42" s="1311">
        <v>40063</v>
      </c>
      <c r="I42" s="1312">
        <v>40178</v>
      </c>
      <c r="J42" s="1313" t="s">
        <v>20</v>
      </c>
      <c r="K42" s="1320">
        <v>0.5</v>
      </c>
      <c r="L42" s="1320">
        <v>2.56</v>
      </c>
      <c r="M42" s="1314">
        <v>725</v>
      </c>
      <c r="N42" s="1315">
        <v>725</v>
      </c>
      <c r="O42" s="87">
        <v>63731600</v>
      </c>
      <c r="P42" s="87">
        <v>49</v>
      </c>
      <c r="Q42" s="2248"/>
      <c r="R42" s="75"/>
      <c r="S42" s="75"/>
      <c r="T42" s="75"/>
      <c r="U42" s="75"/>
      <c r="V42" s="75"/>
      <c r="W42" s="75"/>
      <c r="X42" s="75"/>
      <c r="Y42" s="75"/>
      <c r="Z42" s="75"/>
    </row>
    <row r="43" spans="1:26" s="76" customFormat="1" ht="30" x14ac:dyDescent="0.25">
      <c r="A43" s="62"/>
      <c r="B43" s="336" t="s">
        <v>4101</v>
      </c>
      <c r="C43" s="447" t="s">
        <v>4101</v>
      </c>
      <c r="D43" s="447" t="s">
        <v>4102</v>
      </c>
      <c r="E43" s="80" t="s">
        <v>4105</v>
      </c>
      <c r="F43" s="79" t="s">
        <v>19</v>
      </c>
      <c r="G43" s="65">
        <v>1</v>
      </c>
      <c r="H43" s="1316">
        <v>40436</v>
      </c>
      <c r="I43" s="1317">
        <v>40466</v>
      </c>
      <c r="J43" s="1318" t="s">
        <v>20</v>
      </c>
      <c r="K43" s="1324">
        <v>0</v>
      </c>
      <c r="L43" s="1324">
        <v>1</v>
      </c>
      <c r="M43" s="1315">
        <v>350</v>
      </c>
      <c r="N43" s="1315">
        <v>350</v>
      </c>
      <c r="O43" s="87">
        <v>75050000</v>
      </c>
      <c r="P43" s="87">
        <v>50</v>
      </c>
      <c r="Q43" s="2248"/>
      <c r="R43" s="75"/>
      <c r="S43" s="75"/>
      <c r="T43" s="75"/>
      <c r="U43" s="75"/>
      <c r="V43" s="75"/>
      <c r="W43" s="75"/>
      <c r="X43" s="75"/>
      <c r="Y43" s="75"/>
      <c r="Z43" s="75"/>
    </row>
    <row r="44" spans="1:26" s="76" customFormat="1" ht="30" x14ac:dyDescent="0.25">
      <c r="A44" s="62"/>
      <c r="B44" s="336" t="s">
        <v>4101</v>
      </c>
      <c r="C44" s="447" t="s">
        <v>4101</v>
      </c>
      <c r="D44" s="447" t="s">
        <v>4102</v>
      </c>
      <c r="E44" s="80" t="s">
        <v>4106</v>
      </c>
      <c r="F44" s="79" t="s">
        <v>19</v>
      </c>
      <c r="G44" s="65">
        <v>1</v>
      </c>
      <c r="H44" s="1316">
        <v>40416</v>
      </c>
      <c r="I44" s="1317">
        <v>40538</v>
      </c>
      <c r="J44" s="1318" t="s">
        <v>20</v>
      </c>
      <c r="K44" s="1324">
        <v>4</v>
      </c>
      <c r="L44" s="1324">
        <v>0</v>
      </c>
      <c r="M44" s="1315">
        <v>878</v>
      </c>
      <c r="N44" s="1315">
        <v>878</v>
      </c>
      <c r="O44" s="87">
        <v>75268000</v>
      </c>
      <c r="P44" s="87">
        <v>51</v>
      </c>
      <c r="Q44" s="2248"/>
    </row>
    <row r="45" spans="1:26" s="76" customFormat="1" ht="30" x14ac:dyDescent="0.25">
      <c r="A45" s="62"/>
      <c r="B45" s="336" t="s">
        <v>4101</v>
      </c>
      <c r="C45" s="447" t="s">
        <v>4101</v>
      </c>
      <c r="D45" s="447" t="s">
        <v>4102</v>
      </c>
      <c r="E45" s="80" t="s">
        <v>4107</v>
      </c>
      <c r="F45" s="79" t="s">
        <v>19</v>
      </c>
      <c r="G45" s="65">
        <v>1</v>
      </c>
      <c r="H45" s="1316">
        <v>40575</v>
      </c>
      <c r="I45" s="1317">
        <v>40908</v>
      </c>
      <c r="J45" s="1318" t="s">
        <v>20</v>
      </c>
      <c r="K45" s="1324">
        <v>11</v>
      </c>
      <c r="L45" s="1324">
        <v>0</v>
      </c>
      <c r="M45" s="1315">
        <v>90</v>
      </c>
      <c r="N45" s="1315">
        <v>90</v>
      </c>
      <c r="O45" s="87">
        <v>55374000</v>
      </c>
      <c r="P45" s="87">
        <v>52</v>
      </c>
      <c r="Q45" s="2248"/>
    </row>
    <row r="46" spans="1:26" s="76" customFormat="1" ht="30" x14ac:dyDescent="0.25">
      <c r="A46" s="62"/>
      <c r="B46" s="336" t="s">
        <v>4101</v>
      </c>
      <c r="C46" s="447" t="s">
        <v>4101</v>
      </c>
      <c r="D46" s="447" t="s">
        <v>4102</v>
      </c>
      <c r="E46" s="80" t="s">
        <v>4108</v>
      </c>
      <c r="F46" s="79" t="s">
        <v>19</v>
      </c>
      <c r="G46" s="65">
        <v>1</v>
      </c>
      <c r="H46" s="1323">
        <v>41008</v>
      </c>
      <c r="I46" s="1317">
        <v>41243</v>
      </c>
      <c r="J46" s="1318" t="s">
        <v>20</v>
      </c>
      <c r="K46" s="1324">
        <v>7.7</v>
      </c>
      <c r="L46" s="1324">
        <v>0</v>
      </c>
      <c r="M46" s="1315">
        <v>1370</v>
      </c>
      <c r="N46" s="1315">
        <v>1370</v>
      </c>
      <c r="O46" s="87">
        <v>154569550</v>
      </c>
      <c r="P46" s="87">
        <v>53</v>
      </c>
      <c r="Q46" s="2248"/>
    </row>
    <row r="47" spans="1:26" s="76" customFormat="1" ht="30" x14ac:dyDescent="0.25">
      <c r="A47" s="62"/>
      <c r="B47" s="336" t="s">
        <v>4101</v>
      </c>
      <c r="C47" s="447" t="s">
        <v>4101</v>
      </c>
      <c r="D47" s="447" t="s">
        <v>4102</v>
      </c>
      <c r="E47" s="80" t="s">
        <v>4109</v>
      </c>
      <c r="F47" s="79" t="s">
        <v>19</v>
      </c>
      <c r="G47" s="65">
        <v>1</v>
      </c>
      <c r="H47" s="1316" t="s">
        <v>4110</v>
      </c>
      <c r="I47" s="1317">
        <v>41185</v>
      </c>
      <c r="J47" s="1318" t="s">
        <v>20</v>
      </c>
      <c r="K47" s="1324">
        <v>0</v>
      </c>
      <c r="L47" s="1324">
        <v>3.7</v>
      </c>
      <c r="M47" s="1315">
        <v>90</v>
      </c>
      <c r="N47" s="1315">
        <v>90</v>
      </c>
      <c r="O47" s="87">
        <v>22046000</v>
      </c>
      <c r="P47" s="87">
        <v>54</v>
      </c>
      <c r="Q47" s="2248"/>
    </row>
    <row r="48" spans="1:26" s="76" customFormat="1" ht="30" x14ac:dyDescent="0.25">
      <c r="A48" s="62"/>
      <c r="B48" s="336" t="s">
        <v>4101</v>
      </c>
      <c r="C48" s="447" t="s">
        <v>4101</v>
      </c>
      <c r="D48" s="447" t="s">
        <v>3306</v>
      </c>
      <c r="E48" s="80" t="s">
        <v>4111</v>
      </c>
      <c r="F48" s="79" t="s">
        <v>19</v>
      </c>
      <c r="G48" s="65">
        <v>1</v>
      </c>
      <c r="H48" s="1316">
        <v>39815</v>
      </c>
      <c r="I48" s="1317">
        <v>40178</v>
      </c>
      <c r="J48" s="1318" t="s">
        <v>20</v>
      </c>
      <c r="K48" s="1324">
        <v>0</v>
      </c>
      <c r="L48" s="1324">
        <v>0</v>
      </c>
      <c r="M48" s="1315">
        <v>1170</v>
      </c>
      <c r="N48" s="1315">
        <v>1170</v>
      </c>
      <c r="O48" s="87">
        <v>115321368</v>
      </c>
      <c r="P48" s="87" t="s">
        <v>4112</v>
      </c>
      <c r="Q48" s="2229"/>
    </row>
    <row r="49" spans="1:17" s="76" customFormat="1" ht="30" x14ac:dyDescent="0.25">
      <c r="A49" s="62"/>
      <c r="B49" s="336" t="s">
        <v>4101</v>
      </c>
      <c r="C49" s="447" t="s">
        <v>4101</v>
      </c>
      <c r="D49" s="447" t="s">
        <v>3306</v>
      </c>
      <c r="E49" s="80" t="s">
        <v>4113</v>
      </c>
      <c r="F49" s="79" t="s">
        <v>19</v>
      </c>
      <c r="G49" s="65">
        <v>1</v>
      </c>
      <c r="H49" s="80">
        <v>40182</v>
      </c>
      <c r="I49" s="81">
        <v>40543</v>
      </c>
      <c r="J49" s="82" t="s">
        <v>20</v>
      </c>
      <c r="K49" s="160">
        <v>11.9</v>
      </c>
      <c r="L49" s="160">
        <v>0</v>
      </c>
      <c r="M49" s="84">
        <v>1170</v>
      </c>
      <c r="N49" s="84">
        <v>1170</v>
      </c>
      <c r="O49" s="87">
        <v>93791360</v>
      </c>
      <c r="P49" s="87" t="s">
        <v>4114</v>
      </c>
      <c r="Q49" s="62"/>
    </row>
    <row r="50" spans="1:17" s="76" customFormat="1" ht="30" x14ac:dyDescent="0.25">
      <c r="A50" s="62"/>
      <c r="B50" s="336" t="s">
        <v>4101</v>
      </c>
      <c r="C50" s="447" t="s">
        <v>4101</v>
      </c>
      <c r="D50" s="447" t="s">
        <v>3306</v>
      </c>
      <c r="E50" s="80" t="s">
        <v>4115</v>
      </c>
      <c r="F50" s="79" t="s">
        <v>19</v>
      </c>
      <c r="G50" s="65">
        <v>1</v>
      </c>
      <c r="H50" s="80">
        <v>40563</v>
      </c>
      <c r="I50" s="81">
        <v>40908</v>
      </c>
      <c r="J50" s="82" t="s">
        <v>20</v>
      </c>
      <c r="K50" s="160">
        <v>11.3</v>
      </c>
      <c r="L50" s="160">
        <v>0</v>
      </c>
      <c r="M50" s="84">
        <v>1170</v>
      </c>
      <c r="N50" s="84">
        <v>1170</v>
      </c>
      <c r="O50" s="87">
        <v>97543015</v>
      </c>
      <c r="P50" s="87" t="s">
        <v>4116</v>
      </c>
      <c r="Q50" s="62"/>
    </row>
    <row r="51" spans="1:17" s="76" customFormat="1" ht="30" x14ac:dyDescent="0.25">
      <c r="A51" s="62"/>
      <c r="B51" s="336" t="s">
        <v>4101</v>
      </c>
      <c r="C51" s="447" t="s">
        <v>4101</v>
      </c>
      <c r="D51" s="447" t="s">
        <v>3306</v>
      </c>
      <c r="E51" s="80" t="s">
        <v>4117</v>
      </c>
      <c r="F51" s="79" t="s">
        <v>19</v>
      </c>
      <c r="G51" s="65">
        <v>1</v>
      </c>
      <c r="H51" s="80">
        <v>40932</v>
      </c>
      <c r="I51" s="81">
        <v>41090</v>
      </c>
      <c r="J51" s="82" t="s">
        <v>20</v>
      </c>
      <c r="K51" s="160">
        <v>5.2</v>
      </c>
      <c r="L51" s="160">
        <v>0</v>
      </c>
      <c r="M51" s="84">
        <v>1170</v>
      </c>
      <c r="N51" s="84">
        <v>1170</v>
      </c>
      <c r="O51" s="87">
        <v>67220924</v>
      </c>
      <c r="P51" s="87" t="s">
        <v>4118</v>
      </c>
      <c r="Q51" s="62"/>
    </row>
    <row r="52" spans="1:17" s="76" customFormat="1" ht="30" x14ac:dyDescent="0.25">
      <c r="A52" s="62"/>
      <c r="B52" s="336" t="s">
        <v>4101</v>
      </c>
      <c r="C52" s="447" t="s">
        <v>4101</v>
      </c>
      <c r="D52" s="447" t="s">
        <v>3306</v>
      </c>
      <c r="E52" s="80" t="s">
        <v>4119</v>
      </c>
      <c r="F52" s="79" t="s">
        <v>19</v>
      </c>
      <c r="G52" s="65">
        <v>1</v>
      </c>
      <c r="H52" s="80">
        <v>41099</v>
      </c>
      <c r="I52" s="81">
        <v>41274</v>
      </c>
      <c r="J52" s="82" t="s">
        <v>20</v>
      </c>
      <c r="K52" s="160">
        <v>5.7</v>
      </c>
      <c r="L52" s="160">
        <v>0</v>
      </c>
      <c r="M52" s="84">
        <v>90</v>
      </c>
      <c r="N52" s="84">
        <v>90</v>
      </c>
      <c r="O52" s="87">
        <v>121305600</v>
      </c>
      <c r="P52" s="87" t="s">
        <v>4120</v>
      </c>
      <c r="Q52" s="62"/>
    </row>
    <row r="53" spans="1:17" s="76" customFormat="1" ht="30" x14ac:dyDescent="0.25">
      <c r="A53" s="62"/>
      <c r="B53" s="336" t="s">
        <v>4101</v>
      </c>
      <c r="C53" s="447" t="s">
        <v>4101</v>
      </c>
      <c r="D53" s="447" t="s">
        <v>3306</v>
      </c>
      <c r="E53" s="80" t="s">
        <v>4121</v>
      </c>
      <c r="F53" s="79" t="s">
        <v>19</v>
      </c>
      <c r="G53" s="65">
        <v>1</v>
      </c>
      <c r="H53" s="80">
        <v>41550</v>
      </c>
      <c r="I53" s="81">
        <v>41851</v>
      </c>
      <c r="J53" s="82" t="s">
        <v>20</v>
      </c>
      <c r="K53" s="160">
        <v>9.9</v>
      </c>
      <c r="L53" s="160">
        <v>0</v>
      </c>
      <c r="M53" s="84">
        <v>90</v>
      </c>
      <c r="N53" s="84">
        <v>90</v>
      </c>
      <c r="O53" s="87">
        <v>436954230</v>
      </c>
      <c r="P53" s="87" t="s">
        <v>4122</v>
      </c>
      <c r="Q53" s="62"/>
    </row>
    <row r="54" spans="1:17" s="99" customFormat="1" x14ac:dyDescent="0.25">
      <c r="A54" s="90"/>
      <c r="B54" s="91"/>
      <c r="C54" s="1235"/>
      <c r="D54" s="92"/>
      <c r="E54" s="80" t="s">
        <v>4123</v>
      </c>
      <c r="F54" s="94"/>
      <c r="G54" s="65">
        <v>1</v>
      </c>
      <c r="H54" s="94"/>
      <c r="I54" s="1066"/>
      <c r="J54" s="95"/>
      <c r="K54" s="347">
        <f>K41+K42+K43+K44+K45+K46+K47+K48</f>
        <v>23.93</v>
      </c>
      <c r="L54" s="160">
        <f>SUM(L41:L53)</f>
        <v>14.86</v>
      </c>
      <c r="M54" s="96"/>
      <c r="N54" s="96"/>
      <c r="O54" s="1236"/>
      <c r="P54" s="1236"/>
      <c r="Q54" s="90"/>
    </row>
    <row r="55" spans="1:17" s="100" customFormat="1" x14ac:dyDescent="0.25">
      <c r="C55" s="101"/>
      <c r="E55" s="102"/>
      <c r="K55" s="103"/>
      <c r="L55" s="1325"/>
      <c r="P55" s="103"/>
    </row>
    <row r="56" spans="1:17" s="100" customFormat="1" x14ac:dyDescent="0.25">
      <c r="B56" s="1888" t="s">
        <v>60</v>
      </c>
      <c r="C56" s="2126" t="s">
        <v>61</v>
      </c>
      <c r="D56" s="1890" t="s">
        <v>62</v>
      </c>
      <c r="E56" s="1890"/>
      <c r="K56" s="103"/>
      <c r="P56" s="103"/>
    </row>
    <row r="57" spans="1:17" s="100" customFormat="1" x14ac:dyDescent="0.25">
      <c r="B57" s="1889"/>
      <c r="C57" s="2127"/>
      <c r="D57" s="752" t="s">
        <v>63</v>
      </c>
      <c r="E57" s="105" t="s">
        <v>64</v>
      </c>
      <c r="K57" s="103"/>
      <c r="M57" s="1319"/>
      <c r="N57" s="1319"/>
      <c r="O57" s="1319"/>
      <c r="P57" s="103"/>
    </row>
    <row r="58" spans="1:17" s="100" customFormat="1" ht="18.75" x14ac:dyDescent="0.25">
      <c r="B58" s="106" t="s">
        <v>65</v>
      </c>
      <c r="C58" s="107">
        <f>+K54</f>
        <v>23.93</v>
      </c>
      <c r="D58" s="833" t="s">
        <v>22</v>
      </c>
      <c r="E58" s="109"/>
      <c r="F58" s="110"/>
      <c r="G58" s="110"/>
      <c r="H58" s="110"/>
      <c r="I58" s="110"/>
      <c r="J58" s="110"/>
      <c r="K58" s="111"/>
      <c r="L58" s="110"/>
      <c r="M58" s="110"/>
      <c r="P58" s="103"/>
    </row>
    <row r="59" spans="1:17" s="100" customFormat="1" x14ac:dyDescent="0.25">
      <c r="B59" s="106" t="s">
        <v>66</v>
      </c>
      <c r="C59" s="107" t="s">
        <v>4448</v>
      </c>
      <c r="D59" s="833" t="s">
        <v>22</v>
      </c>
      <c r="E59" s="833"/>
      <c r="K59" s="103"/>
      <c r="P59" s="103"/>
    </row>
    <row r="60" spans="1:17" s="100" customFormat="1" x14ac:dyDescent="0.25">
      <c r="B60" s="112"/>
      <c r="C60" s="1901"/>
      <c r="D60" s="1901"/>
      <c r="E60" s="1901"/>
      <c r="F60" s="1901"/>
      <c r="G60" s="1901"/>
      <c r="H60" s="1901"/>
      <c r="I60" s="1901"/>
      <c r="J60" s="1901"/>
      <c r="K60" s="1901"/>
      <c r="L60" s="1901"/>
      <c r="M60" s="1901"/>
      <c r="N60" s="1901"/>
      <c r="P60" s="103"/>
    </row>
    <row r="61" spans="1:17" ht="15.75" thickBot="1" x14ac:dyDescent="0.3"/>
    <row r="62" spans="1:17" ht="27" thickBot="1" x14ac:dyDescent="0.3">
      <c r="B62" s="1902" t="s">
        <v>67</v>
      </c>
      <c r="C62" s="1902"/>
      <c r="D62" s="1902"/>
      <c r="E62" s="1902"/>
      <c r="F62" s="1902"/>
      <c r="G62" s="1902"/>
      <c r="H62" s="1902"/>
      <c r="I62" s="1902"/>
      <c r="J62" s="1902"/>
      <c r="K62" s="1902"/>
      <c r="L62" s="1902"/>
      <c r="M62" s="1902"/>
      <c r="N62" s="1902"/>
    </row>
    <row r="65" spans="2:18" ht="120" x14ac:dyDescent="0.25">
      <c r="B65" s="798" t="s">
        <v>68</v>
      </c>
      <c r="C65" s="60" t="s">
        <v>69</v>
      </c>
      <c r="D65" s="798" t="s">
        <v>70</v>
      </c>
      <c r="E65" s="798" t="s">
        <v>71</v>
      </c>
      <c r="F65" s="798" t="s">
        <v>72</v>
      </c>
      <c r="G65" s="798" t="s">
        <v>73</v>
      </c>
      <c r="H65" s="798" t="s">
        <v>74</v>
      </c>
      <c r="I65" s="798" t="s">
        <v>75</v>
      </c>
      <c r="J65" s="798" t="s">
        <v>76</v>
      </c>
      <c r="K65" s="798" t="s">
        <v>77</v>
      </c>
      <c r="L65" s="798" t="s">
        <v>78</v>
      </c>
      <c r="M65" s="757" t="s">
        <v>79</v>
      </c>
      <c r="N65" s="757" t="s">
        <v>80</v>
      </c>
      <c r="O65" s="1898" t="s">
        <v>81</v>
      </c>
      <c r="P65" s="1900"/>
      <c r="Q65" s="798" t="s">
        <v>82</v>
      </c>
    </row>
    <row r="66" spans="2:18" s="116" customFormat="1" ht="30" x14ac:dyDescent="0.25">
      <c r="B66" s="354" t="s">
        <v>83</v>
      </c>
      <c r="C66" s="118" t="s">
        <v>84</v>
      </c>
      <c r="D66" s="119" t="s">
        <v>4054</v>
      </c>
      <c r="E66" s="119">
        <v>90</v>
      </c>
      <c r="F66" s="119" t="s">
        <v>19</v>
      </c>
      <c r="G66" s="119" t="s">
        <v>86</v>
      </c>
      <c r="H66" s="119" t="s">
        <v>86</v>
      </c>
      <c r="I66" s="119" t="s">
        <v>86</v>
      </c>
      <c r="J66" s="119" t="s">
        <v>19</v>
      </c>
      <c r="K66" s="119" t="s">
        <v>19</v>
      </c>
      <c r="L66" s="119" t="s">
        <v>19</v>
      </c>
      <c r="M66" s="119" t="s">
        <v>19</v>
      </c>
      <c r="N66" s="119" t="s">
        <v>19</v>
      </c>
      <c r="O66" s="2088"/>
      <c r="P66" s="2089"/>
      <c r="Q66" s="119" t="s">
        <v>19</v>
      </c>
    </row>
    <row r="67" spans="2:18" s="116" customFormat="1" x14ac:dyDescent="0.25">
      <c r="B67" s="354" t="s">
        <v>83</v>
      </c>
      <c r="C67" s="118" t="s">
        <v>84</v>
      </c>
      <c r="D67" s="828" t="s">
        <v>4055</v>
      </c>
      <c r="E67" s="828">
        <v>91</v>
      </c>
      <c r="F67" s="119" t="s">
        <v>86</v>
      </c>
      <c r="G67" s="119" t="s">
        <v>86</v>
      </c>
      <c r="H67" s="119" t="s">
        <v>19</v>
      </c>
      <c r="I67" s="119" t="s">
        <v>86</v>
      </c>
      <c r="J67" s="119" t="s">
        <v>19</v>
      </c>
      <c r="K67" s="119" t="s">
        <v>19</v>
      </c>
      <c r="L67" s="119" t="s">
        <v>19</v>
      </c>
      <c r="M67" s="119" t="s">
        <v>19</v>
      </c>
      <c r="N67" s="119" t="s">
        <v>19</v>
      </c>
      <c r="O67" s="2088"/>
      <c r="P67" s="2089"/>
      <c r="Q67" s="119" t="s">
        <v>19</v>
      </c>
      <c r="R67" s="121"/>
    </row>
    <row r="68" spans="2:18" s="116" customFormat="1" ht="30" x14ac:dyDescent="0.25">
      <c r="B68" s="354" t="s">
        <v>83</v>
      </c>
      <c r="C68" s="118" t="s">
        <v>84</v>
      </c>
      <c r="D68" s="119" t="s">
        <v>4124</v>
      </c>
      <c r="E68" s="119">
        <v>91</v>
      </c>
      <c r="F68" s="119" t="s">
        <v>86</v>
      </c>
      <c r="G68" s="119" t="s">
        <v>86</v>
      </c>
      <c r="H68" s="119" t="s">
        <v>19</v>
      </c>
      <c r="I68" s="119" t="s">
        <v>86</v>
      </c>
      <c r="J68" s="119" t="s">
        <v>19</v>
      </c>
      <c r="K68" s="119" t="s">
        <v>19</v>
      </c>
      <c r="L68" s="119" t="s">
        <v>19</v>
      </c>
      <c r="M68" s="119" t="s">
        <v>19</v>
      </c>
      <c r="N68" s="119" t="s">
        <v>19</v>
      </c>
      <c r="O68" s="2088"/>
      <c r="P68" s="2089"/>
      <c r="Q68" s="119" t="s">
        <v>19</v>
      </c>
      <c r="R68" s="121"/>
    </row>
    <row r="69" spans="2:18" s="116" customFormat="1" x14ac:dyDescent="0.25">
      <c r="B69" s="354" t="s">
        <v>1128</v>
      </c>
      <c r="C69" s="118" t="s">
        <v>91</v>
      </c>
      <c r="D69" s="119" t="s">
        <v>4125</v>
      </c>
      <c r="E69" s="119">
        <v>46</v>
      </c>
      <c r="F69" s="119" t="s">
        <v>86</v>
      </c>
      <c r="G69" s="119" t="s">
        <v>86</v>
      </c>
      <c r="H69" s="119" t="s">
        <v>86</v>
      </c>
      <c r="I69" s="119" t="s">
        <v>19</v>
      </c>
      <c r="J69" s="119" t="s">
        <v>19</v>
      </c>
      <c r="K69" s="119" t="s">
        <v>19</v>
      </c>
      <c r="L69" s="119" t="s">
        <v>19</v>
      </c>
      <c r="M69" s="119" t="s">
        <v>19</v>
      </c>
      <c r="N69" s="119" t="s">
        <v>19</v>
      </c>
      <c r="O69" s="2088"/>
      <c r="P69" s="2089"/>
      <c r="Q69" s="119" t="s">
        <v>19</v>
      </c>
      <c r="R69" s="121"/>
    </row>
    <row r="70" spans="2:18" s="116" customFormat="1" x14ac:dyDescent="0.25">
      <c r="B70" s="354" t="s">
        <v>1128</v>
      </c>
      <c r="C70" s="118" t="s">
        <v>91</v>
      </c>
      <c r="D70" s="119" t="s">
        <v>4126</v>
      </c>
      <c r="E70" s="119">
        <v>50</v>
      </c>
      <c r="F70" s="119" t="s">
        <v>86</v>
      </c>
      <c r="G70" s="119" t="s">
        <v>86</v>
      </c>
      <c r="H70" s="119" t="s">
        <v>86</v>
      </c>
      <c r="I70" s="119" t="s">
        <v>19</v>
      </c>
      <c r="J70" s="119" t="s">
        <v>19</v>
      </c>
      <c r="K70" s="119" t="s">
        <v>19</v>
      </c>
      <c r="L70" s="119" t="s">
        <v>19</v>
      </c>
      <c r="M70" s="119" t="s">
        <v>19</v>
      </c>
      <c r="N70" s="119" t="s">
        <v>19</v>
      </c>
      <c r="O70" s="2088"/>
      <c r="P70" s="2089"/>
      <c r="Q70" s="119" t="s">
        <v>19</v>
      </c>
      <c r="R70" s="121"/>
    </row>
    <row r="71" spans="2:18" s="116" customFormat="1" x14ac:dyDescent="0.25">
      <c r="B71" s="354" t="s">
        <v>1128</v>
      </c>
      <c r="C71" s="118" t="s">
        <v>91</v>
      </c>
      <c r="D71" s="119" t="s">
        <v>4127</v>
      </c>
      <c r="E71" s="119">
        <v>49</v>
      </c>
      <c r="F71" s="119" t="s">
        <v>86</v>
      </c>
      <c r="G71" s="119" t="s">
        <v>86</v>
      </c>
      <c r="H71" s="119" t="s">
        <v>86</v>
      </c>
      <c r="I71" s="119" t="s">
        <v>19</v>
      </c>
      <c r="J71" s="119" t="s">
        <v>19</v>
      </c>
      <c r="K71" s="119" t="s">
        <v>19</v>
      </c>
      <c r="L71" s="119" t="s">
        <v>19</v>
      </c>
      <c r="M71" s="119" t="s">
        <v>19</v>
      </c>
      <c r="N71" s="119" t="s">
        <v>19</v>
      </c>
      <c r="O71" s="2088"/>
      <c r="P71" s="2089"/>
      <c r="Q71" s="119" t="s">
        <v>19</v>
      </c>
      <c r="R71" s="121"/>
    </row>
    <row r="72" spans="2:18" s="116" customFormat="1" x14ac:dyDescent="0.25">
      <c r="B72" s="354" t="s">
        <v>1128</v>
      </c>
      <c r="C72" s="118" t="s">
        <v>91</v>
      </c>
      <c r="D72" s="119" t="s">
        <v>4128</v>
      </c>
      <c r="E72" s="119">
        <v>49</v>
      </c>
      <c r="F72" s="119" t="s">
        <v>86</v>
      </c>
      <c r="G72" s="119" t="s">
        <v>86</v>
      </c>
      <c r="H72" s="119" t="s">
        <v>86</v>
      </c>
      <c r="I72" s="119" t="s">
        <v>19</v>
      </c>
      <c r="J72" s="119" t="s">
        <v>19</v>
      </c>
      <c r="K72" s="119" t="s">
        <v>19</v>
      </c>
      <c r="L72" s="119" t="s">
        <v>19</v>
      </c>
      <c r="M72" s="119" t="s">
        <v>19</v>
      </c>
      <c r="N72" s="119" t="s">
        <v>19</v>
      </c>
      <c r="O72" s="2088"/>
      <c r="P72" s="2089"/>
      <c r="Q72" s="119" t="s">
        <v>19</v>
      </c>
      <c r="R72" s="121"/>
    </row>
    <row r="73" spans="2:18" s="116" customFormat="1" x14ac:dyDescent="0.25">
      <c r="B73" s="354" t="s">
        <v>1128</v>
      </c>
      <c r="C73" s="118" t="s">
        <v>91</v>
      </c>
      <c r="D73" s="119" t="s">
        <v>4129</v>
      </c>
      <c r="E73" s="119">
        <v>51</v>
      </c>
      <c r="F73" s="119" t="s">
        <v>86</v>
      </c>
      <c r="G73" s="119" t="s">
        <v>86</v>
      </c>
      <c r="H73" s="119" t="s">
        <v>86</v>
      </c>
      <c r="I73" s="119" t="s">
        <v>19</v>
      </c>
      <c r="J73" s="119" t="s">
        <v>19</v>
      </c>
      <c r="K73" s="119" t="s">
        <v>19</v>
      </c>
      <c r="L73" s="119" t="s">
        <v>19</v>
      </c>
      <c r="M73" s="119" t="s">
        <v>19</v>
      </c>
      <c r="N73" s="119" t="s">
        <v>19</v>
      </c>
      <c r="O73" s="2088"/>
      <c r="P73" s="2089"/>
      <c r="Q73" s="119" t="s">
        <v>19</v>
      </c>
      <c r="R73" s="121"/>
    </row>
    <row r="74" spans="2:18" s="116" customFormat="1" x14ac:dyDescent="0.25">
      <c r="B74" s="354" t="s">
        <v>1128</v>
      </c>
      <c r="C74" s="118" t="s">
        <v>91</v>
      </c>
      <c r="D74" s="119" t="s">
        <v>1210</v>
      </c>
      <c r="E74" s="119">
        <v>250</v>
      </c>
      <c r="F74" s="119" t="s">
        <v>86</v>
      </c>
      <c r="G74" s="119" t="s">
        <v>86</v>
      </c>
      <c r="H74" s="119" t="s">
        <v>86</v>
      </c>
      <c r="I74" s="119" t="s">
        <v>19</v>
      </c>
      <c r="J74" s="119" t="s">
        <v>19</v>
      </c>
      <c r="K74" s="119" t="s">
        <v>19</v>
      </c>
      <c r="L74" s="119" t="s">
        <v>19</v>
      </c>
      <c r="M74" s="119" t="s">
        <v>19</v>
      </c>
      <c r="N74" s="119" t="s">
        <v>19</v>
      </c>
      <c r="O74" s="789"/>
      <c r="P74" s="790"/>
      <c r="Q74" s="119" t="s">
        <v>19</v>
      </c>
      <c r="R74" s="121"/>
    </row>
    <row r="75" spans="2:18" x14ac:dyDescent="0.25">
      <c r="B75" s="1" t="s">
        <v>92</v>
      </c>
    </row>
    <row r="76" spans="2:18" x14ac:dyDescent="0.25">
      <c r="B76" s="1" t="s">
        <v>93</v>
      </c>
    </row>
    <row r="78" spans="2:18" ht="15.75" thickBot="1" x14ac:dyDescent="0.3"/>
    <row r="79" spans="2:18" ht="27" thickBot="1" x14ac:dyDescent="0.3">
      <c r="B79" s="1903" t="s">
        <v>94</v>
      </c>
      <c r="C79" s="1904"/>
      <c r="D79" s="1904"/>
      <c r="E79" s="1904"/>
      <c r="F79" s="1904"/>
      <c r="G79" s="1904"/>
      <c r="H79" s="1904"/>
      <c r="I79" s="1904"/>
      <c r="J79" s="1904"/>
      <c r="K79" s="1904"/>
      <c r="L79" s="1904"/>
      <c r="M79" s="1904"/>
      <c r="N79" s="1905"/>
    </row>
    <row r="82" spans="2:24" x14ac:dyDescent="0.25">
      <c r="B82" s="1896" t="s">
        <v>95</v>
      </c>
      <c r="C82" s="2084" t="s">
        <v>96</v>
      </c>
      <c r="D82" s="1896" t="s">
        <v>97</v>
      </c>
      <c r="E82" s="1896" t="s">
        <v>98</v>
      </c>
      <c r="F82" s="1896" t="s">
        <v>99</v>
      </c>
      <c r="G82" s="1896" t="s">
        <v>100</v>
      </c>
      <c r="H82" s="1896" t="s">
        <v>101</v>
      </c>
      <c r="I82" s="1896" t="s">
        <v>102</v>
      </c>
      <c r="J82" s="1898" t="s">
        <v>103</v>
      </c>
      <c r="K82" s="1899"/>
      <c r="L82" s="1900"/>
      <c r="M82" s="1896" t="s">
        <v>104</v>
      </c>
      <c r="N82" s="1896" t="s">
        <v>105</v>
      </c>
      <c r="O82" s="1896" t="s">
        <v>106</v>
      </c>
      <c r="P82" s="2118" t="s">
        <v>81</v>
      </c>
      <c r="Q82" s="2119"/>
    </row>
    <row r="83" spans="2:24" ht="30" x14ac:dyDescent="0.25">
      <c r="B83" s="1897"/>
      <c r="C83" s="2085"/>
      <c r="D83" s="1897"/>
      <c r="E83" s="1897"/>
      <c r="F83" s="1897"/>
      <c r="G83" s="1897"/>
      <c r="H83" s="1897"/>
      <c r="I83" s="1897"/>
      <c r="J83" s="128" t="s">
        <v>107</v>
      </c>
      <c r="K83" s="128" t="s">
        <v>108</v>
      </c>
      <c r="L83" s="128" t="s">
        <v>109</v>
      </c>
      <c r="M83" s="1897"/>
      <c r="N83" s="1897"/>
      <c r="O83" s="1897"/>
      <c r="P83" s="2120"/>
      <c r="Q83" s="2121"/>
    </row>
    <row r="84" spans="2:24" ht="30" x14ac:dyDescent="0.25">
      <c r="B84" s="786" t="s">
        <v>437</v>
      </c>
      <c r="C84" s="791" t="s">
        <v>3867</v>
      </c>
      <c r="D84" s="769" t="s">
        <v>4130</v>
      </c>
      <c r="E84" s="769">
        <v>50988272</v>
      </c>
      <c r="F84" s="769" t="s">
        <v>4131</v>
      </c>
      <c r="G84" s="760" t="s">
        <v>370</v>
      </c>
      <c r="H84" s="762">
        <v>39073</v>
      </c>
      <c r="I84" s="765">
        <v>130095</v>
      </c>
      <c r="J84" s="770" t="s">
        <v>3284</v>
      </c>
      <c r="K84" s="769" t="s">
        <v>4132</v>
      </c>
      <c r="L84" s="769" t="s">
        <v>146</v>
      </c>
      <c r="M84" s="760" t="s">
        <v>19</v>
      </c>
      <c r="N84" s="760" t="s">
        <v>19</v>
      </c>
      <c r="O84" s="760" t="s">
        <v>19</v>
      </c>
      <c r="P84" s="2063"/>
      <c r="Q84" s="2064"/>
    </row>
    <row r="85" spans="2:24" s="137" customFormat="1" ht="30" x14ac:dyDescent="0.25">
      <c r="B85" s="2095" t="s">
        <v>437</v>
      </c>
      <c r="C85" s="2097" t="s">
        <v>127</v>
      </c>
      <c r="D85" s="1942" t="s">
        <v>4133</v>
      </c>
      <c r="E85" s="1942">
        <v>26117039</v>
      </c>
      <c r="F85" s="1942" t="s">
        <v>746</v>
      </c>
      <c r="G85" s="2099" t="s">
        <v>3261</v>
      </c>
      <c r="H85" s="2103">
        <v>37736</v>
      </c>
      <c r="I85" s="2099" t="s">
        <v>86</v>
      </c>
      <c r="J85" s="1056" t="s">
        <v>3796</v>
      </c>
      <c r="K85" s="1056" t="s">
        <v>4134</v>
      </c>
      <c r="L85" s="1056" t="s">
        <v>146</v>
      </c>
      <c r="M85" s="1924" t="s">
        <v>19</v>
      </c>
      <c r="N85" s="1924" t="s">
        <v>19</v>
      </c>
      <c r="O85" s="1924" t="s">
        <v>19</v>
      </c>
      <c r="P85" s="1237"/>
      <c r="Q85" s="1238"/>
      <c r="W85" s="1"/>
    </row>
    <row r="86" spans="2:24" s="137" customFormat="1" ht="45" x14ac:dyDescent="0.25">
      <c r="B86" s="2096"/>
      <c r="C86" s="2098"/>
      <c r="D86" s="1943"/>
      <c r="E86" s="1943"/>
      <c r="F86" s="1943"/>
      <c r="G86" s="2100"/>
      <c r="H86" s="2104"/>
      <c r="I86" s="2100"/>
      <c r="J86" s="1056" t="s">
        <v>4135</v>
      </c>
      <c r="K86" s="1056" t="s">
        <v>4136</v>
      </c>
      <c r="L86" s="1056" t="s">
        <v>146</v>
      </c>
      <c r="M86" s="1926"/>
      <c r="N86" s="1926"/>
      <c r="O86" s="1926"/>
      <c r="P86" s="819"/>
      <c r="Q86" s="820"/>
      <c r="W86" s="1"/>
    </row>
    <row r="87" spans="2:24" s="137" customFormat="1" ht="30" x14ac:dyDescent="0.25">
      <c r="B87" s="827" t="s">
        <v>437</v>
      </c>
      <c r="C87" s="132" t="s">
        <v>615</v>
      </c>
      <c r="D87" s="769" t="s">
        <v>4137</v>
      </c>
      <c r="E87" s="769">
        <v>15621505</v>
      </c>
      <c r="F87" s="769" t="s">
        <v>245</v>
      </c>
      <c r="G87" s="794" t="s">
        <v>2436</v>
      </c>
      <c r="H87" s="135">
        <v>40110</v>
      </c>
      <c r="I87" s="794" t="s">
        <v>86</v>
      </c>
      <c r="J87" s="1056" t="s">
        <v>3284</v>
      </c>
      <c r="K87" s="1056" t="s">
        <v>4138</v>
      </c>
      <c r="L87" s="1056" t="s">
        <v>146</v>
      </c>
      <c r="M87" s="760" t="s">
        <v>19</v>
      </c>
      <c r="N87" s="760" t="s">
        <v>19</v>
      </c>
      <c r="O87" s="760" t="s">
        <v>19</v>
      </c>
      <c r="P87" s="819"/>
      <c r="Q87" s="820"/>
      <c r="W87" s="1"/>
    </row>
    <row r="88" spans="2:24" ht="30" x14ac:dyDescent="0.25">
      <c r="B88" s="786" t="s">
        <v>121</v>
      </c>
      <c r="C88" s="791" t="s">
        <v>3867</v>
      </c>
      <c r="D88" s="769" t="s">
        <v>4139</v>
      </c>
      <c r="E88" s="769">
        <v>26167604</v>
      </c>
      <c r="F88" s="769" t="s">
        <v>124</v>
      </c>
      <c r="G88" s="794" t="s">
        <v>125</v>
      </c>
      <c r="H88" s="135">
        <v>40103</v>
      </c>
      <c r="I88" s="794">
        <v>111097</v>
      </c>
      <c r="J88" s="1056" t="s">
        <v>3284</v>
      </c>
      <c r="K88" s="215" t="s">
        <v>4140</v>
      </c>
      <c r="L88" s="769" t="s">
        <v>146</v>
      </c>
      <c r="M88" s="760" t="s">
        <v>19</v>
      </c>
      <c r="N88" s="760" t="s">
        <v>19</v>
      </c>
      <c r="O88" s="760" t="s">
        <v>19</v>
      </c>
      <c r="P88" s="2250"/>
      <c r="Q88" s="2251"/>
    </row>
    <row r="89" spans="2:24" s="137" customFormat="1" ht="90" x14ac:dyDescent="0.25">
      <c r="B89" s="1207" t="s">
        <v>121</v>
      </c>
      <c r="C89" s="796" t="s">
        <v>133</v>
      </c>
      <c r="D89" s="1056" t="s">
        <v>4141</v>
      </c>
      <c r="E89" s="1056">
        <v>26117143</v>
      </c>
      <c r="F89" s="1056" t="s">
        <v>124</v>
      </c>
      <c r="G89" s="1056" t="s">
        <v>4142</v>
      </c>
      <c r="H89" s="1045">
        <v>37855</v>
      </c>
      <c r="I89" s="1056">
        <v>108688</v>
      </c>
      <c r="J89" s="1056" t="s">
        <v>4143</v>
      </c>
      <c r="K89" s="1056" t="s">
        <v>4144</v>
      </c>
      <c r="L89" s="1056" t="s">
        <v>146</v>
      </c>
      <c r="M89" s="1056" t="s">
        <v>19</v>
      </c>
      <c r="N89" s="1056" t="s">
        <v>20</v>
      </c>
      <c r="O89" s="1056" t="s">
        <v>20</v>
      </c>
      <c r="P89" s="2154" t="s">
        <v>4145</v>
      </c>
      <c r="Q89" s="2155"/>
    </row>
    <row r="90" spans="2:24" s="137" customFormat="1" ht="30" x14ac:dyDescent="0.25">
      <c r="B90" s="1207" t="s">
        <v>121</v>
      </c>
      <c r="C90" s="796" t="s">
        <v>133</v>
      </c>
      <c r="D90" s="1056" t="s">
        <v>4146</v>
      </c>
      <c r="E90" s="1056">
        <v>1047414591</v>
      </c>
      <c r="F90" s="1056" t="s">
        <v>124</v>
      </c>
      <c r="G90" s="1056" t="s">
        <v>125</v>
      </c>
      <c r="H90" s="1045">
        <v>41628</v>
      </c>
      <c r="I90" s="1056">
        <v>130099</v>
      </c>
      <c r="J90" s="1056" t="s">
        <v>3284</v>
      </c>
      <c r="K90" s="1056" t="s">
        <v>4147</v>
      </c>
      <c r="L90" s="1056" t="s">
        <v>146</v>
      </c>
      <c r="M90" s="1056" t="s">
        <v>19</v>
      </c>
      <c r="N90" s="1056" t="s">
        <v>19</v>
      </c>
      <c r="O90" s="1056" t="s">
        <v>20</v>
      </c>
      <c r="P90" s="2154"/>
      <c r="Q90" s="2155"/>
      <c r="T90" s="479"/>
      <c r="U90" s="2643"/>
      <c r="V90" s="2643"/>
      <c r="W90" s="479"/>
      <c r="X90" s="479"/>
    </row>
    <row r="91" spans="2:24" ht="15.75" thickBot="1" x14ac:dyDescent="0.3"/>
    <row r="92" spans="2:24" ht="27" thickBot="1" x14ac:dyDescent="0.3">
      <c r="B92" s="1903" t="s">
        <v>149</v>
      </c>
      <c r="C92" s="1904"/>
      <c r="D92" s="1904"/>
      <c r="E92" s="1904"/>
      <c r="F92" s="1904"/>
      <c r="G92" s="1904"/>
      <c r="H92" s="1904"/>
      <c r="I92" s="1904"/>
      <c r="J92" s="1904"/>
      <c r="K92" s="1904"/>
      <c r="L92" s="1904"/>
      <c r="M92" s="1904"/>
      <c r="N92" s="1905"/>
    </row>
    <row r="95" spans="2:24" ht="30" x14ac:dyDescent="0.25">
      <c r="B95" s="114" t="s">
        <v>18</v>
      </c>
      <c r="C95" s="113" t="s">
        <v>150</v>
      </c>
      <c r="D95" s="1898" t="s">
        <v>81</v>
      </c>
      <c r="E95" s="1900"/>
    </row>
    <row r="96" spans="2:24" x14ac:dyDescent="0.25">
      <c r="B96" s="804" t="s">
        <v>151</v>
      </c>
      <c r="C96" s="52" t="s">
        <v>19</v>
      </c>
      <c r="D96" s="1969"/>
      <c r="E96" s="1970"/>
    </row>
    <row r="99" spans="1:26" ht="26.25" x14ac:dyDescent="0.25">
      <c r="B99" s="2090" t="s">
        <v>152</v>
      </c>
      <c r="C99" s="2090"/>
      <c r="D99" s="2090"/>
      <c r="E99" s="2090"/>
      <c r="F99" s="2090"/>
      <c r="G99" s="2090"/>
      <c r="H99" s="2090"/>
      <c r="I99" s="2090"/>
      <c r="J99" s="2090"/>
      <c r="K99" s="2090"/>
      <c r="L99" s="2090"/>
      <c r="M99" s="2090"/>
      <c r="N99" s="2090"/>
      <c r="O99" s="2090"/>
      <c r="P99" s="2090"/>
    </row>
    <row r="101" spans="1:26" ht="15.75" thickBot="1" x14ac:dyDescent="0.3"/>
    <row r="102" spans="1:26" ht="27" thickBot="1" x14ac:dyDescent="0.3">
      <c r="B102" s="1903" t="s">
        <v>153</v>
      </c>
      <c r="C102" s="1904"/>
      <c r="D102" s="1904"/>
      <c r="E102" s="1904"/>
      <c r="F102" s="1904"/>
      <c r="G102" s="1904"/>
      <c r="H102" s="1904"/>
      <c r="I102" s="1904"/>
      <c r="J102" s="1904"/>
      <c r="K102" s="1904"/>
      <c r="L102" s="1904"/>
      <c r="M102" s="1904"/>
      <c r="N102" s="1905"/>
    </row>
    <row r="104" spans="1:26" ht="15.75" thickBot="1" x14ac:dyDescent="0.3">
      <c r="M104" s="58"/>
      <c r="N104" s="58"/>
    </row>
    <row r="105" spans="1:26" s="799" customFormat="1" ht="60" x14ac:dyDescent="0.25">
      <c r="B105" s="155" t="s">
        <v>34</v>
      </c>
      <c r="C105" s="156" t="s">
        <v>35</v>
      </c>
      <c r="D105" s="155" t="s">
        <v>36</v>
      </c>
      <c r="E105" s="155" t="s">
        <v>37</v>
      </c>
      <c r="F105" s="155" t="s">
        <v>38</v>
      </c>
      <c r="G105" s="155" t="s">
        <v>39</v>
      </c>
      <c r="H105" s="155" t="s">
        <v>40</v>
      </c>
      <c r="I105" s="155" t="s">
        <v>41</v>
      </c>
      <c r="J105" s="155" t="s">
        <v>42</v>
      </c>
      <c r="K105" s="155" t="s">
        <v>43</v>
      </c>
      <c r="L105" s="155" t="s">
        <v>44</v>
      </c>
      <c r="M105" s="157" t="s">
        <v>45</v>
      </c>
      <c r="N105" s="155" t="s">
        <v>46</v>
      </c>
      <c r="O105" s="155" t="s">
        <v>47</v>
      </c>
      <c r="P105" s="755" t="s">
        <v>48</v>
      </c>
      <c r="Q105" s="755" t="s">
        <v>49</v>
      </c>
    </row>
    <row r="106" spans="1:26" s="76" customFormat="1" x14ac:dyDescent="0.25">
      <c r="A106" s="62"/>
      <c r="B106" s="162" t="s">
        <v>4148</v>
      </c>
      <c r="C106" s="162"/>
      <c r="D106" s="77"/>
      <c r="E106" s="78"/>
      <c r="F106" s="80"/>
      <c r="G106" s="159"/>
      <c r="H106" s="81"/>
      <c r="I106" s="81"/>
      <c r="J106" s="82"/>
      <c r="K106" s="160"/>
      <c r="L106" s="160"/>
      <c r="M106" s="161"/>
      <c r="N106" s="160"/>
      <c r="O106" s="85"/>
      <c r="P106" s="87"/>
      <c r="Q106" s="74"/>
      <c r="R106" s="75"/>
      <c r="S106" s="75"/>
      <c r="T106" s="75"/>
      <c r="U106" s="75"/>
      <c r="V106" s="75"/>
      <c r="W106" s="75"/>
      <c r="X106" s="75"/>
      <c r="Y106" s="75"/>
      <c r="Z106" s="75"/>
    </row>
    <row r="107" spans="1:26" s="76" customFormat="1" x14ac:dyDescent="0.25">
      <c r="A107" s="62"/>
      <c r="B107" s="162"/>
      <c r="C107" s="77"/>
      <c r="D107" s="77"/>
      <c r="E107" s="78"/>
      <c r="F107" s="79"/>
      <c r="G107" s="159"/>
      <c r="H107" s="81"/>
      <c r="I107" s="81"/>
      <c r="J107" s="82"/>
      <c r="K107" s="160"/>
      <c r="L107" s="160"/>
      <c r="M107" s="161"/>
      <c r="N107" s="160"/>
      <c r="O107" s="85"/>
      <c r="P107" s="87"/>
      <c r="Q107" s="74"/>
      <c r="R107" s="75"/>
      <c r="S107" s="75"/>
      <c r="T107" s="75"/>
      <c r="U107" s="75"/>
      <c r="V107" s="75"/>
      <c r="W107" s="75"/>
      <c r="X107" s="75"/>
      <c r="Y107" s="75"/>
      <c r="Z107" s="75"/>
    </row>
    <row r="108" spans="1:26" s="76" customFormat="1" x14ac:dyDescent="0.25">
      <c r="A108" s="62"/>
      <c r="B108" s="162"/>
      <c r="C108" s="77"/>
      <c r="D108" s="77"/>
      <c r="E108" s="78"/>
      <c r="F108" s="79"/>
      <c r="G108" s="159"/>
      <c r="H108" s="81"/>
      <c r="I108" s="81"/>
      <c r="J108" s="82"/>
      <c r="K108" s="160"/>
      <c r="L108" s="160"/>
      <c r="M108" s="161"/>
      <c r="N108" s="160"/>
      <c r="O108" s="85"/>
      <c r="P108" s="87"/>
      <c r="Q108" s="74"/>
      <c r="R108" s="75"/>
      <c r="S108" s="75"/>
      <c r="T108" s="75"/>
      <c r="U108" s="75"/>
      <c r="V108" s="75"/>
      <c r="W108" s="75"/>
      <c r="X108" s="75"/>
      <c r="Y108" s="75"/>
      <c r="Z108" s="75"/>
    </row>
    <row r="109" spans="1:26" s="76" customFormat="1" x14ac:dyDescent="0.25">
      <c r="A109" s="62"/>
      <c r="B109" s="162"/>
      <c r="C109" s="77"/>
      <c r="D109" s="77"/>
      <c r="E109" s="78"/>
      <c r="F109" s="79"/>
      <c r="G109" s="159"/>
      <c r="H109" s="81"/>
      <c r="I109" s="81"/>
      <c r="J109" s="82"/>
      <c r="K109" s="160"/>
      <c r="L109" s="160"/>
      <c r="M109" s="161"/>
      <c r="N109" s="160"/>
      <c r="O109" s="85"/>
      <c r="P109" s="87"/>
      <c r="Q109" s="74"/>
      <c r="R109" s="75"/>
      <c r="S109" s="75"/>
      <c r="T109" s="75"/>
      <c r="U109" s="75"/>
      <c r="V109" s="75"/>
      <c r="W109" s="75"/>
      <c r="X109" s="75"/>
      <c r="Y109" s="75"/>
      <c r="Z109" s="75"/>
    </row>
    <row r="110" spans="1:26" s="76" customFormat="1" x14ac:dyDescent="0.25">
      <c r="A110" s="830"/>
      <c r="B110" s="162" t="s">
        <v>29</v>
      </c>
      <c r="C110" s="77"/>
      <c r="D110" s="77"/>
      <c r="E110" s="78"/>
      <c r="F110" s="79"/>
      <c r="G110" s="159"/>
      <c r="H110" s="81"/>
      <c r="I110" s="81"/>
      <c r="J110" s="82"/>
      <c r="K110" s="160">
        <f>SUM(K106:K109)</f>
        <v>0</v>
      </c>
      <c r="L110" s="160">
        <f>SUM(L106:L109)</f>
        <v>0</v>
      </c>
      <c r="M110" s="161">
        <f>SUM(M106:M109)</f>
        <v>0</v>
      </c>
      <c r="N110" s="160">
        <f>SUM(N106:N109)</f>
        <v>0</v>
      </c>
      <c r="O110" s="85"/>
      <c r="P110" s="87"/>
      <c r="Q110" s="74"/>
      <c r="R110" s="75"/>
      <c r="S110" s="75"/>
      <c r="T110" s="75"/>
      <c r="U110" s="75"/>
      <c r="V110" s="75"/>
      <c r="W110" s="75"/>
      <c r="X110" s="75"/>
      <c r="Y110" s="75"/>
      <c r="Z110" s="75"/>
    </row>
    <row r="111" spans="1:26" x14ac:dyDescent="0.25">
      <c r="B111" s="100"/>
      <c r="C111" s="101"/>
      <c r="D111" s="100"/>
      <c r="E111" s="102"/>
      <c r="F111" s="100"/>
      <c r="G111" s="100"/>
      <c r="H111" s="100"/>
      <c r="I111" s="100"/>
      <c r="J111" s="100"/>
      <c r="K111" s="103"/>
      <c r="L111" s="100"/>
      <c r="M111" s="100"/>
      <c r="N111" s="100"/>
      <c r="O111" s="100"/>
      <c r="P111" s="103"/>
    </row>
    <row r="112" spans="1:26" ht="18.75" x14ac:dyDescent="0.25">
      <c r="B112" s="106" t="s">
        <v>154</v>
      </c>
      <c r="C112" s="171" t="s">
        <v>1531</v>
      </c>
      <c r="H112" s="110"/>
      <c r="I112" s="110"/>
      <c r="J112" s="110"/>
      <c r="K112" s="111"/>
      <c r="L112" s="110"/>
      <c r="M112" s="110"/>
      <c r="N112" s="100"/>
      <c r="O112" s="100"/>
      <c r="P112" s="103"/>
    </row>
    <row r="113" spans="2:17" ht="15.75" thickBot="1" x14ac:dyDescent="0.3"/>
    <row r="114" spans="2:17" ht="30.75" thickBot="1" x14ac:dyDescent="0.3">
      <c r="B114" s="233" t="s">
        <v>166</v>
      </c>
      <c r="C114" s="199" t="s">
        <v>167</v>
      </c>
      <c r="D114" s="233" t="s">
        <v>28</v>
      </c>
      <c r="E114" s="199" t="s">
        <v>205</v>
      </c>
      <c r="I114" s="799"/>
      <c r="K114" s="1"/>
    </row>
    <row r="115" spans="2:17" x14ac:dyDescent="0.25">
      <c r="B115" s="235" t="s">
        <v>206</v>
      </c>
      <c r="C115" s="237">
        <v>20</v>
      </c>
      <c r="D115" s="237">
        <v>0</v>
      </c>
      <c r="E115" s="1946">
        <v>0</v>
      </c>
      <c r="I115" s="799"/>
      <c r="K115" s="1"/>
    </row>
    <row r="116" spans="2:17" x14ac:dyDescent="0.25">
      <c r="B116" s="235" t="s">
        <v>207</v>
      </c>
      <c r="C116" s="833">
        <v>30</v>
      </c>
      <c r="D116" s="768">
        <v>0</v>
      </c>
      <c r="E116" s="1927"/>
      <c r="I116" s="799"/>
      <c r="K116" s="1"/>
      <c r="M116" s="372"/>
    </row>
    <row r="117" spans="2:17" ht="15.75" thickBot="1" x14ac:dyDescent="0.3">
      <c r="B117" s="235" t="s">
        <v>208</v>
      </c>
      <c r="C117" s="239">
        <v>40</v>
      </c>
      <c r="D117" s="239">
        <v>0</v>
      </c>
      <c r="E117" s="1947"/>
      <c r="I117" s="799"/>
      <c r="K117" s="1"/>
    </row>
    <row r="119" spans="2:17" s="137" customFormat="1" ht="15.75" thickBot="1" x14ac:dyDescent="0.3">
      <c r="B119" s="172"/>
      <c r="C119" s="173"/>
      <c r="D119" s="174"/>
      <c r="E119" s="174"/>
      <c r="K119" s="175"/>
      <c r="P119" s="175"/>
    </row>
    <row r="120" spans="2:17" ht="27" thickBot="1" x14ac:dyDescent="0.3">
      <c r="B120" s="1903" t="s">
        <v>155</v>
      </c>
      <c r="C120" s="1904"/>
      <c r="D120" s="1904"/>
      <c r="E120" s="1904"/>
      <c r="F120" s="1904"/>
      <c r="G120" s="1904"/>
      <c r="H120" s="1904"/>
      <c r="I120" s="1904"/>
      <c r="J120" s="1904"/>
      <c r="K120" s="1904"/>
      <c r="L120" s="1904"/>
      <c r="M120" s="1904"/>
      <c r="N120" s="1905"/>
    </row>
    <row r="122" spans="2:17" ht="75" x14ac:dyDescent="0.25">
      <c r="B122" s="1896" t="s">
        <v>95</v>
      </c>
      <c r="C122" s="2084" t="s">
        <v>96</v>
      </c>
      <c r="D122" s="1896" t="s">
        <v>97</v>
      </c>
      <c r="E122" s="1896" t="s">
        <v>98</v>
      </c>
      <c r="F122" s="1896" t="s">
        <v>99</v>
      </c>
      <c r="G122" s="1896" t="s">
        <v>100</v>
      </c>
      <c r="H122" s="1896" t="s">
        <v>101</v>
      </c>
      <c r="I122" s="1896" t="s">
        <v>102</v>
      </c>
      <c r="J122" s="1898" t="s">
        <v>103</v>
      </c>
      <c r="K122" s="1899"/>
      <c r="L122" s="1900"/>
      <c r="M122" s="798" t="s">
        <v>104</v>
      </c>
      <c r="N122" s="798" t="s">
        <v>105</v>
      </c>
      <c r="O122" s="798" t="s">
        <v>106</v>
      </c>
      <c r="P122" s="1898" t="s">
        <v>81</v>
      </c>
      <c r="Q122" s="1900"/>
    </row>
    <row r="123" spans="2:17" ht="30" x14ac:dyDescent="0.25">
      <c r="B123" s="1897"/>
      <c r="C123" s="2085"/>
      <c r="D123" s="1897"/>
      <c r="E123" s="1897"/>
      <c r="F123" s="1897"/>
      <c r="G123" s="1897"/>
      <c r="H123" s="1897"/>
      <c r="I123" s="1897"/>
      <c r="J123" s="176" t="s">
        <v>107</v>
      </c>
      <c r="K123" s="177" t="s">
        <v>108</v>
      </c>
      <c r="L123" s="176" t="s">
        <v>109</v>
      </c>
      <c r="M123" s="798"/>
      <c r="N123" s="798"/>
      <c r="O123" s="798"/>
      <c r="P123" s="757"/>
      <c r="Q123" s="758"/>
    </row>
    <row r="124" spans="2:17" s="180" customFormat="1" ht="60" x14ac:dyDescent="0.25">
      <c r="B124" s="786" t="s">
        <v>1558</v>
      </c>
      <c r="C124" s="791" t="s">
        <v>879</v>
      </c>
      <c r="D124" s="808" t="s">
        <v>4149</v>
      </c>
      <c r="E124" s="808">
        <v>26115626</v>
      </c>
      <c r="F124" s="808" t="s">
        <v>191</v>
      </c>
      <c r="G124" s="760" t="s">
        <v>1489</v>
      </c>
      <c r="H124" s="762">
        <v>33221</v>
      </c>
      <c r="I124" s="765" t="s">
        <v>86</v>
      </c>
      <c r="J124" s="770" t="s">
        <v>4150</v>
      </c>
      <c r="K124" s="769" t="s">
        <v>4151</v>
      </c>
      <c r="L124" s="769" t="s">
        <v>146</v>
      </c>
      <c r="M124" s="760" t="s">
        <v>19</v>
      </c>
      <c r="N124" s="760" t="s">
        <v>19</v>
      </c>
      <c r="O124" s="760" t="s">
        <v>19</v>
      </c>
      <c r="P124" s="2182"/>
      <c r="Q124" s="2183"/>
    </row>
    <row r="125" spans="2:17" s="180" customFormat="1" x14ac:dyDescent="0.25">
      <c r="B125" s="786" t="s">
        <v>1645</v>
      </c>
      <c r="C125" s="791"/>
      <c r="D125" s="808"/>
      <c r="E125" s="190"/>
      <c r="F125" s="808"/>
      <c r="G125" s="760"/>
      <c r="H125" s="762"/>
      <c r="I125" s="765"/>
      <c r="J125" s="770"/>
      <c r="K125" s="769"/>
      <c r="L125" s="769"/>
      <c r="M125" s="770"/>
      <c r="N125" s="770"/>
      <c r="O125" s="770"/>
      <c r="P125" s="2182" t="s">
        <v>4152</v>
      </c>
      <c r="Q125" s="2183"/>
    </row>
    <row r="126" spans="2:17" ht="30" x14ac:dyDescent="0.25">
      <c r="B126" s="181" t="s">
        <v>893</v>
      </c>
      <c r="C126" s="144" t="s">
        <v>879</v>
      </c>
      <c r="D126" s="808" t="s">
        <v>4153</v>
      </c>
      <c r="E126" s="190">
        <v>1072522534</v>
      </c>
      <c r="F126" s="808" t="s">
        <v>213</v>
      </c>
      <c r="G126" s="797" t="s">
        <v>890</v>
      </c>
      <c r="H126" s="805">
        <v>41263</v>
      </c>
      <c r="I126" s="806" t="s">
        <v>86</v>
      </c>
      <c r="J126" s="807"/>
      <c r="K126" s="808"/>
      <c r="L126" s="808"/>
      <c r="M126" s="768" t="s">
        <v>19</v>
      </c>
      <c r="N126" s="768" t="s">
        <v>19</v>
      </c>
      <c r="O126" s="768" t="s">
        <v>19</v>
      </c>
      <c r="P126" s="1945"/>
      <c r="Q126" s="1945"/>
    </row>
    <row r="127" spans="2:17" x14ac:dyDescent="0.25">
      <c r="B127" s="192"/>
      <c r="C127" s="193"/>
      <c r="D127" s="194"/>
      <c r="E127" s="194"/>
      <c r="F127" s="194"/>
      <c r="G127" s="194"/>
      <c r="H127" s="194"/>
      <c r="I127" s="195"/>
      <c r="J127" s="196"/>
      <c r="K127" s="197"/>
      <c r="L127" s="198"/>
      <c r="M127" s="35"/>
      <c r="N127" s="35"/>
      <c r="O127" s="35"/>
      <c r="P127" s="724"/>
      <c r="Q127" s="724"/>
    </row>
    <row r="128" spans="2:17" x14ac:dyDescent="0.25">
      <c r="B128" s="47" t="s">
        <v>165</v>
      </c>
      <c r="C128" s="1"/>
      <c r="K128" s="1"/>
    </row>
    <row r="129" spans="2:11" ht="15.75" thickBot="1" x14ac:dyDescent="0.3">
      <c r="C129" s="1"/>
      <c r="K129" s="1"/>
    </row>
    <row r="130" spans="2:11" ht="30" x14ac:dyDescent="0.25">
      <c r="B130" s="55" t="s">
        <v>18</v>
      </c>
      <c r="C130" s="55" t="s">
        <v>166</v>
      </c>
      <c r="D130" s="798" t="s">
        <v>167</v>
      </c>
      <c r="E130" s="55" t="s">
        <v>28</v>
      </c>
      <c r="F130" s="199" t="s">
        <v>168</v>
      </c>
      <c r="G130" s="200"/>
      <c r="K130" s="1"/>
    </row>
    <row r="131" spans="2:11" ht="108" x14ac:dyDescent="0.2">
      <c r="B131" s="2076" t="s">
        <v>169</v>
      </c>
      <c r="C131" s="201" t="s">
        <v>170</v>
      </c>
      <c r="D131" s="768">
        <v>25</v>
      </c>
      <c r="E131" s="768">
        <v>25</v>
      </c>
      <c r="F131" s="2073">
        <f>+E131+E132+E133</f>
        <v>35</v>
      </c>
      <c r="G131" s="202"/>
      <c r="K131" s="1"/>
    </row>
    <row r="132" spans="2:11" ht="96" x14ac:dyDescent="0.2">
      <c r="B132" s="2076"/>
      <c r="C132" s="201" t="s">
        <v>171</v>
      </c>
      <c r="D132" s="770">
        <v>25</v>
      </c>
      <c r="E132" s="768">
        <v>0</v>
      </c>
      <c r="F132" s="2074"/>
      <c r="G132" s="202"/>
      <c r="K132" s="1"/>
    </row>
    <row r="133" spans="2:11" ht="60" x14ac:dyDescent="0.2">
      <c r="B133" s="2076"/>
      <c r="C133" s="201" t="s">
        <v>172</v>
      </c>
      <c r="D133" s="768">
        <v>10</v>
      </c>
      <c r="E133" s="768">
        <v>10</v>
      </c>
      <c r="F133" s="2075"/>
      <c r="G133" s="202"/>
      <c r="K133" s="1"/>
    </row>
    <row r="134" spans="2:11" x14ac:dyDescent="0.2">
      <c r="B134" s="203"/>
      <c r="C134" s="204"/>
      <c r="D134" s="724"/>
      <c r="E134" s="724"/>
      <c r="F134" s="202"/>
      <c r="G134" s="202"/>
      <c r="K134" s="1"/>
    </row>
    <row r="135" spans="2:11" x14ac:dyDescent="0.2">
      <c r="B135" s="203"/>
      <c r="C135" s="204"/>
      <c r="D135" s="724"/>
      <c r="E135" s="724"/>
      <c r="F135" s="202"/>
      <c r="G135" s="202"/>
      <c r="K135" s="1"/>
    </row>
  </sheetData>
  <mergeCells count="78">
    <mergeCell ref="O66:P66"/>
    <mergeCell ref="O67:P67"/>
    <mergeCell ref="C9:N9"/>
    <mergeCell ref="B2:P2"/>
    <mergeCell ref="B4:P4"/>
    <mergeCell ref="C6:N6"/>
    <mergeCell ref="C7:N7"/>
    <mergeCell ref="C8:N8"/>
    <mergeCell ref="H82:H83"/>
    <mergeCell ref="I82:I83"/>
    <mergeCell ref="J82:L82"/>
    <mergeCell ref="O68:P68"/>
    <mergeCell ref="B14:C16"/>
    <mergeCell ref="B17:C17"/>
    <mergeCell ref="E34:E35"/>
    <mergeCell ref="M37:N37"/>
    <mergeCell ref="B38:Q38"/>
    <mergeCell ref="B56:B57"/>
    <mergeCell ref="C56:C57"/>
    <mergeCell ref="D56:E56"/>
    <mergeCell ref="Q41:Q48"/>
    <mergeCell ref="C60:N60"/>
    <mergeCell ref="B62:N62"/>
    <mergeCell ref="O65:P65"/>
    <mergeCell ref="G85:G86"/>
    <mergeCell ref="H85:H86"/>
    <mergeCell ref="I85:I86"/>
    <mergeCell ref="G82:G83"/>
    <mergeCell ref="O69:P69"/>
    <mergeCell ref="O70:P70"/>
    <mergeCell ref="O71:P71"/>
    <mergeCell ref="O72:P72"/>
    <mergeCell ref="O73:P73"/>
    <mergeCell ref="B79:N79"/>
    <mergeCell ref="B82:B83"/>
    <mergeCell ref="C82:C83"/>
    <mergeCell ref="D82:D83"/>
    <mergeCell ref="E82:E83"/>
    <mergeCell ref="F82:F83"/>
    <mergeCell ref="P82:Q83"/>
    <mergeCell ref="M82:M83"/>
    <mergeCell ref="N82:N83"/>
    <mergeCell ref="O82:O83"/>
    <mergeCell ref="B102:N102"/>
    <mergeCell ref="M85:M86"/>
    <mergeCell ref="N85:N86"/>
    <mergeCell ref="O85:O86"/>
    <mergeCell ref="D95:E95"/>
    <mergeCell ref="D96:E96"/>
    <mergeCell ref="B99:P99"/>
    <mergeCell ref="P84:Q84"/>
    <mergeCell ref="B85:B86"/>
    <mergeCell ref="C85:C86"/>
    <mergeCell ref="D85:D86"/>
    <mergeCell ref="E85:E86"/>
    <mergeCell ref="F85:F86"/>
    <mergeCell ref="P88:Q88"/>
    <mergeCell ref="P89:Q89"/>
    <mergeCell ref="P90:Q90"/>
    <mergeCell ref="U90:V90"/>
    <mergeCell ref="B92:N92"/>
    <mergeCell ref="E115:E117"/>
    <mergeCell ref="B120:N120"/>
    <mergeCell ref="B122:B123"/>
    <mergeCell ref="C122:C123"/>
    <mergeCell ref="D122:D123"/>
    <mergeCell ref="E122:E123"/>
    <mergeCell ref="F122:F123"/>
    <mergeCell ref="G122:G123"/>
    <mergeCell ref="H122:H123"/>
    <mergeCell ref="I122:I123"/>
    <mergeCell ref="J122:L122"/>
    <mergeCell ref="P122:Q122"/>
    <mergeCell ref="P124:Q124"/>
    <mergeCell ref="P125:Q125"/>
    <mergeCell ref="P126:Q126"/>
    <mergeCell ref="B131:B133"/>
    <mergeCell ref="F131:F133"/>
  </mergeCells>
  <dataValidations count="2">
    <dataValidation type="decimal" allowBlank="1" showInputMessage="1" showErrorMessage="1" sqref="WVH983052 WLL983052 C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C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C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C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C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C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C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C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C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C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C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C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C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C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C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WVH19:WVH36 WLL19:WLL36 WBP19:WBP36 VRT19:VRT36 VHX19:VHX36 UYB19:UYB36 UOF19:UOF36 UEJ19:UEJ36 TUN19:TUN36 TKR19:TKR36 TAV19:TAV36 SQZ19:SQZ36 SHD19:SHD36 RXH19:RXH36 RNL19:RNL36 RDP19:RDP36 QTT19:QTT36 QJX19:QJX36 QAB19:QAB36 PQF19:PQF36 PGJ19:PGJ36 OWN19:OWN36 OMR19:OMR36 OCV19:OCV36 NSZ19:NSZ36 NJD19:NJD36 MZH19:MZH36 MPL19:MPL36 MFP19:MFP36 LVT19:LVT36 LLX19:LLX36 LCB19:LCB36 KSF19:KSF36 KIJ19:KIJ36 JYN19:JYN36 JOR19:JOR36 JEV19:JEV36 IUZ19:IUZ36 ILD19:ILD36 IBH19:IBH36 HRL19:HRL36 HHP19:HHP36 GXT19:GXT36 GNX19:GNX36 GEB19:GEB36 FUF19:FUF36 FKJ19:FKJ36 FAN19:FAN36 EQR19:EQR36 EGV19:EGV36 DWZ19:DWZ36 DND19:DND36 DDH19:DDH36 CTL19:CTL36 CJP19:CJP36 BZT19:BZT36 BPX19:BPX36 BGB19:BGB36 AWF19:AWF36 AMJ19:AMJ36 ACN19:ACN36 SR19:SR36 IV19:IV36">
      <formula1>0</formula1>
      <formula2>1</formula2>
    </dataValidation>
    <dataValidation type="list" allowBlank="1" showInputMessage="1" showErrorMessage="1" sqref="WVE983052 A65548 IS65548 SO65548 ACK65548 AMG65548 AWC65548 BFY65548 BPU65548 BZQ65548 CJM65548 CTI65548 DDE65548 DNA65548 DWW65548 EGS65548 EQO65548 FAK65548 FKG65548 FUC65548 GDY65548 GNU65548 GXQ65548 HHM65548 HRI65548 IBE65548 ILA65548 IUW65548 JES65548 JOO65548 JYK65548 KIG65548 KSC65548 LBY65548 LLU65548 LVQ65548 MFM65548 MPI65548 MZE65548 NJA65548 NSW65548 OCS65548 OMO65548 OWK65548 PGG65548 PQC65548 PZY65548 QJU65548 QTQ65548 RDM65548 RNI65548 RXE65548 SHA65548 SQW65548 TAS65548 TKO65548 TUK65548 UEG65548 UOC65548 UXY65548 VHU65548 VRQ65548 WBM65548 WLI65548 WVE65548 A131084 IS131084 SO131084 ACK131084 AMG131084 AWC131084 BFY131084 BPU131084 BZQ131084 CJM131084 CTI131084 DDE131084 DNA131084 DWW131084 EGS131084 EQO131084 FAK131084 FKG131084 FUC131084 GDY131084 GNU131084 GXQ131084 HHM131084 HRI131084 IBE131084 ILA131084 IUW131084 JES131084 JOO131084 JYK131084 KIG131084 KSC131084 LBY131084 LLU131084 LVQ131084 MFM131084 MPI131084 MZE131084 NJA131084 NSW131084 OCS131084 OMO131084 OWK131084 PGG131084 PQC131084 PZY131084 QJU131084 QTQ131084 RDM131084 RNI131084 RXE131084 SHA131084 SQW131084 TAS131084 TKO131084 TUK131084 UEG131084 UOC131084 UXY131084 VHU131084 VRQ131084 WBM131084 WLI131084 WVE131084 A196620 IS196620 SO196620 ACK196620 AMG196620 AWC196620 BFY196620 BPU196620 BZQ196620 CJM196620 CTI196620 DDE196620 DNA196620 DWW196620 EGS196620 EQO196620 FAK196620 FKG196620 FUC196620 GDY196620 GNU196620 GXQ196620 HHM196620 HRI196620 IBE196620 ILA196620 IUW196620 JES196620 JOO196620 JYK196620 KIG196620 KSC196620 LBY196620 LLU196620 LVQ196620 MFM196620 MPI196620 MZE196620 NJA196620 NSW196620 OCS196620 OMO196620 OWK196620 PGG196620 PQC196620 PZY196620 QJU196620 QTQ196620 RDM196620 RNI196620 RXE196620 SHA196620 SQW196620 TAS196620 TKO196620 TUK196620 UEG196620 UOC196620 UXY196620 VHU196620 VRQ196620 WBM196620 WLI196620 WVE196620 A262156 IS262156 SO262156 ACK262156 AMG262156 AWC262156 BFY262156 BPU262156 BZQ262156 CJM262156 CTI262156 DDE262156 DNA262156 DWW262156 EGS262156 EQO262156 FAK262156 FKG262156 FUC262156 GDY262156 GNU262156 GXQ262156 HHM262156 HRI262156 IBE262156 ILA262156 IUW262156 JES262156 JOO262156 JYK262156 KIG262156 KSC262156 LBY262156 LLU262156 LVQ262156 MFM262156 MPI262156 MZE262156 NJA262156 NSW262156 OCS262156 OMO262156 OWK262156 PGG262156 PQC262156 PZY262156 QJU262156 QTQ262156 RDM262156 RNI262156 RXE262156 SHA262156 SQW262156 TAS262156 TKO262156 TUK262156 UEG262156 UOC262156 UXY262156 VHU262156 VRQ262156 WBM262156 WLI262156 WVE262156 A327692 IS327692 SO327692 ACK327692 AMG327692 AWC327692 BFY327692 BPU327692 BZQ327692 CJM327692 CTI327692 DDE327692 DNA327692 DWW327692 EGS327692 EQO327692 FAK327692 FKG327692 FUC327692 GDY327692 GNU327692 GXQ327692 HHM327692 HRI327692 IBE327692 ILA327692 IUW327692 JES327692 JOO327692 JYK327692 KIG327692 KSC327692 LBY327692 LLU327692 LVQ327692 MFM327692 MPI327692 MZE327692 NJA327692 NSW327692 OCS327692 OMO327692 OWK327692 PGG327692 PQC327692 PZY327692 QJU327692 QTQ327692 RDM327692 RNI327692 RXE327692 SHA327692 SQW327692 TAS327692 TKO327692 TUK327692 UEG327692 UOC327692 UXY327692 VHU327692 VRQ327692 WBM327692 WLI327692 WVE327692 A393228 IS393228 SO393228 ACK393228 AMG393228 AWC393228 BFY393228 BPU393228 BZQ393228 CJM393228 CTI393228 DDE393228 DNA393228 DWW393228 EGS393228 EQO393228 FAK393228 FKG393228 FUC393228 GDY393228 GNU393228 GXQ393228 HHM393228 HRI393228 IBE393228 ILA393228 IUW393228 JES393228 JOO393228 JYK393228 KIG393228 KSC393228 LBY393228 LLU393228 LVQ393228 MFM393228 MPI393228 MZE393228 NJA393228 NSW393228 OCS393228 OMO393228 OWK393228 PGG393228 PQC393228 PZY393228 QJU393228 QTQ393228 RDM393228 RNI393228 RXE393228 SHA393228 SQW393228 TAS393228 TKO393228 TUK393228 UEG393228 UOC393228 UXY393228 VHU393228 VRQ393228 WBM393228 WLI393228 WVE393228 A458764 IS458764 SO458764 ACK458764 AMG458764 AWC458764 BFY458764 BPU458764 BZQ458764 CJM458764 CTI458764 DDE458764 DNA458764 DWW458764 EGS458764 EQO458764 FAK458764 FKG458764 FUC458764 GDY458764 GNU458764 GXQ458764 HHM458764 HRI458764 IBE458764 ILA458764 IUW458764 JES458764 JOO458764 JYK458764 KIG458764 KSC458764 LBY458764 LLU458764 LVQ458764 MFM458764 MPI458764 MZE458764 NJA458764 NSW458764 OCS458764 OMO458764 OWK458764 PGG458764 PQC458764 PZY458764 QJU458764 QTQ458764 RDM458764 RNI458764 RXE458764 SHA458764 SQW458764 TAS458764 TKO458764 TUK458764 UEG458764 UOC458764 UXY458764 VHU458764 VRQ458764 WBM458764 WLI458764 WVE458764 A524300 IS524300 SO524300 ACK524300 AMG524300 AWC524300 BFY524300 BPU524300 BZQ524300 CJM524300 CTI524300 DDE524300 DNA524300 DWW524300 EGS524300 EQO524300 FAK524300 FKG524300 FUC524300 GDY524300 GNU524300 GXQ524300 HHM524300 HRI524300 IBE524300 ILA524300 IUW524300 JES524300 JOO524300 JYK524300 KIG524300 KSC524300 LBY524300 LLU524300 LVQ524300 MFM524300 MPI524300 MZE524300 NJA524300 NSW524300 OCS524300 OMO524300 OWK524300 PGG524300 PQC524300 PZY524300 QJU524300 QTQ524300 RDM524300 RNI524300 RXE524300 SHA524300 SQW524300 TAS524300 TKO524300 TUK524300 UEG524300 UOC524300 UXY524300 VHU524300 VRQ524300 WBM524300 WLI524300 WVE524300 A589836 IS589836 SO589836 ACK589836 AMG589836 AWC589836 BFY589836 BPU589836 BZQ589836 CJM589836 CTI589836 DDE589836 DNA589836 DWW589836 EGS589836 EQO589836 FAK589836 FKG589836 FUC589836 GDY589836 GNU589836 GXQ589836 HHM589836 HRI589836 IBE589836 ILA589836 IUW589836 JES589836 JOO589836 JYK589836 KIG589836 KSC589836 LBY589836 LLU589836 LVQ589836 MFM589836 MPI589836 MZE589836 NJA589836 NSW589836 OCS589836 OMO589836 OWK589836 PGG589836 PQC589836 PZY589836 QJU589836 QTQ589836 RDM589836 RNI589836 RXE589836 SHA589836 SQW589836 TAS589836 TKO589836 TUK589836 UEG589836 UOC589836 UXY589836 VHU589836 VRQ589836 WBM589836 WLI589836 WVE589836 A655372 IS655372 SO655372 ACK655372 AMG655372 AWC655372 BFY655372 BPU655372 BZQ655372 CJM655372 CTI655372 DDE655372 DNA655372 DWW655372 EGS655372 EQO655372 FAK655372 FKG655372 FUC655372 GDY655372 GNU655372 GXQ655372 HHM655372 HRI655372 IBE655372 ILA655372 IUW655372 JES655372 JOO655372 JYK655372 KIG655372 KSC655372 LBY655372 LLU655372 LVQ655372 MFM655372 MPI655372 MZE655372 NJA655372 NSW655372 OCS655372 OMO655372 OWK655372 PGG655372 PQC655372 PZY655372 QJU655372 QTQ655372 RDM655372 RNI655372 RXE655372 SHA655372 SQW655372 TAS655372 TKO655372 TUK655372 UEG655372 UOC655372 UXY655372 VHU655372 VRQ655372 WBM655372 WLI655372 WVE655372 A720908 IS720908 SO720908 ACK720908 AMG720908 AWC720908 BFY720908 BPU720908 BZQ720908 CJM720908 CTI720908 DDE720908 DNA720908 DWW720908 EGS720908 EQO720908 FAK720908 FKG720908 FUC720908 GDY720908 GNU720908 GXQ720908 HHM720908 HRI720908 IBE720908 ILA720908 IUW720908 JES720908 JOO720908 JYK720908 KIG720908 KSC720908 LBY720908 LLU720908 LVQ720908 MFM720908 MPI720908 MZE720908 NJA720908 NSW720908 OCS720908 OMO720908 OWK720908 PGG720908 PQC720908 PZY720908 QJU720908 QTQ720908 RDM720908 RNI720908 RXE720908 SHA720908 SQW720908 TAS720908 TKO720908 TUK720908 UEG720908 UOC720908 UXY720908 VHU720908 VRQ720908 WBM720908 WLI720908 WVE720908 A786444 IS786444 SO786444 ACK786444 AMG786444 AWC786444 BFY786444 BPU786444 BZQ786444 CJM786444 CTI786444 DDE786444 DNA786444 DWW786444 EGS786444 EQO786444 FAK786444 FKG786444 FUC786444 GDY786444 GNU786444 GXQ786444 HHM786444 HRI786444 IBE786444 ILA786444 IUW786444 JES786444 JOO786444 JYK786444 KIG786444 KSC786444 LBY786444 LLU786444 LVQ786444 MFM786444 MPI786444 MZE786444 NJA786444 NSW786444 OCS786444 OMO786444 OWK786444 PGG786444 PQC786444 PZY786444 QJU786444 QTQ786444 RDM786444 RNI786444 RXE786444 SHA786444 SQW786444 TAS786444 TKO786444 TUK786444 UEG786444 UOC786444 UXY786444 VHU786444 VRQ786444 WBM786444 WLI786444 WVE786444 A851980 IS851980 SO851980 ACK851980 AMG851980 AWC851980 BFY851980 BPU851980 BZQ851980 CJM851980 CTI851980 DDE851980 DNA851980 DWW851980 EGS851980 EQO851980 FAK851980 FKG851980 FUC851980 GDY851980 GNU851980 GXQ851980 HHM851980 HRI851980 IBE851980 ILA851980 IUW851980 JES851980 JOO851980 JYK851980 KIG851980 KSC851980 LBY851980 LLU851980 LVQ851980 MFM851980 MPI851980 MZE851980 NJA851980 NSW851980 OCS851980 OMO851980 OWK851980 PGG851980 PQC851980 PZY851980 QJU851980 QTQ851980 RDM851980 RNI851980 RXE851980 SHA851980 SQW851980 TAS851980 TKO851980 TUK851980 UEG851980 UOC851980 UXY851980 VHU851980 VRQ851980 WBM851980 WLI851980 WVE851980 A917516 IS917516 SO917516 ACK917516 AMG917516 AWC917516 BFY917516 BPU917516 BZQ917516 CJM917516 CTI917516 DDE917516 DNA917516 DWW917516 EGS917516 EQO917516 FAK917516 FKG917516 FUC917516 GDY917516 GNU917516 GXQ917516 HHM917516 HRI917516 IBE917516 ILA917516 IUW917516 JES917516 JOO917516 JYK917516 KIG917516 KSC917516 LBY917516 LLU917516 LVQ917516 MFM917516 MPI917516 MZE917516 NJA917516 NSW917516 OCS917516 OMO917516 OWK917516 PGG917516 PQC917516 PZY917516 QJU917516 QTQ917516 RDM917516 RNI917516 RXE917516 SHA917516 SQW917516 TAS917516 TKO917516 TUK917516 UEG917516 UOC917516 UXY917516 VHU917516 VRQ917516 WBM917516 WLI917516 WVE917516 A983052 IS983052 SO983052 ACK983052 AMG983052 AWC983052 BFY983052 BPU983052 BZQ983052 CJM983052 CTI983052 DDE983052 DNA983052 DWW983052 EGS983052 EQO983052 FAK983052 FKG983052 FUC983052 GDY983052 GNU983052 GXQ983052 HHM983052 HRI983052 IBE983052 ILA983052 IUW983052 JES983052 JOO983052 JYK983052 KIG983052 KSC983052 LBY983052 LLU983052 LVQ983052 MFM983052 MPI983052 MZE983052 NJA983052 NSW983052 OCS983052 OMO983052 OWK983052 PGG983052 PQC983052 PZY983052 QJU983052 QTQ983052 RDM983052 RNI983052 RXE983052 SHA983052 SQW983052 TAS983052 TKO983052 TUK983052 UEG983052 UOC983052 UXY983052 VHU983052 VRQ983052 WBM983052 WLI983052 WVE19:WVE36 WLI19:WLI36 WBM19:WBM36 VRQ19:VRQ36 VHU19:VHU36 UXY19:UXY36 UOC19:UOC36 UEG19:UEG36 TUK19:TUK36 TKO19:TKO36 TAS19:TAS36 SQW19:SQW36 SHA19:SHA36 RXE19:RXE36 RNI19:RNI36 RDM19:RDM36 QTQ19:QTQ36 QJU19:QJU36 PZY19:PZY36 PQC19:PQC36 PGG19:PGG36 OWK19:OWK36 OMO19:OMO36 OCS19:OCS36 NSW19:NSW36 NJA19:NJA36 MZE19:MZE36 MPI19:MPI36 MFM19:MFM36 LVQ19:LVQ36 LLU19:LLU36 LBY19:LBY36 KSC19:KSC36 KIG19:KIG36 JYK19:JYK36 JOO19:JOO36 JES19:JES36 IUW19:IUW36 ILA19:ILA36 IBE19:IBE36 HRI19:HRI36 HHM19:HHM36 GXQ19:GXQ36 GNU19:GNU36 GDY19:GDY36 FUC19:FUC36 FKG19:FKG36 FAK19:FAK36 EQO19:EQO36 EGS19:EGS36 DWW19:DWW36 DNA19:DNA36 DDE19:DDE36 CTI19:CTI36 CJM19:CJM36 BZQ19:BZQ36 BPU19:BPU36 BFY19:BFY36 AWC19:AWC36 AMG19:AMG36 ACK19:ACK36 SO19:SO36 IS19:IS36 A19:A36">
      <formula1>"1,2,3,4,5"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XFD292"/>
  <sheetViews>
    <sheetView workbookViewId="0">
      <selection activeCell="A34" sqref="A34"/>
    </sheetView>
  </sheetViews>
  <sheetFormatPr baseColWidth="10" defaultRowHeight="15" x14ac:dyDescent="0.25"/>
  <cols>
    <col min="1" max="1" width="102.7109375" style="1" bestFit="1" customWidth="1"/>
    <col min="2" max="2" width="31.140625" style="2" customWidth="1"/>
    <col min="3" max="3" width="26.7109375" style="1" customWidth="1"/>
    <col min="4" max="4" width="25" style="1" customWidth="1"/>
    <col min="5" max="5" width="34" style="1" customWidth="1"/>
    <col min="6" max="6" width="29.7109375" style="1" customWidth="1"/>
    <col min="7" max="7" width="24.5703125" style="1" customWidth="1"/>
    <col min="8" max="8" width="24" style="1" customWidth="1"/>
    <col min="9" max="9" width="21.28515625" style="1" customWidth="1"/>
    <col min="10" max="10" width="21.7109375" style="1523" customWidth="1"/>
    <col min="11" max="11" width="17.7109375" style="1" customWidth="1"/>
    <col min="12" max="12" width="18.7109375" style="1" customWidth="1"/>
    <col min="13" max="13" width="15.5703125" style="1" customWidth="1"/>
    <col min="14" max="14" width="26.140625" style="1" customWidth="1"/>
    <col min="15" max="15" width="19.5703125" style="1523" bestFit="1" customWidth="1"/>
    <col min="16" max="16" width="49.42578125" style="1" customWidth="1"/>
    <col min="17" max="21" width="6.42578125" style="1" customWidth="1"/>
    <col min="22" max="250" width="11.42578125" style="1"/>
    <col min="251" max="251" width="1" style="1" customWidth="1"/>
    <col min="252" max="252" width="4.28515625" style="1" customWidth="1"/>
    <col min="253" max="253" width="34.7109375" style="1" customWidth="1"/>
    <col min="254" max="254" width="0" style="1" hidden="1" customWidth="1"/>
    <col min="255" max="255" width="20" style="1" customWidth="1"/>
    <col min="256" max="256" width="20.85546875" style="1" customWidth="1"/>
    <col min="257" max="257" width="25" style="1" customWidth="1"/>
    <col min="258" max="258" width="18.7109375" style="1" customWidth="1"/>
    <col min="259" max="259" width="29.7109375" style="1" customWidth="1"/>
    <col min="260" max="260" width="13.42578125" style="1" customWidth="1"/>
    <col min="261" max="261" width="13.85546875" style="1" customWidth="1"/>
    <col min="262" max="266" width="16.5703125" style="1" customWidth="1"/>
    <col min="267" max="267" width="20.5703125" style="1" customWidth="1"/>
    <col min="268" max="268" width="21.140625" style="1" customWidth="1"/>
    <col min="269" max="269" width="9.5703125" style="1" customWidth="1"/>
    <col min="270" max="270" width="0.42578125" style="1" customWidth="1"/>
    <col min="271" max="277" width="6.42578125" style="1" customWidth="1"/>
    <col min="278" max="506" width="11.42578125" style="1"/>
    <col min="507" max="507" width="1" style="1" customWidth="1"/>
    <col min="508" max="508" width="4.28515625" style="1" customWidth="1"/>
    <col min="509" max="509" width="34.7109375" style="1" customWidth="1"/>
    <col min="510" max="510" width="0" style="1" hidden="1" customWidth="1"/>
    <col min="511" max="511" width="20" style="1" customWidth="1"/>
    <col min="512" max="512" width="20.85546875" style="1" customWidth="1"/>
    <col min="513" max="513" width="25" style="1" customWidth="1"/>
    <col min="514" max="514" width="18.7109375" style="1" customWidth="1"/>
    <col min="515" max="515" width="29.7109375" style="1" customWidth="1"/>
    <col min="516" max="516" width="13.42578125" style="1" customWidth="1"/>
    <col min="517" max="517" width="13.85546875" style="1" customWidth="1"/>
    <col min="518" max="522" width="16.5703125" style="1" customWidth="1"/>
    <col min="523" max="523" width="20.5703125" style="1" customWidth="1"/>
    <col min="524" max="524" width="21.140625" style="1" customWidth="1"/>
    <col min="525" max="525" width="9.5703125" style="1" customWidth="1"/>
    <col min="526" max="526" width="0.42578125" style="1" customWidth="1"/>
    <col min="527" max="533" width="6.42578125" style="1" customWidth="1"/>
    <col min="534" max="762" width="11.42578125" style="1"/>
    <col min="763" max="763" width="1" style="1" customWidth="1"/>
    <col min="764" max="764" width="4.28515625" style="1" customWidth="1"/>
    <col min="765" max="765" width="34.7109375" style="1" customWidth="1"/>
    <col min="766" max="766" width="0" style="1" hidden="1" customWidth="1"/>
    <col min="767" max="767" width="20" style="1" customWidth="1"/>
    <col min="768" max="768" width="20.85546875" style="1" customWidth="1"/>
    <col min="769" max="769" width="25" style="1" customWidth="1"/>
    <col min="770" max="770" width="18.7109375" style="1" customWidth="1"/>
    <col min="771" max="771" width="29.7109375" style="1" customWidth="1"/>
    <col min="772" max="772" width="13.42578125" style="1" customWidth="1"/>
    <col min="773" max="773" width="13.85546875" style="1" customWidth="1"/>
    <col min="774" max="778" width="16.5703125" style="1" customWidth="1"/>
    <col min="779" max="779" width="20.5703125" style="1" customWidth="1"/>
    <col min="780" max="780" width="21.140625" style="1" customWidth="1"/>
    <col min="781" max="781" width="9.5703125" style="1" customWidth="1"/>
    <col min="782" max="782" width="0.42578125" style="1" customWidth="1"/>
    <col min="783" max="789" width="6.42578125" style="1" customWidth="1"/>
    <col min="790" max="1018" width="11.42578125" style="1"/>
    <col min="1019" max="1019" width="1" style="1" customWidth="1"/>
    <col min="1020" max="1020" width="4.28515625" style="1" customWidth="1"/>
    <col min="1021" max="1021" width="34.7109375" style="1" customWidth="1"/>
    <col min="1022" max="1022" width="0" style="1" hidden="1" customWidth="1"/>
    <col min="1023" max="1023" width="20" style="1" customWidth="1"/>
    <col min="1024" max="1024" width="20.85546875" style="1" customWidth="1"/>
    <col min="1025" max="1025" width="25" style="1" customWidth="1"/>
    <col min="1026" max="1026" width="18.7109375" style="1" customWidth="1"/>
    <col min="1027" max="1027" width="29.7109375" style="1" customWidth="1"/>
    <col min="1028" max="1028" width="13.42578125" style="1" customWidth="1"/>
    <col min="1029" max="1029" width="13.85546875" style="1" customWidth="1"/>
    <col min="1030" max="1034" width="16.5703125" style="1" customWidth="1"/>
    <col min="1035" max="1035" width="20.5703125" style="1" customWidth="1"/>
    <col min="1036" max="1036" width="21.140625" style="1" customWidth="1"/>
    <col min="1037" max="1037" width="9.5703125" style="1" customWidth="1"/>
    <col min="1038" max="1038" width="0.42578125" style="1" customWidth="1"/>
    <col min="1039" max="1045" width="6.42578125" style="1" customWidth="1"/>
    <col min="1046" max="1274" width="11.42578125" style="1"/>
    <col min="1275" max="1275" width="1" style="1" customWidth="1"/>
    <col min="1276" max="1276" width="4.28515625" style="1" customWidth="1"/>
    <col min="1277" max="1277" width="34.7109375" style="1" customWidth="1"/>
    <col min="1278" max="1278" width="0" style="1" hidden="1" customWidth="1"/>
    <col min="1279" max="1279" width="20" style="1" customWidth="1"/>
    <col min="1280" max="1280" width="20.85546875" style="1" customWidth="1"/>
    <col min="1281" max="1281" width="25" style="1" customWidth="1"/>
    <col min="1282" max="1282" width="18.7109375" style="1" customWidth="1"/>
    <col min="1283" max="1283" width="29.7109375" style="1" customWidth="1"/>
    <col min="1284" max="1284" width="13.42578125" style="1" customWidth="1"/>
    <col min="1285" max="1285" width="13.85546875" style="1" customWidth="1"/>
    <col min="1286" max="1290" width="16.5703125" style="1" customWidth="1"/>
    <col min="1291" max="1291" width="20.5703125" style="1" customWidth="1"/>
    <col min="1292" max="1292" width="21.140625" style="1" customWidth="1"/>
    <col min="1293" max="1293" width="9.5703125" style="1" customWidth="1"/>
    <col min="1294" max="1294" width="0.42578125" style="1" customWidth="1"/>
    <col min="1295" max="1301" width="6.42578125" style="1" customWidth="1"/>
    <col min="1302" max="1530" width="11.42578125" style="1"/>
    <col min="1531" max="1531" width="1" style="1" customWidth="1"/>
    <col min="1532" max="1532" width="4.28515625" style="1" customWidth="1"/>
    <col min="1533" max="1533" width="34.7109375" style="1" customWidth="1"/>
    <col min="1534" max="1534" width="0" style="1" hidden="1" customWidth="1"/>
    <col min="1535" max="1535" width="20" style="1" customWidth="1"/>
    <col min="1536" max="1536" width="20.85546875" style="1" customWidth="1"/>
    <col min="1537" max="1537" width="25" style="1" customWidth="1"/>
    <col min="1538" max="1538" width="18.7109375" style="1" customWidth="1"/>
    <col min="1539" max="1539" width="29.7109375" style="1" customWidth="1"/>
    <col min="1540" max="1540" width="13.42578125" style="1" customWidth="1"/>
    <col min="1541" max="1541" width="13.85546875" style="1" customWidth="1"/>
    <col min="1542" max="1546" width="16.5703125" style="1" customWidth="1"/>
    <col min="1547" max="1547" width="20.5703125" style="1" customWidth="1"/>
    <col min="1548" max="1548" width="21.140625" style="1" customWidth="1"/>
    <col min="1549" max="1549" width="9.5703125" style="1" customWidth="1"/>
    <col min="1550" max="1550" width="0.42578125" style="1" customWidth="1"/>
    <col min="1551" max="1557" width="6.42578125" style="1" customWidth="1"/>
    <col min="1558" max="1786" width="11.42578125" style="1"/>
    <col min="1787" max="1787" width="1" style="1" customWidth="1"/>
    <col min="1788" max="1788" width="4.28515625" style="1" customWidth="1"/>
    <col min="1789" max="1789" width="34.7109375" style="1" customWidth="1"/>
    <col min="1790" max="1790" width="0" style="1" hidden="1" customWidth="1"/>
    <col min="1791" max="1791" width="20" style="1" customWidth="1"/>
    <col min="1792" max="1792" width="20.85546875" style="1" customWidth="1"/>
    <col min="1793" max="1793" width="25" style="1" customWidth="1"/>
    <col min="1794" max="1794" width="18.7109375" style="1" customWidth="1"/>
    <col min="1795" max="1795" width="29.7109375" style="1" customWidth="1"/>
    <col min="1796" max="1796" width="13.42578125" style="1" customWidth="1"/>
    <col min="1797" max="1797" width="13.85546875" style="1" customWidth="1"/>
    <col min="1798" max="1802" width="16.5703125" style="1" customWidth="1"/>
    <col min="1803" max="1803" width="20.5703125" style="1" customWidth="1"/>
    <col min="1804" max="1804" width="21.140625" style="1" customWidth="1"/>
    <col min="1805" max="1805" width="9.5703125" style="1" customWidth="1"/>
    <col min="1806" max="1806" width="0.42578125" style="1" customWidth="1"/>
    <col min="1807" max="1813" width="6.42578125" style="1" customWidth="1"/>
    <col min="1814" max="2042" width="11.42578125" style="1"/>
    <col min="2043" max="2043" width="1" style="1" customWidth="1"/>
    <col min="2044" max="2044" width="4.28515625" style="1" customWidth="1"/>
    <col min="2045" max="2045" width="34.7109375" style="1" customWidth="1"/>
    <col min="2046" max="2046" width="0" style="1" hidden="1" customWidth="1"/>
    <col min="2047" max="2047" width="20" style="1" customWidth="1"/>
    <col min="2048" max="2048" width="20.85546875" style="1" customWidth="1"/>
    <col min="2049" max="2049" width="25" style="1" customWidth="1"/>
    <col min="2050" max="2050" width="18.7109375" style="1" customWidth="1"/>
    <col min="2051" max="2051" width="29.7109375" style="1" customWidth="1"/>
    <col min="2052" max="2052" width="13.42578125" style="1" customWidth="1"/>
    <col min="2053" max="2053" width="13.85546875" style="1" customWidth="1"/>
    <col min="2054" max="2058" width="16.5703125" style="1" customWidth="1"/>
    <col min="2059" max="2059" width="20.5703125" style="1" customWidth="1"/>
    <col min="2060" max="2060" width="21.140625" style="1" customWidth="1"/>
    <col min="2061" max="2061" width="9.5703125" style="1" customWidth="1"/>
    <col min="2062" max="2062" width="0.42578125" style="1" customWidth="1"/>
    <col min="2063" max="2069" width="6.42578125" style="1" customWidth="1"/>
    <col min="2070" max="2298" width="11.42578125" style="1"/>
    <col min="2299" max="2299" width="1" style="1" customWidth="1"/>
    <col min="2300" max="2300" width="4.28515625" style="1" customWidth="1"/>
    <col min="2301" max="2301" width="34.7109375" style="1" customWidth="1"/>
    <col min="2302" max="2302" width="0" style="1" hidden="1" customWidth="1"/>
    <col min="2303" max="2303" width="20" style="1" customWidth="1"/>
    <col min="2304" max="2304" width="20.85546875" style="1" customWidth="1"/>
    <col min="2305" max="2305" width="25" style="1" customWidth="1"/>
    <col min="2306" max="2306" width="18.7109375" style="1" customWidth="1"/>
    <col min="2307" max="2307" width="29.7109375" style="1" customWidth="1"/>
    <col min="2308" max="2308" width="13.42578125" style="1" customWidth="1"/>
    <col min="2309" max="2309" width="13.85546875" style="1" customWidth="1"/>
    <col min="2310" max="2314" width="16.5703125" style="1" customWidth="1"/>
    <col min="2315" max="2315" width="20.5703125" style="1" customWidth="1"/>
    <col min="2316" max="2316" width="21.140625" style="1" customWidth="1"/>
    <col min="2317" max="2317" width="9.5703125" style="1" customWidth="1"/>
    <col min="2318" max="2318" width="0.42578125" style="1" customWidth="1"/>
    <col min="2319" max="2325" width="6.42578125" style="1" customWidth="1"/>
    <col min="2326" max="2554" width="11.42578125" style="1"/>
    <col min="2555" max="2555" width="1" style="1" customWidth="1"/>
    <col min="2556" max="2556" width="4.28515625" style="1" customWidth="1"/>
    <col min="2557" max="2557" width="34.7109375" style="1" customWidth="1"/>
    <col min="2558" max="2558" width="0" style="1" hidden="1" customWidth="1"/>
    <col min="2559" max="2559" width="20" style="1" customWidth="1"/>
    <col min="2560" max="2560" width="20.85546875" style="1" customWidth="1"/>
    <col min="2561" max="2561" width="25" style="1" customWidth="1"/>
    <col min="2562" max="2562" width="18.7109375" style="1" customWidth="1"/>
    <col min="2563" max="2563" width="29.7109375" style="1" customWidth="1"/>
    <col min="2564" max="2564" width="13.42578125" style="1" customWidth="1"/>
    <col min="2565" max="2565" width="13.85546875" style="1" customWidth="1"/>
    <col min="2566" max="2570" width="16.5703125" style="1" customWidth="1"/>
    <col min="2571" max="2571" width="20.5703125" style="1" customWidth="1"/>
    <col min="2572" max="2572" width="21.140625" style="1" customWidth="1"/>
    <col min="2573" max="2573" width="9.5703125" style="1" customWidth="1"/>
    <col min="2574" max="2574" width="0.42578125" style="1" customWidth="1"/>
    <col min="2575" max="2581" width="6.42578125" style="1" customWidth="1"/>
    <col min="2582" max="2810" width="11.42578125" style="1"/>
    <col min="2811" max="2811" width="1" style="1" customWidth="1"/>
    <col min="2812" max="2812" width="4.28515625" style="1" customWidth="1"/>
    <col min="2813" max="2813" width="34.7109375" style="1" customWidth="1"/>
    <col min="2814" max="2814" width="0" style="1" hidden="1" customWidth="1"/>
    <col min="2815" max="2815" width="20" style="1" customWidth="1"/>
    <col min="2816" max="2816" width="20.85546875" style="1" customWidth="1"/>
    <col min="2817" max="2817" width="25" style="1" customWidth="1"/>
    <col min="2818" max="2818" width="18.7109375" style="1" customWidth="1"/>
    <col min="2819" max="2819" width="29.7109375" style="1" customWidth="1"/>
    <col min="2820" max="2820" width="13.42578125" style="1" customWidth="1"/>
    <col min="2821" max="2821" width="13.85546875" style="1" customWidth="1"/>
    <col min="2822" max="2826" width="16.5703125" style="1" customWidth="1"/>
    <col min="2827" max="2827" width="20.5703125" style="1" customWidth="1"/>
    <col min="2828" max="2828" width="21.140625" style="1" customWidth="1"/>
    <col min="2829" max="2829" width="9.5703125" style="1" customWidth="1"/>
    <col min="2830" max="2830" width="0.42578125" style="1" customWidth="1"/>
    <col min="2831" max="2837" width="6.42578125" style="1" customWidth="1"/>
    <col min="2838" max="3066" width="11.42578125" style="1"/>
    <col min="3067" max="3067" width="1" style="1" customWidth="1"/>
    <col min="3068" max="3068" width="4.28515625" style="1" customWidth="1"/>
    <col min="3069" max="3069" width="34.7109375" style="1" customWidth="1"/>
    <col min="3070" max="3070" width="0" style="1" hidden="1" customWidth="1"/>
    <col min="3071" max="3071" width="20" style="1" customWidth="1"/>
    <col min="3072" max="3072" width="20.85546875" style="1" customWidth="1"/>
    <col min="3073" max="3073" width="25" style="1" customWidth="1"/>
    <col min="3074" max="3074" width="18.7109375" style="1" customWidth="1"/>
    <col min="3075" max="3075" width="29.7109375" style="1" customWidth="1"/>
    <col min="3076" max="3076" width="13.42578125" style="1" customWidth="1"/>
    <col min="3077" max="3077" width="13.85546875" style="1" customWidth="1"/>
    <col min="3078" max="3082" width="16.5703125" style="1" customWidth="1"/>
    <col min="3083" max="3083" width="20.5703125" style="1" customWidth="1"/>
    <col min="3084" max="3084" width="21.140625" style="1" customWidth="1"/>
    <col min="3085" max="3085" width="9.5703125" style="1" customWidth="1"/>
    <col min="3086" max="3086" width="0.42578125" style="1" customWidth="1"/>
    <col min="3087" max="3093" width="6.42578125" style="1" customWidth="1"/>
    <col min="3094" max="3322" width="11.42578125" style="1"/>
    <col min="3323" max="3323" width="1" style="1" customWidth="1"/>
    <col min="3324" max="3324" width="4.28515625" style="1" customWidth="1"/>
    <col min="3325" max="3325" width="34.7109375" style="1" customWidth="1"/>
    <col min="3326" max="3326" width="0" style="1" hidden="1" customWidth="1"/>
    <col min="3327" max="3327" width="20" style="1" customWidth="1"/>
    <col min="3328" max="3328" width="20.85546875" style="1" customWidth="1"/>
    <col min="3329" max="3329" width="25" style="1" customWidth="1"/>
    <col min="3330" max="3330" width="18.7109375" style="1" customWidth="1"/>
    <col min="3331" max="3331" width="29.7109375" style="1" customWidth="1"/>
    <col min="3332" max="3332" width="13.42578125" style="1" customWidth="1"/>
    <col min="3333" max="3333" width="13.85546875" style="1" customWidth="1"/>
    <col min="3334" max="3338" width="16.5703125" style="1" customWidth="1"/>
    <col min="3339" max="3339" width="20.5703125" style="1" customWidth="1"/>
    <col min="3340" max="3340" width="21.140625" style="1" customWidth="1"/>
    <col min="3341" max="3341" width="9.5703125" style="1" customWidth="1"/>
    <col min="3342" max="3342" width="0.42578125" style="1" customWidth="1"/>
    <col min="3343" max="3349" width="6.42578125" style="1" customWidth="1"/>
    <col min="3350" max="3578" width="11.42578125" style="1"/>
    <col min="3579" max="3579" width="1" style="1" customWidth="1"/>
    <col min="3580" max="3580" width="4.28515625" style="1" customWidth="1"/>
    <col min="3581" max="3581" width="34.7109375" style="1" customWidth="1"/>
    <col min="3582" max="3582" width="0" style="1" hidden="1" customWidth="1"/>
    <col min="3583" max="3583" width="20" style="1" customWidth="1"/>
    <col min="3584" max="3584" width="20.85546875" style="1" customWidth="1"/>
    <col min="3585" max="3585" width="25" style="1" customWidth="1"/>
    <col min="3586" max="3586" width="18.7109375" style="1" customWidth="1"/>
    <col min="3587" max="3587" width="29.7109375" style="1" customWidth="1"/>
    <col min="3588" max="3588" width="13.42578125" style="1" customWidth="1"/>
    <col min="3589" max="3589" width="13.85546875" style="1" customWidth="1"/>
    <col min="3590" max="3594" width="16.5703125" style="1" customWidth="1"/>
    <col min="3595" max="3595" width="20.5703125" style="1" customWidth="1"/>
    <col min="3596" max="3596" width="21.140625" style="1" customWidth="1"/>
    <col min="3597" max="3597" width="9.5703125" style="1" customWidth="1"/>
    <col min="3598" max="3598" width="0.42578125" style="1" customWidth="1"/>
    <col min="3599" max="3605" width="6.42578125" style="1" customWidth="1"/>
    <col min="3606" max="3834" width="11.42578125" style="1"/>
    <col min="3835" max="3835" width="1" style="1" customWidth="1"/>
    <col min="3836" max="3836" width="4.28515625" style="1" customWidth="1"/>
    <col min="3837" max="3837" width="34.7109375" style="1" customWidth="1"/>
    <col min="3838" max="3838" width="0" style="1" hidden="1" customWidth="1"/>
    <col min="3839" max="3839" width="20" style="1" customWidth="1"/>
    <col min="3840" max="3840" width="20.85546875" style="1" customWidth="1"/>
    <col min="3841" max="3841" width="25" style="1" customWidth="1"/>
    <col min="3842" max="3842" width="18.7109375" style="1" customWidth="1"/>
    <col min="3843" max="3843" width="29.7109375" style="1" customWidth="1"/>
    <col min="3844" max="3844" width="13.42578125" style="1" customWidth="1"/>
    <col min="3845" max="3845" width="13.85546875" style="1" customWidth="1"/>
    <col min="3846" max="3850" width="16.5703125" style="1" customWidth="1"/>
    <col min="3851" max="3851" width="20.5703125" style="1" customWidth="1"/>
    <col min="3852" max="3852" width="21.140625" style="1" customWidth="1"/>
    <col min="3853" max="3853" width="9.5703125" style="1" customWidth="1"/>
    <col min="3854" max="3854" width="0.42578125" style="1" customWidth="1"/>
    <col min="3855" max="3861" width="6.42578125" style="1" customWidth="1"/>
    <col min="3862" max="4090" width="11.42578125" style="1"/>
    <col min="4091" max="4091" width="1" style="1" customWidth="1"/>
    <col min="4092" max="4092" width="4.28515625" style="1" customWidth="1"/>
    <col min="4093" max="4093" width="34.7109375" style="1" customWidth="1"/>
    <col min="4094" max="4094" width="0" style="1" hidden="1" customWidth="1"/>
    <col min="4095" max="4095" width="20" style="1" customWidth="1"/>
    <col min="4096" max="4096" width="20.85546875" style="1" customWidth="1"/>
    <col min="4097" max="4097" width="25" style="1" customWidth="1"/>
    <col min="4098" max="4098" width="18.7109375" style="1" customWidth="1"/>
    <col min="4099" max="4099" width="29.7109375" style="1" customWidth="1"/>
    <col min="4100" max="4100" width="13.42578125" style="1" customWidth="1"/>
    <col min="4101" max="4101" width="13.85546875" style="1" customWidth="1"/>
    <col min="4102" max="4106" width="16.5703125" style="1" customWidth="1"/>
    <col min="4107" max="4107" width="20.5703125" style="1" customWidth="1"/>
    <col min="4108" max="4108" width="21.140625" style="1" customWidth="1"/>
    <col min="4109" max="4109" width="9.5703125" style="1" customWidth="1"/>
    <col min="4110" max="4110" width="0.42578125" style="1" customWidth="1"/>
    <col min="4111" max="4117" width="6.42578125" style="1" customWidth="1"/>
    <col min="4118" max="4346" width="11.42578125" style="1"/>
    <col min="4347" max="4347" width="1" style="1" customWidth="1"/>
    <col min="4348" max="4348" width="4.28515625" style="1" customWidth="1"/>
    <col min="4349" max="4349" width="34.7109375" style="1" customWidth="1"/>
    <col min="4350" max="4350" width="0" style="1" hidden="1" customWidth="1"/>
    <col min="4351" max="4351" width="20" style="1" customWidth="1"/>
    <col min="4352" max="4352" width="20.85546875" style="1" customWidth="1"/>
    <col min="4353" max="4353" width="25" style="1" customWidth="1"/>
    <col min="4354" max="4354" width="18.7109375" style="1" customWidth="1"/>
    <col min="4355" max="4355" width="29.7109375" style="1" customWidth="1"/>
    <col min="4356" max="4356" width="13.42578125" style="1" customWidth="1"/>
    <col min="4357" max="4357" width="13.85546875" style="1" customWidth="1"/>
    <col min="4358" max="4362" width="16.5703125" style="1" customWidth="1"/>
    <col min="4363" max="4363" width="20.5703125" style="1" customWidth="1"/>
    <col min="4364" max="4364" width="21.140625" style="1" customWidth="1"/>
    <col min="4365" max="4365" width="9.5703125" style="1" customWidth="1"/>
    <col min="4366" max="4366" width="0.42578125" style="1" customWidth="1"/>
    <col min="4367" max="4373" width="6.42578125" style="1" customWidth="1"/>
    <col min="4374" max="4602" width="11.42578125" style="1"/>
    <col min="4603" max="4603" width="1" style="1" customWidth="1"/>
    <col min="4604" max="4604" width="4.28515625" style="1" customWidth="1"/>
    <col min="4605" max="4605" width="34.7109375" style="1" customWidth="1"/>
    <col min="4606" max="4606" width="0" style="1" hidden="1" customWidth="1"/>
    <col min="4607" max="4607" width="20" style="1" customWidth="1"/>
    <col min="4608" max="4608" width="20.85546875" style="1" customWidth="1"/>
    <col min="4609" max="4609" width="25" style="1" customWidth="1"/>
    <col min="4610" max="4610" width="18.7109375" style="1" customWidth="1"/>
    <col min="4611" max="4611" width="29.7109375" style="1" customWidth="1"/>
    <col min="4612" max="4612" width="13.42578125" style="1" customWidth="1"/>
    <col min="4613" max="4613" width="13.85546875" style="1" customWidth="1"/>
    <col min="4614" max="4618" width="16.5703125" style="1" customWidth="1"/>
    <col min="4619" max="4619" width="20.5703125" style="1" customWidth="1"/>
    <col min="4620" max="4620" width="21.140625" style="1" customWidth="1"/>
    <col min="4621" max="4621" width="9.5703125" style="1" customWidth="1"/>
    <col min="4622" max="4622" width="0.42578125" style="1" customWidth="1"/>
    <col min="4623" max="4629" width="6.42578125" style="1" customWidth="1"/>
    <col min="4630" max="4858" width="11.42578125" style="1"/>
    <col min="4859" max="4859" width="1" style="1" customWidth="1"/>
    <col min="4860" max="4860" width="4.28515625" style="1" customWidth="1"/>
    <col min="4861" max="4861" width="34.7109375" style="1" customWidth="1"/>
    <col min="4862" max="4862" width="0" style="1" hidden="1" customWidth="1"/>
    <col min="4863" max="4863" width="20" style="1" customWidth="1"/>
    <col min="4864" max="4864" width="20.85546875" style="1" customWidth="1"/>
    <col min="4865" max="4865" width="25" style="1" customWidth="1"/>
    <col min="4866" max="4866" width="18.7109375" style="1" customWidth="1"/>
    <col min="4867" max="4867" width="29.7109375" style="1" customWidth="1"/>
    <col min="4868" max="4868" width="13.42578125" style="1" customWidth="1"/>
    <col min="4869" max="4869" width="13.85546875" style="1" customWidth="1"/>
    <col min="4870" max="4874" width="16.5703125" style="1" customWidth="1"/>
    <col min="4875" max="4875" width="20.5703125" style="1" customWidth="1"/>
    <col min="4876" max="4876" width="21.140625" style="1" customWidth="1"/>
    <col min="4877" max="4877" width="9.5703125" style="1" customWidth="1"/>
    <col min="4878" max="4878" width="0.42578125" style="1" customWidth="1"/>
    <col min="4879" max="4885" width="6.42578125" style="1" customWidth="1"/>
    <col min="4886" max="5114" width="11.42578125" style="1"/>
    <col min="5115" max="5115" width="1" style="1" customWidth="1"/>
    <col min="5116" max="5116" width="4.28515625" style="1" customWidth="1"/>
    <col min="5117" max="5117" width="34.7109375" style="1" customWidth="1"/>
    <col min="5118" max="5118" width="0" style="1" hidden="1" customWidth="1"/>
    <col min="5119" max="5119" width="20" style="1" customWidth="1"/>
    <col min="5120" max="5120" width="20.85546875" style="1" customWidth="1"/>
    <col min="5121" max="5121" width="25" style="1" customWidth="1"/>
    <col min="5122" max="5122" width="18.7109375" style="1" customWidth="1"/>
    <col min="5123" max="5123" width="29.7109375" style="1" customWidth="1"/>
    <col min="5124" max="5124" width="13.42578125" style="1" customWidth="1"/>
    <col min="5125" max="5125" width="13.85546875" style="1" customWidth="1"/>
    <col min="5126" max="5130" width="16.5703125" style="1" customWidth="1"/>
    <col min="5131" max="5131" width="20.5703125" style="1" customWidth="1"/>
    <col min="5132" max="5132" width="21.140625" style="1" customWidth="1"/>
    <col min="5133" max="5133" width="9.5703125" style="1" customWidth="1"/>
    <col min="5134" max="5134" width="0.42578125" style="1" customWidth="1"/>
    <col min="5135" max="5141" width="6.42578125" style="1" customWidth="1"/>
    <col min="5142" max="5370" width="11.42578125" style="1"/>
    <col min="5371" max="5371" width="1" style="1" customWidth="1"/>
    <col min="5372" max="5372" width="4.28515625" style="1" customWidth="1"/>
    <col min="5373" max="5373" width="34.7109375" style="1" customWidth="1"/>
    <col min="5374" max="5374" width="0" style="1" hidden="1" customWidth="1"/>
    <col min="5375" max="5375" width="20" style="1" customWidth="1"/>
    <col min="5376" max="5376" width="20.85546875" style="1" customWidth="1"/>
    <col min="5377" max="5377" width="25" style="1" customWidth="1"/>
    <col min="5378" max="5378" width="18.7109375" style="1" customWidth="1"/>
    <col min="5379" max="5379" width="29.7109375" style="1" customWidth="1"/>
    <col min="5380" max="5380" width="13.42578125" style="1" customWidth="1"/>
    <col min="5381" max="5381" width="13.85546875" style="1" customWidth="1"/>
    <col min="5382" max="5386" width="16.5703125" style="1" customWidth="1"/>
    <col min="5387" max="5387" width="20.5703125" style="1" customWidth="1"/>
    <col min="5388" max="5388" width="21.140625" style="1" customWidth="1"/>
    <col min="5389" max="5389" width="9.5703125" style="1" customWidth="1"/>
    <col min="5390" max="5390" width="0.42578125" style="1" customWidth="1"/>
    <col min="5391" max="5397" width="6.42578125" style="1" customWidth="1"/>
    <col min="5398" max="5626" width="11.42578125" style="1"/>
    <col min="5627" max="5627" width="1" style="1" customWidth="1"/>
    <col min="5628" max="5628" width="4.28515625" style="1" customWidth="1"/>
    <col min="5629" max="5629" width="34.7109375" style="1" customWidth="1"/>
    <col min="5630" max="5630" width="0" style="1" hidden="1" customWidth="1"/>
    <col min="5631" max="5631" width="20" style="1" customWidth="1"/>
    <col min="5632" max="5632" width="20.85546875" style="1" customWidth="1"/>
    <col min="5633" max="5633" width="25" style="1" customWidth="1"/>
    <col min="5634" max="5634" width="18.7109375" style="1" customWidth="1"/>
    <col min="5635" max="5635" width="29.7109375" style="1" customWidth="1"/>
    <col min="5636" max="5636" width="13.42578125" style="1" customWidth="1"/>
    <col min="5637" max="5637" width="13.85546875" style="1" customWidth="1"/>
    <col min="5638" max="5642" width="16.5703125" style="1" customWidth="1"/>
    <col min="5643" max="5643" width="20.5703125" style="1" customWidth="1"/>
    <col min="5644" max="5644" width="21.140625" style="1" customWidth="1"/>
    <col min="5645" max="5645" width="9.5703125" style="1" customWidth="1"/>
    <col min="5646" max="5646" width="0.42578125" style="1" customWidth="1"/>
    <col min="5647" max="5653" width="6.42578125" style="1" customWidth="1"/>
    <col min="5654" max="5882" width="11.42578125" style="1"/>
    <col min="5883" max="5883" width="1" style="1" customWidth="1"/>
    <col min="5884" max="5884" width="4.28515625" style="1" customWidth="1"/>
    <col min="5885" max="5885" width="34.7109375" style="1" customWidth="1"/>
    <col min="5886" max="5886" width="0" style="1" hidden="1" customWidth="1"/>
    <col min="5887" max="5887" width="20" style="1" customWidth="1"/>
    <col min="5888" max="5888" width="20.85546875" style="1" customWidth="1"/>
    <col min="5889" max="5889" width="25" style="1" customWidth="1"/>
    <col min="5890" max="5890" width="18.7109375" style="1" customWidth="1"/>
    <col min="5891" max="5891" width="29.7109375" style="1" customWidth="1"/>
    <col min="5892" max="5892" width="13.42578125" style="1" customWidth="1"/>
    <col min="5893" max="5893" width="13.85546875" style="1" customWidth="1"/>
    <col min="5894" max="5898" width="16.5703125" style="1" customWidth="1"/>
    <col min="5899" max="5899" width="20.5703125" style="1" customWidth="1"/>
    <col min="5900" max="5900" width="21.140625" style="1" customWidth="1"/>
    <col min="5901" max="5901" width="9.5703125" style="1" customWidth="1"/>
    <col min="5902" max="5902" width="0.42578125" style="1" customWidth="1"/>
    <col min="5903" max="5909" width="6.42578125" style="1" customWidth="1"/>
    <col min="5910" max="6138" width="11.42578125" style="1"/>
    <col min="6139" max="6139" width="1" style="1" customWidth="1"/>
    <col min="6140" max="6140" width="4.28515625" style="1" customWidth="1"/>
    <col min="6141" max="6141" width="34.7109375" style="1" customWidth="1"/>
    <col min="6142" max="6142" width="0" style="1" hidden="1" customWidth="1"/>
    <col min="6143" max="6143" width="20" style="1" customWidth="1"/>
    <col min="6144" max="6144" width="20.85546875" style="1" customWidth="1"/>
    <col min="6145" max="6145" width="25" style="1" customWidth="1"/>
    <col min="6146" max="6146" width="18.7109375" style="1" customWidth="1"/>
    <col min="6147" max="6147" width="29.7109375" style="1" customWidth="1"/>
    <col min="6148" max="6148" width="13.42578125" style="1" customWidth="1"/>
    <col min="6149" max="6149" width="13.85546875" style="1" customWidth="1"/>
    <col min="6150" max="6154" width="16.5703125" style="1" customWidth="1"/>
    <col min="6155" max="6155" width="20.5703125" style="1" customWidth="1"/>
    <col min="6156" max="6156" width="21.140625" style="1" customWidth="1"/>
    <col min="6157" max="6157" width="9.5703125" style="1" customWidth="1"/>
    <col min="6158" max="6158" width="0.42578125" style="1" customWidth="1"/>
    <col min="6159" max="6165" width="6.42578125" style="1" customWidth="1"/>
    <col min="6166" max="6394" width="11.42578125" style="1"/>
    <col min="6395" max="6395" width="1" style="1" customWidth="1"/>
    <col min="6396" max="6396" width="4.28515625" style="1" customWidth="1"/>
    <col min="6397" max="6397" width="34.7109375" style="1" customWidth="1"/>
    <col min="6398" max="6398" width="0" style="1" hidden="1" customWidth="1"/>
    <col min="6399" max="6399" width="20" style="1" customWidth="1"/>
    <col min="6400" max="6400" width="20.85546875" style="1" customWidth="1"/>
    <col min="6401" max="6401" width="25" style="1" customWidth="1"/>
    <col min="6402" max="6402" width="18.7109375" style="1" customWidth="1"/>
    <col min="6403" max="6403" width="29.7109375" style="1" customWidth="1"/>
    <col min="6404" max="6404" width="13.42578125" style="1" customWidth="1"/>
    <col min="6405" max="6405" width="13.85546875" style="1" customWidth="1"/>
    <col min="6406" max="6410" width="16.5703125" style="1" customWidth="1"/>
    <col min="6411" max="6411" width="20.5703125" style="1" customWidth="1"/>
    <col min="6412" max="6412" width="21.140625" style="1" customWidth="1"/>
    <col min="6413" max="6413" width="9.5703125" style="1" customWidth="1"/>
    <col min="6414" max="6414" width="0.42578125" style="1" customWidth="1"/>
    <col min="6415" max="6421" width="6.42578125" style="1" customWidth="1"/>
    <col min="6422" max="6650" width="11.42578125" style="1"/>
    <col min="6651" max="6651" width="1" style="1" customWidth="1"/>
    <col min="6652" max="6652" width="4.28515625" style="1" customWidth="1"/>
    <col min="6653" max="6653" width="34.7109375" style="1" customWidth="1"/>
    <col min="6654" max="6654" width="0" style="1" hidden="1" customWidth="1"/>
    <col min="6655" max="6655" width="20" style="1" customWidth="1"/>
    <col min="6656" max="6656" width="20.85546875" style="1" customWidth="1"/>
    <col min="6657" max="6657" width="25" style="1" customWidth="1"/>
    <col min="6658" max="6658" width="18.7109375" style="1" customWidth="1"/>
    <col min="6659" max="6659" width="29.7109375" style="1" customWidth="1"/>
    <col min="6660" max="6660" width="13.42578125" style="1" customWidth="1"/>
    <col min="6661" max="6661" width="13.85546875" style="1" customWidth="1"/>
    <col min="6662" max="6666" width="16.5703125" style="1" customWidth="1"/>
    <col min="6667" max="6667" width="20.5703125" style="1" customWidth="1"/>
    <col min="6668" max="6668" width="21.140625" style="1" customWidth="1"/>
    <col min="6669" max="6669" width="9.5703125" style="1" customWidth="1"/>
    <col min="6670" max="6670" width="0.42578125" style="1" customWidth="1"/>
    <col min="6671" max="6677" width="6.42578125" style="1" customWidth="1"/>
    <col min="6678" max="6906" width="11.42578125" style="1"/>
    <col min="6907" max="6907" width="1" style="1" customWidth="1"/>
    <col min="6908" max="6908" width="4.28515625" style="1" customWidth="1"/>
    <col min="6909" max="6909" width="34.7109375" style="1" customWidth="1"/>
    <col min="6910" max="6910" width="0" style="1" hidden="1" customWidth="1"/>
    <col min="6911" max="6911" width="20" style="1" customWidth="1"/>
    <col min="6912" max="6912" width="20.85546875" style="1" customWidth="1"/>
    <col min="6913" max="6913" width="25" style="1" customWidth="1"/>
    <col min="6914" max="6914" width="18.7109375" style="1" customWidth="1"/>
    <col min="6915" max="6915" width="29.7109375" style="1" customWidth="1"/>
    <col min="6916" max="6916" width="13.42578125" style="1" customWidth="1"/>
    <col min="6917" max="6917" width="13.85546875" style="1" customWidth="1"/>
    <col min="6918" max="6922" width="16.5703125" style="1" customWidth="1"/>
    <col min="6923" max="6923" width="20.5703125" style="1" customWidth="1"/>
    <col min="6924" max="6924" width="21.140625" style="1" customWidth="1"/>
    <col min="6925" max="6925" width="9.5703125" style="1" customWidth="1"/>
    <col min="6926" max="6926" width="0.42578125" style="1" customWidth="1"/>
    <col min="6927" max="6933" width="6.42578125" style="1" customWidth="1"/>
    <col min="6934" max="7162" width="11.42578125" style="1"/>
    <col min="7163" max="7163" width="1" style="1" customWidth="1"/>
    <col min="7164" max="7164" width="4.28515625" style="1" customWidth="1"/>
    <col min="7165" max="7165" width="34.7109375" style="1" customWidth="1"/>
    <col min="7166" max="7166" width="0" style="1" hidden="1" customWidth="1"/>
    <col min="7167" max="7167" width="20" style="1" customWidth="1"/>
    <col min="7168" max="7168" width="20.85546875" style="1" customWidth="1"/>
    <col min="7169" max="7169" width="25" style="1" customWidth="1"/>
    <col min="7170" max="7170" width="18.7109375" style="1" customWidth="1"/>
    <col min="7171" max="7171" width="29.7109375" style="1" customWidth="1"/>
    <col min="7172" max="7172" width="13.42578125" style="1" customWidth="1"/>
    <col min="7173" max="7173" width="13.85546875" style="1" customWidth="1"/>
    <col min="7174" max="7178" width="16.5703125" style="1" customWidth="1"/>
    <col min="7179" max="7179" width="20.5703125" style="1" customWidth="1"/>
    <col min="7180" max="7180" width="21.140625" style="1" customWidth="1"/>
    <col min="7181" max="7181" width="9.5703125" style="1" customWidth="1"/>
    <col min="7182" max="7182" width="0.42578125" style="1" customWidth="1"/>
    <col min="7183" max="7189" width="6.42578125" style="1" customWidth="1"/>
    <col min="7190" max="7418" width="11.42578125" style="1"/>
    <col min="7419" max="7419" width="1" style="1" customWidth="1"/>
    <col min="7420" max="7420" width="4.28515625" style="1" customWidth="1"/>
    <col min="7421" max="7421" width="34.7109375" style="1" customWidth="1"/>
    <col min="7422" max="7422" width="0" style="1" hidden="1" customWidth="1"/>
    <col min="7423" max="7423" width="20" style="1" customWidth="1"/>
    <col min="7424" max="7424" width="20.85546875" style="1" customWidth="1"/>
    <col min="7425" max="7425" width="25" style="1" customWidth="1"/>
    <col min="7426" max="7426" width="18.7109375" style="1" customWidth="1"/>
    <col min="7427" max="7427" width="29.7109375" style="1" customWidth="1"/>
    <col min="7428" max="7428" width="13.42578125" style="1" customWidth="1"/>
    <col min="7429" max="7429" width="13.85546875" style="1" customWidth="1"/>
    <col min="7430" max="7434" width="16.5703125" style="1" customWidth="1"/>
    <col min="7435" max="7435" width="20.5703125" style="1" customWidth="1"/>
    <col min="7436" max="7436" width="21.140625" style="1" customWidth="1"/>
    <col min="7437" max="7437" width="9.5703125" style="1" customWidth="1"/>
    <col min="7438" max="7438" width="0.42578125" style="1" customWidth="1"/>
    <col min="7439" max="7445" width="6.42578125" style="1" customWidth="1"/>
    <col min="7446" max="7674" width="11.42578125" style="1"/>
    <col min="7675" max="7675" width="1" style="1" customWidth="1"/>
    <col min="7676" max="7676" width="4.28515625" style="1" customWidth="1"/>
    <col min="7677" max="7677" width="34.7109375" style="1" customWidth="1"/>
    <col min="7678" max="7678" width="0" style="1" hidden="1" customWidth="1"/>
    <col min="7679" max="7679" width="20" style="1" customWidth="1"/>
    <col min="7680" max="7680" width="20.85546875" style="1" customWidth="1"/>
    <col min="7681" max="7681" width="25" style="1" customWidth="1"/>
    <col min="7682" max="7682" width="18.7109375" style="1" customWidth="1"/>
    <col min="7683" max="7683" width="29.7109375" style="1" customWidth="1"/>
    <col min="7684" max="7684" width="13.42578125" style="1" customWidth="1"/>
    <col min="7685" max="7685" width="13.85546875" style="1" customWidth="1"/>
    <col min="7686" max="7690" width="16.5703125" style="1" customWidth="1"/>
    <col min="7691" max="7691" width="20.5703125" style="1" customWidth="1"/>
    <col min="7692" max="7692" width="21.140625" style="1" customWidth="1"/>
    <col min="7693" max="7693" width="9.5703125" style="1" customWidth="1"/>
    <col min="7694" max="7694" width="0.42578125" style="1" customWidth="1"/>
    <col min="7695" max="7701" width="6.42578125" style="1" customWidth="1"/>
    <col min="7702" max="7930" width="11.42578125" style="1"/>
    <col min="7931" max="7931" width="1" style="1" customWidth="1"/>
    <col min="7932" max="7932" width="4.28515625" style="1" customWidth="1"/>
    <col min="7933" max="7933" width="34.7109375" style="1" customWidth="1"/>
    <col min="7934" max="7934" width="0" style="1" hidden="1" customWidth="1"/>
    <col min="7935" max="7935" width="20" style="1" customWidth="1"/>
    <col min="7936" max="7936" width="20.85546875" style="1" customWidth="1"/>
    <col min="7937" max="7937" width="25" style="1" customWidth="1"/>
    <col min="7938" max="7938" width="18.7109375" style="1" customWidth="1"/>
    <col min="7939" max="7939" width="29.7109375" style="1" customWidth="1"/>
    <col min="7940" max="7940" width="13.42578125" style="1" customWidth="1"/>
    <col min="7941" max="7941" width="13.85546875" style="1" customWidth="1"/>
    <col min="7942" max="7946" width="16.5703125" style="1" customWidth="1"/>
    <col min="7947" max="7947" width="20.5703125" style="1" customWidth="1"/>
    <col min="7948" max="7948" width="21.140625" style="1" customWidth="1"/>
    <col min="7949" max="7949" width="9.5703125" style="1" customWidth="1"/>
    <col min="7950" max="7950" width="0.42578125" style="1" customWidth="1"/>
    <col min="7951" max="7957" width="6.42578125" style="1" customWidth="1"/>
    <col min="7958" max="8186" width="11.42578125" style="1"/>
    <col min="8187" max="8187" width="1" style="1" customWidth="1"/>
    <col min="8188" max="8188" width="4.28515625" style="1" customWidth="1"/>
    <col min="8189" max="8189" width="34.7109375" style="1" customWidth="1"/>
    <col min="8190" max="8190" width="0" style="1" hidden="1" customWidth="1"/>
    <col min="8191" max="8191" width="20" style="1" customWidth="1"/>
    <col min="8192" max="8192" width="20.85546875" style="1" customWidth="1"/>
    <col min="8193" max="8193" width="25" style="1" customWidth="1"/>
    <col min="8194" max="8194" width="18.7109375" style="1" customWidth="1"/>
    <col min="8195" max="8195" width="29.7109375" style="1" customWidth="1"/>
    <col min="8196" max="8196" width="13.42578125" style="1" customWidth="1"/>
    <col min="8197" max="8197" width="13.85546875" style="1" customWidth="1"/>
    <col min="8198" max="8202" width="16.5703125" style="1" customWidth="1"/>
    <col min="8203" max="8203" width="20.5703125" style="1" customWidth="1"/>
    <col min="8204" max="8204" width="21.140625" style="1" customWidth="1"/>
    <col min="8205" max="8205" width="9.5703125" style="1" customWidth="1"/>
    <col min="8206" max="8206" width="0.42578125" style="1" customWidth="1"/>
    <col min="8207" max="8213" width="6.42578125" style="1" customWidth="1"/>
    <col min="8214" max="8442" width="11.42578125" style="1"/>
    <col min="8443" max="8443" width="1" style="1" customWidth="1"/>
    <col min="8444" max="8444" width="4.28515625" style="1" customWidth="1"/>
    <col min="8445" max="8445" width="34.7109375" style="1" customWidth="1"/>
    <col min="8446" max="8446" width="0" style="1" hidden="1" customWidth="1"/>
    <col min="8447" max="8447" width="20" style="1" customWidth="1"/>
    <col min="8448" max="8448" width="20.85546875" style="1" customWidth="1"/>
    <col min="8449" max="8449" width="25" style="1" customWidth="1"/>
    <col min="8450" max="8450" width="18.7109375" style="1" customWidth="1"/>
    <col min="8451" max="8451" width="29.7109375" style="1" customWidth="1"/>
    <col min="8452" max="8452" width="13.42578125" style="1" customWidth="1"/>
    <col min="8453" max="8453" width="13.85546875" style="1" customWidth="1"/>
    <col min="8454" max="8458" width="16.5703125" style="1" customWidth="1"/>
    <col min="8459" max="8459" width="20.5703125" style="1" customWidth="1"/>
    <col min="8460" max="8460" width="21.140625" style="1" customWidth="1"/>
    <col min="8461" max="8461" width="9.5703125" style="1" customWidth="1"/>
    <col min="8462" max="8462" width="0.42578125" style="1" customWidth="1"/>
    <col min="8463" max="8469" width="6.42578125" style="1" customWidth="1"/>
    <col min="8470" max="8698" width="11.42578125" style="1"/>
    <col min="8699" max="8699" width="1" style="1" customWidth="1"/>
    <col min="8700" max="8700" width="4.28515625" style="1" customWidth="1"/>
    <col min="8701" max="8701" width="34.7109375" style="1" customWidth="1"/>
    <col min="8702" max="8702" width="0" style="1" hidden="1" customWidth="1"/>
    <col min="8703" max="8703" width="20" style="1" customWidth="1"/>
    <col min="8704" max="8704" width="20.85546875" style="1" customWidth="1"/>
    <col min="8705" max="8705" width="25" style="1" customWidth="1"/>
    <col min="8706" max="8706" width="18.7109375" style="1" customWidth="1"/>
    <col min="8707" max="8707" width="29.7109375" style="1" customWidth="1"/>
    <col min="8708" max="8708" width="13.42578125" style="1" customWidth="1"/>
    <col min="8709" max="8709" width="13.85546875" style="1" customWidth="1"/>
    <col min="8710" max="8714" width="16.5703125" style="1" customWidth="1"/>
    <col min="8715" max="8715" width="20.5703125" style="1" customWidth="1"/>
    <col min="8716" max="8716" width="21.140625" style="1" customWidth="1"/>
    <col min="8717" max="8717" width="9.5703125" style="1" customWidth="1"/>
    <col min="8718" max="8718" width="0.42578125" style="1" customWidth="1"/>
    <col min="8719" max="8725" width="6.42578125" style="1" customWidth="1"/>
    <col min="8726" max="8954" width="11.42578125" style="1"/>
    <col min="8955" max="8955" width="1" style="1" customWidth="1"/>
    <col min="8956" max="8956" width="4.28515625" style="1" customWidth="1"/>
    <col min="8957" max="8957" width="34.7109375" style="1" customWidth="1"/>
    <col min="8958" max="8958" width="0" style="1" hidden="1" customWidth="1"/>
    <col min="8959" max="8959" width="20" style="1" customWidth="1"/>
    <col min="8960" max="8960" width="20.85546875" style="1" customWidth="1"/>
    <col min="8961" max="8961" width="25" style="1" customWidth="1"/>
    <col min="8962" max="8962" width="18.7109375" style="1" customWidth="1"/>
    <col min="8963" max="8963" width="29.7109375" style="1" customWidth="1"/>
    <col min="8964" max="8964" width="13.42578125" style="1" customWidth="1"/>
    <col min="8965" max="8965" width="13.85546875" style="1" customWidth="1"/>
    <col min="8966" max="8970" width="16.5703125" style="1" customWidth="1"/>
    <col min="8971" max="8971" width="20.5703125" style="1" customWidth="1"/>
    <col min="8972" max="8972" width="21.140625" style="1" customWidth="1"/>
    <col min="8973" max="8973" width="9.5703125" style="1" customWidth="1"/>
    <col min="8974" max="8974" width="0.42578125" style="1" customWidth="1"/>
    <col min="8975" max="8981" width="6.42578125" style="1" customWidth="1"/>
    <col min="8982" max="9210" width="11.42578125" style="1"/>
    <col min="9211" max="9211" width="1" style="1" customWidth="1"/>
    <col min="9212" max="9212" width="4.28515625" style="1" customWidth="1"/>
    <col min="9213" max="9213" width="34.7109375" style="1" customWidth="1"/>
    <col min="9214" max="9214" width="0" style="1" hidden="1" customWidth="1"/>
    <col min="9215" max="9215" width="20" style="1" customWidth="1"/>
    <col min="9216" max="9216" width="20.85546875" style="1" customWidth="1"/>
    <col min="9217" max="9217" width="25" style="1" customWidth="1"/>
    <col min="9218" max="9218" width="18.7109375" style="1" customWidth="1"/>
    <col min="9219" max="9219" width="29.7109375" style="1" customWidth="1"/>
    <col min="9220" max="9220" width="13.42578125" style="1" customWidth="1"/>
    <col min="9221" max="9221" width="13.85546875" style="1" customWidth="1"/>
    <col min="9222" max="9226" width="16.5703125" style="1" customWidth="1"/>
    <col min="9227" max="9227" width="20.5703125" style="1" customWidth="1"/>
    <col min="9228" max="9228" width="21.140625" style="1" customWidth="1"/>
    <col min="9229" max="9229" width="9.5703125" style="1" customWidth="1"/>
    <col min="9230" max="9230" width="0.42578125" style="1" customWidth="1"/>
    <col min="9231" max="9237" width="6.42578125" style="1" customWidth="1"/>
    <col min="9238" max="9466" width="11.42578125" style="1"/>
    <col min="9467" max="9467" width="1" style="1" customWidth="1"/>
    <col min="9468" max="9468" width="4.28515625" style="1" customWidth="1"/>
    <col min="9469" max="9469" width="34.7109375" style="1" customWidth="1"/>
    <col min="9470" max="9470" width="0" style="1" hidden="1" customWidth="1"/>
    <col min="9471" max="9471" width="20" style="1" customWidth="1"/>
    <col min="9472" max="9472" width="20.85546875" style="1" customWidth="1"/>
    <col min="9473" max="9473" width="25" style="1" customWidth="1"/>
    <col min="9474" max="9474" width="18.7109375" style="1" customWidth="1"/>
    <col min="9475" max="9475" width="29.7109375" style="1" customWidth="1"/>
    <col min="9476" max="9476" width="13.42578125" style="1" customWidth="1"/>
    <col min="9477" max="9477" width="13.85546875" style="1" customWidth="1"/>
    <col min="9478" max="9482" width="16.5703125" style="1" customWidth="1"/>
    <col min="9483" max="9483" width="20.5703125" style="1" customWidth="1"/>
    <col min="9484" max="9484" width="21.140625" style="1" customWidth="1"/>
    <col min="9485" max="9485" width="9.5703125" style="1" customWidth="1"/>
    <col min="9486" max="9486" width="0.42578125" style="1" customWidth="1"/>
    <col min="9487" max="9493" width="6.42578125" style="1" customWidth="1"/>
    <col min="9494" max="9722" width="11.42578125" style="1"/>
    <col min="9723" max="9723" width="1" style="1" customWidth="1"/>
    <col min="9724" max="9724" width="4.28515625" style="1" customWidth="1"/>
    <col min="9725" max="9725" width="34.7109375" style="1" customWidth="1"/>
    <col min="9726" max="9726" width="0" style="1" hidden="1" customWidth="1"/>
    <col min="9727" max="9727" width="20" style="1" customWidth="1"/>
    <col min="9728" max="9728" width="20.85546875" style="1" customWidth="1"/>
    <col min="9729" max="9729" width="25" style="1" customWidth="1"/>
    <col min="9730" max="9730" width="18.7109375" style="1" customWidth="1"/>
    <col min="9731" max="9731" width="29.7109375" style="1" customWidth="1"/>
    <col min="9732" max="9732" width="13.42578125" style="1" customWidth="1"/>
    <col min="9733" max="9733" width="13.85546875" style="1" customWidth="1"/>
    <col min="9734" max="9738" width="16.5703125" style="1" customWidth="1"/>
    <col min="9739" max="9739" width="20.5703125" style="1" customWidth="1"/>
    <col min="9740" max="9740" width="21.140625" style="1" customWidth="1"/>
    <col min="9741" max="9741" width="9.5703125" style="1" customWidth="1"/>
    <col min="9742" max="9742" width="0.42578125" style="1" customWidth="1"/>
    <col min="9743" max="9749" width="6.42578125" style="1" customWidth="1"/>
    <col min="9750" max="9978" width="11.42578125" style="1"/>
    <col min="9979" max="9979" width="1" style="1" customWidth="1"/>
    <col min="9980" max="9980" width="4.28515625" style="1" customWidth="1"/>
    <col min="9981" max="9981" width="34.7109375" style="1" customWidth="1"/>
    <col min="9982" max="9982" width="0" style="1" hidden="1" customWidth="1"/>
    <col min="9983" max="9983" width="20" style="1" customWidth="1"/>
    <col min="9984" max="9984" width="20.85546875" style="1" customWidth="1"/>
    <col min="9985" max="9985" width="25" style="1" customWidth="1"/>
    <col min="9986" max="9986" width="18.7109375" style="1" customWidth="1"/>
    <col min="9987" max="9987" width="29.7109375" style="1" customWidth="1"/>
    <col min="9988" max="9988" width="13.42578125" style="1" customWidth="1"/>
    <col min="9989" max="9989" width="13.85546875" style="1" customWidth="1"/>
    <col min="9990" max="9994" width="16.5703125" style="1" customWidth="1"/>
    <col min="9995" max="9995" width="20.5703125" style="1" customWidth="1"/>
    <col min="9996" max="9996" width="21.140625" style="1" customWidth="1"/>
    <col min="9997" max="9997" width="9.5703125" style="1" customWidth="1"/>
    <col min="9998" max="9998" width="0.42578125" style="1" customWidth="1"/>
    <col min="9999" max="10005" width="6.42578125" style="1" customWidth="1"/>
    <col min="10006" max="10234" width="11.42578125" style="1"/>
    <col min="10235" max="10235" width="1" style="1" customWidth="1"/>
    <col min="10236" max="10236" width="4.28515625" style="1" customWidth="1"/>
    <col min="10237" max="10237" width="34.7109375" style="1" customWidth="1"/>
    <col min="10238" max="10238" width="0" style="1" hidden="1" customWidth="1"/>
    <col min="10239" max="10239" width="20" style="1" customWidth="1"/>
    <col min="10240" max="10240" width="20.85546875" style="1" customWidth="1"/>
    <col min="10241" max="10241" width="25" style="1" customWidth="1"/>
    <col min="10242" max="10242" width="18.7109375" style="1" customWidth="1"/>
    <col min="10243" max="10243" width="29.7109375" style="1" customWidth="1"/>
    <col min="10244" max="10244" width="13.42578125" style="1" customWidth="1"/>
    <col min="10245" max="10245" width="13.85546875" style="1" customWidth="1"/>
    <col min="10246" max="10250" width="16.5703125" style="1" customWidth="1"/>
    <col min="10251" max="10251" width="20.5703125" style="1" customWidth="1"/>
    <col min="10252" max="10252" width="21.140625" style="1" customWidth="1"/>
    <col min="10253" max="10253" width="9.5703125" style="1" customWidth="1"/>
    <col min="10254" max="10254" width="0.42578125" style="1" customWidth="1"/>
    <col min="10255" max="10261" width="6.42578125" style="1" customWidth="1"/>
    <col min="10262" max="10490" width="11.42578125" style="1"/>
    <col min="10491" max="10491" width="1" style="1" customWidth="1"/>
    <col min="10492" max="10492" width="4.28515625" style="1" customWidth="1"/>
    <col min="10493" max="10493" width="34.7109375" style="1" customWidth="1"/>
    <col min="10494" max="10494" width="0" style="1" hidden="1" customWidth="1"/>
    <col min="10495" max="10495" width="20" style="1" customWidth="1"/>
    <col min="10496" max="10496" width="20.85546875" style="1" customWidth="1"/>
    <col min="10497" max="10497" width="25" style="1" customWidth="1"/>
    <col min="10498" max="10498" width="18.7109375" style="1" customWidth="1"/>
    <col min="10499" max="10499" width="29.7109375" style="1" customWidth="1"/>
    <col min="10500" max="10500" width="13.42578125" style="1" customWidth="1"/>
    <col min="10501" max="10501" width="13.85546875" style="1" customWidth="1"/>
    <col min="10502" max="10506" width="16.5703125" style="1" customWidth="1"/>
    <col min="10507" max="10507" width="20.5703125" style="1" customWidth="1"/>
    <col min="10508" max="10508" width="21.140625" style="1" customWidth="1"/>
    <col min="10509" max="10509" width="9.5703125" style="1" customWidth="1"/>
    <col min="10510" max="10510" width="0.42578125" style="1" customWidth="1"/>
    <col min="10511" max="10517" width="6.42578125" style="1" customWidth="1"/>
    <col min="10518" max="10746" width="11.42578125" style="1"/>
    <col min="10747" max="10747" width="1" style="1" customWidth="1"/>
    <col min="10748" max="10748" width="4.28515625" style="1" customWidth="1"/>
    <col min="10749" max="10749" width="34.7109375" style="1" customWidth="1"/>
    <col min="10750" max="10750" width="0" style="1" hidden="1" customWidth="1"/>
    <col min="10751" max="10751" width="20" style="1" customWidth="1"/>
    <col min="10752" max="10752" width="20.85546875" style="1" customWidth="1"/>
    <col min="10753" max="10753" width="25" style="1" customWidth="1"/>
    <col min="10754" max="10754" width="18.7109375" style="1" customWidth="1"/>
    <col min="10755" max="10755" width="29.7109375" style="1" customWidth="1"/>
    <col min="10756" max="10756" width="13.42578125" style="1" customWidth="1"/>
    <col min="10757" max="10757" width="13.85546875" style="1" customWidth="1"/>
    <col min="10758" max="10762" width="16.5703125" style="1" customWidth="1"/>
    <col min="10763" max="10763" width="20.5703125" style="1" customWidth="1"/>
    <col min="10764" max="10764" width="21.140625" style="1" customWidth="1"/>
    <col min="10765" max="10765" width="9.5703125" style="1" customWidth="1"/>
    <col min="10766" max="10766" width="0.42578125" style="1" customWidth="1"/>
    <col min="10767" max="10773" width="6.42578125" style="1" customWidth="1"/>
    <col min="10774" max="11002" width="11.42578125" style="1"/>
    <col min="11003" max="11003" width="1" style="1" customWidth="1"/>
    <col min="11004" max="11004" width="4.28515625" style="1" customWidth="1"/>
    <col min="11005" max="11005" width="34.7109375" style="1" customWidth="1"/>
    <col min="11006" max="11006" width="0" style="1" hidden="1" customWidth="1"/>
    <col min="11007" max="11007" width="20" style="1" customWidth="1"/>
    <col min="11008" max="11008" width="20.85546875" style="1" customWidth="1"/>
    <col min="11009" max="11009" width="25" style="1" customWidth="1"/>
    <col min="11010" max="11010" width="18.7109375" style="1" customWidth="1"/>
    <col min="11011" max="11011" width="29.7109375" style="1" customWidth="1"/>
    <col min="11012" max="11012" width="13.42578125" style="1" customWidth="1"/>
    <col min="11013" max="11013" width="13.85546875" style="1" customWidth="1"/>
    <col min="11014" max="11018" width="16.5703125" style="1" customWidth="1"/>
    <col min="11019" max="11019" width="20.5703125" style="1" customWidth="1"/>
    <col min="11020" max="11020" width="21.140625" style="1" customWidth="1"/>
    <col min="11021" max="11021" width="9.5703125" style="1" customWidth="1"/>
    <col min="11022" max="11022" width="0.42578125" style="1" customWidth="1"/>
    <col min="11023" max="11029" width="6.42578125" style="1" customWidth="1"/>
    <col min="11030" max="11258" width="11.42578125" style="1"/>
    <col min="11259" max="11259" width="1" style="1" customWidth="1"/>
    <col min="11260" max="11260" width="4.28515625" style="1" customWidth="1"/>
    <col min="11261" max="11261" width="34.7109375" style="1" customWidth="1"/>
    <col min="11262" max="11262" width="0" style="1" hidden="1" customWidth="1"/>
    <col min="11263" max="11263" width="20" style="1" customWidth="1"/>
    <col min="11264" max="11264" width="20.85546875" style="1" customWidth="1"/>
    <col min="11265" max="11265" width="25" style="1" customWidth="1"/>
    <col min="11266" max="11266" width="18.7109375" style="1" customWidth="1"/>
    <col min="11267" max="11267" width="29.7109375" style="1" customWidth="1"/>
    <col min="11268" max="11268" width="13.42578125" style="1" customWidth="1"/>
    <col min="11269" max="11269" width="13.85546875" style="1" customWidth="1"/>
    <col min="11270" max="11274" width="16.5703125" style="1" customWidth="1"/>
    <col min="11275" max="11275" width="20.5703125" style="1" customWidth="1"/>
    <col min="11276" max="11276" width="21.140625" style="1" customWidth="1"/>
    <col min="11277" max="11277" width="9.5703125" style="1" customWidth="1"/>
    <col min="11278" max="11278" width="0.42578125" style="1" customWidth="1"/>
    <col min="11279" max="11285" width="6.42578125" style="1" customWidth="1"/>
    <col min="11286" max="11514" width="11.42578125" style="1"/>
    <col min="11515" max="11515" width="1" style="1" customWidth="1"/>
    <col min="11516" max="11516" width="4.28515625" style="1" customWidth="1"/>
    <col min="11517" max="11517" width="34.7109375" style="1" customWidth="1"/>
    <col min="11518" max="11518" width="0" style="1" hidden="1" customWidth="1"/>
    <col min="11519" max="11519" width="20" style="1" customWidth="1"/>
    <col min="11520" max="11520" width="20.85546875" style="1" customWidth="1"/>
    <col min="11521" max="11521" width="25" style="1" customWidth="1"/>
    <col min="11522" max="11522" width="18.7109375" style="1" customWidth="1"/>
    <col min="11523" max="11523" width="29.7109375" style="1" customWidth="1"/>
    <col min="11524" max="11524" width="13.42578125" style="1" customWidth="1"/>
    <col min="11525" max="11525" width="13.85546875" style="1" customWidth="1"/>
    <col min="11526" max="11530" width="16.5703125" style="1" customWidth="1"/>
    <col min="11531" max="11531" width="20.5703125" style="1" customWidth="1"/>
    <col min="11532" max="11532" width="21.140625" style="1" customWidth="1"/>
    <col min="11533" max="11533" width="9.5703125" style="1" customWidth="1"/>
    <col min="11534" max="11534" width="0.42578125" style="1" customWidth="1"/>
    <col min="11535" max="11541" width="6.42578125" style="1" customWidth="1"/>
    <col min="11542" max="11770" width="11.42578125" style="1"/>
    <col min="11771" max="11771" width="1" style="1" customWidth="1"/>
    <col min="11772" max="11772" width="4.28515625" style="1" customWidth="1"/>
    <col min="11773" max="11773" width="34.7109375" style="1" customWidth="1"/>
    <col min="11774" max="11774" width="0" style="1" hidden="1" customWidth="1"/>
    <col min="11775" max="11775" width="20" style="1" customWidth="1"/>
    <col min="11776" max="11776" width="20.85546875" style="1" customWidth="1"/>
    <col min="11777" max="11777" width="25" style="1" customWidth="1"/>
    <col min="11778" max="11778" width="18.7109375" style="1" customWidth="1"/>
    <col min="11779" max="11779" width="29.7109375" style="1" customWidth="1"/>
    <col min="11780" max="11780" width="13.42578125" style="1" customWidth="1"/>
    <col min="11781" max="11781" width="13.85546875" style="1" customWidth="1"/>
    <col min="11782" max="11786" width="16.5703125" style="1" customWidth="1"/>
    <col min="11787" max="11787" width="20.5703125" style="1" customWidth="1"/>
    <col min="11788" max="11788" width="21.140625" style="1" customWidth="1"/>
    <col min="11789" max="11789" width="9.5703125" style="1" customWidth="1"/>
    <col min="11790" max="11790" width="0.42578125" style="1" customWidth="1"/>
    <col min="11791" max="11797" width="6.42578125" style="1" customWidth="1"/>
    <col min="11798" max="12026" width="11.42578125" style="1"/>
    <col min="12027" max="12027" width="1" style="1" customWidth="1"/>
    <col min="12028" max="12028" width="4.28515625" style="1" customWidth="1"/>
    <col min="12029" max="12029" width="34.7109375" style="1" customWidth="1"/>
    <col min="12030" max="12030" width="0" style="1" hidden="1" customWidth="1"/>
    <col min="12031" max="12031" width="20" style="1" customWidth="1"/>
    <col min="12032" max="12032" width="20.85546875" style="1" customWidth="1"/>
    <col min="12033" max="12033" width="25" style="1" customWidth="1"/>
    <col min="12034" max="12034" width="18.7109375" style="1" customWidth="1"/>
    <col min="12035" max="12035" width="29.7109375" style="1" customWidth="1"/>
    <col min="12036" max="12036" width="13.42578125" style="1" customWidth="1"/>
    <col min="12037" max="12037" width="13.85546875" style="1" customWidth="1"/>
    <col min="12038" max="12042" width="16.5703125" style="1" customWidth="1"/>
    <col min="12043" max="12043" width="20.5703125" style="1" customWidth="1"/>
    <col min="12044" max="12044" width="21.140625" style="1" customWidth="1"/>
    <col min="12045" max="12045" width="9.5703125" style="1" customWidth="1"/>
    <col min="12046" max="12046" width="0.42578125" style="1" customWidth="1"/>
    <col min="12047" max="12053" width="6.42578125" style="1" customWidth="1"/>
    <col min="12054" max="12282" width="11.42578125" style="1"/>
    <col min="12283" max="12283" width="1" style="1" customWidth="1"/>
    <col min="12284" max="12284" width="4.28515625" style="1" customWidth="1"/>
    <col min="12285" max="12285" width="34.7109375" style="1" customWidth="1"/>
    <col min="12286" max="12286" width="0" style="1" hidden="1" customWidth="1"/>
    <col min="12287" max="12287" width="20" style="1" customWidth="1"/>
    <col min="12288" max="12288" width="20.85546875" style="1" customWidth="1"/>
    <col min="12289" max="12289" width="25" style="1" customWidth="1"/>
    <col min="12290" max="12290" width="18.7109375" style="1" customWidth="1"/>
    <col min="12291" max="12291" width="29.7109375" style="1" customWidth="1"/>
    <col min="12292" max="12292" width="13.42578125" style="1" customWidth="1"/>
    <col min="12293" max="12293" width="13.85546875" style="1" customWidth="1"/>
    <col min="12294" max="12298" width="16.5703125" style="1" customWidth="1"/>
    <col min="12299" max="12299" width="20.5703125" style="1" customWidth="1"/>
    <col min="12300" max="12300" width="21.140625" style="1" customWidth="1"/>
    <col min="12301" max="12301" width="9.5703125" style="1" customWidth="1"/>
    <col min="12302" max="12302" width="0.42578125" style="1" customWidth="1"/>
    <col min="12303" max="12309" width="6.42578125" style="1" customWidth="1"/>
    <col min="12310" max="12538" width="11.42578125" style="1"/>
    <col min="12539" max="12539" width="1" style="1" customWidth="1"/>
    <col min="12540" max="12540" width="4.28515625" style="1" customWidth="1"/>
    <col min="12541" max="12541" width="34.7109375" style="1" customWidth="1"/>
    <col min="12542" max="12542" width="0" style="1" hidden="1" customWidth="1"/>
    <col min="12543" max="12543" width="20" style="1" customWidth="1"/>
    <col min="12544" max="12544" width="20.85546875" style="1" customWidth="1"/>
    <col min="12545" max="12545" width="25" style="1" customWidth="1"/>
    <col min="12546" max="12546" width="18.7109375" style="1" customWidth="1"/>
    <col min="12547" max="12547" width="29.7109375" style="1" customWidth="1"/>
    <col min="12548" max="12548" width="13.42578125" style="1" customWidth="1"/>
    <col min="12549" max="12549" width="13.85546875" style="1" customWidth="1"/>
    <col min="12550" max="12554" width="16.5703125" style="1" customWidth="1"/>
    <col min="12555" max="12555" width="20.5703125" style="1" customWidth="1"/>
    <col min="12556" max="12556" width="21.140625" style="1" customWidth="1"/>
    <col min="12557" max="12557" width="9.5703125" style="1" customWidth="1"/>
    <col min="12558" max="12558" width="0.42578125" style="1" customWidth="1"/>
    <col min="12559" max="12565" width="6.42578125" style="1" customWidth="1"/>
    <col min="12566" max="12794" width="11.42578125" style="1"/>
    <col min="12795" max="12795" width="1" style="1" customWidth="1"/>
    <col min="12796" max="12796" width="4.28515625" style="1" customWidth="1"/>
    <col min="12797" max="12797" width="34.7109375" style="1" customWidth="1"/>
    <col min="12798" max="12798" width="0" style="1" hidden="1" customWidth="1"/>
    <col min="12799" max="12799" width="20" style="1" customWidth="1"/>
    <col min="12800" max="12800" width="20.85546875" style="1" customWidth="1"/>
    <col min="12801" max="12801" width="25" style="1" customWidth="1"/>
    <col min="12802" max="12802" width="18.7109375" style="1" customWidth="1"/>
    <col min="12803" max="12803" width="29.7109375" style="1" customWidth="1"/>
    <col min="12804" max="12804" width="13.42578125" style="1" customWidth="1"/>
    <col min="12805" max="12805" width="13.85546875" style="1" customWidth="1"/>
    <col min="12806" max="12810" width="16.5703125" style="1" customWidth="1"/>
    <col min="12811" max="12811" width="20.5703125" style="1" customWidth="1"/>
    <col min="12812" max="12812" width="21.140625" style="1" customWidth="1"/>
    <col min="12813" max="12813" width="9.5703125" style="1" customWidth="1"/>
    <col min="12814" max="12814" width="0.42578125" style="1" customWidth="1"/>
    <col min="12815" max="12821" width="6.42578125" style="1" customWidth="1"/>
    <col min="12822" max="13050" width="11.42578125" style="1"/>
    <col min="13051" max="13051" width="1" style="1" customWidth="1"/>
    <col min="13052" max="13052" width="4.28515625" style="1" customWidth="1"/>
    <col min="13053" max="13053" width="34.7109375" style="1" customWidth="1"/>
    <col min="13054" max="13054" width="0" style="1" hidden="1" customWidth="1"/>
    <col min="13055" max="13055" width="20" style="1" customWidth="1"/>
    <col min="13056" max="13056" width="20.85546875" style="1" customWidth="1"/>
    <col min="13057" max="13057" width="25" style="1" customWidth="1"/>
    <col min="13058" max="13058" width="18.7109375" style="1" customWidth="1"/>
    <col min="13059" max="13059" width="29.7109375" style="1" customWidth="1"/>
    <col min="13060" max="13060" width="13.42578125" style="1" customWidth="1"/>
    <col min="13061" max="13061" width="13.85546875" style="1" customWidth="1"/>
    <col min="13062" max="13066" width="16.5703125" style="1" customWidth="1"/>
    <col min="13067" max="13067" width="20.5703125" style="1" customWidth="1"/>
    <col min="13068" max="13068" width="21.140625" style="1" customWidth="1"/>
    <col min="13069" max="13069" width="9.5703125" style="1" customWidth="1"/>
    <col min="13070" max="13070" width="0.42578125" style="1" customWidth="1"/>
    <col min="13071" max="13077" width="6.42578125" style="1" customWidth="1"/>
    <col min="13078" max="13306" width="11.42578125" style="1"/>
    <col min="13307" max="13307" width="1" style="1" customWidth="1"/>
    <col min="13308" max="13308" width="4.28515625" style="1" customWidth="1"/>
    <col min="13309" max="13309" width="34.7109375" style="1" customWidth="1"/>
    <col min="13310" max="13310" width="0" style="1" hidden="1" customWidth="1"/>
    <col min="13311" max="13311" width="20" style="1" customWidth="1"/>
    <col min="13312" max="13312" width="20.85546875" style="1" customWidth="1"/>
    <col min="13313" max="13313" width="25" style="1" customWidth="1"/>
    <col min="13314" max="13314" width="18.7109375" style="1" customWidth="1"/>
    <col min="13315" max="13315" width="29.7109375" style="1" customWidth="1"/>
    <col min="13316" max="13316" width="13.42578125" style="1" customWidth="1"/>
    <col min="13317" max="13317" width="13.85546875" style="1" customWidth="1"/>
    <col min="13318" max="13322" width="16.5703125" style="1" customWidth="1"/>
    <col min="13323" max="13323" width="20.5703125" style="1" customWidth="1"/>
    <col min="13324" max="13324" width="21.140625" style="1" customWidth="1"/>
    <col min="13325" max="13325" width="9.5703125" style="1" customWidth="1"/>
    <col min="13326" max="13326" width="0.42578125" style="1" customWidth="1"/>
    <col min="13327" max="13333" width="6.42578125" style="1" customWidth="1"/>
    <col min="13334" max="13562" width="11.42578125" style="1"/>
    <col min="13563" max="13563" width="1" style="1" customWidth="1"/>
    <col min="13564" max="13564" width="4.28515625" style="1" customWidth="1"/>
    <col min="13565" max="13565" width="34.7109375" style="1" customWidth="1"/>
    <col min="13566" max="13566" width="0" style="1" hidden="1" customWidth="1"/>
    <col min="13567" max="13567" width="20" style="1" customWidth="1"/>
    <col min="13568" max="13568" width="20.85546875" style="1" customWidth="1"/>
    <col min="13569" max="13569" width="25" style="1" customWidth="1"/>
    <col min="13570" max="13570" width="18.7109375" style="1" customWidth="1"/>
    <col min="13571" max="13571" width="29.7109375" style="1" customWidth="1"/>
    <col min="13572" max="13572" width="13.42578125" style="1" customWidth="1"/>
    <col min="13573" max="13573" width="13.85546875" style="1" customWidth="1"/>
    <col min="13574" max="13578" width="16.5703125" style="1" customWidth="1"/>
    <col min="13579" max="13579" width="20.5703125" style="1" customWidth="1"/>
    <col min="13580" max="13580" width="21.140625" style="1" customWidth="1"/>
    <col min="13581" max="13581" width="9.5703125" style="1" customWidth="1"/>
    <col min="13582" max="13582" width="0.42578125" style="1" customWidth="1"/>
    <col min="13583" max="13589" width="6.42578125" style="1" customWidth="1"/>
    <col min="13590" max="13818" width="11.42578125" style="1"/>
    <col min="13819" max="13819" width="1" style="1" customWidth="1"/>
    <col min="13820" max="13820" width="4.28515625" style="1" customWidth="1"/>
    <col min="13821" max="13821" width="34.7109375" style="1" customWidth="1"/>
    <col min="13822" max="13822" width="0" style="1" hidden="1" customWidth="1"/>
    <col min="13823" max="13823" width="20" style="1" customWidth="1"/>
    <col min="13824" max="13824" width="20.85546875" style="1" customWidth="1"/>
    <col min="13825" max="13825" width="25" style="1" customWidth="1"/>
    <col min="13826" max="13826" width="18.7109375" style="1" customWidth="1"/>
    <col min="13827" max="13827" width="29.7109375" style="1" customWidth="1"/>
    <col min="13828" max="13828" width="13.42578125" style="1" customWidth="1"/>
    <col min="13829" max="13829" width="13.85546875" style="1" customWidth="1"/>
    <col min="13830" max="13834" width="16.5703125" style="1" customWidth="1"/>
    <col min="13835" max="13835" width="20.5703125" style="1" customWidth="1"/>
    <col min="13836" max="13836" width="21.140625" style="1" customWidth="1"/>
    <col min="13837" max="13837" width="9.5703125" style="1" customWidth="1"/>
    <col min="13838" max="13838" width="0.42578125" style="1" customWidth="1"/>
    <col min="13839" max="13845" width="6.42578125" style="1" customWidth="1"/>
    <col min="13846" max="14074" width="11.42578125" style="1"/>
    <col min="14075" max="14075" width="1" style="1" customWidth="1"/>
    <col min="14076" max="14076" width="4.28515625" style="1" customWidth="1"/>
    <col min="14077" max="14077" width="34.7109375" style="1" customWidth="1"/>
    <col min="14078" max="14078" width="0" style="1" hidden="1" customWidth="1"/>
    <col min="14079" max="14079" width="20" style="1" customWidth="1"/>
    <col min="14080" max="14080" width="20.85546875" style="1" customWidth="1"/>
    <col min="14081" max="14081" width="25" style="1" customWidth="1"/>
    <col min="14082" max="14082" width="18.7109375" style="1" customWidth="1"/>
    <col min="14083" max="14083" width="29.7109375" style="1" customWidth="1"/>
    <col min="14084" max="14084" width="13.42578125" style="1" customWidth="1"/>
    <col min="14085" max="14085" width="13.85546875" style="1" customWidth="1"/>
    <col min="14086" max="14090" width="16.5703125" style="1" customWidth="1"/>
    <col min="14091" max="14091" width="20.5703125" style="1" customWidth="1"/>
    <col min="14092" max="14092" width="21.140625" style="1" customWidth="1"/>
    <col min="14093" max="14093" width="9.5703125" style="1" customWidth="1"/>
    <col min="14094" max="14094" width="0.42578125" style="1" customWidth="1"/>
    <col min="14095" max="14101" width="6.42578125" style="1" customWidth="1"/>
    <col min="14102" max="14330" width="11.42578125" style="1"/>
    <col min="14331" max="14331" width="1" style="1" customWidth="1"/>
    <col min="14332" max="14332" width="4.28515625" style="1" customWidth="1"/>
    <col min="14333" max="14333" width="34.7109375" style="1" customWidth="1"/>
    <col min="14334" max="14334" width="0" style="1" hidden="1" customWidth="1"/>
    <col min="14335" max="14335" width="20" style="1" customWidth="1"/>
    <col min="14336" max="14336" width="20.85546875" style="1" customWidth="1"/>
    <col min="14337" max="14337" width="25" style="1" customWidth="1"/>
    <col min="14338" max="14338" width="18.7109375" style="1" customWidth="1"/>
    <col min="14339" max="14339" width="29.7109375" style="1" customWidth="1"/>
    <col min="14340" max="14340" width="13.42578125" style="1" customWidth="1"/>
    <col min="14341" max="14341" width="13.85546875" style="1" customWidth="1"/>
    <col min="14342" max="14346" width="16.5703125" style="1" customWidth="1"/>
    <col min="14347" max="14347" width="20.5703125" style="1" customWidth="1"/>
    <col min="14348" max="14348" width="21.140625" style="1" customWidth="1"/>
    <col min="14349" max="14349" width="9.5703125" style="1" customWidth="1"/>
    <col min="14350" max="14350" width="0.42578125" style="1" customWidth="1"/>
    <col min="14351" max="14357" width="6.42578125" style="1" customWidth="1"/>
    <col min="14358" max="14586" width="11.42578125" style="1"/>
    <col min="14587" max="14587" width="1" style="1" customWidth="1"/>
    <col min="14588" max="14588" width="4.28515625" style="1" customWidth="1"/>
    <col min="14589" max="14589" width="34.7109375" style="1" customWidth="1"/>
    <col min="14590" max="14590" width="0" style="1" hidden="1" customWidth="1"/>
    <col min="14591" max="14591" width="20" style="1" customWidth="1"/>
    <col min="14592" max="14592" width="20.85546875" style="1" customWidth="1"/>
    <col min="14593" max="14593" width="25" style="1" customWidth="1"/>
    <col min="14594" max="14594" width="18.7109375" style="1" customWidth="1"/>
    <col min="14595" max="14595" width="29.7109375" style="1" customWidth="1"/>
    <col min="14596" max="14596" width="13.42578125" style="1" customWidth="1"/>
    <col min="14597" max="14597" width="13.85546875" style="1" customWidth="1"/>
    <col min="14598" max="14602" width="16.5703125" style="1" customWidth="1"/>
    <col min="14603" max="14603" width="20.5703125" style="1" customWidth="1"/>
    <col min="14604" max="14604" width="21.140625" style="1" customWidth="1"/>
    <col min="14605" max="14605" width="9.5703125" style="1" customWidth="1"/>
    <col min="14606" max="14606" width="0.42578125" style="1" customWidth="1"/>
    <col min="14607" max="14613" width="6.42578125" style="1" customWidth="1"/>
    <col min="14614" max="14842" width="11.42578125" style="1"/>
    <col min="14843" max="14843" width="1" style="1" customWidth="1"/>
    <col min="14844" max="14844" width="4.28515625" style="1" customWidth="1"/>
    <col min="14845" max="14845" width="34.7109375" style="1" customWidth="1"/>
    <col min="14846" max="14846" width="0" style="1" hidden="1" customWidth="1"/>
    <col min="14847" max="14847" width="20" style="1" customWidth="1"/>
    <col min="14848" max="14848" width="20.85546875" style="1" customWidth="1"/>
    <col min="14849" max="14849" width="25" style="1" customWidth="1"/>
    <col min="14850" max="14850" width="18.7109375" style="1" customWidth="1"/>
    <col min="14851" max="14851" width="29.7109375" style="1" customWidth="1"/>
    <col min="14852" max="14852" width="13.42578125" style="1" customWidth="1"/>
    <col min="14853" max="14853" width="13.85546875" style="1" customWidth="1"/>
    <col min="14854" max="14858" width="16.5703125" style="1" customWidth="1"/>
    <col min="14859" max="14859" width="20.5703125" style="1" customWidth="1"/>
    <col min="14860" max="14860" width="21.140625" style="1" customWidth="1"/>
    <col min="14861" max="14861" width="9.5703125" style="1" customWidth="1"/>
    <col min="14862" max="14862" width="0.42578125" style="1" customWidth="1"/>
    <col min="14863" max="14869" width="6.42578125" style="1" customWidth="1"/>
    <col min="14870" max="15098" width="11.42578125" style="1"/>
    <col min="15099" max="15099" width="1" style="1" customWidth="1"/>
    <col min="15100" max="15100" width="4.28515625" style="1" customWidth="1"/>
    <col min="15101" max="15101" width="34.7109375" style="1" customWidth="1"/>
    <col min="15102" max="15102" width="0" style="1" hidden="1" customWidth="1"/>
    <col min="15103" max="15103" width="20" style="1" customWidth="1"/>
    <col min="15104" max="15104" width="20.85546875" style="1" customWidth="1"/>
    <col min="15105" max="15105" width="25" style="1" customWidth="1"/>
    <col min="15106" max="15106" width="18.7109375" style="1" customWidth="1"/>
    <col min="15107" max="15107" width="29.7109375" style="1" customWidth="1"/>
    <col min="15108" max="15108" width="13.42578125" style="1" customWidth="1"/>
    <col min="15109" max="15109" width="13.85546875" style="1" customWidth="1"/>
    <col min="15110" max="15114" width="16.5703125" style="1" customWidth="1"/>
    <col min="15115" max="15115" width="20.5703125" style="1" customWidth="1"/>
    <col min="15116" max="15116" width="21.140625" style="1" customWidth="1"/>
    <col min="15117" max="15117" width="9.5703125" style="1" customWidth="1"/>
    <col min="15118" max="15118" width="0.42578125" style="1" customWidth="1"/>
    <col min="15119" max="15125" width="6.42578125" style="1" customWidth="1"/>
    <col min="15126" max="15354" width="11.42578125" style="1"/>
    <col min="15355" max="15355" width="1" style="1" customWidth="1"/>
    <col min="15356" max="15356" width="4.28515625" style="1" customWidth="1"/>
    <col min="15357" max="15357" width="34.7109375" style="1" customWidth="1"/>
    <col min="15358" max="15358" width="0" style="1" hidden="1" customWidth="1"/>
    <col min="15359" max="15359" width="20" style="1" customWidth="1"/>
    <col min="15360" max="15360" width="20.85546875" style="1" customWidth="1"/>
    <col min="15361" max="15361" width="25" style="1" customWidth="1"/>
    <col min="15362" max="15362" width="18.7109375" style="1" customWidth="1"/>
    <col min="15363" max="15363" width="29.7109375" style="1" customWidth="1"/>
    <col min="15364" max="15364" width="13.42578125" style="1" customWidth="1"/>
    <col min="15365" max="15365" width="13.85546875" style="1" customWidth="1"/>
    <col min="15366" max="15370" width="16.5703125" style="1" customWidth="1"/>
    <col min="15371" max="15371" width="20.5703125" style="1" customWidth="1"/>
    <col min="15372" max="15372" width="21.140625" style="1" customWidth="1"/>
    <col min="15373" max="15373" width="9.5703125" style="1" customWidth="1"/>
    <col min="15374" max="15374" width="0.42578125" style="1" customWidth="1"/>
    <col min="15375" max="15381" width="6.42578125" style="1" customWidth="1"/>
    <col min="15382" max="15610" width="11.42578125" style="1"/>
    <col min="15611" max="15611" width="1" style="1" customWidth="1"/>
    <col min="15612" max="15612" width="4.28515625" style="1" customWidth="1"/>
    <col min="15613" max="15613" width="34.7109375" style="1" customWidth="1"/>
    <col min="15614" max="15614" width="0" style="1" hidden="1" customWidth="1"/>
    <col min="15615" max="15615" width="20" style="1" customWidth="1"/>
    <col min="15616" max="15616" width="20.85546875" style="1" customWidth="1"/>
    <col min="15617" max="15617" width="25" style="1" customWidth="1"/>
    <col min="15618" max="15618" width="18.7109375" style="1" customWidth="1"/>
    <col min="15619" max="15619" width="29.7109375" style="1" customWidth="1"/>
    <col min="15620" max="15620" width="13.42578125" style="1" customWidth="1"/>
    <col min="15621" max="15621" width="13.85546875" style="1" customWidth="1"/>
    <col min="15622" max="15626" width="16.5703125" style="1" customWidth="1"/>
    <col min="15627" max="15627" width="20.5703125" style="1" customWidth="1"/>
    <col min="15628" max="15628" width="21.140625" style="1" customWidth="1"/>
    <col min="15629" max="15629" width="9.5703125" style="1" customWidth="1"/>
    <col min="15630" max="15630" width="0.42578125" style="1" customWidth="1"/>
    <col min="15631" max="15637" width="6.42578125" style="1" customWidth="1"/>
    <col min="15638" max="15866" width="11.42578125" style="1"/>
    <col min="15867" max="15867" width="1" style="1" customWidth="1"/>
    <col min="15868" max="15868" width="4.28515625" style="1" customWidth="1"/>
    <col min="15869" max="15869" width="34.7109375" style="1" customWidth="1"/>
    <col min="15870" max="15870" width="0" style="1" hidden="1" customWidth="1"/>
    <col min="15871" max="15871" width="20" style="1" customWidth="1"/>
    <col min="15872" max="15872" width="20.85546875" style="1" customWidth="1"/>
    <col min="15873" max="15873" width="25" style="1" customWidth="1"/>
    <col min="15874" max="15874" width="18.7109375" style="1" customWidth="1"/>
    <col min="15875" max="15875" width="29.7109375" style="1" customWidth="1"/>
    <col min="15876" max="15876" width="13.42578125" style="1" customWidth="1"/>
    <col min="15877" max="15877" width="13.85546875" style="1" customWidth="1"/>
    <col min="15878" max="15882" width="16.5703125" style="1" customWidth="1"/>
    <col min="15883" max="15883" width="20.5703125" style="1" customWidth="1"/>
    <col min="15884" max="15884" width="21.140625" style="1" customWidth="1"/>
    <col min="15885" max="15885" width="9.5703125" style="1" customWidth="1"/>
    <col min="15886" max="15886" width="0.42578125" style="1" customWidth="1"/>
    <col min="15887" max="15893" width="6.42578125" style="1" customWidth="1"/>
    <col min="15894" max="16122" width="11.42578125" style="1"/>
    <col min="16123" max="16123" width="1" style="1" customWidth="1"/>
    <col min="16124" max="16124" width="4.28515625" style="1" customWidth="1"/>
    <col min="16125" max="16125" width="34.7109375" style="1" customWidth="1"/>
    <col min="16126" max="16126" width="0" style="1" hidden="1" customWidth="1"/>
    <col min="16127" max="16127" width="20" style="1" customWidth="1"/>
    <col min="16128" max="16128" width="20.85546875" style="1" customWidth="1"/>
    <col min="16129" max="16129" width="25" style="1" customWidth="1"/>
    <col min="16130" max="16130" width="18.7109375" style="1" customWidth="1"/>
    <col min="16131" max="16131" width="29.7109375" style="1" customWidth="1"/>
    <col min="16132" max="16132" width="13.42578125" style="1" customWidth="1"/>
    <col min="16133" max="16133" width="13.85546875" style="1" customWidth="1"/>
    <col min="16134" max="16138" width="16.5703125" style="1" customWidth="1"/>
    <col min="16139" max="16139" width="20.5703125" style="1" customWidth="1"/>
    <col min="16140" max="16140" width="21.140625" style="1" customWidth="1"/>
    <col min="16141" max="16141" width="9.5703125" style="1" customWidth="1"/>
    <col min="16142" max="16142" width="0.42578125" style="1" customWidth="1"/>
    <col min="16143" max="16149" width="6.42578125" style="1" customWidth="1"/>
    <col min="16150" max="16370" width="11.42578125" style="1"/>
    <col min="16371" max="16383" width="11.42578125" style="1" customWidth="1"/>
    <col min="16384" max="16384" width="11.42578125" style="1"/>
  </cols>
  <sheetData>
    <row r="2" spans="1:15" ht="26.25" x14ac:dyDescent="0.25">
      <c r="A2" s="1881" t="s">
        <v>0</v>
      </c>
      <c r="B2" s="1882"/>
      <c r="C2" s="1882"/>
      <c r="D2" s="1882"/>
      <c r="E2" s="1882"/>
      <c r="F2" s="1882"/>
      <c r="G2" s="1882"/>
      <c r="H2" s="1882"/>
      <c r="I2" s="1882"/>
      <c r="J2" s="1882"/>
      <c r="K2" s="1882"/>
      <c r="L2" s="1882"/>
      <c r="M2" s="1882"/>
      <c r="N2" s="1882"/>
      <c r="O2" s="1882"/>
    </row>
    <row r="4" spans="1:15" ht="26.25" x14ac:dyDescent="0.25">
      <c r="A4" s="1881" t="s">
        <v>1</v>
      </c>
      <c r="B4" s="1882"/>
      <c r="C4" s="1882"/>
      <c r="D4" s="1882"/>
      <c r="E4" s="1882"/>
      <c r="F4" s="1882"/>
      <c r="G4" s="1882"/>
      <c r="H4" s="1882"/>
      <c r="I4" s="1882"/>
      <c r="J4" s="1882"/>
      <c r="K4" s="1882"/>
      <c r="L4" s="1882"/>
      <c r="M4" s="1882"/>
      <c r="N4" s="1882"/>
      <c r="O4" s="1882"/>
    </row>
    <row r="5" spans="1:15" ht="15.75" thickBot="1" x14ac:dyDescent="0.3"/>
    <row r="6" spans="1:15" ht="21.75" thickBot="1" x14ac:dyDescent="0.3">
      <c r="A6" s="4" t="s">
        <v>2</v>
      </c>
      <c r="B6" s="1883" t="s">
        <v>4723</v>
      </c>
      <c r="C6" s="1883"/>
      <c r="D6" s="1883"/>
      <c r="E6" s="1883"/>
      <c r="F6" s="1883"/>
      <c r="G6" s="1883"/>
      <c r="H6" s="1883"/>
      <c r="I6" s="1883"/>
      <c r="J6" s="1883"/>
      <c r="K6" s="1883"/>
      <c r="L6" s="1883"/>
      <c r="M6" s="1884"/>
    </row>
    <row r="7" spans="1:15" ht="16.5" thickBot="1" x14ac:dyDescent="0.3">
      <c r="A7" s="5" t="s">
        <v>4</v>
      </c>
      <c r="B7" s="1883"/>
      <c r="C7" s="1883"/>
      <c r="D7" s="1883"/>
      <c r="E7" s="1883"/>
      <c r="F7" s="1883"/>
      <c r="G7" s="1883"/>
      <c r="H7" s="1883"/>
      <c r="I7" s="1883"/>
      <c r="J7" s="1883"/>
      <c r="K7" s="1883"/>
      <c r="L7" s="1883"/>
      <c r="M7" s="1884"/>
    </row>
    <row r="8" spans="1:15" ht="16.5" thickBot="1" x14ac:dyDescent="0.3">
      <c r="A8" s="5" t="s">
        <v>5</v>
      </c>
      <c r="B8" s="1883"/>
      <c r="C8" s="1883"/>
      <c r="D8" s="1883"/>
      <c r="E8" s="1883"/>
      <c r="F8" s="1883"/>
      <c r="G8" s="1883"/>
      <c r="H8" s="1883"/>
      <c r="I8" s="1883"/>
      <c r="J8" s="1883"/>
      <c r="K8" s="1883"/>
      <c r="L8" s="1883"/>
      <c r="M8" s="1884"/>
    </row>
    <row r="9" spans="1:15" ht="16.5" thickBot="1" x14ac:dyDescent="0.3">
      <c r="A9" s="5" t="s">
        <v>6</v>
      </c>
      <c r="B9" s="1883"/>
      <c r="C9" s="1883"/>
      <c r="D9" s="1883"/>
      <c r="E9" s="1883"/>
      <c r="F9" s="1883"/>
      <c r="G9" s="1883"/>
      <c r="H9" s="1883"/>
      <c r="I9" s="1883"/>
      <c r="J9" s="1883"/>
      <c r="K9" s="1883"/>
      <c r="L9" s="1883"/>
      <c r="M9" s="1884"/>
    </row>
    <row r="10" spans="1:15" ht="16.5" thickBot="1" x14ac:dyDescent="0.3">
      <c r="A10" s="5" t="s">
        <v>7</v>
      </c>
      <c r="B10" s="1891"/>
      <c r="C10" s="1891"/>
      <c r="D10" s="1892"/>
      <c r="E10" s="6"/>
      <c r="F10" s="6"/>
      <c r="G10" s="6"/>
      <c r="H10" s="6"/>
      <c r="I10" s="6"/>
      <c r="J10" s="7"/>
      <c r="K10" s="6"/>
      <c r="L10" s="6"/>
      <c r="M10" s="8"/>
    </row>
    <row r="11" spans="1:15" ht="16.5" thickBot="1" x14ac:dyDescent="0.3">
      <c r="A11" s="9" t="s">
        <v>8</v>
      </c>
      <c r="B11" s="10" t="s">
        <v>4724</v>
      </c>
      <c r="C11" s="11"/>
      <c r="D11" s="11"/>
      <c r="E11" s="11"/>
      <c r="F11" s="11"/>
      <c r="G11" s="11"/>
      <c r="H11" s="11"/>
      <c r="I11" s="11"/>
      <c r="J11" s="12"/>
      <c r="K11" s="11"/>
      <c r="L11" s="11"/>
      <c r="M11" s="13"/>
    </row>
    <row r="12" spans="1:15" ht="15.75" x14ac:dyDescent="0.25">
      <c r="A12" s="14"/>
      <c r="B12" s="15"/>
      <c r="C12" s="16"/>
      <c r="D12" s="16"/>
      <c r="E12" s="16"/>
      <c r="F12" s="16"/>
      <c r="G12" s="16"/>
      <c r="H12" s="1523"/>
      <c r="I12" s="1523"/>
      <c r="K12" s="1523"/>
      <c r="L12" s="1523"/>
      <c r="M12" s="16"/>
    </row>
    <row r="13" spans="1:15" x14ac:dyDescent="0.25">
      <c r="H13" s="1523"/>
      <c r="I13" s="1523"/>
      <c r="K13" s="1523"/>
      <c r="L13" s="1523"/>
      <c r="M13" s="17"/>
    </row>
    <row r="14" spans="1:15" x14ac:dyDescent="0.25">
      <c r="A14" s="1893" t="s">
        <v>10</v>
      </c>
      <c r="B14" s="1893"/>
      <c r="C14" s="1471" t="s">
        <v>11</v>
      </c>
      <c r="D14" s="1471" t="s">
        <v>12</v>
      </c>
      <c r="E14" s="1471" t="s">
        <v>13</v>
      </c>
      <c r="F14" s="19"/>
      <c r="H14" s="20"/>
      <c r="I14" s="20"/>
      <c r="J14" s="1525"/>
      <c r="K14" s="20"/>
      <c r="L14" s="20"/>
      <c r="M14" s="17"/>
    </row>
    <row r="15" spans="1:15" x14ac:dyDescent="0.25">
      <c r="A15" s="1893"/>
      <c r="B15" s="1893"/>
      <c r="C15" s="1471">
        <v>6</v>
      </c>
      <c r="D15" s="22">
        <v>1189144160</v>
      </c>
      <c r="E15" s="23">
        <v>544</v>
      </c>
      <c r="F15" s="24"/>
      <c r="H15" s="25"/>
      <c r="I15" s="25"/>
      <c r="J15" s="26"/>
      <c r="K15" s="25"/>
      <c r="L15" s="25"/>
      <c r="M15" s="17"/>
    </row>
    <row r="16" spans="1:15" x14ac:dyDescent="0.25">
      <c r="A16" s="1893"/>
      <c r="B16" s="1893"/>
      <c r="C16" s="1471">
        <v>7</v>
      </c>
      <c r="D16" s="22">
        <v>318326346</v>
      </c>
      <c r="E16" s="23">
        <v>117</v>
      </c>
      <c r="F16" s="24"/>
      <c r="H16" s="25"/>
      <c r="I16" s="25"/>
      <c r="J16" s="26"/>
      <c r="K16" s="25"/>
      <c r="L16" s="25"/>
      <c r="M16" s="17"/>
    </row>
    <row r="17" spans="1:13" x14ac:dyDescent="0.25">
      <c r="A17" s="1893"/>
      <c r="B17" s="1893"/>
      <c r="C17" s="1471">
        <v>25</v>
      </c>
      <c r="D17" s="22">
        <v>1293669540</v>
      </c>
      <c r="E17" s="23">
        <v>540</v>
      </c>
      <c r="F17" s="24"/>
      <c r="H17" s="25"/>
      <c r="I17" s="25"/>
      <c r="J17" s="26"/>
      <c r="K17" s="25"/>
      <c r="L17" s="25"/>
      <c r="M17" s="17"/>
    </row>
    <row r="18" spans="1:13" x14ac:dyDescent="0.25">
      <c r="A18" s="1893"/>
      <c r="B18" s="1893"/>
      <c r="C18" s="1471">
        <v>26</v>
      </c>
      <c r="D18" s="27">
        <v>2214680732</v>
      </c>
      <c r="E18" s="23">
        <v>814</v>
      </c>
      <c r="F18" s="24"/>
      <c r="G18" s="28"/>
      <c r="H18" s="25"/>
      <c r="I18" s="25"/>
      <c r="J18" s="26"/>
      <c r="K18" s="25"/>
      <c r="L18" s="25"/>
      <c r="M18" s="29"/>
    </row>
    <row r="19" spans="1:13" x14ac:dyDescent="0.25">
      <c r="A19" s="1893"/>
      <c r="B19" s="1893"/>
      <c r="C19" s="1471"/>
      <c r="D19" s="30"/>
      <c r="E19" s="31"/>
      <c r="F19" s="24"/>
      <c r="G19" s="28"/>
      <c r="H19" s="1523"/>
      <c r="I19" s="1523"/>
      <c r="K19" s="1523"/>
      <c r="L19" s="1523"/>
      <c r="M19" s="29"/>
    </row>
    <row r="20" spans="1:13" x14ac:dyDescent="0.25">
      <c r="A20" s="1894" t="s">
        <v>14</v>
      </c>
      <c r="B20" s="1895"/>
      <c r="C20" s="1471"/>
      <c r="D20" s="31"/>
      <c r="E20" s="23">
        <f>SUM(E15:E19)</f>
        <v>2015</v>
      </c>
      <c r="F20" s="24"/>
      <c r="G20" s="28"/>
      <c r="H20" s="1523"/>
      <c r="I20" s="1523"/>
      <c r="K20" s="1523"/>
      <c r="L20" s="1523"/>
      <c r="M20" s="29"/>
    </row>
    <row r="21" spans="1:13" ht="45" x14ac:dyDescent="0.25">
      <c r="A21" s="33" t="s">
        <v>15</v>
      </c>
      <c r="B21" s="34" t="s">
        <v>16</v>
      </c>
      <c r="D21" s="20"/>
      <c r="E21" s="20"/>
      <c r="F21" s="20"/>
      <c r="G21" s="20"/>
      <c r="H21" s="35"/>
      <c r="I21" s="35"/>
      <c r="J21" s="1574"/>
      <c r="K21" s="35"/>
      <c r="L21" s="35"/>
    </row>
    <row r="22" spans="1:13" x14ac:dyDescent="0.25">
      <c r="B22" s="38">
        <f>+E20*80/100</f>
        <v>1612</v>
      </c>
      <c r="C22" s="39"/>
      <c r="D22" s="40">
        <f>D15+D16+D17+D18</f>
        <v>5015820778</v>
      </c>
      <c r="E22" s="41"/>
      <c r="F22" s="41"/>
      <c r="G22" s="41"/>
      <c r="H22" s="42"/>
      <c r="I22" s="42"/>
      <c r="J22" s="43"/>
      <c r="K22" s="42"/>
      <c r="L22" s="42"/>
    </row>
    <row r="23" spans="1:13" x14ac:dyDescent="0.25">
      <c r="B23" s="45"/>
      <c r="C23" s="25"/>
      <c r="D23" s="46"/>
      <c r="E23" s="41"/>
      <c r="F23" s="41"/>
      <c r="G23" s="41"/>
      <c r="H23" s="42"/>
      <c r="I23" s="42"/>
      <c r="J23" s="43"/>
      <c r="K23" s="42"/>
      <c r="L23" s="42"/>
    </row>
    <row r="24" spans="1:13" x14ac:dyDescent="0.25">
      <c r="B24" s="45"/>
      <c r="C24" s="25"/>
      <c r="D24" s="46"/>
      <c r="E24" s="41"/>
      <c r="F24" s="41"/>
      <c r="G24" s="41"/>
      <c r="H24" s="42"/>
      <c r="I24" s="42"/>
      <c r="J24" s="43"/>
      <c r="K24" s="42"/>
      <c r="L24" s="42"/>
    </row>
    <row r="25" spans="1:13" x14ac:dyDescent="0.25">
      <c r="A25" s="47" t="s">
        <v>4725</v>
      </c>
      <c r="B25" s="48"/>
      <c r="C25"/>
      <c r="D25"/>
      <c r="E25"/>
      <c r="F25"/>
      <c r="G25"/>
      <c r="H25" s="1523"/>
      <c r="I25" s="1523"/>
      <c r="K25" s="1523"/>
      <c r="L25" s="1523"/>
      <c r="M25" s="17"/>
    </row>
    <row r="26" spans="1:13" x14ac:dyDescent="0.25">
      <c r="A26"/>
      <c r="B26" s="48"/>
      <c r="C26"/>
      <c r="D26"/>
      <c r="E26"/>
      <c r="F26"/>
      <c r="G26"/>
      <c r="H26" s="1523"/>
      <c r="I26" s="1523"/>
      <c r="K26" s="1523"/>
      <c r="L26" s="1523"/>
      <c r="M26" s="17"/>
    </row>
    <row r="27" spans="1:13" x14ac:dyDescent="0.25">
      <c r="A27" s="49" t="s">
        <v>18</v>
      </c>
      <c r="B27" s="50" t="s">
        <v>19</v>
      </c>
      <c r="C27" s="49" t="s">
        <v>20</v>
      </c>
      <c r="D27"/>
      <c r="E27"/>
      <c r="F27"/>
      <c r="G27"/>
      <c r="H27" s="1523"/>
      <c r="I27" s="1523"/>
      <c r="K27" s="1523"/>
      <c r="L27" s="1523"/>
      <c r="M27" s="17"/>
    </row>
    <row r="28" spans="1:13" x14ac:dyDescent="0.25">
      <c r="A28" s="51" t="s">
        <v>21</v>
      </c>
      <c r="B28" s="52" t="s">
        <v>22</v>
      </c>
      <c r="C28" s="1488"/>
      <c r="D28"/>
      <c r="E28"/>
      <c r="F28"/>
      <c r="G28"/>
      <c r="H28" s="1523"/>
      <c r="I28" s="1523"/>
      <c r="K28" s="1523"/>
      <c r="L28" s="1523"/>
      <c r="M28" s="17"/>
    </row>
    <row r="29" spans="1:13" x14ac:dyDescent="0.25">
      <c r="A29" s="51" t="s">
        <v>23</v>
      </c>
      <c r="B29" s="52" t="s">
        <v>22</v>
      </c>
      <c r="C29" s="1488"/>
      <c r="D29"/>
      <c r="E29"/>
      <c r="F29"/>
      <c r="G29"/>
      <c r="H29" s="1523"/>
      <c r="I29" s="1523"/>
      <c r="K29" s="1523"/>
      <c r="L29" s="1523"/>
      <c r="M29" s="17"/>
    </row>
    <row r="30" spans="1:13" x14ac:dyDescent="0.25">
      <c r="A30" s="51" t="s">
        <v>24</v>
      </c>
      <c r="B30" s="52" t="s">
        <v>22</v>
      </c>
      <c r="C30" s="1488"/>
      <c r="D30"/>
      <c r="E30"/>
      <c r="F30"/>
      <c r="G30"/>
      <c r="H30" s="1523"/>
      <c r="I30" s="1523"/>
      <c r="K30" s="1523"/>
      <c r="L30" s="1523"/>
      <c r="M30" s="17"/>
    </row>
    <row r="31" spans="1:13" x14ac:dyDescent="0.25">
      <c r="A31" s="51" t="s">
        <v>25</v>
      </c>
      <c r="B31" s="52" t="s">
        <v>22</v>
      </c>
      <c r="C31" s="1488"/>
      <c r="D31"/>
      <c r="E31"/>
      <c r="F31"/>
      <c r="G31"/>
      <c r="H31" s="1523"/>
      <c r="I31" s="1523"/>
      <c r="K31" s="1523"/>
      <c r="L31" s="1523"/>
      <c r="M31" s="17"/>
    </row>
    <row r="32" spans="1:13" x14ac:dyDescent="0.25">
      <c r="A32" s="35"/>
      <c r="B32" s="54"/>
      <c r="C32" s="1574"/>
      <c r="D32"/>
      <c r="E32"/>
      <c r="F32"/>
      <c r="G32"/>
      <c r="H32" s="1523"/>
      <c r="I32" s="1523"/>
      <c r="K32" s="1523"/>
      <c r="L32" s="1523"/>
      <c r="M32" s="17"/>
    </row>
    <row r="33" spans="1:13" x14ac:dyDescent="0.25">
      <c r="A33" s="47" t="s">
        <v>4726</v>
      </c>
      <c r="B33" s="205"/>
      <c r="C33" s="206"/>
      <c r="D33"/>
      <c r="E33"/>
      <c r="F33"/>
      <c r="G33"/>
      <c r="H33" s="1523"/>
      <c r="I33" s="1523"/>
      <c r="K33" s="1523"/>
      <c r="L33" s="1523"/>
      <c r="M33" s="17"/>
    </row>
    <row r="34" spans="1:13" x14ac:dyDescent="0.25">
      <c r="A34"/>
      <c r="B34" s="205"/>
      <c r="C34" s="206"/>
      <c r="D34"/>
      <c r="E34"/>
      <c r="F34"/>
      <c r="G34"/>
      <c r="H34" s="1523"/>
      <c r="I34" s="1523"/>
      <c r="K34" s="1523"/>
      <c r="L34" s="1523"/>
      <c r="M34" s="17"/>
    </row>
    <row r="35" spans="1:13" x14ac:dyDescent="0.25">
      <c r="A35" s="49" t="s">
        <v>18</v>
      </c>
      <c r="B35" s="50" t="s">
        <v>19</v>
      </c>
      <c r="C35" s="49" t="s">
        <v>20</v>
      </c>
      <c r="D35"/>
      <c r="E35"/>
      <c r="F35"/>
      <c r="G35"/>
      <c r="H35" s="1523"/>
      <c r="I35" s="1523"/>
      <c r="K35" s="1523"/>
      <c r="L35" s="1523"/>
      <c r="M35" s="17"/>
    </row>
    <row r="36" spans="1:13" x14ac:dyDescent="0.25">
      <c r="A36" s="51" t="s">
        <v>21</v>
      </c>
      <c r="B36" s="52" t="s">
        <v>22</v>
      </c>
      <c r="C36" s="1488"/>
      <c r="D36"/>
      <c r="E36"/>
      <c r="F36"/>
      <c r="G36"/>
      <c r="H36" s="1523"/>
      <c r="I36" s="1523"/>
      <c r="K36" s="1523"/>
      <c r="L36" s="1523"/>
      <c r="M36" s="17"/>
    </row>
    <row r="37" spans="1:13" x14ac:dyDescent="0.25">
      <c r="A37" s="51" t="s">
        <v>23</v>
      </c>
      <c r="B37" s="52" t="s">
        <v>22</v>
      </c>
      <c r="C37" s="1488"/>
      <c r="D37"/>
      <c r="E37"/>
      <c r="F37"/>
      <c r="G37"/>
      <c r="H37" s="1523"/>
      <c r="I37" s="1523"/>
      <c r="K37" s="1523"/>
      <c r="L37" s="1523"/>
      <c r="M37" s="17"/>
    </row>
    <row r="38" spans="1:13" x14ac:dyDescent="0.25">
      <c r="A38" s="51" t="s">
        <v>24</v>
      </c>
      <c r="B38" s="52" t="s">
        <v>22</v>
      </c>
      <c r="C38" s="1488"/>
      <c r="D38"/>
      <c r="E38"/>
      <c r="F38"/>
      <c r="G38"/>
      <c r="H38" s="1523"/>
      <c r="I38" s="1523"/>
      <c r="K38" s="1523"/>
      <c r="L38" s="1523"/>
      <c r="M38" s="17"/>
    </row>
    <row r="39" spans="1:13" x14ac:dyDescent="0.25">
      <c r="A39" s="51" t="s">
        <v>25</v>
      </c>
      <c r="B39" s="52" t="s">
        <v>22</v>
      </c>
      <c r="C39" s="1488"/>
      <c r="D39"/>
      <c r="E39"/>
      <c r="F39"/>
      <c r="G39"/>
      <c r="H39" s="1523"/>
      <c r="I39" s="1523"/>
      <c r="K39" s="1523"/>
      <c r="L39" s="1523"/>
      <c r="M39" s="17"/>
    </row>
    <row r="40" spans="1:13" x14ac:dyDescent="0.25">
      <c r="A40" s="47"/>
      <c r="B40" s="205"/>
      <c r="C40" s="206"/>
      <c r="D40"/>
      <c r="E40"/>
      <c r="F40"/>
      <c r="G40"/>
      <c r="H40" s="1523"/>
      <c r="I40" s="1523"/>
      <c r="K40" s="1523"/>
      <c r="L40" s="1523"/>
      <c r="M40" s="17"/>
    </row>
    <row r="41" spans="1:13" x14ac:dyDescent="0.25">
      <c r="A41" s="47"/>
      <c r="B41" s="205"/>
      <c r="C41" s="206"/>
      <c r="D41"/>
      <c r="E41"/>
      <c r="F41"/>
      <c r="G41"/>
      <c r="H41" s="1523"/>
      <c r="I41" s="1523"/>
      <c r="K41" s="1523"/>
      <c r="L41" s="1523"/>
      <c r="M41" s="17"/>
    </row>
    <row r="42" spans="1:13" x14ac:dyDescent="0.25">
      <c r="A42" s="47" t="s">
        <v>4727</v>
      </c>
      <c r="B42" s="205"/>
      <c r="C42" s="206"/>
      <c r="D42"/>
      <c r="E42"/>
      <c r="F42"/>
      <c r="G42"/>
      <c r="H42" s="1523"/>
      <c r="I42" s="1523"/>
      <c r="K42" s="1523"/>
      <c r="L42" s="1523"/>
      <c r="M42" s="17"/>
    </row>
    <row r="43" spans="1:13" x14ac:dyDescent="0.25">
      <c r="A43" s="49" t="s">
        <v>18</v>
      </c>
      <c r="B43" s="50" t="s">
        <v>19</v>
      </c>
      <c r="C43" s="49" t="s">
        <v>20</v>
      </c>
      <c r="D43"/>
      <c r="E43"/>
      <c r="F43"/>
      <c r="G43"/>
      <c r="H43" s="1523"/>
      <c r="I43" s="1523"/>
      <c r="K43" s="1523"/>
      <c r="L43" s="1523"/>
      <c r="M43" s="17"/>
    </row>
    <row r="44" spans="1:13" x14ac:dyDescent="0.25">
      <c r="A44" s="51" t="s">
        <v>21</v>
      </c>
      <c r="B44" s="52"/>
      <c r="C44" s="1488" t="s">
        <v>22</v>
      </c>
      <c r="D44"/>
      <c r="E44"/>
      <c r="F44"/>
      <c r="G44"/>
      <c r="H44" s="1523"/>
      <c r="I44" s="1523"/>
      <c r="K44" s="1523"/>
      <c r="L44" s="1523"/>
      <c r="M44" s="17"/>
    </row>
    <row r="45" spans="1:13" x14ac:dyDescent="0.25">
      <c r="A45" s="51" t="s">
        <v>23</v>
      </c>
      <c r="B45" s="52" t="s">
        <v>22</v>
      </c>
      <c r="C45" s="1488"/>
      <c r="D45"/>
      <c r="E45"/>
      <c r="F45"/>
      <c r="G45"/>
      <c r="H45" s="1523"/>
      <c r="I45" s="1523"/>
      <c r="K45" s="1523"/>
      <c r="L45" s="1523"/>
      <c r="M45" s="17"/>
    </row>
    <row r="46" spans="1:13" x14ac:dyDescent="0.25">
      <c r="A46" s="51" t="s">
        <v>24</v>
      </c>
      <c r="B46" s="52" t="s">
        <v>22</v>
      </c>
      <c r="C46" s="1488"/>
      <c r="D46"/>
      <c r="E46"/>
      <c r="F46"/>
      <c r="G46"/>
      <c r="H46" s="1523"/>
      <c r="I46" s="1523"/>
      <c r="K46" s="1523"/>
      <c r="L46" s="1523"/>
      <c r="M46" s="17"/>
    </row>
    <row r="47" spans="1:13" x14ac:dyDescent="0.25">
      <c r="A47" s="51" t="s">
        <v>25</v>
      </c>
      <c r="B47" s="52" t="s">
        <v>22</v>
      </c>
      <c r="C47" s="1488"/>
      <c r="D47"/>
      <c r="E47"/>
      <c r="F47"/>
      <c r="G47"/>
      <c r="H47" s="1523"/>
      <c r="I47" s="1523"/>
      <c r="K47" s="1523"/>
      <c r="L47" s="1523"/>
      <c r="M47" s="17"/>
    </row>
    <row r="48" spans="1:13" x14ac:dyDescent="0.25">
      <c r="A48" s="35"/>
      <c r="B48" s="54"/>
      <c r="C48" s="1574"/>
      <c r="D48"/>
      <c r="E48"/>
      <c r="F48"/>
      <c r="G48"/>
      <c r="H48" s="1523"/>
      <c r="I48" s="1523"/>
      <c r="K48" s="1523"/>
      <c r="L48" s="1523"/>
      <c r="M48" s="17"/>
    </row>
    <row r="49" spans="1:13" x14ac:dyDescent="0.25">
      <c r="A49" s="47" t="s">
        <v>4728</v>
      </c>
      <c r="B49" s="205"/>
      <c r="C49" s="206"/>
      <c r="D49"/>
      <c r="E49"/>
      <c r="F49"/>
      <c r="G49"/>
      <c r="H49" s="1523"/>
      <c r="I49" s="1523"/>
      <c r="K49" s="1523"/>
      <c r="L49" s="1523"/>
      <c r="M49" s="17"/>
    </row>
    <row r="50" spans="1:13" x14ac:dyDescent="0.25">
      <c r="A50" s="49" t="s">
        <v>18</v>
      </c>
      <c r="B50" s="50" t="s">
        <v>19</v>
      </c>
      <c r="C50" s="49" t="s">
        <v>20</v>
      </c>
      <c r="D50"/>
      <c r="E50"/>
      <c r="F50"/>
      <c r="G50"/>
      <c r="H50" s="1523"/>
      <c r="I50" s="1523"/>
      <c r="K50" s="1523"/>
      <c r="L50" s="1523"/>
      <c r="M50" s="17"/>
    </row>
    <row r="51" spans="1:13" x14ac:dyDescent="0.25">
      <c r="A51" s="51" t="s">
        <v>21</v>
      </c>
      <c r="B51" s="52"/>
      <c r="C51" s="1488" t="s">
        <v>22</v>
      </c>
      <c r="D51"/>
      <c r="E51"/>
      <c r="F51"/>
      <c r="G51"/>
      <c r="H51" s="1523"/>
      <c r="I51" s="1523"/>
      <c r="K51" s="1523"/>
      <c r="L51" s="1523"/>
      <c r="M51" s="17"/>
    </row>
    <row r="52" spans="1:13" x14ac:dyDescent="0.25">
      <c r="A52" s="51" t="s">
        <v>23</v>
      </c>
      <c r="B52" s="52" t="s">
        <v>22</v>
      </c>
      <c r="C52" s="1488"/>
      <c r="D52"/>
      <c r="E52"/>
      <c r="F52"/>
      <c r="G52"/>
      <c r="H52" s="1523"/>
      <c r="I52" s="1523"/>
      <c r="K52" s="1523"/>
      <c r="L52" s="1523"/>
      <c r="M52" s="17"/>
    </row>
    <row r="53" spans="1:13" x14ac:dyDescent="0.25">
      <c r="A53" s="51" t="s">
        <v>24</v>
      </c>
      <c r="B53" s="52" t="s">
        <v>22</v>
      </c>
      <c r="C53" s="1488"/>
      <c r="D53"/>
      <c r="E53"/>
      <c r="F53"/>
      <c r="G53"/>
      <c r="H53" s="1523"/>
      <c r="I53" s="1523"/>
      <c r="K53" s="1523"/>
      <c r="L53" s="1523"/>
      <c r="M53" s="17"/>
    </row>
    <row r="54" spans="1:13" x14ac:dyDescent="0.25">
      <c r="A54" s="51" t="s">
        <v>25</v>
      </c>
      <c r="B54" s="52" t="s">
        <v>22</v>
      </c>
      <c r="C54" s="1488"/>
      <c r="D54"/>
      <c r="E54"/>
      <c r="F54"/>
      <c r="G54"/>
      <c r="H54" s="1523"/>
      <c r="I54" s="1523"/>
      <c r="K54" s="1523"/>
      <c r="L54" s="1523"/>
      <c r="M54" s="17"/>
    </row>
    <row r="55" spans="1:13" x14ac:dyDescent="0.25">
      <c r="A55"/>
      <c r="B55" s="48"/>
      <c r="C55"/>
      <c r="D55"/>
      <c r="E55"/>
      <c r="F55"/>
      <c r="G55"/>
      <c r="H55" s="1523"/>
      <c r="I55" s="1523"/>
      <c r="K55" s="1523"/>
      <c r="L55" s="1523"/>
      <c r="M55" s="17"/>
    </row>
    <row r="56" spans="1:13" x14ac:dyDescent="0.25">
      <c r="A56" s="47" t="s">
        <v>4729</v>
      </c>
      <c r="B56" s="48"/>
      <c r="C56"/>
      <c r="D56"/>
      <c r="E56"/>
      <c r="F56"/>
      <c r="G56"/>
      <c r="H56" s="1523"/>
      <c r="I56" s="1523"/>
      <c r="K56" s="1523"/>
      <c r="L56" s="1523"/>
      <c r="M56" s="17"/>
    </row>
    <row r="57" spans="1:13" x14ac:dyDescent="0.25">
      <c r="A57"/>
      <c r="B57" s="48"/>
      <c r="C57"/>
      <c r="D57"/>
      <c r="E57"/>
      <c r="F57"/>
      <c r="G57"/>
      <c r="H57" s="1523"/>
      <c r="I57" s="1523"/>
      <c r="K57" s="1523"/>
      <c r="L57" s="1523"/>
      <c r="M57" s="17"/>
    </row>
    <row r="58" spans="1:13" x14ac:dyDescent="0.25">
      <c r="A58"/>
      <c r="B58" s="48"/>
      <c r="C58"/>
      <c r="D58"/>
      <c r="E58"/>
      <c r="F58"/>
      <c r="G58"/>
      <c r="H58" s="1523"/>
      <c r="I58" s="1523"/>
      <c r="K58" s="1523"/>
      <c r="L58" s="1523"/>
      <c r="M58" s="17"/>
    </row>
    <row r="59" spans="1:13" x14ac:dyDescent="0.25">
      <c r="A59" s="49" t="s">
        <v>18</v>
      </c>
      <c r="B59" s="50" t="s">
        <v>27</v>
      </c>
      <c r="C59" s="55" t="s">
        <v>28</v>
      </c>
      <c r="D59" s="55" t="s">
        <v>29</v>
      </c>
      <c r="E59"/>
      <c r="F59"/>
      <c r="G59"/>
      <c r="H59" s="1523"/>
      <c r="I59" s="1523"/>
      <c r="K59" s="1523"/>
      <c r="L59" s="1523"/>
      <c r="M59" s="17"/>
    </row>
    <row r="60" spans="1:13" ht="28.5" x14ac:dyDescent="0.25">
      <c r="A60" s="1619" t="s">
        <v>30</v>
      </c>
      <c r="B60" s="1620">
        <v>40</v>
      </c>
      <c r="C60" s="1621">
        <f>D217</f>
        <v>0</v>
      </c>
      <c r="D60" s="2122">
        <f>+C60+C61</f>
        <v>60</v>
      </c>
      <c r="E60"/>
      <c r="F60"/>
      <c r="G60"/>
      <c r="H60" s="1523"/>
      <c r="I60" s="1523"/>
      <c r="K60" s="1523"/>
      <c r="L60" s="1523"/>
      <c r="M60" s="17"/>
    </row>
    <row r="61" spans="1:13" ht="42.75" x14ac:dyDescent="0.25">
      <c r="A61" s="1619" t="s">
        <v>31</v>
      </c>
      <c r="B61" s="1620">
        <v>60</v>
      </c>
      <c r="C61" s="1621">
        <v>60</v>
      </c>
      <c r="D61" s="2123"/>
      <c r="E61"/>
      <c r="F61"/>
      <c r="G61"/>
      <c r="H61" s="1523"/>
      <c r="I61" s="1523"/>
      <c r="K61" s="1523"/>
      <c r="L61" s="1523"/>
      <c r="M61" s="17"/>
    </row>
    <row r="62" spans="1:13" x14ac:dyDescent="0.25">
      <c r="A62" s="207"/>
      <c r="B62" s="208"/>
      <c r="C62" s="1574"/>
      <c r="D62" s="1574"/>
      <c r="E62"/>
      <c r="F62"/>
      <c r="G62"/>
      <c r="H62" s="1523"/>
      <c r="I62" s="1523"/>
      <c r="K62" s="1523"/>
      <c r="L62" s="1523"/>
      <c r="M62" s="17"/>
    </row>
    <row r="63" spans="1:13" x14ac:dyDescent="0.25">
      <c r="A63" s="207"/>
      <c r="B63" s="208"/>
      <c r="C63" s="1574"/>
      <c r="D63" s="1574"/>
      <c r="E63"/>
      <c r="F63"/>
      <c r="G63"/>
      <c r="H63" s="1523"/>
      <c r="I63" s="1523"/>
      <c r="K63" s="1523"/>
      <c r="L63" s="1523"/>
      <c r="M63" s="17"/>
    </row>
    <row r="64" spans="1:13" x14ac:dyDescent="0.25">
      <c r="A64" s="47" t="s">
        <v>4730</v>
      </c>
      <c r="B64" s="48"/>
      <c r="C64"/>
      <c r="D64"/>
      <c r="E64"/>
      <c r="F64"/>
      <c r="G64"/>
      <c r="H64" s="1523"/>
      <c r="I64" s="1523"/>
      <c r="K64" s="1523"/>
      <c r="L64" s="1523"/>
      <c r="M64" s="17"/>
    </row>
    <row r="65" spans="1:13" x14ac:dyDescent="0.25">
      <c r="A65"/>
      <c r="B65" s="48"/>
      <c r="C65"/>
      <c r="D65"/>
      <c r="E65"/>
      <c r="F65"/>
      <c r="G65"/>
      <c r="H65" s="1523"/>
      <c r="I65" s="1523"/>
      <c r="K65" s="1523"/>
      <c r="L65" s="1523"/>
      <c r="M65" s="17"/>
    </row>
    <row r="66" spans="1:13" x14ac:dyDescent="0.25">
      <c r="A66"/>
      <c r="B66" s="48"/>
      <c r="C66"/>
      <c r="D66"/>
      <c r="E66"/>
      <c r="F66"/>
      <c r="G66"/>
      <c r="H66" s="1523"/>
      <c r="I66" s="1523"/>
      <c r="K66" s="1523"/>
      <c r="L66" s="1523"/>
      <c r="M66" s="17"/>
    </row>
    <row r="67" spans="1:13" x14ac:dyDescent="0.25">
      <c r="A67" s="49" t="s">
        <v>18</v>
      </c>
      <c r="B67" s="50" t="s">
        <v>27</v>
      </c>
      <c r="C67" s="55" t="s">
        <v>28</v>
      </c>
      <c r="D67" s="55" t="s">
        <v>29</v>
      </c>
      <c r="E67"/>
      <c r="F67"/>
      <c r="G67"/>
      <c r="H67" s="1523"/>
      <c r="I67" s="1523"/>
      <c r="K67" s="1523"/>
      <c r="L67" s="1523"/>
      <c r="M67" s="17"/>
    </row>
    <row r="68" spans="1:13" ht="28.5" x14ac:dyDescent="0.25">
      <c r="A68" s="1619" t="s">
        <v>30</v>
      </c>
      <c r="B68" s="1620">
        <v>40</v>
      </c>
      <c r="C68" s="1621">
        <f>D223</f>
        <v>0</v>
      </c>
      <c r="D68" s="2122">
        <f>+C68+C69</f>
        <v>60</v>
      </c>
      <c r="E68"/>
      <c r="F68"/>
      <c r="G68"/>
      <c r="H68" s="1523"/>
      <c r="I68" s="1523"/>
      <c r="K68" s="1523"/>
      <c r="L68" s="1523"/>
      <c r="M68" s="17"/>
    </row>
    <row r="69" spans="1:13" ht="42.75" x14ac:dyDescent="0.25">
      <c r="A69" s="1619" t="s">
        <v>31</v>
      </c>
      <c r="B69" s="1620">
        <v>60</v>
      </c>
      <c r="C69" s="1621">
        <v>60</v>
      </c>
      <c r="D69" s="2123"/>
      <c r="E69"/>
      <c r="F69"/>
      <c r="G69"/>
      <c r="H69" s="1523"/>
      <c r="I69" s="1523"/>
      <c r="K69" s="1523"/>
      <c r="L69" s="1523"/>
      <c r="M69" s="17"/>
    </row>
    <row r="70" spans="1:13" x14ac:dyDescent="0.25">
      <c r="A70" s="207"/>
      <c r="B70" s="208"/>
      <c r="C70" s="1574"/>
      <c r="D70" s="1574"/>
      <c r="E70"/>
      <c r="F70"/>
      <c r="G70"/>
      <c r="H70" s="1523"/>
      <c r="I70" s="1523"/>
      <c r="K70" s="1523"/>
      <c r="L70" s="1523"/>
      <c r="M70" s="17"/>
    </row>
    <row r="71" spans="1:13" x14ac:dyDescent="0.25">
      <c r="A71" s="207"/>
      <c r="B71" s="208"/>
      <c r="C71" s="1574"/>
      <c r="D71" s="1574"/>
      <c r="E71"/>
      <c r="F71"/>
      <c r="G71"/>
      <c r="H71" s="1523"/>
      <c r="I71" s="1523"/>
      <c r="K71" s="1523"/>
      <c r="L71" s="1523"/>
      <c r="M71" s="17"/>
    </row>
    <row r="72" spans="1:13" x14ac:dyDescent="0.25">
      <c r="A72" s="47" t="s">
        <v>4731</v>
      </c>
      <c r="B72" s="48"/>
      <c r="C72"/>
      <c r="D72"/>
      <c r="E72"/>
      <c r="F72"/>
      <c r="G72"/>
      <c r="H72" s="1523"/>
      <c r="I72" s="1523"/>
      <c r="K72" s="1523"/>
      <c r="L72" s="1523"/>
      <c r="M72" s="17"/>
    </row>
    <row r="73" spans="1:13" x14ac:dyDescent="0.25">
      <c r="A73"/>
      <c r="B73" s="48"/>
      <c r="C73"/>
      <c r="D73"/>
      <c r="E73"/>
      <c r="F73"/>
      <c r="G73"/>
      <c r="H73" s="1523"/>
      <c r="I73" s="1523"/>
      <c r="K73" s="1523"/>
      <c r="L73" s="1523"/>
      <c r="M73" s="17"/>
    </row>
    <row r="74" spans="1:13" x14ac:dyDescent="0.25">
      <c r="A74"/>
      <c r="B74" s="48"/>
      <c r="C74"/>
      <c r="D74"/>
      <c r="E74"/>
      <c r="F74"/>
      <c r="G74"/>
      <c r="H74" s="1523"/>
      <c r="I74" s="1523"/>
      <c r="K74" s="1523"/>
      <c r="L74" s="1523"/>
      <c r="M74" s="17"/>
    </row>
    <row r="75" spans="1:13" x14ac:dyDescent="0.25">
      <c r="A75" s="49" t="s">
        <v>18</v>
      </c>
      <c r="B75" s="50" t="s">
        <v>27</v>
      </c>
      <c r="C75" s="55" t="s">
        <v>28</v>
      </c>
      <c r="D75" s="55" t="s">
        <v>29</v>
      </c>
      <c r="E75"/>
      <c r="F75"/>
      <c r="G75"/>
      <c r="H75" s="1523"/>
      <c r="I75" s="1523"/>
      <c r="K75" s="1523"/>
      <c r="L75" s="1523"/>
      <c r="M75" s="17"/>
    </row>
    <row r="76" spans="1:13" ht="28.5" x14ac:dyDescent="0.25">
      <c r="A76" s="1619" t="s">
        <v>30</v>
      </c>
      <c r="B76" s="1620">
        <v>40</v>
      </c>
      <c r="C76" s="1621">
        <f>D228</f>
        <v>0</v>
      </c>
      <c r="D76" s="2122">
        <f>+C76+C77</f>
        <v>60</v>
      </c>
      <c r="E76"/>
      <c r="F76"/>
      <c r="G76"/>
      <c r="H76" s="1523"/>
      <c r="I76" s="1523"/>
      <c r="K76" s="1523"/>
      <c r="L76" s="1523"/>
      <c r="M76" s="17"/>
    </row>
    <row r="77" spans="1:13" ht="42.75" x14ac:dyDescent="0.25">
      <c r="A77" s="1619" t="s">
        <v>31</v>
      </c>
      <c r="B77" s="1620">
        <v>60</v>
      </c>
      <c r="C77" s="1621">
        <v>60</v>
      </c>
      <c r="D77" s="2123"/>
      <c r="E77"/>
      <c r="F77"/>
      <c r="G77"/>
      <c r="H77" s="1523"/>
      <c r="I77" s="1523"/>
      <c r="K77" s="1523"/>
      <c r="L77" s="1523"/>
      <c r="M77" s="17"/>
    </row>
    <row r="78" spans="1:13" x14ac:dyDescent="0.25">
      <c r="A78" s="207"/>
      <c r="B78" s="208"/>
      <c r="C78" s="1574"/>
      <c r="D78" s="1574"/>
      <c r="E78"/>
      <c r="F78"/>
      <c r="G78"/>
      <c r="H78" s="1523"/>
      <c r="I78" s="1523"/>
      <c r="K78" s="1523"/>
      <c r="L78" s="1523"/>
      <c r="M78" s="17"/>
    </row>
    <row r="79" spans="1:13" x14ac:dyDescent="0.25">
      <c r="A79" s="47" t="s">
        <v>4732</v>
      </c>
      <c r="B79" s="48"/>
      <c r="C79"/>
      <c r="D79"/>
      <c r="E79"/>
      <c r="F79"/>
      <c r="G79"/>
      <c r="H79" s="1523"/>
      <c r="I79" s="1523"/>
      <c r="K79" s="1523"/>
      <c r="L79" s="1523"/>
      <c r="M79" s="17"/>
    </row>
    <row r="80" spans="1:13" x14ac:dyDescent="0.25">
      <c r="A80"/>
      <c r="B80" s="48"/>
      <c r="C80"/>
      <c r="D80"/>
      <c r="E80"/>
      <c r="F80"/>
      <c r="G80"/>
      <c r="H80" s="1523"/>
      <c r="I80" s="1523"/>
      <c r="K80" s="1523"/>
      <c r="L80" s="1523"/>
      <c r="M80" s="17"/>
    </row>
    <row r="81" spans="1:25" x14ac:dyDescent="0.25">
      <c r="A81"/>
      <c r="B81" s="48"/>
      <c r="C81"/>
      <c r="D81"/>
      <c r="E81"/>
      <c r="F81"/>
      <c r="G81"/>
      <c r="H81" s="1523"/>
      <c r="I81" s="1523"/>
      <c r="K81" s="1523"/>
      <c r="L81" s="1523"/>
      <c r="M81" s="17"/>
    </row>
    <row r="82" spans="1:25" x14ac:dyDescent="0.25">
      <c r="A82" s="49" t="s">
        <v>18</v>
      </c>
      <c r="B82" s="50" t="s">
        <v>27</v>
      </c>
      <c r="C82" s="55" t="s">
        <v>28</v>
      </c>
      <c r="D82" s="55" t="s">
        <v>29</v>
      </c>
      <c r="E82"/>
      <c r="F82"/>
      <c r="G82"/>
      <c r="H82" s="1523"/>
      <c r="I82" s="1523"/>
      <c r="K82" s="1523"/>
      <c r="L82" s="1523"/>
      <c r="M82" s="17"/>
    </row>
    <row r="83" spans="1:25" ht="28.5" x14ac:dyDescent="0.25">
      <c r="A83" s="1619" t="s">
        <v>30</v>
      </c>
      <c r="B83" s="1620">
        <v>40</v>
      </c>
      <c r="C83" s="1621">
        <f>D233</f>
        <v>0</v>
      </c>
      <c r="D83" s="2122">
        <f>+C83+C84</f>
        <v>50</v>
      </c>
      <c r="E83"/>
      <c r="F83"/>
      <c r="G83"/>
      <c r="H83" s="1523"/>
      <c r="I83" s="1523"/>
      <c r="K83" s="1523"/>
      <c r="L83" s="1523"/>
      <c r="M83" s="17"/>
    </row>
    <row r="84" spans="1:25" ht="42.75" x14ac:dyDescent="0.25">
      <c r="A84" s="1619" t="s">
        <v>31</v>
      </c>
      <c r="B84" s="1620">
        <v>60</v>
      </c>
      <c r="C84" s="1621">
        <v>50</v>
      </c>
      <c r="D84" s="2123"/>
      <c r="E84"/>
      <c r="F84"/>
      <c r="G84"/>
      <c r="H84" s="1523"/>
      <c r="I84" s="1523"/>
      <c r="K84" s="1523"/>
      <c r="L84" s="1523"/>
      <c r="M84" s="17"/>
    </row>
    <row r="85" spans="1:25" x14ac:dyDescent="0.25">
      <c r="B85" s="45"/>
      <c r="C85" s="25"/>
      <c r="D85" s="46"/>
      <c r="E85" s="41"/>
      <c r="F85" s="41"/>
      <c r="G85" s="41"/>
      <c r="H85" s="42"/>
      <c r="I85" s="42"/>
      <c r="J85" s="43"/>
      <c r="K85" s="42"/>
      <c r="L85" s="42"/>
    </row>
    <row r="86" spans="1:25" x14ac:dyDescent="0.25">
      <c r="L86" s="2124" t="s">
        <v>32</v>
      </c>
      <c r="M86" s="2124"/>
    </row>
    <row r="87" spans="1:25" ht="18" x14ac:dyDescent="0.25">
      <c r="A87" s="2125" t="s">
        <v>33</v>
      </c>
      <c r="B87" s="2125"/>
      <c r="C87" s="2125"/>
      <c r="D87" s="2125"/>
      <c r="E87" s="2125"/>
      <c r="F87" s="2125"/>
      <c r="G87" s="2125"/>
      <c r="H87" s="2125"/>
      <c r="I87" s="2125"/>
      <c r="J87" s="2125"/>
      <c r="K87" s="2125"/>
      <c r="L87" s="2125"/>
      <c r="M87" s="2125"/>
      <c r="N87" s="2125"/>
      <c r="O87" s="2125"/>
      <c r="P87" s="2125"/>
    </row>
    <row r="88" spans="1:25" ht="15.75" thickBot="1" x14ac:dyDescent="0.3">
      <c r="L88" s="58"/>
      <c r="M88" s="58"/>
    </row>
    <row r="89" spans="1:25" s="1523" customFormat="1" ht="60" x14ac:dyDescent="0.25">
      <c r="A89" s="155" t="s">
        <v>34</v>
      </c>
      <c r="B89" s="156" t="s">
        <v>35</v>
      </c>
      <c r="C89" s="155" t="s">
        <v>36</v>
      </c>
      <c r="D89" s="155" t="s">
        <v>37</v>
      </c>
      <c r="E89" s="155" t="s">
        <v>38</v>
      </c>
      <c r="F89" s="155" t="s">
        <v>39</v>
      </c>
      <c r="G89" s="155" t="s">
        <v>40</v>
      </c>
      <c r="H89" s="155" t="s">
        <v>41</v>
      </c>
      <c r="I89" s="155" t="s">
        <v>42</v>
      </c>
      <c r="J89" s="155" t="s">
        <v>43</v>
      </c>
      <c r="K89" s="155" t="s">
        <v>44</v>
      </c>
      <c r="L89" s="157" t="s">
        <v>45</v>
      </c>
      <c r="M89" s="155" t="s">
        <v>46</v>
      </c>
      <c r="N89" s="155" t="s">
        <v>47</v>
      </c>
      <c r="O89" s="1472" t="s">
        <v>48</v>
      </c>
      <c r="P89" s="1472" t="s">
        <v>49</v>
      </c>
    </row>
    <row r="90" spans="1:25" s="76" customFormat="1" ht="60" x14ac:dyDescent="0.25">
      <c r="A90" s="77" t="s">
        <v>4733</v>
      </c>
      <c r="B90" s="77" t="s">
        <v>4733</v>
      </c>
      <c r="C90" s="77" t="s">
        <v>50</v>
      </c>
      <c r="D90" s="78" t="s">
        <v>4734</v>
      </c>
      <c r="E90" s="79" t="s">
        <v>19</v>
      </c>
      <c r="F90" s="159">
        <v>1</v>
      </c>
      <c r="G90" s="80">
        <v>40928</v>
      </c>
      <c r="H90" s="81">
        <v>41274</v>
      </c>
      <c r="I90" s="82" t="s">
        <v>20</v>
      </c>
      <c r="J90" s="83">
        <v>11.4</v>
      </c>
      <c r="K90" s="83"/>
      <c r="L90" s="84">
        <v>2657</v>
      </c>
      <c r="M90" s="84">
        <f t="shared" ref="M90:M96" si="0">+L90*F90</f>
        <v>2657</v>
      </c>
      <c r="N90" s="85">
        <v>1748257818</v>
      </c>
      <c r="O90" s="87" t="s">
        <v>4735</v>
      </c>
      <c r="P90" s="74"/>
      <c r="Q90" s="75"/>
      <c r="R90" s="75"/>
      <c r="S90" s="75"/>
      <c r="T90" s="75"/>
      <c r="U90" s="75"/>
      <c r="V90" s="75"/>
      <c r="W90" s="75"/>
      <c r="X90" s="75"/>
      <c r="Y90" s="75"/>
    </row>
    <row r="91" spans="1:25" s="76" customFormat="1" ht="60" x14ac:dyDescent="0.25">
      <c r="A91" s="77" t="s">
        <v>4733</v>
      </c>
      <c r="B91" s="77" t="s">
        <v>4733</v>
      </c>
      <c r="C91" s="77" t="s">
        <v>50</v>
      </c>
      <c r="D91" s="78" t="s">
        <v>4736</v>
      </c>
      <c r="E91" s="79" t="s">
        <v>19</v>
      </c>
      <c r="F91" s="159">
        <v>1</v>
      </c>
      <c r="G91" s="80">
        <v>41095</v>
      </c>
      <c r="H91" s="81">
        <v>41274</v>
      </c>
      <c r="I91" s="82" t="s">
        <v>20</v>
      </c>
      <c r="J91" s="83"/>
      <c r="K91" s="83">
        <v>5.8</v>
      </c>
      <c r="L91" s="84">
        <v>400</v>
      </c>
      <c r="M91" s="84">
        <f t="shared" si="0"/>
        <v>400</v>
      </c>
      <c r="N91" s="85">
        <v>363730790</v>
      </c>
      <c r="O91" s="87" t="s">
        <v>4737</v>
      </c>
      <c r="P91" s="74" t="s">
        <v>4738</v>
      </c>
      <c r="Q91" s="75"/>
      <c r="R91" s="75"/>
      <c r="S91" s="75"/>
      <c r="T91" s="75"/>
      <c r="U91" s="75"/>
      <c r="V91" s="75"/>
      <c r="W91" s="75"/>
      <c r="X91" s="75"/>
      <c r="Y91" s="75"/>
    </row>
    <row r="92" spans="1:25" s="76" customFormat="1" ht="60" x14ac:dyDescent="0.25">
      <c r="A92" s="77" t="s">
        <v>4733</v>
      </c>
      <c r="B92" s="77" t="s">
        <v>4733</v>
      </c>
      <c r="C92" s="77" t="s">
        <v>50</v>
      </c>
      <c r="D92" s="78" t="s">
        <v>4739</v>
      </c>
      <c r="E92" s="79" t="s">
        <v>19</v>
      </c>
      <c r="F92" s="78">
        <v>1</v>
      </c>
      <c r="G92" s="80">
        <v>41261</v>
      </c>
      <c r="H92" s="81">
        <v>42004</v>
      </c>
      <c r="I92" s="82" t="s">
        <v>20</v>
      </c>
      <c r="J92" s="83">
        <v>21</v>
      </c>
      <c r="K92" s="83">
        <v>0.4</v>
      </c>
      <c r="L92" s="84">
        <v>400</v>
      </c>
      <c r="M92" s="84">
        <f t="shared" si="0"/>
        <v>400</v>
      </c>
      <c r="N92" s="85">
        <v>1654403218</v>
      </c>
      <c r="O92" s="87" t="s">
        <v>4740</v>
      </c>
      <c r="P92" s="74"/>
      <c r="Q92" s="75"/>
      <c r="R92" s="75"/>
      <c r="S92" s="75"/>
      <c r="T92" s="75"/>
      <c r="U92" s="75"/>
      <c r="V92" s="75"/>
      <c r="W92" s="75"/>
      <c r="X92" s="75"/>
      <c r="Y92" s="75"/>
    </row>
    <row r="93" spans="1:25" s="76" customFormat="1" ht="60" x14ac:dyDescent="0.25">
      <c r="A93" s="77" t="s">
        <v>4733</v>
      </c>
      <c r="B93" s="77" t="s">
        <v>4733</v>
      </c>
      <c r="C93" s="77" t="s">
        <v>50</v>
      </c>
      <c r="D93" s="78" t="s">
        <v>4741</v>
      </c>
      <c r="E93" s="79" t="s">
        <v>19</v>
      </c>
      <c r="F93" s="78">
        <v>1</v>
      </c>
      <c r="G93" s="1622">
        <v>41661</v>
      </c>
      <c r="H93" s="217">
        <v>41973</v>
      </c>
      <c r="I93" s="1623" t="s">
        <v>20</v>
      </c>
      <c r="J93" s="1624"/>
      <c r="K93" s="83">
        <v>8.3000000000000007</v>
      </c>
      <c r="L93" s="84">
        <v>2453</v>
      </c>
      <c r="M93" s="84">
        <f t="shared" si="0"/>
        <v>2453</v>
      </c>
      <c r="N93" s="85">
        <v>2305024807</v>
      </c>
      <c r="O93" s="87" t="s">
        <v>4742</v>
      </c>
      <c r="P93" s="74" t="s">
        <v>4743</v>
      </c>
      <c r="Q93" s="75"/>
      <c r="R93" s="75"/>
      <c r="S93" s="75"/>
      <c r="T93" s="75"/>
      <c r="U93" s="75"/>
      <c r="V93" s="75"/>
      <c r="W93" s="75"/>
      <c r="X93" s="75"/>
      <c r="Y93" s="75"/>
    </row>
    <row r="94" spans="1:25" s="76" customFormat="1" ht="75" x14ac:dyDescent="0.25">
      <c r="A94" s="77" t="s">
        <v>4733</v>
      </c>
      <c r="B94" s="77" t="s">
        <v>4733</v>
      </c>
      <c r="C94" s="77" t="s">
        <v>50</v>
      </c>
      <c r="D94" s="78" t="s">
        <v>4744</v>
      </c>
      <c r="E94" s="79" t="s">
        <v>19</v>
      </c>
      <c r="F94" s="159">
        <v>1</v>
      </c>
      <c r="G94" s="217">
        <v>40182</v>
      </c>
      <c r="H94" s="217">
        <v>40543</v>
      </c>
      <c r="I94" s="1623" t="s">
        <v>20</v>
      </c>
      <c r="J94" s="1625">
        <v>11.86</v>
      </c>
      <c r="K94" s="218"/>
      <c r="L94" s="161">
        <v>1553</v>
      </c>
      <c r="M94" s="160">
        <f t="shared" si="0"/>
        <v>1553</v>
      </c>
      <c r="N94" s="85">
        <f>735638534-2177280</f>
        <v>733461254</v>
      </c>
      <c r="O94" s="87" t="s">
        <v>4745</v>
      </c>
      <c r="P94" s="74" t="s">
        <v>4746</v>
      </c>
      <c r="Q94" s="75"/>
      <c r="R94" s="75"/>
      <c r="S94" s="75"/>
      <c r="T94" s="75"/>
      <c r="U94" s="75"/>
      <c r="V94" s="75"/>
      <c r="W94" s="75"/>
      <c r="X94" s="75"/>
      <c r="Y94" s="75"/>
    </row>
    <row r="95" spans="1:25" s="76" customFormat="1" ht="75" x14ac:dyDescent="0.25">
      <c r="A95" s="77" t="s">
        <v>4733</v>
      </c>
      <c r="B95" s="77" t="s">
        <v>4733</v>
      </c>
      <c r="C95" s="77" t="s">
        <v>50</v>
      </c>
      <c r="D95" s="78" t="s">
        <v>4747</v>
      </c>
      <c r="E95" s="79" t="s">
        <v>19</v>
      </c>
      <c r="F95" s="159">
        <v>1</v>
      </c>
      <c r="G95" s="217">
        <v>39815</v>
      </c>
      <c r="H95" s="217">
        <v>40178</v>
      </c>
      <c r="I95" s="1623" t="s">
        <v>20</v>
      </c>
      <c r="J95" s="1625">
        <v>2</v>
      </c>
      <c r="K95" s="218">
        <f>9.93</f>
        <v>9.93</v>
      </c>
      <c r="L95" s="161">
        <f>1287+240</f>
        <v>1527</v>
      </c>
      <c r="M95" s="160">
        <f t="shared" si="0"/>
        <v>1527</v>
      </c>
      <c r="N95" s="85">
        <v>795379531</v>
      </c>
      <c r="O95" s="87" t="s">
        <v>4748</v>
      </c>
      <c r="P95" s="74" t="s">
        <v>4746</v>
      </c>
      <c r="Q95" s="75"/>
      <c r="R95" s="75"/>
      <c r="S95" s="75"/>
      <c r="T95" s="75"/>
      <c r="U95" s="75"/>
      <c r="V95" s="75"/>
      <c r="W95" s="75"/>
      <c r="X95" s="75"/>
      <c r="Y95" s="75"/>
    </row>
    <row r="96" spans="1:25" s="76" customFormat="1" ht="75" x14ac:dyDescent="0.25">
      <c r="A96" s="77" t="s">
        <v>4733</v>
      </c>
      <c r="B96" s="77" t="s">
        <v>4733</v>
      </c>
      <c r="C96" s="77" t="s">
        <v>50</v>
      </c>
      <c r="D96" s="78" t="s">
        <v>4749</v>
      </c>
      <c r="E96" s="79" t="s">
        <v>19</v>
      </c>
      <c r="F96" s="78">
        <v>1</v>
      </c>
      <c r="G96" s="217">
        <v>40569</v>
      </c>
      <c r="H96" s="217">
        <v>40908</v>
      </c>
      <c r="I96" s="1623" t="s">
        <v>20</v>
      </c>
      <c r="J96" s="1625">
        <v>11.13</v>
      </c>
      <c r="K96" s="218"/>
      <c r="L96" s="161">
        <v>1383</v>
      </c>
      <c r="M96" s="160">
        <f t="shared" si="0"/>
        <v>1383</v>
      </c>
      <c r="N96" s="85">
        <v>769095946</v>
      </c>
      <c r="O96" s="87" t="s">
        <v>4750</v>
      </c>
      <c r="P96" s="74" t="s">
        <v>4746</v>
      </c>
      <c r="Q96" s="75"/>
      <c r="R96" s="75"/>
      <c r="S96" s="75"/>
      <c r="T96" s="75"/>
      <c r="U96" s="75"/>
      <c r="V96" s="75"/>
      <c r="W96" s="75"/>
      <c r="X96" s="75"/>
      <c r="Y96" s="75"/>
    </row>
    <row r="97" spans="1:17" s="76" customFormat="1" x14ac:dyDescent="0.25">
      <c r="A97" s="162" t="s">
        <v>29</v>
      </c>
      <c r="B97" s="77"/>
      <c r="C97" s="77"/>
      <c r="D97" s="78"/>
      <c r="E97" s="79"/>
      <c r="F97" s="79"/>
      <c r="G97" s="79"/>
      <c r="H97" s="82"/>
      <c r="I97" s="82"/>
      <c r="J97" s="89">
        <f>SUM(J90:J96)</f>
        <v>57.39</v>
      </c>
      <c r="K97" s="89">
        <f>SUM(K91:K96)</f>
        <v>24.43</v>
      </c>
      <c r="L97" s="96"/>
      <c r="M97" s="84"/>
      <c r="N97" s="85"/>
      <c r="O97" s="87"/>
      <c r="P97" s="88"/>
    </row>
    <row r="98" spans="1:17" s="100" customFormat="1" x14ac:dyDescent="0.25">
      <c r="B98" s="101"/>
      <c r="D98" s="102"/>
      <c r="J98" s="103"/>
      <c r="O98" s="103"/>
    </row>
    <row r="99" spans="1:17" s="100" customFormat="1" x14ac:dyDescent="0.25">
      <c r="A99" s="1888" t="s">
        <v>60</v>
      </c>
      <c r="B99" s="2126" t="s">
        <v>61</v>
      </c>
      <c r="C99" s="1890" t="s">
        <v>62</v>
      </c>
      <c r="D99" s="1890"/>
      <c r="J99" s="103"/>
      <c r="O99" s="103"/>
    </row>
    <row r="100" spans="1:17" s="100" customFormat="1" x14ac:dyDescent="0.25">
      <c r="A100" s="1889"/>
      <c r="B100" s="2127"/>
      <c r="C100" s="1470" t="s">
        <v>63</v>
      </c>
      <c r="D100" s="105" t="s">
        <v>64</v>
      </c>
      <c r="J100" s="103"/>
      <c r="O100" s="103"/>
    </row>
    <row r="101" spans="1:17" s="100" customFormat="1" ht="18.75" x14ac:dyDescent="0.25">
      <c r="A101" s="106" t="s">
        <v>65</v>
      </c>
      <c r="B101" s="107" t="s">
        <v>4751</v>
      </c>
      <c r="C101" s="1597" t="s">
        <v>22</v>
      </c>
      <c r="D101" s="109"/>
      <c r="E101" s="110"/>
      <c r="F101" s="110"/>
      <c r="G101" s="110"/>
      <c r="H101" s="110"/>
      <c r="I101" s="110"/>
      <c r="J101" s="111"/>
      <c r="K101" s="110"/>
      <c r="L101" s="110"/>
      <c r="O101" s="103"/>
    </row>
    <row r="102" spans="1:17" s="100" customFormat="1" x14ac:dyDescent="0.25">
      <c r="A102" s="106" t="s">
        <v>66</v>
      </c>
      <c r="B102" s="107" t="s">
        <v>4752</v>
      </c>
      <c r="C102" s="1597" t="s">
        <v>22</v>
      </c>
      <c r="D102" s="109"/>
      <c r="J102" s="103"/>
      <c r="O102" s="103"/>
    </row>
    <row r="103" spans="1:17" s="100" customFormat="1" x14ac:dyDescent="0.25">
      <c r="A103" s="112"/>
      <c r="B103" s="1901"/>
      <c r="C103" s="1901"/>
      <c r="D103" s="1901"/>
      <c r="E103" s="1901"/>
      <c r="F103" s="1901"/>
      <c r="G103" s="1901"/>
      <c r="H103" s="1901"/>
      <c r="I103" s="1901"/>
      <c r="J103" s="1901"/>
      <c r="K103" s="1901"/>
      <c r="L103" s="1901"/>
      <c r="M103" s="1901"/>
      <c r="O103" s="103"/>
    </row>
    <row r="104" spans="1:17" ht="15.75" thickBot="1" x14ac:dyDescent="0.3"/>
    <row r="105" spans="1:17" ht="27" thickBot="1" x14ac:dyDescent="0.3">
      <c r="A105" s="1902" t="s">
        <v>67</v>
      </c>
      <c r="B105" s="1902"/>
      <c r="C105" s="1902"/>
      <c r="D105" s="1902"/>
      <c r="E105" s="1902"/>
      <c r="F105" s="1902"/>
      <c r="G105" s="1902"/>
      <c r="H105" s="1902"/>
      <c r="I105" s="1902"/>
      <c r="J105" s="1902"/>
      <c r="K105" s="1902"/>
      <c r="L105" s="1902"/>
      <c r="M105" s="1902"/>
    </row>
    <row r="108" spans="1:17" ht="120" x14ac:dyDescent="0.25">
      <c r="A108" s="1522" t="s">
        <v>68</v>
      </c>
      <c r="B108" s="113" t="s">
        <v>69</v>
      </c>
      <c r="C108" s="114" t="s">
        <v>70</v>
      </c>
      <c r="D108" s="114" t="s">
        <v>71</v>
      </c>
      <c r="E108" s="114" t="s">
        <v>72</v>
      </c>
      <c r="F108" s="114" t="s">
        <v>73</v>
      </c>
      <c r="G108" s="114" t="s">
        <v>74</v>
      </c>
      <c r="H108" s="114" t="s">
        <v>75</v>
      </c>
      <c r="I108" s="114" t="s">
        <v>76</v>
      </c>
      <c r="J108" s="114" t="s">
        <v>77</v>
      </c>
      <c r="K108" s="114" t="s">
        <v>78</v>
      </c>
      <c r="L108" s="115" t="s">
        <v>79</v>
      </c>
      <c r="M108" s="115" t="s">
        <v>80</v>
      </c>
      <c r="N108" s="1898" t="s">
        <v>81</v>
      </c>
      <c r="O108" s="1900"/>
      <c r="P108" s="114" t="s">
        <v>82</v>
      </c>
    </row>
    <row r="109" spans="1:17" s="116" customFormat="1" x14ac:dyDescent="0.25">
      <c r="A109" s="117" t="s">
        <v>4753</v>
      </c>
      <c r="B109" s="118" t="s">
        <v>84</v>
      </c>
      <c r="C109" s="119" t="s">
        <v>4754</v>
      </c>
      <c r="D109" s="119">
        <v>64</v>
      </c>
      <c r="E109" s="119" t="s">
        <v>86</v>
      </c>
      <c r="F109" s="119" t="s">
        <v>19</v>
      </c>
      <c r="G109" s="119" t="s">
        <v>86</v>
      </c>
      <c r="H109" s="119" t="s">
        <v>19</v>
      </c>
      <c r="I109" s="119" t="s">
        <v>19</v>
      </c>
      <c r="J109" s="119" t="s">
        <v>19</v>
      </c>
      <c r="K109" s="119" t="s">
        <v>19</v>
      </c>
      <c r="L109" s="120" t="s">
        <v>19</v>
      </c>
      <c r="M109" s="120" t="s">
        <v>19</v>
      </c>
      <c r="N109" s="2088" t="s">
        <v>4755</v>
      </c>
      <c r="O109" s="2089"/>
      <c r="P109" s="1490" t="s">
        <v>19</v>
      </c>
      <c r="Q109" s="121"/>
    </row>
    <row r="110" spans="1:17" s="116" customFormat="1" ht="30" x14ac:dyDescent="0.25">
      <c r="A110" s="117" t="s">
        <v>4753</v>
      </c>
      <c r="B110" s="118" t="s">
        <v>84</v>
      </c>
      <c r="C110" s="119" t="s">
        <v>4756</v>
      </c>
      <c r="D110" s="119">
        <v>80</v>
      </c>
      <c r="E110" s="119" t="s">
        <v>86</v>
      </c>
      <c r="F110" s="119" t="s">
        <v>19</v>
      </c>
      <c r="G110" s="119" t="s">
        <v>86</v>
      </c>
      <c r="H110" s="119" t="s">
        <v>19</v>
      </c>
      <c r="I110" s="119" t="s">
        <v>19</v>
      </c>
      <c r="J110" s="119" t="s">
        <v>19</v>
      </c>
      <c r="K110" s="119" t="s">
        <v>19</v>
      </c>
      <c r="L110" s="120" t="s">
        <v>19</v>
      </c>
      <c r="M110" s="120" t="s">
        <v>19</v>
      </c>
      <c r="N110" s="2088" t="s">
        <v>4755</v>
      </c>
      <c r="O110" s="2089"/>
      <c r="P110" s="1490" t="s">
        <v>19</v>
      </c>
      <c r="Q110" s="121"/>
    </row>
    <row r="111" spans="1:17" s="116" customFormat="1" x14ac:dyDescent="0.25">
      <c r="A111" s="117" t="s">
        <v>4753</v>
      </c>
      <c r="B111" s="118" t="s">
        <v>84</v>
      </c>
      <c r="C111" s="119" t="s">
        <v>4757</v>
      </c>
      <c r="D111" s="119">
        <v>60</v>
      </c>
      <c r="E111" s="119" t="s">
        <v>86</v>
      </c>
      <c r="F111" s="119" t="s">
        <v>19</v>
      </c>
      <c r="G111" s="119" t="s">
        <v>86</v>
      </c>
      <c r="H111" s="119" t="s">
        <v>19</v>
      </c>
      <c r="I111" s="119" t="s">
        <v>19</v>
      </c>
      <c r="J111" s="119" t="s">
        <v>19</v>
      </c>
      <c r="K111" s="119" t="s">
        <v>19</v>
      </c>
      <c r="L111" s="120" t="s">
        <v>19</v>
      </c>
      <c r="M111" s="120" t="s">
        <v>19</v>
      </c>
      <c r="N111" s="2088" t="s">
        <v>4755</v>
      </c>
      <c r="O111" s="2089"/>
      <c r="P111" s="1490" t="s">
        <v>19</v>
      </c>
      <c r="Q111" s="121"/>
    </row>
    <row r="112" spans="1:17" s="116" customFormat="1" ht="30" x14ac:dyDescent="0.25">
      <c r="A112" s="117" t="s">
        <v>4753</v>
      </c>
      <c r="B112" s="118" t="s">
        <v>84</v>
      </c>
      <c r="C112" s="119" t="s">
        <v>4758</v>
      </c>
      <c r="D112" s="119">
        <v>60</v>
      </c>
      <c r="E112" s="119" t="s">
        <v>86</v>
      </c>
      <c r="F112" s="119" t="s">
        <v>19</v>
      </c>
      <c r="G112" s="119" t="s">
        <v>86</v>
      </c>
      <c r="H112" s="119" t="s">
        <v>19</v>
      </c>
      <c r="I112" s="119" t="s">
        <v>19</v>
      </c>
      <c r="J112" s="119" t="s">
        <v>19</v>
      </c>
      <c r="K112" s="119" t="s">
        <v>19</v>
      </c>
      <c r="L112" s="120" t="s">
        <v>19</v>
      </c>
      <c r="M112" s="120" t="s">
        <v>19</v>
      </c>
      <c r="N112" s="2088" t="s">
        <v>4755</v>
      </c>
      <c r="O112" s="2089"/>
      <c r="P112" s="1490" t="s">
        <v>19</v>
      </c>
      <c r="Q112" s="121"/>
    </row>
    <row r="113" spans="1:17" s="116" customFormat="1" x14ac:dyDescent="0.25">
      <c r="A113" s="117" t="s">
        <v>4759</v>
      </c>
      <c r="B113" s="118" t="s">
        <v>84</v>
      </c>
      <c r="C113" s="119" t="s">
        <v>4760</v>
      </c>
      <c r="D113" s="119">
        <v>26</v>
      </c>
      <c r="E113" s="119" t="s">
        <v>86</v>
      </c>
      <c r="F113" s="119" t="s">
        <v>86</v>
      </c>
      <c r="G113" s="119" t="s">
        <v>19</v>
      </c>
      <c r="H113" s="119" t="s">
        <v>86</v>
      </c>
      <c r="I113" s="119" t="s">
        <v>19</v>
      </c>
      <c r="J113" s="119" t="s">
        <v>19</v>
      </c>
      <c r="K113" s="119" t="s">
        <v>19</v>
      </c>
      <c r="L113" s="120" t="s">
        <v>19</v>
      </c>
      <c r="M113" s="120" t="s">
        <v>19</v>
      </c>
      <c r="N113" s="2088" t="s">
        <v>4755</v>
      </c>
      <c r="O113" s="2089"/>
      <c r="P113" s="1490" t="s">
        <v>19</v>
      </c>
      <c r="Q113" s="121"/>
    </row>
    <row r="114" spans="1:17" s="116" customFormat="1" x14ac:dyDescent="0.25">
      <c r="A114" s="117" t="s">
        <v>4759</v>
      </c>
      <c r="B114" s="118" t="s">
        <v>84</v>
      </c>
      <c r="C114" s="119" t="s">
        <v>4761</v>
      </c>
      <c r="D114" s="119">
        <v>26</v>
      </c>
      <c r="E114" s="119" t="s">
        <v>86</v>
      </c>
      <c r="F114" s="119" t="s">
        <v>86</v>
      </c>
      <c r="G114" s="119" t="s">
        <v>19</v>
      </c>
      <c r="H114" s="119" t="s">
        <v>86</v>
      </c>
      <c r="I114" s="119" t="s">
        <v>19</v>
      </c>
      <c r="J114" s="119" t="s">
        <v>19</v>
      </c>
      <c r="K114" s="119" t="s">
        <v>19</v>
      </c>
      <c r="L114" s="120" t="s">
        <v>19</v>
      </c>
      <c r="M114" s="120" t="s">
        <v>19</v>
      </c>
      <c r="N114" s="2088" t="s">
        <v>4755</v>
      </c>
      <c r="O114" s="2089"/>
      <c r="P114" s="1490" t="s">
        <v>19</v>
      </c>
      <c r="Q114" s="121"/>
    </row>
    <row r="115" spans="1:17" s="116" customFormat="1" x14ac:dyDescent="0.25">
      <c r="A115" s="117" t="s">
        <v>4759</v>
      </c>
      <c r="B115" s="118" t="s">
        <v>84</v>
      </c>
      <c r="C115" s="119" t="s">
        <v>4762</v>
      </c>
      <c r="D115" s="119">
        <v>26</v>
      </c>
      <c r="E115" s="119" t="s">
        <v>86</v>
      </c>
      <c r="F115" s="119" t="s">
        <v>86</v>
      </c>
      <c r="G115" s="119" t="s">
        <v>19</v>
      </c>
      <c r="H115" s="119" t="s">
        <v>86</v>
      </c>
      <c r="I115" s="119" t="s">
        <v>19</v>
      </c>
      <c r="J115" s="119" t="s">
        <v>19</v>
      </c>
      <c r="K115" s="119" t="s">
        <v>19</v>
      </c>
      <c r="L115" s="120" t="s">
        <v>19</v>
      </c>
      <c r="M115" s="120" t="s">
        <v>19</v>
      </c>
      <c r="N115" s="2088" t="s">
        <v>4755</v>
      </c>
      <c r="O115" s="2089"/>
      <c r="P115" s="1490" t="s">
        <v>19</v>
      </c>
      <c r="Q115" s="121"/>
    </row>
    <row r="116" spans="1:17" s="116" customFormat="1" x14ac:dyDescent="0.25">
      <c r="A116" s="117" t="s">
        <v>4759</v>
      </c>
      <c r="B116" s="118" t="s">
        <v>84</v>
      </c>
      <c r="C116" s="119" t="s">
        <v>4763</v>
      </c>
      <c r="D116" s="119">
        <v>39</v>
      </c>
      <c r="E116" s="119" t="s">
        <v>86</v>
      </c>
      <c r="F116" s="119" t="s">
        <v>86</v>
      </c>
      <c r="G116" s="119" t="s">
        <v>19</v>
      </c>
      <c r="H116" s="119" t="s">
        <v>86</v>
      </c>
      <c r="I116" s="119" t="s">
        <v>19</v>
      </c>
      <c r="J116" s="119" t="s">
        <v>19</v>
      </c>
      <c r="K116" s="119" t="s">
        <v>19</v>
      </c>
      <c r="L116" s="120" t="s">
        <v>19</v>
      </c>
      <c r="M116" s="120" t="s">
        <v>19</v>
      </c>
      <c r="N116" s="2088" t="s">
        <v>4755</v>
      </c>
      <c r="O116" s="2089"/>
      <c r="P116" s="1490" t="s">
        <v>19</v>
      </c>
      <c r="Q116" s="121"/>
    </row>
    <row r="117" spans="1:17" s="116" customFormat="1" ht="30" x14ac:dyDescent="0.25">
      <c r="A117" s="117" t="s">
        <v>4764</v>
      </c>
      <c r="B117" s="118" t="s">
        <v>84</v>
      </c>
      <c r="C117" s="119" t="s">
        <v>4765</v>
      </c>
      <c r="D117" s="119">
        <v>130</v>
      </c>
      <c r="E117" s="119" t="s">
        <v>86</v>
      </c>
      <c r="F117" s="119" t="s">
        <v>86</v>
      </c>
      <c r="G117" s="119" t="s">
        <v>19</v>
      </c>
      <c r="H117" s="119" t="s">
        <v>86</v>
      </c>
      <c r="I117" s="119" t="s">
        <v>19</v>
      </c>
      <c r="J117" s="119" t="s">
        <v>19</v>
      </c>
      <c r="K117" s="119" t="s">
        <v>19</v>
      </c>
      <c r="L117" s="120" t="s">
        <v>19</v>
      </c>
      <c r="M117" s="120" t="s">
        <v>19</v>
      </c>
      <c r="N117" s="2088" t="s">
        <v>4755</v>
      </c>
      <c r="O117" s="2089"/>
      <c r="P117" s="1490" t="s">
        <v>19</v>
      </c>
      <c r="Q117" s="121"/>
    </row>
    <row r="118" spans="1:17" s="116" customFormat="1" x14ac:dyDescent="0.25">
      <c r="A118" s="117" t="s">
        <v>4764</v>
      </c>
      <c r="B118" s="118" t="s">
        <v>84</v>
      </c>
      <c r="C118" s="119" t="s">
        <v>4766</v>
      </c>
      <c r="D118" s="119">
        <v>104</v>
      </c>
      <c r="E118" s="119" t="s">
        <v>86</v>
      </c>
      <c r="F118" s="119" t="s">
        <v>86</v>
      </c>
      <c r="G118" s="119" t="s">
        <v>19</v>
      </c>
      <c r="H118" s="119" t="s">
        <v>86</v>
      </c>
      <c r="I118" s="119" t="s">
        <v>19</v>
      </c>
      <c r="J118" s="119" t="s">
        <v>19</v>
      </c>
      <c r="K118" s="119" t="s">
        <v>19</v>
      </c>
      <c r="L118" s="120" t="s">
        <v>19</v>
      </c>
      <c r="M118" s="120" t="s">
        <v>19</v>
      </c>
      <c r="N118" s="2088" t="s">
        <v>4755</v>
      </c>
      <c r="O118" s="2089"/>
      <c r="P118" s="1490" t="s">
        <v>19</v>
      </c>
      <c r="Q118" s="121"/>
    </row>
    <row r="119" spans="1:17" s="116" customFormat="1" x14ac:dyDescent="0.25">
      <c r="A119" s="117" t="s">
        <v>4767</v>
      </c>
      <c r="B119" s="118" t="s">
        <v>84</v>
      </c>
      <c r="C119" s="119" t="s">
        <v>4768</v>
      </c>
      <c r="D119" s="119">
        <v>107</v>
      </c>
      <c r="E119" s="119" t="s">
        <v>86</v>
      </c>
      <c r="F119" s="119" t="s">
        <v>86</v>
      </c>
      <c r="G119" s="119" t="s">
        <v>19</v>
      </c>
      <c r="H119" s="119" t="s">
        <v>86</v>
      </c>
      <c r="I119" s="119" t="s">
        <v>19</v>
      </c>
      <c r="J119" s="119" t="s">
        <v>19</v>
      </c>
      <c r="K119" s="119" t="s">
        <v>19</v>
      </c>
      <c r="L119" s="120" t="s">
        <v>19</v>
      </c>
      <c r="M119" s="120" t="s">
        <v>19</v>
      </c>
      <c r="N119" s="2088" t="s">
        <v>4755</v>
      </c>
      <c r="O119" s="2089"/>
      <c r="P119" s="1490" t="s">
        <v>19</v>
      </c>
      <c r="Q119" s="121"/>
    </row>
    <row r="120" spans="1:17" s="116" customFormat="1" ht="30" x14ac:dyDescent="0.25">
      <c r="A120" s="117" t="s">
        <v>4764</v>
      </c>
      <c r="B120" s="118" t="s">
        <v>84</v>
      </c>
      <c r="C120" s="119" t="s">
        <v>4769</v>
      </c>
      <c r="D120" s="119">
        <v>95</v>
      </c>
      <c r="E120" s="119" t="s">
        <v>86</v>
      </c>
      <c r="F120" s="119" t="s">
        <v>86</v>
      </c>
      <c r="G120" s="119" t="s">
        <v>19</v>
      </c>
      <c r="H120" s="119" t="s">
        <v>86</v>
      </c>
      <c r="I120" s="119" t="s">
        <v>19</v>
      </c>
      <c r="J120" s="119" t="s">
        <v>19</v>
      </c>
      <c r="K120" s="119" t="s">
        <v>19</v>
      </c>
      <c r="L120" s="120" t="s">
        <v>19</v>
      </c>
      <c r="M120" s="120" t="s">
        <v>19</v>
      </c>
      <c r="N120" s="2088" t="s">
        <v>4755</v>
      </c>
      <c r="O120" s="2089"/>
      <c r="P120" s="1490" t="s">
        <v>19</v>
      </c>
      <c r="Q120" s="121"/>
    </row>
    <row r="121" spans="1:17" s="116" customFormat="1" ht="30" x14ac:dyDescent="0.25">
      <c r="A121" s="117" t="s">
        <v>4764</v>
      </c>
      <c r="B121" s="118" t="s">
        <v>84</v>
      </c>
      <c r="C121" s="119" t="s">
        <v>4770</v>
      </c>
      <c r="D121" s="119">
        <v>143</v>
      </c>
      <c r="E121" s="119" t="s">
        <v>86</v>
      </c>
      <c r="F121" s="119" t="s">
        <v>86</v>
      </c>
      <c r="G121" s="119" t="s">
        <v>19</v>
      </c>
      <c r="H121" s="119" t="s">
        <v>86</v>
      </c>
      <c r="I121" s="119" t="s">
        <v>19</v>
      </c>
      <c r="J121" s="119" t="s">
        <v>19</v>
      </c>
      <c r="K121" s="119" t="s">
        <v>19</v>
      </c>
      <c r="L121" s="120" t="s">
        <v>19</v>
      </c>
      <c r="M121" s="120" t="s">
        <v>19</v>
      </c>
      <c r="N121" s="2088" t="s">
        <v>4755</v>
      </c>
      <c r="O121" s="2089"/>
      <c r="P121" s="1490" t="s">
        <v>19</v>
      </c>
      <c r="Q121" s="121"/>
    </row>
    <row r="122" spans="1:17" s="116" customFormat="1" x14ac:dyDescent="0.25">
      <c r="A122" s="117" t="s">
        <v>4764</v>
      </c>
      <c r="B122" s="118" t="s">
        <v>84</v>
      </c>
      <c r="C122" s="119" t="s">
        <v>4771</v>
      </c>
      <c r="D122" s="119">
        <v>40</v>
      </c>
      <c r="E122" s="119" t="s">
        <v>86</v>
      </c>
      <c r="F122" s="119" t="s">
        <v>86</v>
      </c>
      <c r="G122" s="119" t="s">
        <v>19</v>
      </c>
      <c r="H122" s="119" t="s">
        <v>86</v>
      </c>
      <c r="I122" s="119" t="s">
        <v>19</v>
      </c>
      <c r="J122" s="119" t="s">
        <v>19</v>
      </c>
      <c r="K122" s="119" t="s">
        <v>19</v>
      </c>
      <c r="L122" s="120" t="s">
        <v>19</v>
      </c>
      <c r="M122" s="120" t="s">
        <v>19</v>
      </c>
      <c r="N122" s="2088" t="s">
        <v>4755</v>
      </c>
      <c r="O122" s="2089"/>
      <c r="P122" s="1490" t="s">
        <v>19</v>
      </c>
      <c r="Q122" s="121"/>
    </row>
    <row r="123" spans="1:17" s="116" customFormat="1" x14ac:dyDescent="0.25">
      <c r="A123" s="117" t="s">
        <v>4764</v>
      </c>
      <c r="B123" s="118" t="s">
        <v>84</v>
      </c>
      <c r="C123" s="119" t="s">
        <v>4772</v>
      </c>
      <c r="D123" s="1626">
        <v>185</v>
      </c>
      <c r="E123" s="1626" t="s">
        <v>86</v>
      </c>
      <c r="F123" s="1626" t="s">
        <v>86</v>
      </c>
      <c r="G123" s="1626" t="s">
        <v>19</v>
      </c>
      <c r="H123" s="1626" t="s">
        <v>86</v>
      </c>
      <c r="I123" s="119" t="s">
        <v>19</v>
      </c>
      <c r="J123" s="119" t="s">
        <v>19</v>
      </c>
      <c r="K123" s="119" t="s">
        <v>19</v>
      </c>
      <c r="L123" s="120" t="s">
        <v>19</v>
      </c>
      <c r="M123" s="120" t="s">
        <v>19</v>
      </c>
      <c r="N123" s="2088" t="s">
        <v>4755</v>
      </c>
      <c r="O123" s="2089"/>
      <c r="P123" s="1490" t="s">
        <v>19</v>
      </c>
      <c r="Q123" s="211"/>
    </row>
    <row r="124" spans="1:17" s="116" customFormat="1" ht="30" x14ac:dyDescent="0.25">
      <c r="A124" s="122" t="s">
        <v>4773</v>
      </c>
      <c r="B124" s="118" t="s">
        <v>91</v>
      </c>
      <c r="C124" s="119" t="s">
        <v>4774</v>
      </c>
      <c r="D124" s="1626">
        <v>45</v>
      </c>
      <c r="E124" s="1626" t="s">
        <v>86</v>
      </c>
      <c r="F124" s="1626" t="s">
        <v>86</v>
      </c>
      <c r="G124" s="1626" t="s">
        <v>86</v>
      </c>
      <c r="H124" s="1626" t="s">
        <v>19</v>
      </c>
      <c r="I124" s="1626" t="s">
        <v>19</v>
      </c>
      <c r="J124" s="209" t="s">
        <v>19</v>
      </c>
      <c r="K124" s="209" t="s">
        <v>19</v>
      </c>
      <c r="L124" s="209" t="s">
        <v>19</v>
      </c>
      <c r="M124" s="209" t="s">
        <v>19</v>
      </c>
      <c r="N124" s="2088" t="s">
        <v>4755</v>
      </c>
      <c r="O124" s="2089"/>
      <c r="P124" s="1490" t="s">
        <v>19</v>
      </c>
      <c r="Q124" s="1493"/>
    </row>
    <row r="125" spans="1:17" s="116" customFormat="1" x14ac:dyDescent="0.25">
      <c r="A125" s="122" t="s">
        <v>4773</v>
      </c>
      <c r="B125" s="123" t="s">
        <v>91</v>
      </c>
      <c r="C125" s="119" t="s">
        <v>4775</v>
      </c>
      <c r="D125" s="1626">
        <v>50</v>
      </c>
      <c r="E125" s="1626" t="s">
        <v>86</v>
      </c>
      <c r="F125" s="1626" t="s">
        <v>86</v>
      </c>
      <c r="G125" s="1626" t="s">
        <v>86</v>
      </c>
      <c r="H125" s="1626" t="s">
        <v>19</v>
      </c>
      <c r="I125" s="1626" t="s">
        <v>19</v>
      </c>
      <c r="J125" s="209" t="s">
        <v>19</v>
      </c>
      <c r="K125" s="209" t="s">
        <v>19</v>
      </c>
      <c r="L125" s="209" t="s">
        <v>19</v>
      </c>
      <c r="M125" s="209" t="s">
        <v>19</v>
      </c>
      <c r="N125" s="2088" t="s">
        <v>4755</v>
      </c>
      <c r="O125" s="2089"/>
      <c r="P125" s="1490" t="s">
        <v>19</v>
      </c>
      <c r="Q125" s="121"/>
    </row>
    <row r="126" spans="1:17" s="116" customFormat="1" x14ac:dyDescent="0.25">
      <c r="A126" s="122" t="s">
        <v>4773</v>
      </c>
      <c r="B126" s="123" t="s">
        <v>91</v>
      </c>
      <c r="C126" s="119" t="s">
        <v>4776</v>
      </c>
      <c r="D126" s="1626">
        <v>22</v>
      </c>
      <c r="E126" s="1626" t="s">
        <v>86</v>
      </c>
      <c r="F126" s="1626" t="s">
        <v>86</v>
      </c>
      <c r="G126" s="1626" t="s">
        <v>86</v>
      </c>
      <c r="H126" s="1626" t="s">
        <v>19</v>
      </c>
      <c r="I126" s="1626" t="s">
        <v>19</v>
      </c>
      <c r="J126" s="209" t="s">
        <v>19</v>
      </c>
      <c r="K126" s="209" t="s">
        <v>19</v>
      </c>
      <c r="L126" s="209" t="s">
        <v>19</v>
      </c>
      <c r="M126" s="209" t="s">
        <v>19</v>
      </c>
      <c r="N126" s="2088" t="s">
        <v>4755</v>
      </c>
      <c r="O126" s="2089"/>
      <c r="P126" s="1490" t="s">
        <v>19</v>
      </c>
      <c r="Q126" s="121"/>
    </row>
    <row r="127" spans="1:17" s="127" customFormat="1" x14ac:dyDescent="0.25">
      <c r="A127" s="122" t="s">
        <v>4773</v>
      </c>
      <c r="B127" s="123" t="s">
        <v>91</v>
      </c>
      <c r="C127" s="213" t="s">
        <v>176</v>
      </c>
      <c r="D127" s="214">
        <v>45</v>
      </c>
      <c r="E127" s="214" t="s">
        <v>86</v>
      </c>
      <c r="F127" s="214" t="s">
        <v>86</v>
      </c>
      <c r="G127" s="1626" t="s">
        <v>86</v>
      </c>
      <c r="H127" s="1626" t="s">
        <v>19</v>
      </c>
      <c r="I127" s="1626" t="s">
        <v>19</v>
      </c>
      <c r="J127" s="209" t="s">
        <v>19</v>
      </c>
      <c r="K127" s="209" t="s">
        <v>19</v>
      </c>
      <c r="L127" s="209" t="s">
        <v>19</v>
      </c>
      <c r="M127" s="209" t="s">
        <v>19</v>
      </c>
      <c r="N127" s="2088" t="s">
        <v>4755</v>
      </c>
      <c r="O127" s="2089"/>
      <c r="P127" s="1490" t="s">
        <v>19</v>
      </c>
      <c r="Q127" s="126"/>
    </row>
    <row r="128" spans="1:17" s="127" customFormat="1" x14ac:dyDescent="0.25">
      <c r="A128" s="122" t="s">
        <v>4773</v>
      </c>
      <c r="B128" s="123" t="s">
        <v>91</v>
      </c>
      <c r="C128" s="213" t="s">
        <v>4777</v>
      </c>
      <c r="D128" s="214">
        <v>45</v>
      </c>
      <c r="E128" s="214" t="s">
        <v>86</v>
      </c>
      <c r="F128" s="214" t="s">
        <v>86</v>
      </c>
      <c r="G128" s="1626" t="s">
        <v>86</v>
      </c>
      <c r="H128" s="1626" t="s">
        <v>19</v>
      </c>
      <c r="I128" s="1626" t="s">
        <v>19</v>
      </c>
      <c r="J128" s="209" t="s">
        <v>19</v>
      </c>
      <c r="K128" s="209" t="s">
        <v>19</v>
      </c>
      <c r="L128" s="209" t="s">
        <v>19</v>
      </c>
      <c r="M128" s="209" t="s">
        <v>19</v>
      </c>
      <c r="N128" s="2088" t="s">
        <v>4755</v>
      </c>
      <c r="O128" s="2089"/>
      <c r="P128" s="1490" t="s">
        <v>19</v>
      </c>
      <c r="Q128" s="126"/>
    </row>
    <row r="129" spans="1:17" s="127" customFormat="1" x14ac:dyDescent="0.25">
      <c r="A129" s="122" t="s">
        <v>4773</v>
      </c>
      <c r="B129" s="123" t="s">
        <v>91</v>
      </c>
      <c r="C129" s="213" t="s">
        <v>4778</v>
      </c>
      <c r="D129" s="214">
        <v>45</v>
      </c>
      <c r="E129" s="214" t="s">
        <v>86</v>
      </c>
      <c r="F129" s="214" t="s">
        <v>86</v>
      </c>
      <c r="G129" s="1626" t="s">
        <v>86</v>
      </c>
      <c r="H129" s="1626" t="s">
        <v>19</v>
      </c>
      <c r="I129" s="1626" t="s">
        <v>19</v>
      </c>
      <c r="J129" s="209" t="s">
        <v>19</v>
      </c>
      <c r="K129" s="209" t="s">
        <v>19</v>
      </c>
      <c r="L129" s="209" t="s">
        <v>19</v>
      </c>
      <c r="M129" s="209" t="s">
        <v>19</v>
      </c>
      <c r="N129" s="2088" t="s">
        <v>4755</v>
      </c>
      <c r="O129" s="2089"/>
      <c r="P129" s="1490" t="s">
        <v>19</v>
      </c>
      <c r="Q129" s="126"/>
    </row>
    <row r="130" spans="1:17" s="127" customFormat="1" x14ac:dyDescent="0.25">
      <c r="A130" s="122" t="s">
        <v>4773</v>
      </c>
      <c r="B130" s="123" t="s">
        <v>91</v>
      </c>
      <c r="C130" s="213" t="s">
        <v>4779</v>
      </c>
      <c r="D130" s="214">
        <v>48</v>
      </c>
      <c r="E130" s="214" t="s">
        <v>86</v>
      </c>
      <c r="F130" s="214" t="s">
        <v>86</v>
      </c>
      <c r="G130" s="1626" t="s">
        <v>86</v>
      </c>
      <c r="H130" s="1626" t="s">
        <v>19</v>
      </c>
      <c r="I130" s="1626" t="s">
        <v>19</v>
      </c>
      <c r="J130" s="209" t="s">
        <v>19</v>
      </c>
      <c r="K130" s="209" t="s">
        <v>19</v>
      </c>
      <c r="L130" s="209" t="s">
        <v>19</v>
      </c>
      <c r="M130" s="209" t="s">
        <v>19</v>
      </c>
      <c r="N130" s="2088" t="s">
        <v>4755</v>
      </c>
      <c r="O130" s="2089"/>
      <c r="P130" s="1490" t="s">
        <v>19</v>
      </c>
      <c r="Q130" s="126"/>
    </row>
    <row r="131" spans="1:17" s="127" customFormat="1" x14ac:dyDescent="0.25">
      <c r="A131" s="122" t="s">
        <v>4773</v>
      </c>
      <c r="B131" s="123" t="s">
        <v>91</v>
      </c>
      <c r="C131" s="213" t="s">
        <v>177</v>
      </c>
      <c r="D131" s="214">
        <v>45</v>
      </c>
      <c r="E131" s="214" t="s">
        <v>86</v>
      </c>
      <c r="F131" s="214" t="s">
        <v>86</v>
      </c>
      <c r="G131" s="1626" t="s">
        <v>86</v>
      </c>
      <c r="H131" s="1626" t="s">
        <v>19</v>
      </c>
      <c r="I131" s="1626" t="s">
        <v>19</v>
      </c>
      <c r="J131" s="209" t="s">
        <v>19</v>
      </c>
      <c r="K131" s="209" t="s">
        <v>19</v>
      </c>
      <c r="L131" s="209" t="s">
        <v>19</v>
      </c>
      <c r="M131" s="209" t="s">
        <v>19</v>
      </c>
      <c r="N131" s="2088" t="s">
        <v>4755</v>
      </c>
      <c r="O131" s="2089"/>
      <c r="P131" s="1490" t="s">
        <v>19</v>
      </c>
      <c r="Q131" s="126"/>
    </row>
    <row r="132" spans="1:17" s="127" customFormat="1" x14ac:dyDescent="0.25">
      <c r="A132" s="122" t="s">
        <v>4773</v>
      </c>
      <c r="B132" s="123" t="s">
        <v>91</v>
      </c>
      <c r="C132" s="213" t="s">
        <v>178</v>
      </c>
      <c r="D132" s="214">
        <v>45</v>
      </c>
      <c r="E132" s="214" t="s">
        <v>86</v>
      </c>
      <c r="F132" s="214" t="s">
        <v>86</v>
      </c>
      <c r="G132" s="1626" t="s">
        <v>86</v>
      </c>
      <c r="H132" s="1626" t="s">
        <v>19</v>
      </c>
      <c r="I132" s="1626" t="s">
        <v>19</v>
      </c>
      <c r="J132" s="209" t="s">
        <v>19</v>
      </c>
      <c r="K132" s="209" t="s">
        <v>19</v>
      </c>
      <c r="L132" s="209" t="s">
        <v>19</v>
      </c>
      <c r="M132" s="209" t="s">
        <v>19</v>
      </c>
      <c r="N132" s="2088" t="s">
        <v>4755</v>
      </c>
      <c r="O132" s="2089"/>
      <c r="P132" s="1490" t="s">
        <v>19</v>
      </c>
      <c r="Q132" s="126"/>
    </row>
    <row r="133" spans="1:17" s="127" customFormat="1" x14ac:dyDescent="0.25">
      <c r="A133" s="122" t="s">
        <v>4773</v>
      </c>
      <c r="B133" s="123" t="s">
        <v>91</v>
      </c>
      <c r="C133" s="213" t="s">
        <v>179</v>
      </c>
      <c r="D133" s="214">
        <v>45</v>
      </c>
      <c r="E133" s="214" t="s">
        <v>86</v>
      </c>
      <c r="F133" s="214" t="s">
        <v>86</v>
      </c>
      <c r="G133" s="1626" t="s">
        <v>86</v>
      </c>
      <c r="H133" s="1626" t="s">
        <v>19</v>
      </c>
      <c r="I133" s="1626" t="s">
        <v>19</v>
      </c>
      <c r="J133" s="209" t="s">
        <v>19</v>
      </c>
      <c r="K133" s="209" t="s">
        <v>19</v>
      </c>
      <c r="L133" s="209" t="s">
        <v>19</v>
      </c>
      <c r="M133" s="209" t="s">
        <v>19</v>
      </c>
      <c r="N133" s="2088" t="s">
        <v>4755</v>
      </c>
      <c r="O133" s="2089"/>
      <c r="P133" s="1490" t="s">
        <v>19</v>
      </c>
      <c r="Q133" s="126"/>
    </row>
    <row r="134" spans="1:17" s="127" customFormat="1" x14ac:dyDescent="0.25">
      <c r="A134" s="122" t="s">
        <v>4773</v>
      </c>
      <c r="B134" s="123" t="s">
        <v>91</v>
      </c>
      <c r="C134" s="213" t="s">
        <v>180</v>
      </c>
      <c r="D134" s="214">
        <v>45</v>
      </c>
      <c r="E134" s="214" t="s">
        <v>86</v>
      </c>
      <c r="F134" s="214" t="s">
        <v>86</v>
      </c>
      <c r="G134" s="1626" t="s">
        <v>86</v>
      </c>
      <c r="H134" s="1626" t="s">
        <v>19</v>
      </c>
      <c r="I134" s="1626" t="s">
        <v>19</v>
      </c>
      <c r="J134" s="209" t="s">
        <v>19</v>
      </c>
      <c r="K134" s="209" t="s">
        <v>19</v>
      </c>
      <c r="L134" s="209" t="s">
        <v>19</v>
      </c>
      <c r="M134" s="209" t="s">
        <v>19</v>
      </c>
      <c r="N134" s="2088" t="s">
        <v>4755</v>
      </c>
      <c r="O134" s="2089"/>
      <c r="P134" s="1490" t="s">
        <v>19</v>
      </c>
      <c r="Q134" s="126"/>
    </row>
    <row r="135" spans="1:17" s="127" customFormat="1" ht="30" x14ac:dyDescent="0.25">
      <c r="A135" s="122" t="s">
        <v>4780</v>
      </c>
      <c r="B135" s="123" t="s">
        <v>91</v>
      </c>
      <c r="C135" s="213" t="s">
        <v>4781</v>
      </c>
      <c r="D135" s="214">
        <v>40</v>
      </c>
      <c r="E135" s="214" t="s">
        <v>86</v>
      </c>
      <c r="F135" s="214" t="s">
        <v>86</v>
      </c>
      <c r="G135" s="1626" t="s">
        <v>86</v>
      </c>
      <c r="H135" s="1626" t="s">
        <v>19</v>
      </c>
      <c r="I135" s="1626" t="s">
        <v>19</v>
      </c>
      <c r="J135" s="209" t="s">
        <v>19</v>
      </c>
      <c r="K135" s="209" t="s">
        <v>19</v>
      </c>
      <c r="L135" s="209" t="s">
        <v>19</v>
      </c>
      <c r="M135" s="209" t="s">
        <v>19</v>
      </c>
      <c r="N135" s="2088" t="s">
        <v>4755</v>
      </c>
      <c r="O135" s="2089"/>
      <c r="P135" s="1490" t="s">
        <v>19</v>
      </c>
      <c r="Q135" s="126"/>
    </row>
    <row r="136" spans="1:17" s="127" customFormat="1" ht="30" x14ac:dyDescent="0.25">
      <c r="A136" s="122" t="s">
        <v>4780</v>
      </c>
      <c r="B136" s="123" t="s">
        <v>91</v>
      </c>
      <c r="C136" s="213" t="s">
        <v>4765</v>
      </c>
      <c r="D136" s="214">
        <v>50</v>
      </c>
      <c r="E136" s="214" t="s">
        <v>86</v>
      </c>
      <c r="F136" s="214" t="s">
        <v>86</v>
      </c>
      <c r="G136" s="1626" t="s">
        <v>86</v>
      </c>
      <c r="H136" s="1626" t="s">
        <v>19</v>
      </c>
      <c r="I136" s="1626" t="s">
        <v>19</v>
      </c>
      <c r="J136" s="209" t="s">
        <v>19</v>
      </c>
      <c r="K136" s="209" t="s">
        <v>19</v>
      </c>
      <c r="L136" s="209" t="s">
        <v>19</v>
      </c>
      <c r="M136" s="209" t="s">
        <v>19</v>
      </c>
      <c r="N136" s="2088" t="s">
        <v>4755</v>
      </c>
      <c r="O136" s="2089"/>
      <c r="P136" s="1490" t="s">
        <v>19</v>
      </c>
      <c r="Q136" s="126"/>
    </row>
    <row r="137" spans="1:17" s="127" customFormat="1" x14ac:dyDescent="0.25">
      <c r="A137" s="122" t="s">
        <v>4780</v>
      </c>
      <c r="B137" s="123" t="s">
        <v>91</v>
      </c>
      <c r="C137" s="213" t="s">
        <v>4782</v>
      </c>
      <c r="D137" s="214">
        <v>50</v>
      </c>
      <c r="E137" s="214" t="s">
        <v>86</v>
      </c>
      <c r="F137" s="214" t="s">
        <v>86</v>
      </c>
      <c r="G137" s="1626" t="s">
        <v>86</v>
      </c>
      <c r="H137" s="1626" t="s">
        <v>19</v>
      </c>
      <c r="I137" s="1626" t="s">
        <v>19</v>
      </c>
      <c r="J137" s="209" t="s">
        <v>19</v>
      </c>
      <c r="K137" s="209" t="s">
        <v>19</v>
      </c>
      <c r="L137" s="209" t="s">
        <v>19</v>
      </c>
      <c r="M137" s="209" t="s">
        <v>19</v>
      </c>
      <c r="N137" s="2088" t="s">
        <v>4755</v>
      </c>
      <c r="O137" s="2089"/>
      <c r="P137" s="1490" t="s">
        <v>19</v>
      </c>
      <c r="Q137" s="126"/>
    </row>
    <row r="138" spans="1:17" s="127" customFormat="1" ht="30" x14ac:dyDescent="0.25">
      <c r="A138" s="122" t="s">
        <v>4780</v>
      </c>
      <c r="B138" s="123" t="s">
        <v>91</v>
      </c>
      <c r="C138" s="213" t="s">
        <v>4783</v>
      </c>
      <c r="D138" s="214">
        <v>50</v>
      </c>
      <c r="E138" s="214" t="s">
        <v>86</v>
      </c>
      <c r="F138" s="214" t="s">
        <v>86</v>
      </c>
      <c r="G138" s="1626" t="s">
        <v>86</v>
      </c>
      <c r="H138" s="1626" t="s">
        <v>19</v>
      </c>
      <c r="I138" s="1626" t="s">
        <v>19</v>
      </c>
      <c r="J138" s="209" t="s">
        <v>19</v>
      </c>
      <c r="K138" s="209" t="s">
        <v>19</v>
      </c>
      <c r="L138" s="209" t="s">
        <v>19</v>
      </c>
      <c r="M138" s="209" t="s">
        <v>19</v>
      </c>
      <c r="N138" s="2088" t="s">
        <v>4755</v>
      </c>
      <c r="O138" s="2089"/>
      <c r="P138" s="1490" t="s">
        <v>19</v>
      </c>
      <c r="Q138" s="126"/>
    </row>
    <row r="139" spans="1:17" s="127" customFormat="1" x14ac:dyDescent="0.25">
      <c r="A139" s="122" t="s">
        <v>4780</v>
      </c>
      <c r="B139" s="123" t="s">
        <v>91</v>
      </c>
      <c r="C139" s="213" t="s">
        <v>4784</v>
      </c>
      <c r="D139" s="214">
        <v>50</v>
      </c>
      <c r="E139" s="214" t="s">
        <v>86</v>
      </c>
      <c r="F139" s="214" t="s">
        <v>86</v>
      </c>
      <c r="G139" s="1626" t="s">
        <v>86</v>
      </c>
      <c r="H139" s="1626" t="s">
        <v>19</v>
      </c>
      <c r="I139" s="1626" t="s">
        <v>19</v>
      </c>
      <c r="J139" s="209" t="s">
        <v>19</v>
      </c>
      <c r="K139" s="209" t="s">
        <v>19</v>
      </c>
      <c r="L139" s="209" t="s">
        <v>19</v>
      </c>
      <c r="M139" s="209" t="s">
        <v>19</v>
      </c>
      <c r="N139" s="2088" t="s">
        <v>4755</v>
      </c>
      <c r="O139" s="2089"/>
      <c r="P139" s="1490" t="s">
        <v>19</v>
      </c>
      <c r="Q139" s="126"/>
    </row>
    <row r="140" spans="1:17" s="127" customFormat="1" x14ac:dyDescent="0.25">
      <c r="A140" s="122" t="s">
        <v>4780</v>
      </c>
      <c r="B140" s="123" t="s">
        <v>91</v>
      </c>
      <c r="C140" s="213" t="s">
        <v>4785</v>
      </c>
      <c r="D140" s="214">
        <v>50</v>
      </c>
      <c r="E140" s="214" t="s">
        <v>86</v>
      </c>
      <c r="F140" s="214" t="s">
        <v>86</v>
      </c>
      <c r="G140" s="1626" t="s">
        <v>86</v>
      </c>
      <c r="H140" s="1626" t="s">
        <v>19</v>
      </c>
      <c r="I140" s="1626" t="s">
        <v>19</v>
      </c>
      <c r="J140" s="209" t="s">
        <v>19</v>
      </c>
      <c r="K140" s="209" t="s">
        <v>19</v>
      </c>
      <c r="L140" s="209" t="s">
        <v>19</v>
      </c>
      <c r="M140" s="209" t="s">
        <v>19</v>
      </c>
      <c r="N140" s="2088" t="s">
        <v>4755</v>
      </c>
      <c r="O140" s="2089"/>
      <c r="P140" s="1490" t="s">
        <v>19</v>
      </c>
      <c r="Q140" s="126"/>
    </row>
    <row r="141" spans="1:17" s="127" customFormat="1" ht="30" x14ac:dyDescent="0.25">
      <c r="A141" s="122" t="s">
        <v>4780</v>
      </c>
      <c r="B141" s="123" t="s">
        <v>91</v>
      </c>
      <c r="C141" s="1602" t="s">
        <v>4786</v>
      </c>
      <c r="D141" s="1572">
        <v>50</v>
      </c>
      <c r="E141" s="1572" t="s">
        <v>86</v>
      </c>
      <c r="F141" s="1572" t="s">
        <v>86</v>
      </c>
      <c r="G141" s="1626" t="s">
        <v>86</v>
      </c>
      <c r="H141" s="1626" t="s">
        <v>19</v>
      </c>
      <c r="I141" s="1626" t="s">
        <v>19</v>
      </c>
      <c r="J141" s="209" t="s">
        <v>19</v>
      </c>
      <c r="K141" s="209" t="s">
        <v>19</v>
      </c>
      <c r="L141" s="209" t="s">
        <v>19</v>
      </c>
      <c r="M141" s="209" t="s">
        <v>19</v>
      </c>
      <c r="N141" s="2088" t="s">
        <v>4755</v>
      </c>
      <c r="O141" s="2089"/>
      <c r="P141" s="1490" t="s">
        <v>19</v>
      </c>
      <c r="Q141" s="126"/>
    </row>
    <row r="142" spans="1:17" x14ac:dyDescent="0.25">
      <c r="A142" s="1" t="s">
        <v>92</v>
      </c>
    </row>
    <row r="143" spans="1:17" x14ac:dyDescent="0.25">
      <c r="A143" s="1" t="s">
        <v>93</v>
      </c>
    </row>
    <row r="145" spans="1:16" ht="15.75" thickBot="1" x14ac:dyDescent="0.3"/>
    <row r="146" spans="1:16" ht="27" thickBot="1" x14ac:dyDescent="0.3">
      <c r="A146" s="1903" t="s">
        <v>94</v>
      </c>
      <c r="B146" s="1904"/>
      <c r="C146" s="1904"/>
      <c r="D146" s="1904"/>
      <c r="E146" s="1904"/>
      <c r="F146" s="1904"/>
      <c r="G146" s="1904"/>
      <c r="H146" s="1904"/>
      <c r="I146" s="1904"/>
      <c r="J146" s="1904"/>
      <c r="K146" s="1904"/>
      <c r="L146" s="1904"/>
      <c r="M146" s="1905"/>
    </row>
    <row r="147" spans="1:16" x14ac:dyDescent="0.25">
      <c r="C147" s="1490"/>
    </row>
    <row r="149" spans="1:16" x14ac:dyDescent="0.25">
      <c r="A149" s="1896" t="s">
        <v>95</v>
      </c>
      <c r="B149" s="2084" t="s">
        <v>96</v>
      </c>
      <c r="C149" s="1896" t="s">
        <v>97</v>
      </c>
      <c r="D149" s="1896" t="s">
        <v>98</v>
      </c>
      <c r="E149" s="1896" t="s">
        <v>99</v>
      </c>
      <c r="F149" s="1896" t="s">
        <v>100</v>
      </c>
      <c r="G149" s="1896" t="s">
        <v>101</v>
      </c>
      <c r="H149" s="1896" t="s">
        <v>102</v>
      </c>
      <c r="I149" s="1898" t="s">
        <v>103</v>
      </c>
      <c r="J149" s="1899"/>
      <c r="K149" s="1900"/>
      <c r="L149" s="1896" t="s">
        <v>104</v>
      </c>
      <c r="M149" s="1896" t="s">
        <v>105</v>
      </c>
      <c r="N149" s="1896" t="s">
        <v>106</v>
      </c>
      <c r="O149" s="2118" t="s">
        <v>81</v>
      </c>
      <c r="P149" s="2119"/>
    </row>
    <row r="150" spans="1:16" ht="30" x14ac:dyDescent="0.25">
      <c r="A150" s="1897"/>
      <c r="B150" s="2085"/>
      <c r="C150" s="1897"/>
      <c r="D150" s="1897"/>
      <c r="E150" s="1897"/>
      <c r="F150" s="1897"/>
      <c r="G150" s="1897"/>
      <c r="H150" s="1897"/>
      <c r="I150" s="128" t="s">
        <v>107</v>
      </c>
      <c r="J150" s="128" t="s">
        <v>108</v>
      </c>
      <c r="K150" s="128" t="s">
        <v>109</v>
      </c>
      <c r="L150" s="1897"/>
      <c r="M150" s="1897"/>
      <c r="N150" s="1897"/>
      <c r="O150" s="2120"/>
      <c r="P150" s="2121"/>
    </row>
    <row r="151" spans="1:16" s="137" customFormat="1" ht="60" x14ac:dyDescent="0.25">
      <c r="A151" s="1207" t="s">
        <v>4787</v>
      </c>
      <c r="B151" s="796" t="s">
        <v>4788</v>
      </c>
      <c r="C151" s="1563" t="s">
        <v>4789</v>
      </c>
      <c r="D151" s="1627">
        <v>26139506</v>
      </c>
      <c r="E151" s="1563" t="s">
        <v>4790</v>
      </c>
      <c r="F151" s="1563" t="s">
        <v>181</v>
      </c>
      <c r="G151" s="1045">
        <v>39799</v>
      </c>
      <c r="H151" s="1563" t="s">
        <v>86</v>
      </c>
      <c r="I151" s="1563" t="s">
        <v>4791</v>
      </c>
      <c r="J151" s="1563" t="s">
        <v>4792</v>
      </c>
      <c r="K151" s="1563" t="s">
        <v>526</v>
      </c>
      <c r="L151" s="1563" t="s">
        <v>19</v>
      </c>
      <c r="M151" s="1563" t="s">
        <v>19</v>
      </c>
      <c r="N151" s="1563" t="s">
        <v>19</v>
      </c>
      <c r="O151" s="2088" t="s">
        <v>4793</v>
      </c>
      <c r="P151" s="2089"/>
    </row>
    <row r="152" spans="1:16" s="137" customFormat="1" ht="90" x14ac:dyDescent="0.25">
      <c r="A152" s="1207" t="s">
        <v>4794</v>
      </c>
      <c r="B152" s="796" t="s">
        <v>4788</v>
      </c>
      <c r="C152" s="1547" t="s">
        <v>4795</v>
      </c>
      <c r="D152" s="134">
        <v>1063153030</v>
      </c>
      <c r="E152" s="1547" t="s">
        <v>182</v>
      </c>
      <c r="F152" s="1547" t="s">
        <v>189</v>
      </c>
      <c r="G152" s="1618">
        <v>41607</v>
      </c>
      <c r="H152" s="1547">
        <v>141755</v>
      </c>
      <c r="I152" s="1563" t="s">
        <v>4796</v>
      </c>
      <c r="J152" s="1563" t="s">
        <v>4797</v>
      </c>
      <c r="K152" s="1563" t="s">
        <v>146</v>
      </c>
      <c r="L152" s="1547" t="s">
        <v>19</v>
      </c>
      <c r="M152" s="1547" t="s">
        <v>19</v>
      </c>
      <c r="N152" s="1547" t="s">
        <v>19</v>
      </c>
      <c r="O152" s="2109" t="s">
        <v>4798</v>
      </c>
      <c r="P152" s="2110"/>
    </row>
    <row r="153" spans="1:16" s="137" customFormat="1" ht="90" x14ac:dyDescent="0.25">
      <c r="A153" s="2095" t="s">
        <v>4787</v>
      </c>
      <c r="B153" s="2097" t="s">
        <v>127</v>
      </c>
      <c r="C153" s="2099" t="s">
        <v>4799</v>
      </c>
      <c r="D153" s="2101">
        <v>25176928</v>
      </c>
      <c r="E153" s="2099" t="s">
        <v>2836</v>
      </c>
      <c r="F153" s="2099" t="s">
        <v>125</v>
      </c>
      <c r="G153" s="2103">
        <v>38498</v>
      </c>
      <c r="H153" s="2099" t="s">
        <v>86</v>
      </c>
      <c r="I153" s="1563" t="s">
        <v>190</v>
      </c>
      <c r="J153" s="1563" t="s">
        <v>4800</v>
      </c>
      <c r="K153" s="1563" t="s">
        <v>146</v>
      </c>
      <c r="L153" s="2099" t="s">
        <v>19</v>
      </c>
      <c r="M153" s="2099" t="s">
        <v>19</v>
      </c>
      <c r="N153" s="2099" t="s">
        <v>19</v>
      </c>
      <c r="O153" s="2091" t="s">
        <v>4801</v>
      </c>
      <c r="P153" s="2092"/>
    </row>
    <row r="154" spans="1:16" s="137" customFormat="1" ht="30" x14ac:dyDescent="0.25">
      <c r="A154" s="2112"/>
      <c r="B154" s="2114"/>
      <c r="C154" s="2106"/>
      <c r="D154" s="2116"/>
      <c r="E154" s="2106"/>
      <c r="F154" s="2106"/>
      <c r="G154" s="2117"/>
      <c r="H154" s="2106"/>
      <c r="I154" s="1563" t="s">
        <v>4802</v>
      </c>
      <c r="J154" s="1563"/>
      <c r="K154" s="1563"/>
      <c r="L154" s="2106"/>
      <c r="M154" s="2106"/>
      <c r="N154" s="2106"/>
      <c r="O154" s="2107"/>
      <c r="P154" s="2108"/>
    </row>
    <row r="155" spans="1:16" s="137" customFormat="1" ht="30" x14ac:dyDescent="0.25">
      <c r="A155" s="2112"/>
      <c r="B155" s="2114"/>
      <c r="C155" s="2106"/>
      <c r="D155" s="2116"/>
      <c r="E155" s="2106"/>
      <c r="F155" s="2106"/>
      <c r="G155" s="2117"/>
      <c r="H155" s="2106"/>
      <c r="I155" s="1563" t="s">
        <v>4803</v>
      </c>
      <c r="J155" s="1563" t="s">
        <v>4804</v>
      </c>
      <c r="K155" s="1563"/>
      <c r="L155" s="2106"/>
      <c r="M155" s="2106"/>
      <c r="N155" s="2106"/>
      <c r="O155" s="2107"/>
      <c r="P155" s="2108"/>
    </row>
    <row r="156" spans="1:16" s="137" customFormat="1" x14ac:dyDescent="0.25">
      <c r="A156" s="2096"/>
      <c r="B156" s="2098"/>
      <c r="C156" s="2100"/>
      <c r="D156" s="2102"/>
      <c r="E156" s="2100"/>
      <c r="F156" s="2100"/>
      <c r="G156" s="2104"/>
      <c r="H156" s="2100"/>
      <c r="I156" s="1563" t="s">
        <v>185</v>
      </c>
      <c r="J156" s="1563"/>
      <c r="K156" s="1563"/>
      <c r="L156" s="2100"/>
      <c r="M156" s="2100"/>
      <c r="N156" s="2100"/>
      <c r="O156" s="2093"/>
      <c r="P156" s="2094"/>
    </row>
    <row r="157" spans="1:16" s="137" customFormat="1" ht="45" x14ac:dyDescent="0.25">
      <c r="A157" s="2095" t="s">
        <v>4787</v>
      </c>
      <c r="B157" s="2097" t="s">
        <v>186</v>
      </c>
      <c r="C157" s="2099" t="s">
        <v>4805</v>
      </c>
      <c r="D157" s="2101">
        <v>50892796</v>
      </c>
      <c r="E157" s="2099" t="s">
        <v>187</v>
      </c>
      <c r="F157" s="2099" t="s">
        <v>188</v>
      </c>
      <c r="G157" s="2103">
        <v>37961</v>
      </c>
      <c r="H157" s="2099" t="s">
        <v>86</v>
      </c>
      <c r="I157" s="1563" t="s">
        <v>4806</v>
      </c>
      <c r="J157" s="1563" t="s">
        <v>4807</v>
      </c>
      <c r="K157" s="1563" t="s">
        <v>146</v>
      </c>
      <c r="L157" s="2099" t="s">
        <v>19</v>
      </c>
      <c r="M157" s="2099" t="s">
        <v>19</v>
      </c>
      <c r="N157" s="2099" t="s">
        <v>19</v>
      </c>
      <c r="O157" s="2091" t="s">
        <v>4808</v>
      </c>
      <c r="P157" s="2092"/>
    </row>
    <row r="158" spans="1:16" s="137" customFormat="1" ht="30" x14ac:dyDescent="0.25">
      <c r="A158" s="2096"/>
      <c r="B158" s="2098"/>
      <c r="C158" s="2100"/>
      <c r="D158" s="2102"/>
      <c r="E158" s="2100"/>
      <c r="F158" s="2100"/>
      <c r="G158" s="2104"/>
      <c r="H158" s="2100"/>
      <c r="I158" s="1563" t="s">
        <v>117</v>
      </c>
      <c r="J158" s="1563" t="s">
        <v>4809</v>
      </c>
      <c r="K158" s="1563"/>
      <c r="L158" s="2100"/>
      <c r="M158" s="2100"/>
      <c r="N158" s="2100"/>
      <c r="O158" s="2093"/>
      <c r="P158" s="2094"/>
    </row>
    <row r="159" spans="1:16" s="137" customFormat="1" ht="45" x14ac:dyDescent="0.25">
      <c r="A159" s="2095" t="s">
        <v>4810</v>
      </c>
      <c r="B159" s="2097" t="s">
        <v>186</v>
      </c>
      <c r="C159" s="2099" t="s">
        <v>4811</v>
      </c>
      <c r="D159" s="2101">
        <v>35117583</v>
      </c>
      <c r="E159" s="2099" t="s">
        <v>182</v>
      </c>
      <c r="F159" s="2099" t="s">
        <v>125</v>
      </c>
      <c r="G159" s="2103">
        <v>38985</v>
      </c>
      <c r="H159" s="2099">
        <v>115239</v>
      </c>
      <c r="I159" s="1563" t="s">
        <v>4806</v>
      </c>
      <c r="J159" s="1563" t="s">
        <v>4812</v>
      </c>
      <c r="K159" s="1563" t="s">
        <v>146</v>
      </c>
      <c r="L159" s="2099" t="s">
        <v>19</v>
      </c>
      <c r="M159" s="2099" t="s">
        <v>19</v>
      </c>
      <c r="N159" s="2099" t="s">
        <v>19</v>
      </c>
      <c r="O159" s="2091" t="s">
        <v>4813</v>
      </c>
      <c r="P159" s="2092"/>
    </row>
    <row r="160" spans="1:16" s="137" customFormat="1" ht="90" x14ac:dyDescent="0.25">
      <c r="A160" s="2112"/>
      <c r="B160" s="2114"/>
      <c r="C160" s="2106"/>
      <c r="D160" s="2116"/>
      <c r="E160" s="2106"/>
      <c r="F160" s="2106"/>
      <c r="G160" s="2117"/>
      <c r="H160" s="2106"/>
      <c r="I160" s="1563" t="s">
        <v>190</v>
      </c>
      <c r="J160" s="1563" t="s">
        <v>4814</v>
      </c>
      <c r="K160" s="1563" t="s">
        <v>146</v>
      </c>
      <c r="L160" s="2106"/>
      <c r="M160" s="2106"/>
      <c r="N160" s="2106"/>
      <c r="O160" s="2107"/>
      <c r="P160" s="2108"/>
    </row>
    <row r="161" spans="1:16" s="137" customFormat="1" ht="60" x14ac:dyDescent="0.25">
      <c r="A161" s="2096"/>
      <c r="B161" s="2098"/>
      <c r="C161" s="2100"/>
      <c r="D161" s="2102"/>
      <c r="E161" s="2100"/>
      <c r="F161" s="2100"/>
      <c r="G161" s="2104"/>
      <c r="H161" s="2100"/>
      <c r="I161" s="1563" t="s">
        <v>4791</v>
      </c>
      <c r="J161" s="1563" t="s">
        <v>4815</v>
      </c>
      <c r="K161" s="1563" t="s">
        <v>146</v>
      </c>
      <c r="L161" s="2100"/>
      <c r="M161" s="2100"/>
      <c r="N161" s="2100"/>
      <c r="O161" s="2093"/>
      <c r="P161" s="2094"/>
    </row>
    <row r="162" spans="1:16" s="1097" customFormat="1" ht="30" x14ac:dyDescent="0.25">
      <c r="A162" s="2095" t="s">
        <v>4810</v>
      </c>
      <c r="B162" s="2097" t="s">
        <v>133</v>
      </c>
      <c r="C162" s="2099" t="s">
        <v>4816</v>
      </c>
      <c r="D162" s="2101">
        <v>25913218</v>
      </c>
      <c r="E162" s="2099" t="s">
        <v>191</v>
      </c>
      <c r="F162" s="2099" t="s">
        <v>192</v>
      </c>
      <c r="G162" s="2103">
        <v>36335</v>
      </c>
      <c r="H162" s="2099" t="s">
        <v>86</v>
      </c>
      <c r="I162" s="1563" t="s">
        <v>193</v>
      </c>
      <c r="J162" s="1563" t="s">
        <v>4817</v>
      </c>
      <c r="K162" s="1563" t="s">
        <v>146</v>
      </c>
      <c r="L162" s="2099" t="s">
        <v>19</v>
      </c>
      <c r="M162" s="2099" t="s">
        <v>19</v>
      </c>
      <c r="N162" s="2099" t="s">
        <v>19</v>
      </c>
      <c r="O162" s="2091" t="s">
        <v>4818</v>
      </c>
      <c r="P162" s="2092"/>
    </row>
    <row r="163" spans="1:16" s="137" customFormat="1" ht="30" x14ac:dyDescent="0.25">
      <c r="A163" s="2096"/>
      <c r="B163" s="2098"/>
      <c r="C163" s="2100"/>
      <c r="D163" s="2102"/>
      <c r="E163" s="2100"/>
      <c r="F163" s="2100"/>
      <c r="G163" s="2104"/>
      <c r="H163" s="2100"/>
      <c r="I163" s="1563" t="s">
        <v>193</v>
      </c>
      <c r="J163" s="1563" t="s">
        <v>4819</v>
      </c>
      <c r="K163" s="1563" t="s">
        <v>146</v>
      </c>
      <c r="L163" s="2100"/>
      <c r="M163" s="2100"/>
      <c r="N163" s="2100"/>
      <c r="O163" s="2093"/>
      <c r="P163" s="2094"/>
    </row>
    <row r="164" spans="1:16" s="137" customFormat="1" ht="90" x14ac:dyDescent="0.25">
      <c r="A164" s="1550" t="s">
        <v>4810</v>
      </c>
      <c r="B164" s="1617" t="s">
        <v>133</v>
      </c>
      <c r="C164" s="1547" t="s">
        <v>4795</v>
      </c>
      <c r="D164" s="134">
        <v>1063153030</v>
      </c>
      <c r="E164" s="1547" t="s">
        <v>182</v>
      </c>
      <c r="F164" s="1547" t="s">
        <v>189</v>
      </c>
      <c r="G164" s="1618">
        <v>41607</v>
      </c>
      <c r="H164" s="1547">
        <v>141755</v>
      </c>
      <c r="I164" s="1563" t="s">
        <v>4796</v>
      </c>
      <c r="J164" s="1563" t="s">
        <v>4797</v>
      </c>
      <c r="K164" s="1563" t="s">
        <v>146</v>
      </c>
      <c r="L164" s="1547" t="s">
        <v>19</v>
      </c>
      <c r="M164" s="1547" t="s">
        <v>19</v>
      </c>
      <c r="N164" s="1547" t="s">
        <v>19</v>
      </c>
      <c r="O164" s="2109" t="s">
        <v>4820</v>
      </c>
      <c r="P164" s="2110"/>
    </row>
    <row r="165" spans="1:16" s="137" customFormat="1" ht="45" x14ac:dyDescent="0.25">
      <c r="A165" s="2111" t="s">
        <v>4810</v>
      </c>
      <c r="B165" s="2113" t="s">
        <v>4788</v>
      </c>
      <c r="C165" s="2105" t="s">
        <v>4821</v>
      </c>
      <c r="D165" s="2115">
        <v>50919698</v>
      </c>
      <c r="E165" s="2105" t="s">
        <v>124</v>
      </c>
      <c r="F165" s="2105" t="s">
        <v>189</v>
      </c>
      <c r="G165" s="2103">
        <v>39955</v>
      </c>
      <c r="H165" s="2099">
        <v>110661</v>
      </c>
      <c r="I165" s="1563" t="s">
        <v>4806</v>
      </c>
      <c r="J165" s="1045" t="s">
        <v>4822</v>
      </c>
      <c r="K165" s="1563" t="s">
        <v>146</v>
      </c>
      <c r="L165" s="2105" t="s">
        <v>19</v>
      </c>
      <c r="M165" s="2105" t="s">
        <v>19</v>
      </c>
      <c r="N165" s="2105" t="s">
        <v>19</v>
      </c>
      <c r="O165" s="2105" t="s">
        <v>4823</v>
      </c>
      <c r="P165" s="2105"/>
    </row>
    <row r="166" spans="1:16" s="137" customFormat="1" ht="30" x14ac:dyDescent="0.25">
      <c r="A166" s="2112"/>
      <c r="B166" s="2114"/>
      <c r="C166" s="2106"/>
      <c r="D166" s="2116"/>
      <c r="E166" s="2106"/>
      <c r="F166" s="2106"/>
      <c r="G166" s="2117"/>
      <c r="H166" s="2106"/>
      <c r="I166" s="1563" t="s">
        <v>4824</v>
      </c>
      <c r="J166" s="1045"/>
      <c r="K166" s="1563" t="s">
        <v>146</v>
      </c>
      <c r="L166" s="2106"/>
      <c r="M166" s="2106"/>
      <c r="N166" s="2106"/>
      <c r="O166" s="2107"/>
      <c r="P166" s="2108"/>
    </row>
    <row r="167" spans="1:16" s="137" customFormat="1" ht="30" x14ac:dyDescent="0.25">
      <c r="A167" s="2112"/>
      <c r="B167" s="2114"/>
      <c r="C167" s="2106"/>
      <c r="D167" s="2116"/>
      <c r="E167" s="2106"/>
      <c r="F167" s="2106"/>
      <c r="G167" s="2117"/>
      <c r="H167" s="2106"/>
      <c r="I167" s="1563" t="s">
        <v>194</v>
      </c>
      <c r="J167" s="1563" t="s">
        <v>4825</v>
      </c>
      <c r="K167" s="1563" t="s">
        <v>146</v>
      </c>
      <c r="L167" s="2106"/>
      <c r="M167" s="2106"/>
      <c r="N167" s="2106"/>
      <c r="O167" s="2107"/>
      <c r="P167" s="2108"/>
    </row>
    <row r="168" spans="1:16" s="137" customFormat="1" ht="30" x14ac:dyDescent="0.25">
      <c r="A168" s="2096"/>
      <c r="B168" s="2098"/>
      <c r="C168" s="2100"/>
      <c r="D168" s="2102"/>
      <c r="E168" s="2100"/>
      <c r="F168" s="2100"/>
      <c r="G168" s="2104"/>
      <c r="H168" s="2100"/>
      <c r="I168" s="1563" t="s">
        <v>194</v>
      </c>
      <c r="J168" s="1563" t="s">
        <v>4826</v>
      </c>
      <c r="K168" s="1563" t="s">
        <v>146</v>
      </c>
      <c r="L168" s="2100"/>
      <c r="M168" s="2100"/>
      <c r="N168" s="2100"/>
      <c r="O168" s="2093"/>
      <c r="P168" s="2094"/>
    </row>
    <row r="169" spans="1:16" s="137" customFormat="1" ht="90" x14ac:dyDescent="0.25">
      <c r="A169" s="1207" t="s">
        <v>4827</v>
      </c>
      <c r="B169" s="796" t="s">
        <v>195</v>
      </c>
      <c r="C169" s="1563" t="s">
        <v>4828</v>
      </c>
      <c r="D169" s="1627">
        <v>26139506</v>
      </c>
      <c r="E169" s="1563" t="s">
        <v>225</v>
      </c>
      <c r="F169" s="1563" t="s">
        <v>188</v>
      </c>
      <c r="G169" s="1045">
        <v>37786</v>
      </c>
      <c r="H169" s="1563" t="s">
        <v>86</v>
      </c>
      <c r="I169" s="1563" t="s">
        <v>190</v>
      </c>
      <c r="J169" s="1563" t="s">
        <v>4829</v>
      </c>
      <c r="K169" s="1563" t="s">
        <v>146</v>
      </c>
      <c r="L169" s="1563" t="s">
        <v>19</v>
      </c>
      <c r="M169" s="1563" t="s">
        <v>19</v>
      </c>
      <c r="N169" s="1563" t="s">
        <v>19</v>
      </c>
      <c r="O169" s="2091" t="s">
        <v>4830</v>
      </c>
      <c r="P169" s="2092"/>
    </row>
    <row r="170" spans="1:16" s="137" customFormat="1" ht="30" x14ac:dyDescent="0.25">
      <c r="A170" s="1628" t="s">
        <v>4831</v>
      </c>
      <c r="B170" s="1617" t="s">
        <v>195</v>
      </c>
      <c r="C170" s="1547" t="s">
        <v>4832</v>
      </c>
      <c r="D170" s="134">
        <v>26201172</v>
      </c>
      <c r="E170" s="1547" t="s">
        <v>124</v>
      </c>
      <c r="F170" s="1547" t="s">
        <v>125</v>
      </c>
      <c r="G170" s="1618">
        <v>39562</v>
      </c>
      <c r="H170" s="1547">
        <v>124508</v>
      </c>
      <c r="I170" s="1563" t="s">
        <v>138</v>
      </c>
      <c r="J170" s="1563" t="s">
        <v>4833</v>
      </c>
      <c r="K170" s="1563" t="s">
        <v>146</v>
      </c>
      <c r="L170" s="1563" t="s">
        <v>19</v>
      </c>
      <c r="M170" s="1563" t="s">
        <v>19</v>
      </c>
      <c r="N170" s="1563" t="s">
        <v>19</v>
      </c>
      <c r="O170" s="2086"/>
      <c r="P170" s="2087"/>
    </row>
    <row r="171" spans="1:16" s="137" customFormat="1" ht="45" x14ac:dyDescent="0.25">
      <c r="A171" s="1207" t="s">
        <v>4834</v>
      </c>
      <c r="B171" s="796" t="s">
        <v>111</v>
      </c>
      <c r="C171" s="1563" t="s">
        <v>4835</v>
      </c>
      <c r="D171" s="1627">
        <v>50906980</v>
      </c>
      <c r="E171" s="1563" t="s">
        <v>3146</v>
      </c>
      <c r="F171" s="1563" t="s">
        <v>130</v>
      </c>
      <c r="G171" s="1045">
        <v>36517</v>
      </c>
      <c r="H171" s="1563" t="s">
        <v>86</v>
      </c>
      <c r="I171" s="1563" t="s">
        <v>4806</v>
      </c>
      <c r="J171" s="1563" t="s">
        <v>4836</v>
      </c>
      <c r="K171" s="1563" t="s">
        <v>146</v>
      </c>
      <c r="L171" s="1563" t="s">
        <v>19</v>
      </c>
      <c r="M171" s="1563" t="s">
        <v>19</v>
      </c>
      <c r="N171" s="1563" t="s">
        <v>19</v>
      </c>
      <c r="O171" s="2086" t="s">
        <v>4837</v>
      </c>
      <c r="P171" s="2087"/>
    </row>
    <row r="172" spans="1:16" s="137" customFormat="1" ht="30" x14ac:dyDescent="0.25">
      <c r="A172" s="1207" t="s">
        <v>4838</v>
      </c>
      <c r="B172" s="796" t="s">
        <v>111</v>
      </c>
      <c r="C172" s="1563" t="s">
        <v>4839</v>
      </c>
      <c r="D172" s="1627">
        <v>50641972</v>
      </c>
      <c r="E172" s="1563" t="s">
        <v>124</v>
      </c>
      <c r="F172" s="1563" t="s">
        <v>125</v>
      </c>
      <c r="G172" s="1045">
        <v>41263</v>
      </c>
      <c r="H172" s="1563">
        <v>133831</v>
      </c>
      <c r="I172" s="1563" t="s">
        <v>117</v>
      </c>
      <c r="J172" s="1563" t="s">
        <v>4840</v>
      </c>
      <c r="K172" s="1563" t="s">
        <v>146</v>
      </c>
      <c r="L172" s="1563" t="s">
        <v>19</v>
      </c>
      <c r="M172" s="1563" t="s">
        <v>19</v>
      </c>
      <c r="N172" s="1563" t="s">
        <v>19</v>
      </c>
      <c r="O172" s="2086" t="s">
        <v>4841</v>
      </c>
      <c r="P172" s="2087"/>
    </row>
    <row r="173" spans="1:16" s="137" customFormat="1" ht="45" x14ac:dyDescent="0.25">
      <c r="A173" s="1207" t="s">
        <v>4834</v>
      </c>
      <c r="B173" s="796" t="s">
        <v>127</v>
      </c>
      <c r="C173" s="1563" t="s">
        <v>4842</v>
      </c>
      <c r="D173" s="1627">
        <v>1067386608</v>
      </c>
      <c r="E173" s="1563" t="s">
        <v>124</v>
      </c>
      <c r="F173" s="1563" t="s">
        <v>189</v>
      </c>
      <c r="G173" s="1045">
        <v>40130</v>
      </c>
      <c r="H173" s="1563">
        <v>102312</v>
      </c>
      <c r="I173" s="1563" t="s">
        <v>4806</v>
      </c>
      <c r="J173" s="1563" t="s">
        <v>4843</v>
      </c>
      <c r="K173" s="1563" t="s">
        <v>146</v>
      </c>
      <c r="L173" s="1563" t="s">
        <v>19</v>
      </c>
      <c r="M173" s="1563" t="s">
        <v>19</v>
      </c>
      <c r="N173" s="1563" t="s">
        <v>19</v>
      </c>
      <c r="O173" s="2086"/>
      <c r="P173" s="2087"/>
    </row>
    <row r="174" spans="1:16" s="137" customFormat="1" ht="90" x14ac:dyDescent="0.25">
      <c r="A174" s="1207" t="s">
        <v>4834</v>
      </c>
      <c r="B174" s="796" t="s">
        <v>4844</v>
      </c>
      <c r="C174" s="1563" t="s">
        <v>4845</v>
      </c>
      <c r="D174" s="1627">
        <v>10771602</v>
      </c>
      <c r="E174" s="1563" t="s">
        <v>4846</v>
      </c>
      <c r="F174" s="1563" t="s">
        <v>130</v>
      </c>
      <c r="G174" s="1045">
        <v>40009</v>
      </c>
      <c r="H174" s="1563" t="s">
        <v>86</v>
      </c>
      <c r="I174" s="1563" t="s">
        <v>4847</v>
      </c>
      <c r="J174" s="1563" t="s">
        <v>4848</v>
      </c>
      <c r="K174" s="1563" t="s">
        <v>146</v>
      </c>
      <c r="L174" s="1563" t="s">
        <v>19</v>
      </c>
      <c r="M174" s="1563" t="s">
        <v>19</v>
      </c>
      <c r="N174" s="1563" t="s">
        <v>19</v>
      </c>
      <c r="O174" s="2086"/>
      <c r="P174" s="2087"/>
    </row>
    <row r="175" spans="1:16" s="137" customFormat="1" ht="75" x14ac:dyDescent="0.25">
      <c r="A175" s="1207" t="s">
        <v>4838</v>
      </c>
      <c r="B175" s="796" t="s">
        <v>133</v>
      </c>
      <c r="C175" s="1563" t="s">
        <v>4849</v>
      </c>
      <c r="D175" s="1627">
        <v>1067843532</v>
      </c>
      <c r="E175" s="1563" t="s">
        <v>124</v>
      </c>
      <c r="F175" s="1563" t="s">
        <v>196</v>
      </c>
      <c r="G175" s="1045">
        <v>39435</v>
      </c>
      <c r="H175" s="1563">
        <v>102173</v>
      </c>
      <c r="I175" s="1563" t="s">
        <v>4850</v>
      </c>
      <c r="J175" s="1563" t="s">
        <v>4851</v>
      </c>
      <c r="K175" s="1563" t="s">
        <v>146</v>
      </c>
      <c r="L175" s="1563" t="s">
        <v>19</v>
      </c>
      <c r="M175" s="1563" t="s">
        <v>19</v>
      </c>
      <c r="N175" s="1563" t="s">
        <v>19</v>
      </c>
      <c r="O175" s="2086"/>
      <c r="P175" s="2087"/>
    </row>
    <row r="176" spans="1:16" s="137" customFormat="1" ht="30" x14ac:dyDescent="0.25">
      <c r="A176" s="1207" t="s">
        <v>4838</v>
      </c>
      <c r="B176" s="796" t="s">
        <v>133</v>
      </c>
      <c r="C176" s="1563" t="s">
        <v>4852</v>
      </c>
      <c r="D176" s="1627">
        <v>50938741</v>
      </c>
      <c r="E176" s="1563" t="s">
        <v>124</v>
      </c>
      <c r="F176" s="1563" t="s">
        <v>189</v>
      </c>
      <c r="G176" s="1045">
        <v>38630</v>
      </c>
      <c r="H176" s="1563" t="s">
        <v>4853</v>
      </c>
      <c r="I176" s="1563" t="s">
        <v>4854</v>
      </c>
      <c r="J176" s="1563" t="s">
        <v>4855</v>
      </c>
      <c r="K176" s="1563" t="s">
        <v>146</v>
      </c>
      <c r="L176" s="1563" t="s">
        <v>19</v>
      </c>
      <c r="M176" s="1563" t="s">
        <v>19</v>
      </c>
      <c r="N176" s="1563" t="s">
        <v>19</v>
      </c>
      <c r="O176" s="2086"/>
      <c r="P176" s="2087"/>
    </row>
    <row r="177" spans="1:16" s="137" customFormat="1" ht="45" x14ac:dyDescent="0.25">
      <c r="A177" s="1207" t="s">
        <v>4838</v>
      </c>
      <c r="B177" s="796" t="s">
        <v>4844</v>
      </c>
      <c r="C177" s="1563" t="s">
        <v>4856</v>
      </c>
      <c r="D177" s="1627">
        <v>25880015</v>
      </c>
      <c r="E177" s="1563" t="s">
        <v>124</v>
      </c>
      <c r="F177" s="1563" t="s">
        <v>125</v>
      </c>
      <c r="G177" s="1045">
        <v>39751</v>
      </c>
      <c r="H177" s="1563">
        <v>108922</v>
      </c>
      <c r="I177" s="1563" t="s">
        <v>4850</v>
      </c>
      <c r="J177" s="1563" t="s">
        <v>4857</v>
      </c>
      <c r="K177" s="1563" t="s">
        <v>146</v>
      </c>
      <c r="L177" s="1563" t="s">
        <v>19</v>
      </c>
      <c r="M177" s="1563" t="s">
        <v>19</v>
      </c>
      <c r="N177" s="1563" t="s">
        <v>19</v>
      </c>
      <c r="O177" s="2086" t="s">
        <v>4858</v>
      </c>
      <c r="P177" s="2087"/>
    </row>
    <row r="178" spans="1:16" s="137" customFormat="1" ht="30" x14ac:dyDescent="0.25">
      <c r="A178" s="1207" t="s">
        <v>4859</v>
      </c>
      <c r="B178" s="796" t="s">
        <v>111</v>
      </c>
      <c r="C178" s="1563" t="s">
        <v>4860</v>
      </c>
      <c r="D178" s="1627">
        <v>50909704</v>
      </c>
      <c r="E178" s="1563" t="s">
        <v>191</v>
      </c>
      <c r="F178" s="1563" t="s">
        <v>125</v>
      </c>
      <c r="G178" s="1045">
        <v>37889</v>
      </c>
      <c r="H178" s="1563" t="s">
        <v>86</v>
      </c>
      <c r="I178" s="1563" t="s">
        <v>4861</v>
      </c>
      <c r="J178" s="1563" t="s">
        <v>4862</v>
      </c>
      <c r="K178" s="1563" t="s">
        <v>146</v>
      </c>
      <c r="L178" s="1563" t="s">
        <v>19</v>
      </c>
      <c r="M178" s="1563" t="s">
        <v>19</v>
      </c>
      <c r="N178" s="1563" t="s">
        <v>19</v>
      </c>
      <c r="O178" s="2086" t="s">
        <v>4863</v>
      </c>
      <c r="P178" s="2087"/>
    </row>
    <row r="179" spans="1:16" s="137" customFormat="1" ht="30" x14ac:dyDescent="0.25">
      <c r="A179" s="1207" t="s">
        <v>4859</v>
      </c>
      <c r="B179" s="796" t="s">
        <v>111</v>
      </c>
      <c r="C179" s="1563" t="s">
        <v>4864</v>
      </c>
      <c r="D179" s="1627">
        <v>1129579699</v>
      </c>
      <c r="E179" s="1563" t="s">
        <v>197</v>
      </c>
      <c r="F179" s="1563" t="s">
        <v>4865</v>
      </c>
      <c r="G179" s="1045">
        <v>40851</v>
      </c>
      <c r="H179" s="1563" t="s">
        <v>86</v>
      </c>
      <c r="I179" s="1563" t="s">
        <v>198</v>
      </c>
      <c r="J179" s="1563" t="s">
        <v>4866</v>
      </c>
      <c r="K179" s="1563" t="s">
        <v>146</v>
      </c>
      <c r="L179" s="1563" t="s">
        <v>19</v>
      </c>
      <c r="M179" s="1563" t="s">
        <v>19</v>
      </c>
      <c r="N179" s="1563" t="s">
        <v>19</v>
      </c>
      <c r="O179" s="2086"/>
      <c r="P179" s="2087"/>
    </row>
    <row r="180" spans="1:16" s="137" customFormat="1" ht="30" x14ac:dyDescent="0.25">
      <c r="A180" s="2095" t="s">
        <v>4859</v>
      </c>
      <c r="B180" s="2097" t="s">
        <v>111</v>
      </c>
      <c r="C180" s="2099" t="s">
        <v>4867</v>
      </c>
      <c r="D180" s="2101">
        <v>50917406</v>
      </c>
      <c r="E180" s="2099" t="s">
        <v>199</v>
      </c>
      <c r="F180" s="2099" t="s">
        <v>200</v>
      </c>
      <c r="G180" s="2103">
        <v>37974</v>
      </c>
      <c r="H180" s="2099" t="s">
        <v>86</v>
      </c>
      <c r="I180" s="1563" t="s">
        <v>193</v>
      </c>
      <c r="J180" s="1563" t="s">
        <v>4868</v>
      </c>
      <c r="K180" s="1563" t="s">
        <v>146</v>
      </c>
      <c r="L180" s="1563" t="s">
        <v>19</v>
      </c>
      <c r="M180" s="1563" t="s">
        <v>19</v>
      </c>
      <c r="N180" s="1563" t="s">
        <v>19</v>
      </c>
      <c r="O180" s="2091" t="s">
        <v>4869</v>
      </c>
      <c r="P180" s="2092"/>
    </row>
    <row r="181" spans="1:16" s="137" customFormat="1" ht="30" x14ac:dyDescent="0.25">
      <c r="A181" s="2096"/>
      <c r="B181" s="2098"/>
      <c r="C181" s="2100"/>
      <c r="D181" s="2102"/>
      <c r="E181" s="2100"/>
      <c r="F181" s="2100"/>
      <c r="G181" s="2104"/>
      <c r="H181" s="2100"/>
      <c r="I181" s="1563" t="s">
        <v>4870</v>
      </c>
      <c r="J181" s="1563" t="s">
        <v>4871</v>
      </c>
      <c r="K181" s="1563" t="s">
        <v>146</v>
      </c>
      <c r="L181" s="1563" t="s">
        <v>19</v>
      </c>
      <c r="M181" s="1563" t="s">
        <v>19</v>
      </c>
      <c r="N181" s="1563" t="s">
        <v>19</v>
      </c>
      <c r="O181" s="2093"/>
      <c r="P181" s="2094"/>
    </row>
    <row r="182" spans="1:16" s="137" customFormat="1" ht="30" x14ac:dyDescent="0.25">
      <c r="A182" s="1550" t="s">
        <v>4859</v>
      </c>
      <c r="B182" s="1617" t="s">
        <v>111</v>
      </c>
      <c r="C182" s="1547" t="s">
        <v>4872</v>
      </c>
      <c r="D182" s="134">
        <v>78712649</v>
      </c>
      <c r="E182" s="1547" t="s">
        <v>201</v>
      </c>
      <c r="F182" s="1547" t="s">
        <v>188</v>
      </c>
      <c r="G182" s="1547" t="s">
        <v>4873</v>
      </c>
      <c r="H182" s="1547" t="s">
        <v>86</v>
      </c>
      <c r="I182" s="1563" t="s">
        <v>198</v>
      </c>
      <c r="J182" s="1563" t="s">
        <v>4874</v>
      </c>
      <c r="K182" s="1563" t="s">
        <v>146</v>
      </c>
      <c r="L182" s="1563" t="s">
        <v>19</v>
      </c>
      <c r="M182" s="1563" t="s">
        <v>19</v>
      </c>
      <c r="N182" s="1563" t="s">
        <v>19</v>
      </c>
      <c r="O182" s="2088" t="s">
        <v>4875</v>
      </c>
      <c r="P182" s="2089"/>
    </row>
    <row r="183" spans="1:16" s="137" customFormat="1" ht="30" x14ac:dyDescent="0.25">
      <c r="A183" s="1550" t="s">
        <v>4859</v>
      </c>
      <c r="B183" s="796" t="s">
        <v>4876</v>
      </c>
      <c r="C183" s="1563" t="s">
        <v>4877</v>
      </c>
      <c r="D183" s="1627">
        <v>34994472</v>
      </c>
      <c r="E183" s="1563" t="s">
        <v>4878</v>
      </c>
      <c r="F183" s="1563" t="s">
        <v>188</v>
      </c>
      <c r="G183" s="1045">
        <v>41467</v>
      </c>
      <c r="H183" s="1563" t="s">
        <v>86</v>
      </c>
      <c r="I183" s="1563" t="s">
        <v>198</v>
      </c>
      <c r="J183" s="1563" t="s">
        <v>4879</v>
      </c>
      <c r="K183" s="1563" t="s">
        <v>146</v>
      </c>
      <c r="L183" s="1563" t="s">
        <v>19</v>
      </c>
      <c r="M183" s="1563" t="s">
        <v>19</v>
      </c>
      <c r="N183" s="1563" t="s">
        <v>19</v>
      </c>
      <c r="O183" s="2086"/>
      <c r="P183" s="2087"/>
    </row>
    <row r="184" spans="1:16" s="137" customFormat="1" ht="45" x14ac:dyDescent="0.25">
      <c r="A184" s="1207" t="s">
        <v>4880</v>
      </c>
      <c r="B184" s="796" t="s">
        <v>111</v>
      </c>
      <c r="C184" s="1563" t="s">
        <v>4881</v>
      </c>
      <c r="D184" s="1627">
        <v>26039511</v>
      </c>
      <c r="E184" s="1563" t="s">
        <v>202</v>
      </c>
      <c r="F184" s="1563" t="s">
        <v>203</v>
      </c>
      <c r="G184" s="1045">
        <v>38696</v>
      </c>
      <c r="H184" s="1563">
        <v>121341</v>
      </c>
      <c r="I184" s="1563" t="s">
        <v>4850</v>
      </c>
      <c r="J184" s="1563" t="s">
        <v>4882</v>
      </c>
      <c r="K184" s="1563" t="s">
        <v>146</v>
      </c>
      <c r="L184" s="1563" t="s">
        <v>19</v>
      </c>
      <c r="M184" s="1563" t="s">
        <v>19</v>
      </c>
      <c r="N184" s="1563" t="s">
        <v>19</v>
      </c>
      <c r="O184" s="2086"/>
      <c r="P184" s="2087"/>
    </row>
    <row r="185" spans="1:16" s="137" customFormat="1" ht="60" x14ac:dyDescent="0.25">
      <c r="A185" s="1207" t="s">
        <v>4880</v>
      </c>
      <c r="B185" s="796" t="s">
        <v>111</v>
      </c>
      <c r="C185" s="1563" t="s">
        <v>4883</v>
      </c>
      <c r="D185" s="1627">
        <v>1064979641</v>
      </c>
      <c r="E185" s="1563" t="s">
        <v>124</v>
      </c>
      <c r="F185" s="1563" t="s">
        <v>196</v>
      </c>
      <c r="G185" s="1045">
        <v>40123</v>
      </c>
      <c r="H185" s="1563">
        <v>128527</v>
      </c>
      <c r="I185" s="1563" t="s">
        <v>4884</v>
      </c>
      <c r="J185" s="1563" t="s">
        <v>4885</v>
      </c>
      <c r="K185" s="1563" t="s">
        <v>146</v>
      </c>
      <c r="L185" s="1563" t="s">
        <v>19</v>
      </c>
      <c r="M185" s="1563" t="s">
        <v>19</v>
      </c>
      <c r="N185" s="1563" t="s">
        <v>19</v>
      </c>
      <c r="O185" s="2086"/>
      <c r="P185" s="2087"/>
    </row>
    <row r="186" spans="1:16" s="137" customFormat="1" ht="45" x14ac:dyDescent="0.25">
      <c r="A186" s="1207" t="s">
        <v>4880</v>
      </c>
      <c r="B186" s="796" t="s">
        <v>111</v>
      </c>
      <c r="C186" s="1563" t="s">
        <v>4886</v>
      </c>
      <c r="D186" s="1627">
        <v>1067843769</v>
      </c>
      <c r="E186" s="1563" t="s">
        <v>4887</v>
      </c>
      <c r="F186" s="1563" t="s">
        <v>125</v>
      </c>
      <c r="G186" s="1045">
        <v>39729</v>
      </c>
      <c r="H186" s="1563">
        <v>130909</v>
      </c>
      <c r="I186" s="1563" t="s">
        <v>4806</v>
      </c>
      <c r="J186" s="1563" t="s">
        <v>4888</v>
      </c>
      <c r="K186" s="1563" t="s">
        <v>146</v>
      </c>
      <c r="L186" s="1563" t="s">
        <v>19</v>
      </c>
      <c r="M186" s="1563" t="s">
        <v>19</v>
      </c>
      <c r="N186" s="1563" t="s">
        <v>19</v>
      </c>
      <c r="O186" s="2086" t="s">
        <v>4889</v>
      </c>
      <c r="P186" s="2087"/>
    </row>
    <row r="187" spans="1:16" s="137" customFormat="1" ht="30" x14ac:dyDescent="0.25">
      <c r="A187" s="1207" t="s">
        <v>4880</v>
      </c>
      <c r="B187" s="796" t="s">
        <v>111</v>
      </c>
      <c r="C187" s="1563" t="s">
        <v>4890</v>
      </c>
      <c r="D187" s="1563">
        <v>26202575</v>
      </c>
      <c r="E187" s="1563" t="s">
        <v>124</v>
      </c>
      <c r="F187" s="1563" t="s">
        <v>125</v>
      </c>
      <c r="G187" s="1045">
        <v>39687</v>
      </c>
      <c r="H187" s="1563">
        <v>121995</v>
      </c>
      <c r="I187" s="1045" t="s">
        <v>4891</v>
      </c>
      <c r="J187" s="1045" t="s">
        <v>4892</v>
      </c>
      <c r="K187" s="1563" t="s">
        <v>146</v>
      </c>
      <c r="L187" s="1563" t="s">
        <v>19</v>
      </c>
      <c r="M187" s="1563" t="s">
        <v>19</v>
      </c>
      <c r="N187" s="1563" t="s">
        <v>19</v>
      </c>
      <c r="O187" s="2086"/>
      <c r="P187" s="2087"/>
    </row>
    <row r="188" spans="1:16" s="137" customFormat="1" ht="45" x14ac:dyDescent="0.25">
      <c r="A188" s="1207" t="s">
        <v>4880</v>
      </c>
      <c r="B188" s="796" t="s">
        <v>4876</v>
      </c>
      <c r="C188" s="1563" t="s">
        <v>204</v>
      </c>
      <c r="D188" s="1563">
        <v>1067847980</v>
      </c>
      <c r="E188" s="1563" t="s">
        <v>124</v>
      </c>
      <c r="F188" s="1563" t="s">
        <v>189</v>
      </c>
      <c r="G188" s="1045">
        <v>40319</v>
      </c>
      <c r="H188" s="1563">
        <v>109923</v>
      </c>
      <c r="I188" s="1563" t="s">
        <v>4806</v>
      </c>
      <c r="J188" s="1563" t="s">
        <v>4888</v>
      </c>
      <c r="K188" s="1563" t="s">
        <v>146</v>
      </c>
      <c r="L188" s="1563" t="s">
        <v>19</v>
      </c>
      <c r="M188" s="1563" t="s">
        <v>19</v>
      </c>
      <c r="N188" s="1563" t="s">
        <v>19</v>
      </c>
      <c r="O188" s="2088" t="s">
        <v>4875</v>
      </c>
      <c r="P188" s="2089"/>
    </row>
    <row r="189" spans="1:16" ht="15.75" thickBot="1" x14ac:dyDescent="0.3"/>
    <row r="190" spans="1:16" ht="27" thickBot="1" x14ac:dyDescent="0.3">
      <c r="A190" s="1903" t="s">
        <v>149</v>
      </c>
      <c r="B190" s="1904"/>
      <c r="C190" s="1904"/>
      <c r="D190" s="1904"/>
      <c r="E190" s="1904"/>
      <c r="F190" s="1904"/>
      <c r="G190" s="1904"/>
      <c r="H190" s="1904"/>
      <c r="I190" s="1904"/>
      <c r="J190" s="1904"/>
      <c r="K190" s="1904"/>
      <c r="L190" s="1904"/>
      <c r="M190" s="1905"/>
    </row>
    <row r="193" spans="1:16384" ht="30" x14ac:dyDescent="0.25">
      <c r="A193" s="114" t="s">
        <v>18</v>
      </c>
      <c r="B193" s="113" t="s">
        <v>150</v>
      </c>
      <c r="C193" s="1898" t="s">
        <v>81</v>
      </c>
      <c r="D193" s="1900"/>
      <c r="E193" s="1490" t="s">
        <v>4893</v>
      </c>
      <c r="F193" s="1629"/>
      <c r="G193" s="479"/>
      <c r="H193" s="1629"/>
      <c r="I193" s="479"/>
      <c r="J193" s="1616"/>
    </row>
    <row r="194" spans="1:16384" x14ac:dyDescent="0.25">
      <c r="A194" s="1528" t="s">
        <v>151</v>
      </c>
      <c r="B194" s="52" t="s">
        <v>19</v>
      </c>
      <c r="C194" s="1945"/>
      <c r="D194" s="1945"/>
      <c r="F194" s="479"/>
      <c r="G194" s="479"/>
      <c r="H194" s="479"/>
      <c r="I194" s="479"/>
      <c r="J194" s="1616"/>
    </row>
    <row r="197" spans="1:16384" ht="26.25" x14ac:dyDescent="0.25">
      <c r="A197" s="2090" t="s">
        <v>152</v>
      </c>
      <c r="B197" s="2090"/>
      <c r="C197" s="2090"/>
      <c r="D197" s="2090"/>
      <c r="E197" s="2090"/>
      <c r="F197" s="2090"/>
      <c r="G197" s="2090"/>
      <c r="H197" s="2090"/>
      <c r="I197" s="2090"/>
      <c r="J197" s="2090"/>
      <c r="K197" s="2090"/>
      <c r="L197" s="2090"/>
      <c r="M197" s="2090"/>
      <c r="N197" s="2090"/>
      <c r="O197" s="2090"/>
    </row>
    <row r="199" spans="1:16384" ht="15.75" thickBot="1" x14ac:dyDescent="0.3"/>
    <row r="200" spans="1:16384" ht="27" thickBot="1" x14ac:dyDescent="0.3">
      <c r="A200" s="1903" t="s">
        <v>153</v>
      </c>
      <c r="B200" s="1904"/>
      <c r="C200" s="1904"/>
      <c r="D200" s="1904"/>
      <c r="E200" s="1904"/>
      <c r="F200" s="1904"/>
      <c r="G200" s="1904"/>
      <c r="H200" s="1904"/>
      <c r="I200" s="1904"/>
      <c r="J200" s="1904"/>
      <c r="K200" s="1904"/>
      <c r="L200" s="1904"/>
      <c r="M200" s="1905"/>
    </row>
    <row r="202" spans="1:16384" ht="15.75" thickBot="1" x14ac:dyDescent="0.3">
      <c r="L202" s="58"/>
      <c r="M202" s="58"/>
    </row>
    <row r="203" spans="1:16384" s="1523" customFormat="1" ht="60" x14ac:dyDescent="0.25">
      <c r="A203" s="155" t="s">
        <v>34</v>
      </c>
      <c r="B203" s="156" t="s">
        <v>35</v>
      </c>
      <c r="C203" s="155" t="s">
        <v>36</v>
      </c>
      <c r="D203" s="155" t="s">
        <v>37</v>
      </c>
      <c r="E203" s="155" t="s">
        <v>38</v>
      </c>
      <c r="F203" s="155" t="s">
        <v>39</v>
      </c>
      <c r="G203" s="155" t="s">
        <v>40</v>
      </c>
      <c r="H203" s="155" t="s">
        <v>41</v>
      </c>
      <c r="I203" s="155" t="s">
        <v>42</v>
      </c>
      <c r="J203" s="155" t="s">
        <v>43</v>
      </c>
      <c r="K203" s="155" t="s">
        <v>44</v>
      </c>
      <c r="L203" s="157" t="s">
        <v>45</v>
      </c>
      <c r="M203" s="155" t="s">
        <v>46</v>
      </c>
      <c r="N203" s="155" t="s">
        <v>47</v>
      </c>
      <c r="O203" s="1472" t="s">
        <v>48</v>
      </c>
      <c r="P203" s="1472" t="s">
        <v>49</v>
      </c>
    </row>
    <row r="204" spans="1:16384" s="76" customFormat="1" ht="99.75" customHeight="1" x14ac:dyDescent="0.25">
      <c r="A204" s="928" t="s">
        <v>4894</v>
      </c>
      <c r="B204" s="928" t="s">
        <v>4733</v>
      </c>
      <c r="C204" s="928" t="s">
        <v>50</v>
      </c>
      <c r="D204" s="1464" t="s">
        <v>4895</v>
      </c>
      <c r="E204" s="933" t="s">
        <v>19</v>
      </c>
      <c r="F204" s="932">
        <v>1</v>
      </c>
      <c r="G204" s="1630">
        <v>41558</v>
      </c>
      <c r="H204" s="1630">
        <v>41988</v>
      </c>
      <c r="I204" s="944" t="s">
        <v>20</v>
      </c>
      <c r="J204" s="935">
        <v>0</v>
      </c>
      <c r="K204" s="1465">
        <v>11.6</v>
      </c>
      <c r="L204" s="1466">
        <v>742</v>
      </c>
      <c r="M204" s="935">
        <f>+L204*F204</f>
        <v>742</v>
      </c>
      <c r="N204" s="939">
        <f>1556300116+513076988</f>
        <v>2069377104</v>
      </c>
      <c r="O204" s="1631" t="s">
        <v>4896</v>
      </c>
      <c r="P204" s="940" t="s">
        <v>4897</v>
      </c>
      <c r="Q204" s="941"/>
      <c r="R204" s="941"/>
      <c r="S204" s="941"/>
      <c r="T204" s="941"/>
      <c r="U204" s="941"/>
      <c r="V204" s="941"/>
      <c r="W204" s="941"/>
      <c r="X204" s="941"/>
      <c r="Y204" s="941"/>
      <c r="Z204" s="943"/>
      <c r="AA204" s="943"/>
      <c r="AB204" s="943"/>
      <c r="AC204" s="943"/>
      <c r="AD204" s="943"/>
      <c r="AE204" s="943"/>
      <c r="AF204" s="943"/>
      <c r="AG204" s="943"/>
      <c r="AH204" s="943"/>
      <c r="AI204" s="943"/>
      <c r="AJ204" s="943"/>
      <c r="AK204" s="943"/>
      <c r="AL204" s="943"/>
      <c r="AM204" s="943"/>
      <c r="AN204" s="943"/>
      <c r="AO204" s="943"/>
      <c r="AP204" s="943"/>
      <c r="AQ204" s="943"/>
      <c r="AR204" s="943"/>
      <c r="AS204" s="943"/>
      <c r="AT204" s="943"/>
      <c r="AU204" s="943"/>
      <c r="AV204" s="943"/>
      <c r="AW204" s="943"/>
      <c r="AX204" s="943"/>
      <c r="AY204" s="943"/>
      <c r="AZ204" s="943"/>
      <c r="BA204" s="943"/>
      <c r="BB204" s="943"/>
      <c r="BC204" s="943"/>
      <c r="BD204" s="943"/>
      <c r="BE204" s="943"/>
      <c r="BF204" s="943"/>
      <c r="BG204" s="943"/>
      <c r="BH204" s="943"/>
      <c r="BI204" s="943"/>
      <c r="BJ204" s="943"/>
      <c r="BK204" s="943"/>
      <c r="BL204" s="943"/>
      <c r="BM204" s="943"/>
      <c r="BN204" s="943"/>
      <c r="BO204" s="943"/>
      <c r="BP204" s="943"/>
      <c r="BQ204" s="943"/>
      <c r="BR204" s="943"/>
      <c r="BS204" s="943"/>
      <c r="BT204" s="943"/>
      <c r="BU204" s="943"/>
      <c r="BV204" s="943"/>
      <c r="BW204" s="943"/>
      <c r="BX204" s="943"/>
      <c r="BY204" s="943"/>
      <c r="BZ204" s="943"/>
      <c r="CA204" s="943"/>
      <c r="CB204" s="943"/>
      <c r="CC204" s="943"/>
      <c r="CD204" s="943"/>
      <c r="CE204" s="943"/>
      <c r="CF204" s="943"/>
      <c r="CG204" s="943"/>
      <c r="CH204" s="943"/>
      <c r="CI204" s="943"/>
      <c r="CJ204" s="943"/>
      <c r="CK204" s="943"/>
      <c r="CL204" s="943"/>
      <c r="CM204" s="943"/>
      <c r="CN204" s="943"/>
      <c r="CO204" s="943"/>
      <c r="CP204" s="943"/>
      <c r="CQ204" s="943"/>
      <c r="CR204" s="943"/>
      <c r="CS204" s="943"/>
      <c r="CT204" s="943"/>
      <c r="CU204" s="943"/>
      <c r="CV204" s="943"/>
      <c r="CW204" s="943"/>
      <c r="CX204" s="943"/>
      <c r="CY204" s="943"/>
      <c r="CZ204" s="943"/>
      <c r="DA204" s="943"/>
      <c r="DB204" s="943"/>
      <c r="DC204" s="943"/>
      <c r="DD204" s="943"/>
      <c r="DE204" s="943"/>
      <c r="DF204" s="943"/>
      <c r="DG204" s="943"/>
      <c r="DH204" s="943"/>
      <c r="DI204" s="943"/>
      <c r="DJ204" s="943"/>
      <c r="DK204" s="943"/>
      <c r="DL204" s="943"/>
      <c r="DM204" s="943"/>
      <c r="DN204" s="943"/>
      <c r="DO204" s="943"/>
      <c r="DP204" s="943"/>
      <c r="DQ204" s="943"/>
      <c r="DR204" s="943"/>
      <c r="DS204" s="943"/>
      <c r="DT204" s="943"/>
      <c r="DU204" s="943"/>
      <c r="DV204" s="943"/>
      <c r="DW204" s="943"/>
      <c r="DX204" s="943"/>
      <c r="DY204" s="943"/>
      <c r="DZ204" s="943"/>
      <c r="EA204" s="943"/>
      <c r="EB204" s="943"/>
      <c r="EC204" s="943"/>
      <c r="ED204" s="943"/>
      <c r="EE204" s="943"/>
      <c r="EF204" s="943"/>
      <c r="EG204" s="943"/>
      <c r="EH204" s="943"/>
      <c r="EI204" s="943"/>
      <c r="EJ204" s="943"/>
      <c r="EK204" s="943"/>
      <c r="EL204" s="943"/>
      <c r="EM204" s="943"/>
      <c r="EN204" s="943"/>
      <c r="EO204" s="943"/>
      <c r="EP204" s="943"/>
      <c r="EQ204" s="943"/>
      <c r="ER204" s="943"/>
      <c r="ES204" s="943"/>
      <c r="ET204" s="943"/>
      <c r="EU204" s="943"/>
      <c r="EV204" s="943"/>
      <c r="EW204" s="943"/>
      <c r="EX204" s="943"/>
      <c r="EY204" s="943"/>
      <c r="EZ204" s="943"/>
      <c r="FA204" s="943"/>
      <c r="FB204" s="943"/>
      <c r="FC204" s="943"/>
      <c r="FD204" s="943"/>
      <c r="FE204" s="943"/>
      <c r="FF204" s="943"/>
      <c r="FG204" s="943"/>
      <c r="FH204" s="943"/>
      <c r="FI204" s="943"/>
      <c r="FJ204" s="943"/>
      <c r="FK204" s="943"/>
      <c r="FL204" s="943"/>
      <c r="FM204" s="943"/>
      <c r="FN204" s="943"/>
      <c r="FO204" s="943"/>
      <c r="FP204" s="943"/>
      <c r="FQ204" s="943"/>
      <c r="FR204" s="943"/>
      <c r="FS204" s="943"/>
      <c r="FT204" s="943"/>
      <c r="FU204" s="943"/>
      <c r="FV204" s="943"/>
      <c r="FW204" s="943"/>
      <c r="FX204" s="943"/>
      <c r="FY204" s="943"/>
      <c r="FZ204" s="943"/>
      <c r="GA204" s="943"/>
      <c r="GB204" s="943"/>
      <c r="GC204" s="943"/>
      <c r="GD204" s="943"/>
      <c r="GE204" s="943"/>
      <c r="GF204" s="943"/>
      <c r="GG204" s="943"/>
      <c r="GH204" s="943"/>
      <c r="GI204" s="943"/>
      <c r="GJ204" s="943"/>
      <c r="GK204" s="943"/>
      <c r="GL204" s="943"/>
      <c r="GM204" s="943"/>
      <c r="GN204" s="943"/>
      <c r="GO204" s="943"/>
      <c r="GP204" s="943"/>
      <c r="GQ204" s="943"/>
      <c r="GR204" s="943"/>
      <c r="GS204" s="943"/>
      <c r="GT204" s="943"/>
      <c r="GU204" s="943"/>
      <c r="GV204" s="943"/>
      <c r="GW204" s="943"/>
      <c r="GX204" s="943"/>
      <c r="GY204" s="943"/>
      <c r="GZ204" s="943"/>
      <c r="HA204" s="943"/>
      <c r="HB204" s="943"/>
      <c r="HC204" s="943"/>
      <c r="HD204" s="943"/>
      <c r="HE204" s="943"/>
      <c r="HF204" s="943"/>
      <c r="HG204" s="943"/>
      <c r="HH204" s="943"/>
      <c r="HI204" s="943"/>
      <c r="HJ204" s="943"/>
      <c r="HK204" s="943"/>
      <c r="HL204" s="943"/>
      <c r="HM204" s="943"/>
      <c r="HN204" s="943"/>
      <c r="HO204" s="943"/>
      <c r="HP204" s="943"/>
      <c r="HQ204" s="943"/>
      <c r="HR204" s="943"/>
      <c r="HS204" s="943"/>
      <c r="HT204" s="943"/>
      <c r="HU204" s="943"/>
      <c r="HV204" s="943"/>
      <c r="HW204" s="943"/>
      <c r="HX204" s="943"/>
      <c r="HY204" s="943"/>
      <c r="HZ204" s="943"/>
      <c r="IA204" s="943"/>
      <c r="IB204" s="943"/>
      <c r="IC204" s="943"/>
      <c r="ID204" s="943"/>
      <c r="IE204" s="943"/>
      <c r="IF204" s="943"/>
      <c r="IG204" s="943"/>
      <c r="IH204" s="943"/>
      <c r="II204" s="943"/>
      <c r="IJ204" s="943"/>
      <c r="IK204" s="943"/>
      <c r="IL204" s="943"/>
      <c r="IM204" s="943"/>
      <c r="IN204" s="943"/>
      <c r="IO204" s="943"/>
      <c r="IP204" s="943"/>
      <c r="IQ204" s="943"/>
      <c r="IR204" s="943"/>
      <c r="IS204" s="943"/>
      <c r="IU204" s="943"/>
      <c r="IV204" s="943"/>
      <c r="IW204" s="943"/>
      <c r="IX204" s="943"/>
      <c r="IY204" s="943"/>
      <c r="IZ204" s="943"/>
      <c r="JA204" s="943"/>
      <c r="JB204" s="943"/>
      <c r="JC204" s="943"/>
      <c r="JD204" s="943"/>
      <c r="JE204" s="943"/>
      <c r="JF204" s="943"/>
      <c r="JG204" s="943"/>
      <c r="JH204" s="943"/>
      <c r="JI204" s="943"/>
      <c r="JJ204" s="943"/>
      <c r="JK204" s="943"/>
      <c r="JL204" s="943"/>
      <c r="JM204" s="943"/>
      <c r="JN204" s="943"/>
      <c r="JO204" s="943"/>
      <c r="JP204" s="943"/>
      <c r="JQ204" s="943"/>
      <c r="JR204" s="943"/>
      <c r="JS204" s="943"/>
      <c r="JT204" s="943"/>
      <c r="JU204" s="943"/>
      <c r="JV204" s="943"/>
      <c r="JW204" s="943"/>
      <c r="JX204" s="943"/>
      <c r="JY204" s="943"/>
      <c r="JZ204" s="943"/>
      <c r="KA204" s="943"/>
      <c r="KB204" s="943"/>
      <c r="KC204" s="943"/>
      <c r="KD204" s="943"/>
      <c r="KE204" s="943"/>
      <c r="KF204" s="943"/>
      <c r="KG204" s="943"/>
      <c r="KH204" s="943"/>
      <c r="KI204" s="943"/>
      <c r="KJ204" s="943"/>
      <c r="KK204" s="943"/>
      <c r="KL204" s="943"/>
      <c r="KM204" s="943"/>
      <c r="KN204" s="943"/>
      <c r="KO204" s="943"/>
      <c r="KP204" s="943"/>
      <c r="KQ204" s="943"/>
      <c r="KR204" s="943"/>
      <c r="KS204" s="943"/>
      <c r="KT204" s="943"/>
      <c r="KU204" s="943"/>
      <c r="KV204" s="943"/>
      <c r="KW204" s="943"/>
      <c r="KX204" s="943"/>
      <c r="KY204" s="943"/>
      <c r="KZ204" s="943"/>
      <c r="LA204" s="943"/>
      <c r="LB204" s="943"/>
      <c r="LC204" s="943"/>
      <c r="LD204" s="943"/>
      <c r="LE204" s="943"/>
      <c r="LF204" s="943"/>
      <c r="LG204" s="943"/>
      <c r="LH204" s="943"/>
      <c r="LI204" s="943"/>
      <c r="LJ204" s="943"/>
      <c r="LK204" s="943"/>
      <c r="LL204" s="943"/>
      <c r="LM204" s="943"/>
      <c r="LN204" s="943"/>
      <c r="LO204" s="943"/>
      <c r="LP204" s="943"/>
      <c r="LQ204" s="943"/>
      <c r="LR204" s="943"/>
      <c r="LS204" s="943"/>
      <c r="LT204" s="943"/>
      <c r="LU204" s="943"/>
      <c r="LV204" s="943"/>
      <c r="LW204" s="943"/>
      <c r="LX204" s="943"/>
      <c r="LY204" s="943"/>
      <c r="LZ204" s="943"/>
      <c r="MA204" s="943"/>
      <c r="MB204" s="943"/>
      <c r="MC204" s="943"/>
      <c r="MD204" s="943"/>
      <c r="ME204" s="943"/>
      <c r="MF204" s="943"/>
      <c r="MG204" s="943"/>
      <c r="MH204" s="943"/>
      <c r="MI204" s="943"/>
      <c r="MJ204" s="943"/>
      <c r="MK204" s="943"/>
      <c r="ML204" s="943"/>
      <c r="MM204" s="943"/>
      <c r="MN204" s="943"/>
      <c r="MO204" s="943"/>
      <c r="MP204" s="943"/>
      <c r="MQ204" s="943"/>
      <c r="MR204" s="943"/>
      <c r="MS204" s="943"/>
      <c r="MT204" s="943"/>
      <c r="MU204" s="943"/>
      <c r="MV204" s="943"/>
      <c r="MW204" s="943"/>
      <c r="MX204" s="943"/>
      <c r="MY204" s="943"/>
      <c r="MZ204" s="943"/>
      <c r="NA204" s="943"/>
      <c r="NB204" s="943"/>
      <c r="NC204" s="943"/>
      <c r="ND204" s="943"/>
      <c r="NE204" s="943"/>
      <c r="NF204" s="943"/>
      <c r="NG204" s="943"/>
      <c r="NH204" s="943"/>
      <c r="NI204" s="943"/>
      <c r="NJ204" s="943"/>
      <c r="NK204" s="943"/>
      <c r="NL204" s="943"/>
      <c r="NM204" s="943"/>
      <c r="NN204" s="943"/>
      <c r="NO204" s="943"/>
      <c r="NP204" s="943"/>
      <c r="NQ204" s="943"/>
      <c r="NR204" s="943"/>
      <c r="NS204" s="943"/>
      <c r="NT204" s="943"/>
      <c r="NU204" s="943"/>
      <c r="NV204" s="943"/>
      <c r="NW204" s="943"/>
      <c r="NX204" s="943"/>
      <c r="NY204" s="943"/>
      <c r="NZ204" s="943"/>
      <c r="OA204" s="943"/>
      <c r="OB204" s="943"/>
      <c r="OC204" s="943"/>
      <c r="OD204" s="943"/>
      <c r="OE204" s="943"/>
      <c r="OF204" s="943"/>
      <c r="OG204" s="943"/>
      <c r="OH204" s="943"/>
      <c r="OI204" s="943"/>
      <c r="OJ204" s="943"/>
      <c r="OK204" s="943"/>
      <c r="OL204" s="943"/>
      <c r="OM204" s="943"/>
      <c r="ON204" s="943"/>
      <c r="OO204" s="943"/>
      <c r="OP204" s="943"/>
      <c r="OQ204" s="943"/>
      <c r="OR204" s="943"/>
      <c r="OS204" s="943"/>
      <c r="OT204" s="943"/>
      <c r="OU204" s="943"/>
      <c r="OV204" s="943"/>
      <c r="OW204" s="943"/>
      <c r="OX204" s="943"/>
      <c r="OY204" s="943"/>
      <c r="OZ204" s="943"/>
      <c r="PA204" s="943"/>
      <c r="PB204" s="943"/>
      <c r="PC204" s="943"/>
      <c r="PD204" s="943"/>
      <c r="PE204" s="943"/>
      <c r="PF204" s="943"/>
      <c r="PG204" s="943"/>
      <c r="PH204" s="943"/>
      <c r="PI204" s="943"/>
      <c r="PJ204" s="943"/>
      <c r="PK204" s="943"/>
      <c r="PL204" s="943"/>
      <c r="PM204" s="943"/>
      <c r="PN204" s="943"/>
      <c r="PO204" s="943"/>
      <c r="PP204" s="943"/>
      <c r="PQ204" s="943"/>
      <c r="PR204" s="943"/>
      <c r="PS204" s="943"/>
      <c r="PT204" s="943"/>
      <c r="PU204" s="943"/>
      <c r="PV204" s="943"/>
      <c r="PW204" s="943"/>
      <c r="PX204" s="943"/>
      <c r="PY204" s="943"/>
      <c r="PZ204" s="943"/>
      <c r="QA204" s="943"/>
      <c r="QB204" s="943"/>
      <c r="QC204" s="943"/>
      <c r="QD204" s="943"/>
      <c r="QE204" s="943"/>
      <c r="QF204" s="943"/>
      <c r="QG204" s="943"/>
      <c r="QH204" s="943"/>
      <c r="QI204" s="943"/>
      <c r="QJ204" s="943"/>
      <c r="QK204" s="943"/>
      <c r="QL204" s="943"/>
      <c r="QM204" s="943"/>
      <c r="QN204" s="943"/>
      <c r="QO204" s="943"/>
      <c r="QP204" s="943"/>
      <c r="QQ204" s="943"/>
      <c r="QR204" s="943"/>
      <c r="QS204" s="943"/>
      <c r="QT204" s="943"/>
      <c r="QU204" s="943"/>
      <c r="QV204" s="943"/>
      <c r="QW204" s="943"/>
      <c r="QX204" s="943"/>
      <c r="QY204" s="943"/>
      <c r="QZ204" s="943"/>
      <c r="RA204" s="943"/>
      <c r="RB204" s="943"/>
      <c r="RC204" s="943"/>
      <c r="RD204" s="943"/>
      <c r="RE204" s="943"/>
      <c r="RF204" s="943"/>
      <c r="RG204" s="943"/>
      <c r="RH204" s="943"/>
      <c r="RI204" s="943"/>
      <c r="RJ204" s="943"/>
      <c r="RK204" s="943"/>
      <c r="RL204" s="943"/>
      <c r="RM204" s="943"/>
      <c r="RN204" s="943"/>
      <c r="RO204" s="943"/>
      <c r="RP204" s="943"/>
      <c r="RQ204" s="943"/>
      <c r="RR204" s="943"/>
      <c r="RS204" s="943"/>
      <c r="RT204" s="943"/>
      <c r="RU204" s="943"/>
      <c r="RV204" s="943"/>
      <c r="RW204" s="943"/>
      <c r="RX204" s="943"/>
      <c r="RY204" s="943"/>
      <c r="RZ204" s="943"/>
      <c r="SA204" s="943"/>
      <c r="SB204" s="943"/>
      <c r="SC204" s="943"/>
      <c r="SD204" s="943"/>
      <c r="SE204" s="943"/>
      <c r="SF204" s="943"/>
      <c r="SG204" s="943"/>
      <c r="SH204" s="943"/>
      <c r="SI204" s="943"/>
      <c r="SJ204" s="943"/>
      <c r="SK204" s="943"/>
      <c r="SL204" s="943"/>
      <c r="SM204" s="943"/>
      <c r="SN204" s="943"/>
      <c r="SO204" s="943"/>
      <c r="SQ204" s="943"/>
      <c r="SR204" s="943"/>
      <c r="SS204" s="943"/>
      <c r="ST204" s="943"/>
      <c r="SU204" s="943"/>
      <c r="SV204" s="943"/>
      <c r="SW204" s="943"/>
      <c r="SX204" s="943"/>
      <c r="SY204" s="943"/>
      <c r="SZ204" s="943"/>
      <c r="TA204" s="943"/>
      <c r="TB204" s="943"/>
      <c r="TC204" s="943"/>
      <c r="TD204" s="943"/>
      <c r="TE204" s="943"/>
      <c r="TF204" s="943"/>
      <c r="TG204" s="943"/>
      <c r="TH204" s="943"/>
      <c r="TI204" s="943"/>
      <c r="TJ204" s="943"/>
      <c r="TK204" s="943"/>
      <c r="TL204" s="943"/>
      <c r="TM204" s="943"/>
      <c r="TN204" s="943"/>
      <c r="TO204" s="943"/>
      <c r="TP204" s="943"/>
      <c r="TQ204" s="943"/>
      <c r="TR204" s="943"/>
      <c r="TS204" s="943"/>
      <c r="TT204" s="943"/>
      <c r="TU204" s="943"/>
      <c r="TV204" s="943"/>
      <c r="TW204" s="943"/>
      <c r="TX204" s="943"/>
      <c r="TY204" s="943"/>
      <c r="TZ204" s="943"/>
      <c r="UA204" s="943"/>
      <c r="UB204" s="943"/>
      <c r="UC204" s="943"/>
      <c r="UD204" s="943"/>
      <c r="UE204" s="943"/>
      <c r="UF204" s="943"/>
      <c r="UG204" s="943"/>
      <c r="UH204" s="943"/>
      <c r="UI204" s="943"/>
      <c r="UJ204" s="943"/>
      <c r="UK204" s="943"/>
      <c r="UL204" s="943"/>
      <c r="UM204" s="943"/>
      <c r="UN204" s="943"/>
      <c r="UO204" s="943"/>
      <c r="UP204" s="943"/>
      <c r="UQ204" s="943"/>
      <c r="UR204" s="943"/>
      <c r="US204" s="943"/>
      <c r="UT204" s="943"/>
      <c r="UU204" s="943"/>
      <c r="UV204" s="943"/>
      <c r="UW204" s="943"/>
      <c r="UX204" s="943"/>
      <c r="UY204" s="943"/>
      <c r="UZ204" s="943"/>
      <c r="VA204" s="943"/>
      <c r="VB204" s="943"/>
      <c r="VC204" s="943"/>
      <c r="VD204" s="943"/>
      <c r="VE204" s="943"/>
      <c r="VF204" s="943"/>
      <c r="VG204" s="943"/>
      <c r="VH204" s="943"/>
      <c r="VI204" s="943"/>
      <c r="VJ204" s="943"/>
      <c r="VK204" s="943"/>
      <c r="VL204" s="943"/>
      <c r="VM204" s="943"/>
      <c r="VN204" s="943"/>
      <c r="VO204" s="943"/>
      <c r="VP204" s="943"/>
      <c r="VQ204" s="943"/>
      <c r="VR204" s="943"/>
      <c r="VS204" s="943"/>
      <c r="VT204" s="943"/>
      <c r="VU204" s="943"/>
      <c r="VV204" s="943"/>
      <c r="VW204" s="943"/>
      <c r="VX204" s="943"/>
      <c r="VY204" s="943"/>
      <c r="VZ204" s="943"/>
      <c r="WA204" s="943"/>
      <c r="WB204" s="943"/>
      <c r="WC204" s="943"/>
      <c r="WD204" s="943"/>
      <c r="WE204" s="943"/>
      <c r="WF204" s="943"/>
      <c r="WG204" s="943"/>
      <c r="WH204" s="943"/>
      <c r="WI204" s="943"/>
      <c r="WJ204" s="943"/>
      <c r="WK204" s="943"/>
      <c r="WL204" s="943"/>
      <c r="WM204" s="943"/>
      <c r="WN204" s="943"/>
      <c r="WO204" s="943"/>
      <c r="WP204" s="943"/>
      <c r="WQ204" s="943"/>
      <c r="WR204" s="943"/>
      <c r="WS204" s="943"/>
      <c r="WT204" s="943"/>
      <c r="WU204" s="943"/>
      <c r="WV204" s="943"/>
      <c r="WW204" s="943"/>
      <c r="WX204" s="943"/>
      <c r="WY204" s="943"/>
      <c r="WZ204" s="943"/>
      <c r="XA204" s="943"/>
      <c r="XB204" s="943"/>
      <c r="XC204" s="943"/>
      <c r="XD204" s="943"/>
      <c r="XE204" s="943"/>
      <c r="XF204" s="943"/>
      <c r="XG204" s="943"/>
      <c r="XH204" s="943"/>
      <c r="XI204" s="943"/>
      <c r="XJ204" s="943"/>
      <c r="XK204" s="943"/>
      <c r="XL204" s="943"/>
      <c r="XM204" s="943"/>
      <c r="XN204" s="943"/>
      <c r="XO204" s="943"/>
      <c r="XP204" s="943"/>
      <c r="XQ204" s="943"/>
      <c r="XR204" s="943"/>
      <c r="XS204" s="943"/>
      <c r="XT204" s="943"/>
      <c r="XU204" s="943"/>
      <c r="XV204" s="943"/>
      <c r="XW204" s="943"/>
      <c r="XX204" s="943"/>
      <c r="XY204" s="943"/>
      <c r="XZ204" s="943"/>
      <c r="YA204" s="943"/>
      <c r="YB204" s="943"/>
      <c r="YC204" s="943"/>
      <c r="YD204" s="943"/>
      <c r="YE204" s="943"/>
      <c r="YF204" s="943"/>
      <c r="YG204" s="943"/>
      <c r="YH204" s="943"/>
      <c r="YI204" s="943"/>
      <c r="YJ204" s="943"/>
      <c r="YK204" s="943"/>
      <c r="YL204" s="943"/>
      <c r="YM204" s="943"/>
      <c r="YN204" s="943"/>
      <c r="YO204" s="943"/>
      <c r="YP204" s="943"/>
      <c r="YQ204" s="943"/>
      <c r="YR204" s="943"/>
      <c r="YS204" s="943"/>
      <c r="YT204" s="943"/>
      <c r="YU204" s="943"/>
      <c r="YV204" s="943"/>
      <c r="YW204" s="943"/>
      <c r="YX204" s="943"/>
      <c r="YY204" s="943"/>
      <c r="YZ204" s="943"/>
      <c r="ZA204" s="943"/>
      <c r="ZB204" s="943"/>
      <c r="ZC204" s="943"/>
      <c r="ZD204" s="943"/>
      <c r="ZE204" s="943"/>
      <c r="ZF204" s="943"/>
      <c r="ZG204" s="943"/>
      <c r="ZH204" s="943"/>
      <c r="ZI204" s="943"/>
      <c r="ZJ204" s="943"/>
      <c r="ZK204" s="943"/>
      <c r="ZL204" s="943"/>
      <c r="ZM204" s="943"/>
      <c r="ZN204" s="943"/>
      <c r="ZO204" s="943"/>
      <c r="ZP204" s="943"/>
      <c r="ZQ204" s="943"/>
      <c r="ZR204" s="943"/>
      <c r="ZS204" s="943"/>
      <c r="ZT204" s="943"/>
      <c r="ZU204" s="943"/>
      <c r="ZV204" s="943"/>
      <c r="ZW204" s="943"/>
      <c r="ZX204" s="943"/>
      <c r="ZY204" s="943"/>
      <c r="ZZ204" s="943"/>
      <c r="AAA204" s="943"/>
      <c r="AAB204" s="943"/>
      <c r="AAC204" s="943"/>
      <c r="AAD204" s="943"/>
      <c r="AAE204" s="943"/>
      <c r="AAF204" s="943"/>
      <c r="AAG204" s="943"/>
      <c r="AAH204" s="943"/>
      <c r="AAI204" s="943"/>
      <c r="AAJ204" s="943"/>
      <c r="AAK204" s="943"/>
      <c r="AAL204" s="943"/>
      <c r="AAM204" s="943"/>
      <c r="AAN204" s="943"/>
      <c r="AAO204" s="943"/>
      <c r="AAP204" s="943"/>
      <c r="AAQ204" s="943"/>
      <c r="AAR204" s="943"/>
      <c r="AAS204" s="943"/>
      <c r="AAT204" s="943"/>
      <c r="AAU204" s="943"/>
      <c r="AAV204" s="943"/>
      <c r="AAW204" s="943"/>
      <c r="AAX204" s="943"/>
      <c r="AAY204" s="943"/>
      <c r="AAZ204" s="943"/>
      <c r="ABA204" s="943"/>
      <c r="ABB204" s="943"/>
      <c r="ABC204" s="943"/>
      <c r="ABD204" s="943"/>
      <c r="ABE204" s="943"/>
      <c r="ABF204" s="943"/>
      <c r="ABG204" s="943"/>
      <c r="ABH204" s="943"/>
      <c r="ABI204" s="943"/>
      <c r="ABJ204" s="943"/>
      <c r="ABK204" s="943"/>
      <c r="ABL204" s="943"/>
      <c r="ABM204" s="943"/>
      <c r="ABN204" s="943"/>
      <c r="ABO204" s="943"/>
      <c r="ABP204" s="943"/>
      <c r="ABQ204" s="943"/>
      <c r="ABR204" s="943"/>
      <c r="ABS204" s="943"/>
      <c r="ABT204" s="943"/>
      <c r="ABU204" s="943"/>
      <c r="ABV204" s="943"/>
      <c r="ABW204" s="943"/>
      <c r="ABX204" s="943"/>
      <c r="ABY204" s="943"/>
      <c r="ABZ204" s="943"/>
      <c r="ACA204" s="943"/>
      <c r="ACB204" s="943"/>
      <c r="ACC204" s="943"/>
      <c r="ACD204" s="943"/>
      <c r="ACE204" s="943"/>
      <c r="ACF204" s="943"/>
      <c r="ACG204" s="943"/>
      <c r="ACH204" s="943"/>
      <c r="ACI204" s="943"/>
      <c r="ACJ204" s="943"/>
      <c r="ACK204" s="943"/>
      <c r="ACM204" s="943"/>
      <c r="ACN204" s="943"/>
      <c r="ACO204" s="943"/>
      <c r="ACP204" s="943"/>
      <c r="ACQ204" s="943"/>
      <c r="ACR204" s="943"/>
      <c r="ACS204" s="943"/>
      <c r="ACT204" s="943"/>
      <c r="ACU204" s="943"/>
      <c r="ACV204" s="943"/>
      <c r="ACW204" s="943"/>
      <c r="ACX204" s="943"/>
      <c r="ACY204" s="943"/>
      <c r="ACZ204" s="943"/>
      <c r="ADA204" s="943"/>
      <c r="ADB204" s="943"/>
      <c r="ADC204" s="943"/>
      <c r="ADD204" s="943"/>
      <c r="ADE204" s="943"/>
      <c r="ADF204" s="943"/>
      <c r="ADG204" s="943"/>
      <c r="ADH204" s="943"/>
      <c r="ADI204" s="943"/>
      <c r="ADJ204" s="943"/>
      <c r="ADK204" s="943"/>
      <c r="ADL204" s="943"/>
      <c r="ADM204" s="943"/>
      <c r="ADN204" s="943"/>
      <c r="ADO204" s="943"/>
      <c r="ADP204" s="943"/>
      <c r="ADQ204" s="943"/>
      <c r="ADR204" s="943"/>
      <c r="ADS204" s="943"/>
      <c r="ADT204" s="943"/>
      <c r="ADU204" s="943"/>
      <c r="ADV204" s="943"/>
      <c r="ADW204" s="943"/>
      <c r="ADX204" s="943"/>
      <c r="ADY204" s="943"/>
      <c r="ADZ204" s="943"/>
      <c r="AEA204" s="943"/>
      <c r="AEB204" s="943"/>
      <c r="AEC204" s="943"/>
      <c r="AED204" s="943"/>
      <c r="AEE204" s="943"/>
      <c r="AEF204" s="943"/>
      <c r="AEG204" s="943"/>
      <c r="AEH204" s="943"/>
      <c r="AEI204" s="943"/>
      <c r="AEJ204" s="943"/>
      <c r="AEK204" s="943"/>
      <c r="AEL204" s="943"/>
      <c r="AEM204" s="943"/>
      <c r="AEN204" s="943"/>
      <c r="AEO204" s="943"/>
      <c r="AEP204" s="943"/>
      <c r="AEQ204" s="943"/>
      <c r="AER204" s="943"/>
      <c r="AES204" s="943"/>
      <c r="AET204" s="943"/>
      <c r="AEU204" s="943"/>
      <c r="AEV204" s="943"/>
      <c r="AEW204" s="943"/>
      <c r="AEX204" s="943"/>
      <c r="AEY204" s="943"/>
      <c r="AEZ204" s="943"/>
      <c r="AFA204" s="943"/>
      <c r="AFB204" s="943"/>
      <c r="AFC204" s="943"/>
      <c r="AFD204" s="943"/>
      <c r="AFE204" s="943"/>
      <c r="AFF204" s="943"/>
      <c r="AFG204" s="943"/>
      <c r="AFH204" s="943"/>
      <c r="AFI204" s="943"/>
      <c r="AFJ204" s="943"/>
      <c r="AFK204" s="943"/>
      <c r="AFL204" s="943"/>
      <c r="AFM204" s="943"/>
      <c r="AFN204" s="943"/>
      <c r="AFO204" s="943"/>
      <c r="AFP204" s="943"/>
      <c r="AFQ204" s="943"/>
      <c r="AFR204" s="943"/>
      <c r="AFS204" s="943"/>
      <c r="AFT204" s="943"/>
      <c r="AFU204" s="943"/>
      <c r="AFV204" s="943"/>
      <c r="AFW204" s="943"/>
      <c r="AFX204" s="943"/>
      <c r="AFY204" s="943"/>
      <c r="AFZ204" s="943"/>
      <c r="AGA204" s="943"/>
      <c r="AGB204" s="943"/>
      <c r="AGC204" s="943"/>
      <c r="AGD204" s="943"/>
      <c r="AGE204" s="943"/>
      <c r="AGF204" s="943"/>
      <c r="AGG204" s="943"/>
      <c r="AGH204" s="943"/>
      <c r="AGI204" s="943"/>
      <c r="AGJ204" s="943"/>
      <c r="AGK204" s="943"/>
      <c r="AGL204" s="943"/>
      <c r="AGM204" s="943"/>
      <c r="AGN204" s="943"/>
      <c r="AGO204" s="943"/>
      <c r="AGP204" s="943"/>
      <c r="AGQ204" s="943"/>
      <c r="AGR204" s="943"/>
      <c r="AGS204" s="943"/>
      <c r="AGT204" s="943"/>
      <c r="AGU204" s="943"/>
      <c r="AGV204" s="943"/>
      <c r="AGW204" s="943"/>
      <c r="AGX204" s="943"/>
      <c r="AGY204" s="943"/>
      <c r="AGZ204" s="943"/>
      <c r="AHA204" s="943"/>
      <c r="AHB204" s="943"/>
      <c r="AHC204" s="943"/>
      <c r="AHD204" s="943"/>
      <c r="AHE204" s="943"/>
      <c r="AHF204" s="943"/>
      <c r="AHG204" s="943"/>
      <c r="AHH204" s="943"/>
      <c r="AHI204" s="943"/>
      <c r="AHJ204" s="943"/>
      <c r="AHK204" s="943"/>
      <c r="AHL204" s="943"/>
      <c r="AHM204" s="943"/>
      <c r="AHN204" s="943"/>
      <c r="AHO204" s="943"/>
      <c r="AHP204" s="943"/>
      <c r="AHQ204" s="943"/>
      <c r="AHR204" s="943"/>
      <c r="AHS204" s="943"/>
      <c r="AHT204" s="943"/>
      <c r="AHU204" s="943"/>
      <c r="AHV204" s="943"/>
      <c r="AHW204" s="943"/>
      <c r="AHX204" s="943"/>
      <c r="AHY204" s="943"/>
      <c r="AHZ204" s="943"/>
      <c r="AIA204" s="943"/>
      <c r="AIB204" s="943"/>
      <c r="AIC204" s="943"/>
      <c r="AID204" s="943"/>
      <c r="AIE204" s="943"/>
      <c r="AIF204" s="943"/>
      <c r="AIG204" s="943"/>
      <c r="AIH204" s="943"/>
      <c r="AII204" s="943"/>
      <c r="AIJ204" s="943"/>
      <c r="AIK204" s="943"/>
      <c r="AIL204" s="943"/>
      <c r="AIM204" s="943"/>
      <c r="AIN204" s="943"/>
      <c r="AIO204" s="943"/>
      <c r="AIP204" s="943"/>
      <c r="AIQ204" s="943"/>
      <c r="AIR204" s="943"/>
      <c r="AIS204" s="943"/>
      <c r="AIT204" s="943"/>
      <c r="AIU204" s="943"/>
      <c r="AIV204" s="943"/>
      <c r="AIW204" s="943"/>
      <c r="AIX204" s="943"/>
      <c r="AIY204" s="943"/>
      <c r="AIZ204" s="943"/>
      <c r="AJA204" s="943"/>
      <c r="AJB204" s="943"/>
      <c r="AJC204" s="943"/>
      <c r="AJD204" s="943"/>
      <c r="AJE204" s="943"/>
      <c r="AJF204" s="943"/>
      <c r="AJG204" s="943"/>
      <c r="AJH204" s="943"/>
      <c r="AJI204" s="943"/>
      <c r="AJJ204" s="943"/>
      <c r="AJK204" s="943"/>
      <c r="AJL204" s="943"/>
      <c r="AJM204" s="943"/>
      <c r="AJN204" s="943"/>
      <c r="AJO204" s="943"/>
      <c r="AJP204" s="943"/>
      <c r="AJQ204" s="943"/>
      <c r="AJR204" s="943"/>
      <c r="AJS204" s="943"/>
      <c r="AJT204" s="943"/>
      <c r="AJU204" s="943"/>
      <c r="AJV204" s="943"/>
      <c r="AJW204" s="943"/>
      <c r="AJX204" s="943"/>
      <c r="AJY204" s="943"/>
      <c r="AJZ204" s="943"/>
      <c r="AKA204" s="943"/>
      <c r="AKB204" s="943"/>
      <c r="AKC204" s="943"/>
      <c r="AKD204" s="943"/>
      <c r="AKE204" s="943"/>
      <c r="AKF204" s="943"/>
      <c r="AKG204" s="943"/>
      <c r="AKH204" s="943"/>
      <c r="AKI204" s="943"/>
      <c r="AKJ204" s="943"/>
      <c r="AKK204" s="943"/>
      <c r="AKL204" s="943"/>
      <c r="AKM204" s="943"/>
      <c r="AKN204" s="943"/>
      <c r="AKO204" s="943"/>
      <c r="AKP204" s="943"/>
      <c r="AKQ204" s="943"/>
      <c r="AKR204" s="943"/>
      <c r="AKS204" s="943"/>
      <c r="AKT204" s="943"/>
      <c r="AKU204" s="943"/>
      <c r="AKV204" s="943"/>
      <c r="AKW204" s="943"/>
      <c r="AKX204" s="943"/>
      <c r="AKY204" s="943"/>
      <c r="AKZ204" s="943"/>
      <c r="ALA204" s="943"/>
      <c r="ALB204" s="943"/>
      <c r="ALC204" s="943"/>
      <c r="ALD204" s="943"/>
      <c r="ALE204" s="943"/>
      <c r="ALF204" s="943"/>
      <c r="ALG204" s="943"/>
      <c r="ALH204" s="943"/>
      <c r="ALI204" s="943"/>
      <c r="ALJ204" s="943"/>
      <c r="ALK204" s="943"/>
      <c r="ALL204" s="943"/>
      <c r="ALM204" s="943"/>
      <c r="ALN204" s="943"/>
      <c r="ALO204" s="943"/>
      <c r="ALP204" s="943"/>
      <c r="ALQ204" s="943"/>
      <c r="ALR204" s="943"/>
      <c r="ALS204" s="943"/>
      <c r="ALT204" s="943"/>
      <c r="ALU204" s="943"/>
      <c r="ALV204" s="943"/>
      <c r="ALW204" s="943"/>
      <c r="ALX204" s="943"/>
      <c r="ALY204" s="943"/>
      <c r="ALZ204" s="943"/>
      <c r="AMA204" s="943"/>
      <c r="AMB204" s="943"/>
      <c r="AMC204" s="943"/>
      <c r="AMD204" s="943"/>
      <c r="AME204" s="943"/>
      <c r="AMF204" s="943"/>
      <c r="AMG204" s="943"/>
      <c r="AMI204" s="943"/>
      <c r="AMJ204" s="943"/>
      <c r="AMK204" s="943"/>
      <c r="AML204" s="943"/>
      <c r="AMM204" s="943"/>
      <c r="AMN204" s="943"/>
      <c r="AMO204" s="943"/>
      <c r="AMP204" s="943"/>
      <c r="AMQ204" s="943"/>
      <c r="AMR204" s="943"/>
      <c r="AMS204" s="943"/>
      <c r="AMT204" s="943"/>
      <c r="AMU204" s="943"/>
      <c r="AMV204" s="943"/>
      <c r="AMW204" s="943"/>
      <c r="AMX204" s="943"/>
      <c r="AMY204" s="943"/>
      <c r="AMZ204" s="943"/>
      <c r="ANA204" s="943"/>
      <c r="ANB204" s="943"/>
      <c r="ANC204" s="943"/>
      <c r="AND204" s="943"/>
      <c r="ANE204" s="943"/>
      <c r="ANF204" s="943"/>
      <c r="ANG204" s="943"/>
      <c r="ANH204" s="943"/>
      <c r="ANI204" s="943"/>
      <c r="ANJ204" s="943"/>
      <c r="ANK204" s="943"/>
      <c r="ANL204" s="943"/>
      <c r="ANM204" s="943"/>
      <c r="ANN204" s="943"/>
      <c r="ANO204" s="943"/>
      <c r="ANP204" s="943"/>
      <c r="ANQ204" s="943"/>
      <c r="ANR204" s="943"/>
      <c r="ANS204" s="943"/>
      <c r="ANT204" s="943"/>
      <c r="ANU204" s="943"/>
      <c r="ANV204" s="943"/>
      <c r="ANW204" s="943"/>
      <c r="ANX204" s="943"/>
      <c r="ANY204" s="943"/>
      <c r="ANZ204" s="943"/>
      <c r="AOA204" s="943"/>
      <c r="AOB204" s="943"/>
      <c r="AOC204" s="943"/>
      <c r="AOD204" s="943"/>
      <c r="AOE204" s="943"/>
      <c r="AOF204" s="943"/>
      <c r="AOG204" s="943"/>
      <c r="AOH204" s="943"/>
      <c r="AOI204" s="943"/>
      <c r="AOJ204" s="943"/>
      <c r="AOK204" s="943"/>
      <c r="AOL204" s="943"/>
      <c r="AOM204" s="943"/>
      <c r="AON204" s="943"/>
      <c r="AOO204" s="943"/>
      <c r="AOP204" s="943"/>
      <c r="AOQ204" s="943"/>
      <c r="AOR204" s="943"/>
      <c r="AOS204" s="943"/>
      <c r="AOT204" s="943"/>
      <c r="AOU204" s="943"/>
      <c r="AOV204" s="943"/>
      <c r="AOW204" s="943"/>
      <c r="AOX204" s="943"/>
      <c r="AOY204" s="943"/>
      <c r="AOZ204" s="943"/>
      <c r="APA204" s="943"/>
      <c r="APB204" s="943"/>
      <c r="APC204" s="943"/>
      <c r="APD204" s="943"/>
      <c r="APE204" s="943"/>
      <c r="APF204" s="943"/>
      <c r="APG204" s="943"/>
      <c r="APH204" s="943"/>
      <c r="API204" s="943"/>
      <c r="APJ204" s="943"/>
      <c r="APK204" s="943"/>
      <c r="APL204" s="943"/>
      <c r="APM204" s="943"/>
      <c r="APN204" s="943"/>
      <c r="APO204" s="943"/>
      <c r="APP204" s="943"/>
      <c r="APQ204" s="943"/>
      <c r="APR204" s="943"/>
      <c r="APS204" s="943"/>
      <c r="APT204" s="943"/>
      <c r="APU204" s="943"/>
      <c r="APV204" s="943"/>
      <c r="APW204" s="943"/>
      <c r="APX204" s="943"/>
      <c r="APY204" s="943"/>
      <c r="APZ204" s="943"/>
      <c r="AQA204" s="943"/>
      <c r="AQB204" s="943"/>
      <c r="AQC204" s="943"/>
      <c r="AQD204" s="943"/>
      <c r="AQE204" s="943"/>
      <c r="AQF204" s="943"/>
      <c r="AQG204" s="943"/>
      <c r="AQH204" s="943"/>
      <c r="AQI204" s="943"/>
      <c r="AQJ204" s="943"/>
      <c r="AQK204" s="943"/>
      <c r="AQL204" s="943"/>
      <c r="AQM204" s="943"/>
      <c r="AQN204" s="943"/>
      <c r="AQO204" s="943"/>
      <c r="AQP204" s="943"/>
      <c r="AQQ204" s="943"/>
      <c r="AQR204" s="943"/>
      <c r="AQS204" s="943"/>
      <c r="AQT204" s="943"/>
      <c r="AQU204" s="943"/>
      <c r="AQV204" s="943"/>
      <c r="AQW204" s="943"/>
      <c r="AQX204" s="943"/>
      <c r="AQY204" s="943"/>
      <c r="AQZ204" s="943"/>
      <c r="ARA204" s="943"/>
      <c r="ARB204" s="943"/>
      <c r="ARC204" s="943"/>
      <c r="ARD204" s="943"/>
      <c r="ARE204" s="943"/>
      <c r="ARF204" s="943"/>
      <c r="ARG204" s="943"/>
      <c r="ARH204" s="943"/>
      <c r="ARI204" s="943"/>
      <c r="ARJ204" s="943"/>
      <c r="ARK204" s="943"/>
      <c r="ARL204" s="943"/>
      <c r="ARM204" s="943"/>
      <c r="ARN204" s="943"/>
      <c r="ARO204" s="943"/>
      <c r="ARP204" s="943"/>
      <c r="ARQ204" s="943"/>
      <c r="ARR204" s="943"/>
      <c r="ARS204" s="943"/>
      <c r="ART204" s="943"/>
      <c r="ARU204" s="943"/>
      <c r="ARV204" s="943"/>
      <c r="ARW204" s="943"/>
      <c r="ARX204" s="943"/>
      <c r="ARY204" s="943"/>
      <c r="ARZ204" s="943"/>
      <c r="ASA204" s="943"/>
      <c r="ASB204" s="943"/>
      <c r="ASC204" s="943"/>
      <c r="ASD204" s="943"/>
      <c r="ASE204" s="943"/>
      <c r="ASF204" s="943"/>
      <c r="ASG204" s="943"/>
      <c r="ASH204" s="943"/>
      <c r="ASI204" s="943"/>
      <c r="ASJ204" s="943"/>
      <c r="ASK204" s="943"/>
      <c r="ASL204" s="943"/>
      <c r="ASM204" s="943"/>
      <c r="ASN204" s="943"/>
      <c r="ASO204" s="943"/>
      <c r="ASP204" s="943"/>
      <c r="ASQ204" s="943"/>
      <c r="ASR204" s="943"/>
      <c r="ASS204" s="943"/>
      <c r="AST204" s="943"/>
      <c r="ASU204" s="943"/>
      <c r="ASV204" s="943"/>
      <c r="ASW204" s="943"/>
      <c r="ASX204" s="943"/>
      <c r="ASY204" s="943"/>
      <c r="ASZ204" s="943"/>
      <c r="ATA204" s="943"/>
      <c r="ATB204" s="943"/>
      <c r="ATC204" s="943"/>
      <c r="ATD204" s="943"/>
      <c r="ATE204" s="943"/>
      <c r="ATF204" s="943"/>
      <c r="ATG204" s="943"/>
      <c r="ATH204" s="943"/>
      <c r="ATI204" s="943"/>
      <c r="ATJ204" s="943"/>
      <c r="ATK204" s="943"/>
      <c r="ATL204" s="943"/>
      <c r="ATM204" s="943"/>
      <c r="ATN204" s="943"/>
      <c r="ATO204" s="943"/>
      <c r="ATP204" s="943"/>
      <c r="ATQ204" s="943"/>
      <c r="ATR204" s="943"/>
      <c r="ATS204" s="943"/>
      <c r="ATT204" s="943"/>
      <c r="ATU204" s="943"/>
      <c r="ATV204" s="943"/>
      <c r="ATW204" s="943"/>
      <c r="ATX204" s="943"/>
      <c r="ATY204" s="943"/>
      <c r="ATZ204" s="943"/>
      <c r="AUA204" s="943"/>
      <c r="AUB204" s="943"/>
      <c r="AUC204" s="943"/>
      <c r="AUD204" s="943"/>
      <c r="AUE204" s="943"/>
      <c r="AUF204" s="943"/>
      <c r="AUG204" s="943"/>
      <c r="AUH204" s="943"/>
      <c r="AUI204" s="943"/>
      <c r="AUJ204" s="943"/>
      <c r="AUK204" s="943"/>
      <c r="AUL204" s="943"/>
      <c r="AUM204" s="943"/>
      <c r="AUN204" s="943"/>
      <c r="AUO204" s="943"/>
      <c r="AUP204" s="943"/>
      <c r="AUQ204" s="943"/>
      <c r="AUR204" s="943"/>
      <c r="AUS204" s="943"/>
      <c r="AUT204" s="943"/>
      <c r="AUU204" s="943"/>
      <c r="AUV204" s="943"/>
      <c r="AUW204" s="943"/>
      <c r="AUX204" s="943"/>
      <c r="AUY204" s="943"/>
      <c r="AUZ204" s="943"/>
      <c r="AVA204" s="943"/>
      <c r="AVB204" s="943"/>
      <c r="AVC204" s="943"/>
      <c r="AVD204" s="943"/>
      <c r="AVE204" s="943"/>
      <c r="AVF204" s="943"/>
      <c r="AVG204" s="943"/>
      <c r="AVH204" s="943"/>
      <c r="AVI204" s="943"/>
      <c r="AVJ204" s="943"/>
      <c r="AVK204" s="943"/>
      <c r="AVL204" s="943"/>
      <c r="AVM204" s="943"/>
      <c r="AVN204" s="943"/>
      <c r="AVO204" s="943"/>
      <c r="AVP204" s="943"/>
      <c r="AVQ204" s="943"/>
      <c r="AVR204" s="943"/>
      <c r="AVS204" s="943"/>
      <c r="AVT204" s="943"/>
      <c r="AVU204" s="943"/>
      <c r="AVV204" s="943"/>
      <c r="AVW204" s="943"/>
      <c r="AVX204" s="943"/>
      <c r="AVY204" s="943"/>
      <c r="AVZ204" s="943"/>
      <c r="AWA204" s="943"/>
      <c r="AWB204" s="943"/>
      <c r="AWC204" s="943"/>
      <c r="AWE204" s="943"/>
      <c r="AWF204" s="943"/>
      <c r="AWG204" s="943"/>
      <c r="AWH204" s="943"/>
      <c r="AWI204" s="943"/>
      <c r="AWJ204" s="943"/>
      <c r="AWK204" s="943"/>
      <c r="AWL204" s="943"/>
      <c r="AWM204" s="943"/>
      <c r="AWN204" s="943"/>
      <c r="AWO204" s="943"/>
      <c r="AWP204" s="943"/>
      <c r="AWQ204" s="943"/>
      <c r="AWR204" s="943"/>
      <c r="AWS204" s="943"/>
      <c r="AWT204" s="943"/>
      <c r="AWU204" s="943"/>
      <c r="AWV204" s="943"/>
      <c r="AWW204" s="943"/>
      <c r="AWX204" s="943"/>
      <c r="AWY204" s="943"/>
      <c r="AWZ204" s="943"/>
      <c r="AXA204" s="943"/>
      <c r="AXB204" s="943"/>
      <c r="AXC204" s="943"/>
      <c r="AXD204" s="943"/>
      <c r="AXE204" s="943"/>
      <c r="AXF204" s="943"/>
      <c r="AXG204" s="943"/>
      <c r="AXH204" s="943"/>
      <c r="AXI204" s="943"/>
      <c r="AXJ204" s="943"/>
      <c r="AXK204" s="943"/>
      <c r="AXL204" s="943"/>
      <c r="AXM204" s="943"/>
      <c r="AXN204" s="943"/>
      <c r="AXO204" s="943"/>
      <c r="AXP204" s="943"/>
      <c r="AXQ204" s="943"/>
      <c r="AXR204" s="943"/>
      <c r="AXS204" s="943"/>
      <c r="AXT204" s="943"/>
      <c r="AXU204" s="943"/>
      <c r="AXV204" s="943"/>
      <c r="AXW204" s="943"/>
      <c r="AXX204" s="943"/>
      <c r="AXY204" s="943"/>
      <c r="AXZ204" s="943"/>
      <c r="AYA204" s="943"/>
      <c r="AYB204" s="943"/>
      <c r="AYC204" s="943"/>
      <c r="AYD204" s="943"/>
      <c r="AYE204" s="943"/>
      <c r="AYF204" s="943"/>
      <c r="AYG204" s="943"/>
      <c r="AYH204" s="943"/>
      <c r="AYI204" s="943"/>
      <c r="AYJ204" s="943"/>
      <c r="AYK204" s="943"/>
      <c r="AYL204" s="943"/>
      <c r="AYM204" s="943"/>
      <c r="AYN204" s="943"/>
      <c r="AYO204" s="943"/>
      <c r="AYP204" s="943"/>
      <c r="AYQ204" s="943"/>
      <c r="AYR204" s="943"/>
      <c r="AYS204" s="943"/>
      <c r="AYT204" s="943"/>
      <c r="AYU204" s="943"/>
      <c r="AYV204" s="943"/>
      <c r="AYW204" s="943"/>
      <c r="AYX204" s="943"/>
      <c r="AYY204" s="943"/>
      <c r="AYZ204" s="943"/>
      <c r="AZA204" s="943"/>
      <c r="AZB204" s="943"/>
      <c r="AZC204" s="943"/>
      <c r="AZD204" s="943"/>
      <c r="AZE204" s="943"/>
      <c r="AZF204" s="943"/>
      <c r="AZG204" s="943"/>
      <c r="AZH204" s="943"/>
      <c r="AZI204" s="943"/>
      <c r="AZJ204" s="943"/>
      <c r="AZK204" s="943"/>
      <c r="AZL204" s="943"/>
      <c r="AZM204" s="943"/>
      <c r="AZN204" s="943"/>
      <c r="AZO204" s="943"/>
      <c r="AZP204" s="943"/>
      <c r="AZQ204" s="943"/>
      <c r="AZR204" s="943"/>
      <c r="AZS204" s="943"/>
      <c r="AZT204" s="943"/>
      <c r="AZU204" s="943"/>
      <c r="AZV204" s="943"/>
      <c r="AZW204" s="943"/>
      <c r="AZX204" s="943"/>
      <c r="AZY204" s="943"/>
      <c r="AZZ204" s="943"/>
      <c r="BAA204" s="943"/>
      <c r="BAB204" s="943"/>
      <c r="BAC204" s="943"/>
      <c r="BAD204" s="943"/>
      <c r="BAE204" s="943"/>
      <c r="BAF204" s="943"/>
      <c r="BAG204" s="943"/>
      <c r="BAH204" s="943"/>
      <c r="BAI204" s="943"/>
      <c r="BAJ204" s="943"/>
      <c r="BAK204" s="943"/>
      <c r="BAL204" s="943"/>
      <c r="BAM204" s="943"/>
      <c r="BAN204" s="943"/>
      <c r="BAO204" s="943"/>
      <c r="BAP204" s="943"/>
      <c r="BAQ204" s="943"/>
      <c r="BAR204" s="943"/>
      <c r="BAS204" s="943"/>
      <c r="BAT204" s="943"/>
      <c r="BAU204" s="943"/>
      <c r="BAV204" s="943"/>
      <c r="BAW204" s="943"/>
      <c r="BAX204" s="943"/>
      <c r="BAY204" s="943"/>
      <c r="BAZ204" s="943"/>
      <c r="BBA204" s="943"/>
      <c r="BBB204" s="943"/>
      <c r="BBC204" s="943"/>
      <c r="BBD204" s="943"/>
      <c r="BBE204" s="943"/>
      <c r="BBF204" s="943"/>
      <c r="BBG204" s="943"/>
      <c r="BBH204" s="943"/>
      <c r="BBI204" s="943"/>
      <c r="BBJ204" s="943"/>
      <c r="BBK204" s="943"/>
      <c r="BBL204" s="943"/>
      <c r="BBM204" s="943"/>
      <c r="BBN204" s="943"/>
      <c r="BBO204" s="943"/>
      <c r="BBP204" s="943"/>
      <c r="BBQ204" s="943"/>
      <c r="BBR204" s="943"/>
      <c r="BBS204" s="943"/>
      <c r="BBT204" s="943"/>
      <c r="BBU204" s="943"/>
      <c r="BBV204" s="943"/>
      <c r="BBW204" s="943"/>
      <c r="BBX204" s="943"/>
      <c r="BBY204" s="943"/>
      <c r="BBZ204" s="943"/>
      <c r="BCA204" s="943"/>
      <c r="BCB204" s="943"/>
      <c r="BCC204" s="943"/>
      <c r="BCD204" s="943"/>
      <c r="BCE204" s="943"/>
      <c r="BCF204" s="943"/>
      <c r="BCG204" s="943"/>
      <c r="BCH204" s="943"/>
      <c r="BCI204" s="943"/>
      <c r="BCJ204" s="943"/>
      <c r="BCK204" s="943"/>
      <c r="BCL204" s="943"/>
      <c r="BCM204" s="943"/>
      <c r="BCN204" s="943"/>
      <c r="BCO204" s="943"/>
      <c r="BCP204" s="943"/>
      <c r="BCQ204" s="943"/>
      <c r="BCR204" s="943"/>
      <c r="BCS204" s="943"/>
      <c r="BCT204" s="943"/>
      <c r="BCU204" s="943"/>
      <c r="BCV204" s="943"/>
      <c r="BCW204" s="943"/>
      <c r="BCX204" s="943"/>
      <c r="BCY204" s="943"/>
      <c r="BCZ204" s="943"/>
      <c r="BDA204" s="943"/>
      <c r="BDB204" s="943"/>
      <c r="BDC204" s="943"/>
      <c r="BDD204" s="943"/>
      <c r="BDE204" s="943"/>
      <c r="BDF204" s="943"/>
      <c r="BDG204" s="943"/>
      <c r="BDH204" s="943"/>
      <c r="BDI204" s="943"/>
      <c r="BDJ204" s="943"/>
      <c r="BDK204" s="943"/>
      <c r="BDL204" s="943"/>
      <c r="BDM204" s="943"/>
      <c r="BDN204" s="943"/>
      <c r="BDO204" s="943"/>
      <c r="BDP204" s="943"/>
      <c r="BDQ204" s="943"/>
      <c r="BDR204" s="943"/>
      <c r="BDS204" s="943"/>
      <c r="BDT204" s="943"/>
      <c r="BDU204" s="943"/>
      <c r="BDV204" s="943"/>
      <c r="BDW204" s="943"/>
      <c r="BDX204" s="943"/>
      <c r="BDY204" s="943"/>
      <c r="BDZ204" s="943"/>
      <c r="BEA204" s="943"/>
      <c r="BEB204" s="943"/>
      <c r="BEC204" s="943"/>
      <c r="BED204" s="943"/>
      <c r="BEE204" s="943"/>
      <c r="BEF204" s="943"/>
      <c r="BEG204" s="943"/>
      <c r="BEH204" s="943"/>
      <c r="BEI204" s="943"/>
      <c r="BEJ204" s="943"/>
      <c r="BEK204" s="943"/>
      <c r="BEL204" s="943"/>
      <c r="BEM204" s="943"/>
      <c r="BEN204" s="943"/>
      <c r="BEO204" s="943"/>
      <c r="BEP204" s="943"/>
      <c r="BEQ204" s="943"/>
      <c r="BER204" s="943"/>
      <c r="BES204" s="943"/>
      <c r="BET204" s="943"/>
      <c r="BEU204" s="943"/>
      <c r="BEV204" s="943"/>
      <c r="BEW204" s="943"/>
      <c r="BEX204" s="943"/>
      <c r="BEY204" s="943"/>
      <c r="BEZ204" s="943"/>
      <c r="BFA204" s="943"/>
      <c r="BFB204" s="943"/>
      <c r="BFC204" s="943"/>
      <c r="BFD204" s="943"/>
      <c r="BFE204" s="943"/>
      <c r="BFF204" s="943"/>
      <c r="BFG204" s="943"/>
      <c r="BFH204" s="943"/>
      <c r="BFI204" s="943"/>
      <c r="BFJ204" s="943"/>
      <c r="BFK204" s="943"/>
      <c r="BFL204" s="943"/>
      <c r="BFM204" s="943"/>
      <c r="BFN204" s="943"/>
      <c r="BFO204" s="943"/>
      <c r="BFP204" s="943"/>
      <c r="BFQ204" s="943"/>
      <c r="BFR204" s="943"/>
      <c r="BFS204" s="943"/>
      <c r="BFT204" s="943"/>
      <c r="BFU204" s="943"/>
      <c r="BFV204" s="943"/>
      <c r="BFW204" s="943"/>
      <c r="BFX204" s="943"/>
      <c r="BFY204" s="943"/>
      <c r="BGA204" s="943"/>
      <c r="BGB204" s="943"/>
      <c r="BGC204" s="943"/>
      <c r="BGD204" s="943"/>
      <c r="BGE204" s="943"/>
      <c r="BGF204" s="943"/>
      <c r="BGG204" s="943"/>
      <c r="BGH204" s="943"/>
      <c r="BGI204" s="943"/>
      <c r="BGJ204" s="943"/>
      <c r="BGK204" s="943"/>
      <c r="BGL204" s="943"/>
      <c r="BGM204" s="943"/>
      <c r="BGN204" s="943"/>
      <c r="BGO204" s="943"/>
      <c r="BGP204" s="943"/>
      <c r="BGQ204" s="943"/>
      <c r="BGR204" s="943"/>
      <c r="BGS204" s="943"/>
      <c r="BGT204" s="943"/>
      <c r="BGU204" s="943"/>
      <c r="BGV204" s="943"/>
      <c r="BGW204" s="943"/>
      <c r="BGX204" s="943"/>
      <c r="BGY204" s="943"/>
      <c r="BGZ204" s="943"/>
      <c r="BHA204" s="943"/>
      <c r="BHB204" s="943"/>
      <c r="BHC204" s="943"/>
      <c r="BHD204" s="943"/>
      <c r="BHE204" s="943"/>
      <c r="BHF204" s="943"/>
      <c r="BHG204" s="943"/>
      <c r="BHH204" s="943"/>
      <c r="BHI204" s="943"/>
      <c r="BHJ204" s="943"/>
      <c r="BHK204" s="943"/>
      <c r="BHL204" s="943"/>
      <c r="BHM204" s="943"/>
      <c r="BHN204" s="943"/>
      <c r="BHO204" s="943"/>
      <c r="BHP204" s="943"/>
      <c r="BHQ204" s="943"/>
      <c r="BHR204" s="943"/>
      <c r="BHS204" s="943"/>
      <c r="BHT204" s="943"/>
      <c r="BHU204" s="943"/>
      <c r="BHV204" s="943"/>
      <c r="BHW204" s="943"/>
      <c r="BHX204" s="943"/>
      <c r="BHY204" s="943"/>
      <c r="BHZ204" s="943"/>
      <c r="BIA204" s="943"/>
      <c r="BIB204" s="943"/>
      <c r="BIC204" s="943"/>
      <c r="BID204" s="943"/>
      <c r="BIE204" s="943"/>
      <c r="BIF204" s="943"/>
      <c r="BIG204" s="943"/>
      <c r="BIH204" s="943"/>
      <c r="BII204" s="943"/>
      <c r="BIJ204" s="943"/>
      <c r="BIK204" s="943"/>
      <c r="BIL204" s="943"/>
      <c r="BIM204" s="943"/>
      <c r="BIN204" s="943"/>
      <c r="BIO204" s="943"/>
      <c r="BIP204" s="943"/>
      <c r="BIQ204" s="943"/>
      <c r="BIR204" s="943"/>
      <c r="BIS204" s="943"/>
      <c r="BIT204" s="943"/>
      <c r="BIU204" s="943"/>
      <c r="BIV204" s="943"/>
      <c r="BIW204" s="943"/>
      <c r="BIX204" s="943"/>
      <c r="BIY204" s="943"/>
      <c r="BIZ204" s="943"/>
      <c r="BJA204" s="943"/>
      <c r="BJB204" s="943"/>
      <c r="BJC204" s="943"/>
      <c r="BJD204" s="943"/>
      <c r="BJE204" s="943"/>
      <c r="BJF204" s="943"/>
      <c r="BJG204" s="943"/>
      <c r="BJH204" s="943"/>
      <c r="BJI204" s="943"/>
      <c r="BJJ204" s="943"/>
      <c r="BJK204" s="943"/>
      <c r="BJL204" s="943"/>
      <c r="BJM204" s="943"/>
      <c r="BJN204" s="943"/>
      <c r="BJO204" s="943"/>
      <c r="BJP204" s="943"/>
      <c r="BJQ204" s="943"/>
      <c r="BJR204" s="943"/>
      <c r="BJS204" s="943"/>
      <c r="BJT204" s="943"/>
      <c r="BJU204" s="943"/>
      <c r="BJV204" s="943"/>
      <c r="BJW204" s="943"/>
      <c r="BJX204" s="943"/>
      <c r="BJY204" s="943"/>
      <c r="BJZ204" s="943"/>
      <c r="BKA204" s="943"/>
      <c r="BKB204" s="943"/>
      <c r="BKC204" s="943"/>
      <c r="BKD204" s="943"/>
      <c r="BKE204" s="943"/>
      <c r="BKF204" s="943"/>
      <c r="BKG204" s="943"/>
      <c r="BKH204" s="943"/>
      <c r="BKI204" s="943"/>
      <c r="BKJ204" s="943"/>
      <c r="BKK204" s="943"/>
      <c r="BKL204" s="943"/>
      <c r="BKM204" s="943"/>
      <c r="BKN204" s="943"/>
      <c r="BKO204" s="943"/>
      <c r="BKP204" s="943"/>
      <c r="BKQ204" s="943"/>
      <c r="BKR204" s="943"/>
      <c r="BKS204" s="943"/>
      <c r="BKT204" s="943"/>
      <c r="BKU204" s="943"/>
      <c r="BKV204" s="943"/>
      <c r="BKW204" s="943"/>
      <c r="BKX204" s="943"/>
      <c r="BKY204" s="943"/>
      <c r="BKZ204" s="943"/>
      <c r="BLA204" s="943"/>
      <c r="BLB204" s="943"/>
      <c r="BLC204" s="943"/>
      <c r="BLD204" s="943"/>
      <c r="BLE204" s="943"/>
      <c r="BLF204" s="943"/>
      <c r="BLG204" s="943"/>
      <c r="BLH204" s="943"/>
      <c r="BLI204" s="943"/>
      <c r="BLJ204" s="943"/>
      <c r="BLK204" s="943"/>
      <c r="BLL204" s="943"/>
      <c r="BLM204" s="943"/>
      <c r="BLN204" s="943"/>
      <c r="BLO204" s="943"/>
      <c r="BLP204" s="943"/>
      <c r="BLQ204" s="943"/>
      <c r="BLR204" s="943"/>
      <c r="BLS204" s="943"/>
      <c r="BLT204" s="943"/>
      <c r="BLU204" s="943"/>
      <c r="BLV204" s="943"/>
      <c r="BLW204" s="943"/>
      <c r="BLX204" s="943"/>
      <c r="BLY204" s="943"/>
      <c r="BLZ204" s="943"/>
      <c r="BMA204" s="943"/>
      <c r="BMB204" s="943"/>
      <c r="BMC204" s="943"/>
      <c r="BMD204" s="943"/>
      <c r="BME204" s="943"/>
      <c r="BMF204" s="943"/>
      <c r="BMG204" s="943"/>
      <c r="BMH204" s="943"/>
      <c r="BMI204" s="943"/>
      <c r="BMJ204" s="943"/>
      <c r="BMK204" s="943"/>
      <c r="BML204" s="943"/>
      <c r="BMM204" s="943"/>
      <c r="BMN204" s="943"/>
      <c r="BMO204" s="943"/>
      <c r="BMP204" s="943"/>
      <c r="BMQ204" s="943"/>
      <c r="BMR204" s="943"/>
      <c r="BMS204" s="943"/>
      <c r="BMT204" s="943"/>
      <c r="BMU204" s="943"/>
      <c r="BMV204" s="943"/>
      <c r="BMW204" s="943"/>
      <c r="BMX204" s="943"/>
      <c r="BMY204" s="943"/>
      <c r="BMZ204" s="943"/>
      <c r="BNA204" s="943"/>
      <c r="BNB204" s="943"/>
      <c r="BNC204" s="943"/>
      <c r="BND204" s="943"/>
      <c r="BNE204" s="943"/>
      <c r="BNF204" s="943"/>
      <c r="BNG204" s="943"/>
      <c r="BNH204" s="943"/>
      <c r="BNI204" s="943"/>
      <c r="BNJ204" s="943"/>
      <c r="BNK204" s="943"/>
      <c r="BNL204" s="943"/>
      <c r="BNM204" s="943"/>
      <c r="BNN204" s="943"/>
      <c r="BNO204" s="943"/>
      <c r="BNP204" s="943"/>
      <c r="BNQ204" s="943"/>
      <c r="BNR204" s="943"/>
      <c r="BNS204" s="943"/>
      <c r="BNT204" s="943"/>
      <c r="BNU204" s="943"/>
      <c r="BNV204" s="943"/>
      <c r="BNW204" s="943"/>
      <c r="BNX204" s="943"/>
      <c r="BNY204" s="943"/>
      <c r="BNZ204" s="943"/>
      <c r="BOA204" s="943"/>
      <c r="BOB204" s="943"/>
      <c r="BOC204" s="943"/>
      <c r="BOD204" s="943"/>
      <c r="BOE204" s="943"/>
      <c r="BOF204" s="943"/>
      <c r="BOG204" s="943"/>
      <c r="BOH204" s="943"/>
      <c r="BOI204" s="943"/>
      <c r="BOJ204" s="943"/>
      <c r="BOK204" s="943"/>
      <c r="BOL204" s="943"/>
      <c r="BOM204" s="943"/>
      <c r="BON204" s="943"/>
      <c r="BOO204" s="943"/>
      <c r="BOP204" s="943"/>
      <c r="BOQ204" s="943"/>
      <c r="BOR204" s="943"/>
      <c r="BOS204" s="943"/>
      <c r="BOT204" s="943"/>
      <c r="BOU204" s="943"/>
      <c r="BOV204" s="943"/>
      <c r="BOW204" s="943"/>
      <c r="BOX204" s="943"/>
      <c r="BOY204" s="943"/>
      <c r="BOZ204" s="943"/>
      <c r="BPA204" s="943"/>
      <c r="BPB204" s="943"/>
      <c r="BPC204" s="943"/>
      <c r="BPD204" s="943"/>
      <c r="BPE204" s="943"/>
      <c r="BPF204" s="943"/>
      <c r="BPG204" s="943"/>
      <c r="BPH204" s="943"/>
      <c r="BPI204" s="943"/>
      <c r="BPJ204" s="943"/>
      <c r="BPK204" s="943"/>
      <c r="BPL204" s="943"/>
      <c r="BPM204" s="943"/>
      <c r="BPN204" s="943"/>
      <c r="BPO204" s="943"/>
      <c r="BPP204" s="943"/>
      <c r="BPQ204" s="943"/>
      <c r="BPR204" s="943"/>
      <c r="BPS204" s="943"/>
      <c r="BPT204" s="943"/>
      <c r="BPU204" s="943"/>
      <c r="BPW204" s="943"/>
      <c r="BPX204" s="943"/>
      <c r="BPY204" s="943"/>
      <c r="BPZ204" s="943"/>
      <c r="BQA204" s="943"/>
      <c r="BQB204" s="943"/>
      <c r="BQC204" s="943"/>
      <c r="BQD204" s="943"/>
      <c r="BQE204" s="943"/>
      <c r="BQF204" s="943"/>
      <c r="BQG204" s="943"/>
      <c r="BQH204" s="943"/>
      <c r="BQI204" s="943"/>
      <c r="BQJ204" s="943"/>
      <c r="BQK204" s="943"/>
      <c r="BQL204" s="943"/>
      <c r="BQM204" s="943"/>
      <c r="BQN204" s="943"/>
      <c r="BQO204" s="943"/>
      <c r="BQP204" s="943"/>
      <c r="BQQ204" s="943"/>
      <c r="BQR204" s="943"/>
      <c r="BQS204" s="943"/>
      <c r="BQT204" s="943"/>
      <c r="BQU204" s="943"/>
      <c r="BQV204" s="943"/>
      <c r="BQW204" s="943"/>
      <c r="BQX204" s="943"/>
      <c r="BQY204" s="943"/>
      <c r="BQZ204" s="943"/>
      <c r="BRA204" s="943"/>
      <c r="BRB204" s="943"/>
      <c r="BRC204" s="943"/>
      <c r="BRD204" s="943"/>
      <c r="BRE204" s="943"/>
      <c r="BRF204" s="943"/>
      <c r="BRG204" s="943"/>
      <c r="BRH204" s="943"/>
      <c r="BRI204" s="943"/>
      <c r="BRJ204" s="943"/>
      <c r="BRK204" s="943"/>
      <c r="BRL204" s="943"/>
      <c r="BRM204" s="943"/>
      <c r="BRN204" s="943"/>
      <c r="BRO204" s="943"/>
      <c r="BRP204" s="943"/>
      <c r="BRQ204" s="943"/>
      <c r="BRR204" s="943"/>
      <c r="BRS204" s="943"/>
      <c r="BRT204" s="943"/>
      <c r="BRU204" s="943"/>
      <c r="BRV204" s="943"/>
      <c r="BRW204" s="943"/>
      <c r="BRX204" s="943"/>
      <c r="BRY204" s="943"/>
      <c r="BRZ204" s="943"/>
      <c r="BSA204" s="943"/>
      <c r="BSB204" s="943"/>
      <c r="BSC204" s="943"/>
      <c r="BSD204" s="943"/>
      <c r="BSE204" s="943"/>
      <c r="BSF204" s="943"/>
      <c r="BSG204" s="943"/>
      <c r="BSH204" s="943"/>
      <c r="BSI204" s="943"/>
      <c r="BSJ204" s="943"/>
      <c r="BSK204" s="943"/>
      <c r="BSL204" s="943"/>
      <c r="BSM204" s="943"/>
      <c r="BSN204" s="943"/>
      <c r="BSO204" s="943"/>
      <c r="BSP204" s="943"/>
      <c r="BSQ204" s="943"/>
      <c r="BSR204" s="943"/>
      <c r="BSS204" s="943"/>
      <c r="BST204" s="943"/>
      <c r="BSU204" s="943"/>
      <c r="BSV204" s="943"/>
      <c r="BSW204" s="943"/>
      <c r="BSX204" s="943"/>
      <c r="BSY204" s="943"/>
      <c r="BSZ204" s="943"/>
      <c r="BTA204" s="943"/>
      <c r="BTB204" s="943"/>
      <c r="BTC204" s="943"/>
      <c r="BTD204" s="943"/>
      <c r="BTE204" s="943"/>
      <c r="BTF204" s="943"/>
      <c r="BTG204" s="943"/>
      <c r="BTH204" s="943"/>
      <c r="BTI204" s="943"/>
      <c r="BTJ204" s="943"/>
      <c r="BTK204" s="943"/>
      <c r="BTL204" s="943"/>
      <c r="BTM204" s="943"/>
      <c r="BTN204" s="943"/>
      <c r="BTO204" s="943"/>
      <c r="BTP204" s="943"/>
      <c r="BTQ204" s="943"/>
      <c r="BTR204" s="943"/>
      <c r="BTS204" s="943"/>
      <c r="BTT204" s="943"/>
      <c r="BTU204" s="943"/>
      <c r="BTV204" s="943"/>
      <c r="BTW204" s="943"/>
      <c r="BTX204" s="943"/>
      <c r="BTY204" s="943"/>
      <c r="BTZ204" s="943"/>
      <c r="BUA204" s="943"/>
      <c r="BUB204" s="943"/>
      <c r="BUC204" s="943"/>
      <c r="BUD204" s="943"/>
      <c r="BUE204" s="943"/>
      <c r="BUF204" s="943"/>
      <c r="BUG204" s="943"/>
      <c r="BUH204" s="943"/>
      <c r="BUI204" s="943"/>
      <c r="BUJ204" s="943"/>
      <c r="BUK204" s="943"/>
      <c r="BUL204" s="943"/>
      <c r="BUM204" s="943"/>
      <c r="BUN204" s="943"/>
      <c r="BUO204" s="943"/>
      <c r="BUP204" s="943"/>
      <c r="BUQ204" s="943"/>
      <c r="BUR204" s="943"/>
      <c r="BUS204" s="943"/>
      <c r="BUT204" s="943"/>
      <c r="BUU204" s="943"/>
      <c r="BUV204" s="943"/>
      <c r="BUW204" s="943"/>
      <c r="BUX204" s="943"/>
      <c r="BUY204" s="943"/>
      <c r="BUZ204" s="943"/>
      <c r="BVA204" s="943"/>
      <c r="BVB204" s="943"/>
      <c r="BVC204" s="943"/>
      <c r="BVD204" s="943"/>
      <c r="BVE204" s="943"/>
      <c r="BVF204" s="943"/>
      <c r="BVG204" s="943"/>
      <c r="BVH204" s="943"/>
      <c r="BVI204" s="943"/>
      <c r="BVJ204" s="943"/>
      <c r="BVK204" s="943"/>
      <c r="BVL204" s="943"/>
      <c r="BVM204" s="943"/>
      <c r="BVN204" s="943"/>
      <c r="BVO204" s="943"/>
      <c r="BVP204" s="943"/>
      <c r="BVQ204" s="943"/>
      <c r="BVR204" s="943"/>
      <c r="BVS204" s="943"/>
      <c r="BVT204" s="943"/>
      <c r="BVU204" s="943"/>
      <c r="BVV204" s="943"/>
      <c r="BVW204" s="943"/>
      <c r="BVX204" s="943"/>
      <c r="BVY204" s="943"/>
      <c r="BVZ204" s="943"/>
      <c r="BWA204" s="943"/>
      <c r="BWB204" s="943"/>
      <c r="BWC204" s="943"/>
      <c r="BWD204" s="943"/>
      <c r="BWE204" s="943"/>
      <c r="BWF204" s="943"/>
      <c r="BWG204" s="943"/>
      <c r="BWH204" s="943"/>
      <c r="BWI204" s="943"/>
      <c r="BWJ204" s="943"/>
      <c r="BWK204" s="943"/>
      <c r="BWL204" s="943"/>
      <c r="BWM204" s="943"/>
      <c r="BWN204" s="943"/>
      <c r="BWO204" s="943"/>
      <c r="BWP204" s="943"/>
      <c r="BWQ204" s="943"/>
      <c r="BWR204" s="943"/>
      <c r="BWS204" s="943"/>
      <c r="BWT204" s="943"/>
      <c r="BWU204" s="943"/>
      <c r="BWV204" s="943"/>
      <c r="BWW204" s="943"/>
      <c r="BWX204" s="943"/>
      <c r="BWY204" s="943"/>
      <c r="BWZ204" s="943"/>
      <c r="BXA204" s="943"/>
      <c r="BXB204" s="943"/>
      <c r="BXC204" s="943"/>
      <c r="BXD204" s="943"/>
      <c r="BXE204" s="943"/>
      <c r="BXF204" s="943"/>
      <c r="BXG204" s="943"/>
      <c r="BXH204" s="943"/>
      <c r="BXI204" s="943"/>
      <c r="BXJ204" s="943"/>
      <c r="BXK204" s="943"/>
      <c r="BXL204" s="943"/>
      <c r="BXM204" s="943"/>
      <c r="BXN204" s="943"/>
      <c r="BXO204" s="943"/>
      <c r="BXP204" s="943"/>
      <c r="BXQ204" s="943"/>
      <c r="BXR204" s="943"/>
      <c r="BXS204" s="943"/>
      <c r="BXT204" s="943"/>
      <c r="BXU204" s="943"/>
      <c r="BXV204" s="943"/>
      <c r="BXW204" s="943"/>
      <c r="BXX204" s="943"/>
      <c r="BXY204" s="943"/>
      <c r="BXZ204" s="943"/>
      <c r="BYA204" s="943"/>
      <c r="BYB204" s="943"/>
      <c r="BYC204" s="943"/>
      <c r="BYD204" s="943"/>
      <c r="BYE204" s="943"/>
      <c r="BYF204" s="943"/>
      <c r="BYG204" s="943"/>
      <c r="BYH204" s="943"/>
      <c r="BYI204" s="943"/>
      <c r="BYJ204" s="943"/>
      <c r="BYK204" s="943"/>
      <c r="BYL204" s="943"/>
      <c r="BYM204" s="943"/>
      <c r="BYN204" s="943"/>
      <c r="BYO204" s="943"/>
      <c r="BYP204" s="943"/>
      <c r="BYQ204" s="943"/>
      <c r="BYR204" s="943"/>
      <c r="BYS204" s="943"/>
      <c r="BYT204" s="943"/>
      <c r="BYU204" s="943"/>
      <c r="BYV204" s="943"/>
      <c r="BYW204" s="943"/>
      <c r="BYX204" s="943"/>
      <c r="BYY204" s="943"/>
      <c r="BYZ204" s="943"/>
      <c r="BZA204" s="943"/>
      <c r="BZB204" s="943"/>
      <c r="BZC204" s="943"/>
      <c r="BZD204" s="943"/>
      <c r="BZE204" s="943"/>
      <c r="BZF204" s="943"/>
      <c r="BZG204" s="943"/>
      <c r="BZH204" s="943"/>
      <c r="BZI204" s="943"/>
      <c r="BZJ204" s="943"/>
      <c r="BZK204" s="943"/>
      <c r="BZL204" s="943"/>
      <c r="BZM204" s="943"/>
      <c r="BZN204" s="943"/>
      <c r="BZO204" s="943"/>
      <c r="BZP204" s="943"/>
      <c r="BZQ204" s="943"/>
      <c r="BZS204" s="943"/>
      <c r="BZT204" s="943"/>
      <c r="BZU204" s="943"/>
      <c r="BZV204" s="943"/>
      <c r="BZW204" s="943"/>
      <c r="BZX204" s="943"/>
      <c r="BZY204" s="943"/>
      <c r="BZZ204" s="943"/>
      <c r="CAA204" s="943"/>
      <c r="CAB204" s="943"/>
      <c r="CAC204" s="943"/>
      <c r="CAD204" s="943"/>
      <c r="CAE204" s="943"/>
      <c r="CAF204" s="943"/>
      <c r="CAG204" s="943"/>
      <c r="CAH204" s="943"/>
      <c r="CAI204" s="943"/>
      <c r="CAJ204" s="943"/>
      <c r="CAK204" s="943"/>
      <c r="CAL204" s="943"/>
      <c r="CAM204" s="943"/>
      <c r="CAN204" s="943"/>
      <c r="CAO204" s="943"/>
      <c r="CAP204" s="943"/>
      <c r="CAQ204" s="943"/>
      <c r="CAR204" s="943"/>
      <c r="CAS204" s="943"/>
      <c r="CAT204" s="943"/>
      <c r="CAU204" s="943"/>
      <c r="CAV204" s="943"/>
      <c r="CAW204" s="943"/>
      <c r="CAX204" s="943"/>
      <c r="CAY204" s="943"/>
      <c r="CAZ204" s="943"/>
      <c r="CBA204" s="943"/>
      <c r="CBB204" s="943"/>
      <c r="CBC204" s="943"/>
      <c r="CBD204" s="943"/>
      <c r="CBE204" s="943"/>
      <c r="CBF204" s="943"/>
      <c r="CBG204" s="943"/>
      <c r="CBH204" s="943"/>
      <c r="CBI204" s="943"/>
      <c r="CBJ204" s="943"/>
      <c r="CBK204" s="943"/>
      <c r="CBL204" s="943"/>
      <c r="CBM204" s="943"/>
      <c r="CBN204" s="943"/>
      <c r="CBO204" s="943"/>
      <c r="CBP204" s="943"/>
      <c r="CBQ204" s="943"/>
      <c r="CBR204" s="943"/>
      <c r="CBS204" s="943"/>
      <c r="CBT204" s="943"/>
      <c r="CBU204" s="943"/>
      <c r="CBV204" s="943"/>
      <c r="CBW204" s="943"/>
      <c r="CBX204" s="943"/>
      <c r="CBY204" s="943"/>
      <c r="CBZ204" s="943"/>
      <c r="CCA204" s="943"/>
      <c r="CCB204" s="943"/>
      <c r="CCC204" s="943"/>
      <c r="CCD204" s="943"/>
      <c r="CCE204" s="943"/>
      <c r="CCF204" s="943"/>
      <c r="CCG204" s="943"/>
      <c r="CCH204" s="943"/>
      <c r="CCI204" s="943"/>
      <c r="CCJ204" s="943"/>
      <c r="CCK204" s="943"/>
      <c r="CCL204" s="943"/>
      <c r="CCM204" s="943"/>
      <c r="CCN204" s="943"/>
      <c r="CCO204" s="943"/>
      <c r="CCP204" s="943"/>
      <c r="CCQ204" s="943"/>
      <c r="CCR204" s="943"/>
      <c r="CCS204" s="943"/>
      <c r="CCT204" s="943"/>
      <c r="CCU204" s="943"/>
      <c r="CCV204" s="943"/>
      <c r="CCW204" s="943"/>
      <c r="CCX204" s="943"/>
      <c r="CCY204" s="943"/>
      <c r="CCZ204" s="943"/>
      <c r="CDA204" s="943"/>
      <c r="CDB204" s="943"/>
      <c r="CDC204" s="943"/>
      <c r="CDD204" s="943"/>
      <c r="CDE204" s="943"/>
      <c r="CDF204" s="943"/>
      <c r="CDG204" s="943"/>
      <c r="CDH204" s="943"/>
      <c r="CDI204" s="943"/>
      <c r="CDJ204" s="943"/>
      <c r="CDK204" s="943"/>
      <c r="CDL204" s="943"/>
      <c r="CDM204" s="943"/>
      <c r="CDN204" s="943"/>
      <c r="CDO204" s="943"/>
      <c r="CDP204" s="943"/>
      <c r="CDQ204" s="943"/>
      <c r="CDR204" s="943"/>
      <c r="CDS204" s="943"/>
      <c r="CDT204" s="943"/>
      <c r="CDU204" s="943"/>
      <c r="CDV204" s="943"/>
      <c r="CDW204" s="943"/>
      <c r="CDX204" s="943"/>
      <c r="CDY204" s="943"/>
      <c r="CDZ204" s="943"/>
      <c r="CEA204" s="943"/>
      <c r="CEB204" s="943"/>
      <c r="CEC204" s="943"/>
      <c r="CED204" s="943"/>
      <c r="CEE204" s="943"/>
      <c r="CEF204" s="943"/>
      <c r="CEG204" s="943"/>
      <c r="CEH204" s="943"/>
      <c r="CEI204" s="943"/>
      <c r="CEJ204" s="943"/>
      <c r="CEK204" s="943"/>
      <c r="CEL204" s="943"/>
      <c r="CEM204" s="943"/>
      <c r="CEN204" s="943"/>
      <c r="CEO204" s="943"/>
      <c r="CEP204" s="943"/>
      <c r="CEQ204" s="943"/>
      <c r="CER204" s="943"/>
      <c r="CES204" s="943"/>
      <c r="CET204" s="943"/>
      <c r="CEU204" s="943"/>
      <c r="CEV204" s="943"/>
      <c r="CEW204" s="943"/>
      <c r="CEX204" s="943"/>
      <c r="CEY204" s="943"/>
      <c r="CEZ204" s="943"/>
      <c r="CFA204" s="943"/>
      <c r="CFB204" s="943"/>
      <c r="CFC204" s="943"/>
      <c r="CFD204" s="943"/>
      <c r="CFE204" s="943"/>
      <c r="CFF204" s="943"/>
      <c r="CFG204" s="943"/>
      <c r="CFH204" s="943"/>
      <c r="CFI204" s="943"/>
      <c r="CFJ204" s="943"/>
      <c r="CFK204" s="943"/>
      <c r="CFL204" s="943"/>
      <c r="CFM204" s="943"/>
      <c r="CFN204" s="943"/>
      <c r="CFO204" s="943"/>
      <c r="CFP204" s="943"/>
      <c r="CFQ204" s="943"/>
      <c r="CFR204" s="943"/>
      <c r="CFS204" s="943"/>
      <c r="CFT204" s="943"/>
      <c r="CFU204" s="943"/>
      <c r="CFV204" s="943"/>
      <c r="CFW204" s="943"/>
      <c r="CFX204" s="943"/>
      <c r="CFY204" s="943"/>
      <c r="CFZ204" s="943"/>
      <c r="CGA204" s="943"/>
      <c r="CGB204" s="943"/>
      <c r="CGC204" s="943"/>
      <c r="CGD204" s="943"/>
      <c r="CGE204" s="943"/>
      <c r="CGF204" s="943"/>
      <c r="CGG204" s="943"/>
      <c r="CGH204" s="943"/>
      <c r="CGI204" s="943"/>
      <c r="CGJ204" s="943"/>
      <c r="CGK204" s="943"/>
      <c r="CGL204" s="943"/>
      <c r="CGM204" s="943"/>
      <c r="CGN204" s="943"/>
      <c r="CGO204" s="943"/>
      <c r="CGP204" s="943"/>
      <c r="CGQ204" s="943"/>
      <c r="CGR204" s="943"/>
      <c r="CGS204" s="943"/>
      <c r="CGT204" s="943"/>
      <c r="CGU204" s="943"/>
      <c r="CGV204" s="943"/>
      <c r="CGW204" s="943"/>
      <c r="CGX204" s="943"/>
      <c r="CGY204" s="943"/>
      <c r="CGZ204" s="943"/>
      <c r="CHA204" s="943"/>
      <c r="CHB204" s="943"/>
      <c r="CHC204" s="943"/>
      <c r="CHD204" s="943"/>
      <c r="CHE204" s="943"/>
      <c r="CHF204" s="943"/>
      <c r="CHG204" s="943"/>
      <c r="CHH204" s="943"/>
      <c r="CHI204" s="943"/>
      <c r="CHJ204" s="943"/>
      <c r="CHK204" s="943"/>
      <c r="CHL204" s="943"/>
      <c r="CHM204" s="943"/>
      <c r="CHN204" s="943"/>
      <c r="CHO204" s="943"/>
      <c r="CHP204" s="943"/>
      <c r="CHQ204" s="943"/>
      <c r="CHR204" s="943"/>
      <c r="CHS204" s="943"/>
      <c r="CHT204" s="943"/>
      <c r="CHU204" s="943"/>
      <c r="CHV204" s="943"/>
      <c r="CHW204" s="943"/>
      <c r="CHX204" s="943"/>
      <c r="CHY204" s="943"/>
      <c r="CHZ204" s="943"/>
      <c r="CIA204" s="943"/>
      <c r="CIB204" s="943"/>
      <c r="CIC204" s="943"/>
      <c r="CID204" s="943"/>
      <c r="CIE204" s="943"/>
      <c r="CIF204" s="943"/>
      <c r="CIG204" s="943"/>
      <c r="CIH204" s="943"/>
      <c r="CII204" s="943"/>
      <c r="CIJ204" s="943"/>
      <c r="CIK204" s="943"/>
      <c r="CIL204" s="943"/>
      <c r="CIM204" s="943"/>
      <c r="CIN204" s="943"/>
      <c r="CIO204" s="943"/>
      <c r="CIP204" s="943"/>
      <c r="CIQ204" s="943"/>
      <c r="CIR204" s="943"/>
      <c r="CIS204" s="943"/>
      <c r="CIT204" s="943"/>
      <c r="CIU204" s="943"/>
      <c r="CIV204" s="943"/>
      <c r="CIW204" s="943"/>
      <c r="CIX204" s="943"/>
      <c r="CIY204" s="943"/>
      <c r="CIZ204" s="943"/>
      <c r="CJA204" s="943"/>
      <c r="CJB204" s="943"/>
      <c r="CJC204" s="943"/>
      <c r="CJD204" s="943"/>
      <c r="CJE204" s="943"/>
      <c r="CJF204" s="943"/>
      <c r="CJG204" s="943"/>
      <c r="CJH204" s="943"/>
      <c r="CJI204" s="943"/>
      <c r="CJJ204" s="943"/>
      <c r="CJK204" s="943"/>
      <c r="CJL204" s="943"/>
      <c r="CJM204" s="943"/>
      <c r="CJO204" s="943"/>
      <c r="CJP204" s="943"/>
      <c r="CJQ204" s="943"/>
      <c r="CJR204" s="943"/>
      <c r="CJS204" s="943"/>
      <c r="CJT204" s="943"/>
      <c r="CJU204" s="943"/>
      <c r="CJV204" s="943"/>
      <c r="CJW204" s="943"/>
      <c r="CJX204" s="943"/>
      <c r="CJY204" s="943"/>
      <c r="CJZ204" s="943"/>
      <c r="CKA204" s="943"/>
      <c r="CKB204" s="943"/>
      <c r="CKC204" s="943"/>
      <c r="CKD204" s="943"/>
      <c r="CKE204" s="943"/>
      <c r="CKF204" s="943"/>
      <c r="CKG204" s="943"/>
      <c r="CKH204" s="943"/>
      <c r="CKI204" s="943"/>
      <c r="CKJ204" s="943"/>
      <c r="CKK204" s="943"/>
      <c r="CKL204" s="943"/>
      <c r="CKM204" s="943"/>
      <c r="CKN204" s="943"/>
      <c r="CKO204" s="943"/>
      <c r="CKP204" s="943"/>
      <c r="CKQ204" s="943"/>
      <c r="CKR204" s="943"/>
      <c r="CKS204" s="943"/>
      <c r="CKT204" s="943"/>
      <c r="CKU204" s="943"/>
      <c r="CKV204" s="943"/>
      <c r="CKW204" s="943"/>
      <c r="CKX204" s="943"/>
      <c r="CKY204" s="943"/>
      <c r="CKZ204" s="943"/>
      <c r="CLA204" s="943"/>
      <c r="CLB204" s="943"/>
      <c r="CLC204" s="943"/>
      <c r="CLD204" s="943"/>
      <c r="CLE204" s="943"/>
      <c r="CLF204" s="943"/>
      <c r="CLG204" s="943"/>
      <c r="CLH204" s="943"/>
      <c r="CLI204" s="943"/>
      <c r="CLJ204" s="943"/>
      <c r="CLK204" s="943"/>
      <c r="CLL204" s="943"/>
      <c r="CLM204" s="943"/>
      <c r="CLN204" s="943"/>
      <c r="CLO204" s="943"/>
      <c r="CLP204" s="943"/>
      <c r="CLQ204" s="943"/>
      <c r="CLR204" s="943"/>
      <c r="CLS204" s="943"/>
      <c r="CLT204" s="943"/>
      <c r="CLU204" s="943"/>
      <c r="CLV204" s="943"/>
      <c r="CLW204" s="943"/>
      <c r="CLX204" s="943"/>
      <c r="CLY204" s="943"/>
      <c r="CLZ204" s="943"/>
      <c r="CMA204" s="943"/>
      <c r="CMB204" s="943"/>
      <c r="CMC204" s="943"/>
      <c r="CMD204" s="943"/>
      <c r="CME204" s="943"/>
      <c r="CMF204" s="943"/>
      <c r="CMG204" s="943"/>
      <c r="CMH204" s="943"/>
      <c r="CMI204" s="943"/>
      <c r="CMJ204" s="943"/>
      <c r="CMK204" s="943"/>
      <c r="CML204" s="943"/>
      <c r="CMM204" s="943"/>
      <c r="CMN204" s="943"/>
      <c r="CMO204" s="943"/>
      <c r="CMP204" s="943"/>
      <c r="CMQ204" s="943"/>
      <c r="CMR204" s="943"/>
      <c r="CMS204" s="943"/>
      <c r="CMT204" s="943"/>
      <c r="CMU204" s="943"/>
      <c r="CMV204" s="943"/>
      <c r="CMW204" s="943"/>
      <c r="CMX204" s="943"/>
      <c r="CMY204" s="943"/>
      <c r="CMZ204" s="943"/>
      <c r="CNA204" s="943"/>
      <c r="CNB204" s="943"/>
      <c r="CNC204" s="943"/>
      <c r="CND204" s="943"/>
      <c r="CNE204" s="943"/>
      <c r="CNF204" s="943"/>
      <c r="CNG204" s="943"/>
      <c r="CNH204" s="943"/>
      <c r="CNI204" s="943"/>
      <c r="CNJ204" s="943"/>
      <c r="CNK204" s="943"/>
      <c r="CNL204" s="943"/>
      <c r="CNM204" s="943"/>
      <c r="CNN204" s="943"/>
      <c r="CNO204" s="943"/>
      <c r="CNP204" s="943"/>
      <c r="CNQ204" s="943"/>
      <c r="CNR204" s="943"/>
      <c r="CNS204" s="943"/>
      <c r="CNT204" s="943"/>
      <c r="CNU204" s="943"/>
      <c r="CNV204" s="943"/>
      <c r="CNW204" s="943"/>
      <c r="CNX204" s="943"/>
      <c r="CNY204" s="943"/>
      <c r="CNZ204" s="943"/>
      <c r="COA204" s="943"/>
      <c r="COB204" s="943"/>
      <c r="COC204" s="943"/>
      <c r="COD204" s="943"/>
      <c r="COE204" s="943"/>
      <c r="COF204" s="943"/>
      <c r="COG204" s="943"/>
      <c r="COH204" s="943"/>
      <c r="COI204" s="943"/>
      <c r="COJ204" s="943"/>
      <c r="COK204" s="943"/>
      <c r="COL204" s="943"/>
      <c r="COM204" s="943"/>
      <c r="CON204" s="943"/>
      <c r="COO204" s="943"/>
      <c r="COP204" s="943"/>
      <c r="COQ204" s="943"/>
      <c r="COR204" s="943"/>
      <c r="COS204" s="943"/>
      <c r="COT204" s="943"/>
      <c r="COU204" s="943"/>
      <c r="COV204" s="943"/>
      <c r="COW204" s="943"/>
      <c r="COX204" s="943"/>
      <c r="COY204" s="943"/>
      <c r="COZ204" s="943"/>
      <c r="CPA204" s="943"/>
      <c r="CPB204" s="943"/>
      <c r="CPC204" s="943"/>
      <c r="CPD204" s="943"/>
      <c r="CPE204" s="943"/>
      <c r="CPF204" s="943"/>
      <c r="CPG204" s="943"/>
      <c r="CPH204" s="943"/>
      <c r="CPI204" s="943"/>
      <c r="CPJ204" s="943"/>
      <c r="CPK204" s="943"/>
      <c r="CPL204" s="943"/>
      <c r="CPM204" s="943"/>
      <c r="CPN204" s="943"/>
      <c r="CPO204" s="943"/>
      <c r="CPP204" s="943"/>
      <c r="CPQ204" s="943"/>
      <c r="CPR204" s="943"/>
      <c r="CPS204" s="943"/>
      <c r="CPT204" s="943"/>
      <c r="CPU204" s="943"/>
      <c r="CPV204" s="943"/>
      <c r="CPW204" s="943"/>
      <c r="CPX204" s="943"/>
      <c r="CPY204" s="943"/>
      <c r="CPZ204" s="943"/>
      <c r="CQA204" s="943"/>
      <c r="CQB204" s="943"/>
      <c r="CQC204" s="943"/>
      <c r="CQD204" s="943"/>
      <c r="CQE204" s="943"/>
      <c r="CQF204" s="943"/>
      <c r="CQG204" s="943"/>
      <c r="CQH204" s="943"/>
      <c r="CQI204" s="943"/>
      <c r="CQJ204" s="943"/>
      <c r="CQK204" s="943"/>
      <c r="CQL204" s="943"/>
      <c r="CQM204" s="943"/>
      <c r="CQN204" s="943"/>
      <c r="CQO204" s="943"/>
      <c r="CQP204" s="943"/>
      <c r="CQQ204" s="943"/>
      <c r="CQR204" s="943"/>
      <c r="CQS204" s="943"/>
      <c r="CQT204" s="943"/>
      <c r="CQU204" s="943"/>
      <c r="CQV204" s="943"/>
      <c r="CQW204" s="943"/>
      <c r="CQX204" s="943"/>
      <c r="CQY204" s="943"/>
      <c r="CQZ204" s="943"/>
      <c r="CRA204" s="943"/>
      <c r="CRB204" s="943"/>
      <c r="CRC204" s="943"/>
      <c r="CRD204" s="943"/>
      <c r="CRE204" s="943"/>
      <c r="CRF204" s="943"/>
      <c r="CRG204" s="943"/>
      <c r="CRH204" s="943"/>
      <c r="CRI204" s="943"/>
      <c r="CRJ204" s="943"/>
      <c r="CRK204" s="943"/>
      <c r="CRL204" s="943"/>
      <c r="CRM204" s="943"/>
      <c r="CRN204" s="943"/>
      <c r="CRO204" s="943"/>
      <c r="CRP204" s="943"/>
      <c r="CRQ204" s="943"/>
      <c r="CRR204" s="943"/>
      <c r="CRS204" s="943"/>
      <c r="CRT204" s="943"/>
      <c r="CRU204" s="943"/>
      <c r="CRV204" s="943"/>
      <c r="CRW204" s="943"/>
      <c r="CRX204" s="943"/>
      <c r="CRY204" s="943"/>
      <c r="CRZ204" s="943"/>
      <c r="CSA204" s="943"/>
      <c r="CSB204" s="943"/>
      <c r="CSC204" s="943"/>
      <c r="CSD204" s="943"/>
      <c r="CSE204" s="943"/>
      <c r="CSF204" s="943"/>
      <c r="CSG204" s="943"/>
      <c r="CSH204" s="943"/>
      <c r="CSI204" s="943"/>
      <c r="CSJ204" s="943"/>
      <c r="CSK204" s="943"/>
      <c r="CSL204" s="943"/>
      <c r="CSM204" s="943"/>
      <c r="CSN204" s="943"/>
      <c r="CSO204" s="943"/>
      <c r="CSP204" s="943"/>
      <c r="CSQ204" s="943"/>
      <c r="CSR204" s="943"/>
      <c r="CSS204" s="943"/>
      <c r="CST204" s="943"/>
      <c r="CSU204" s="943"/>
      <c r="CSV204" s="943"/>
      <c r="CSW204" s="943"/>
      <c r="CSX204" s="943"/>
      <c r="CSY204" s="943"/>
      <c r="CSZ204" s="943"/>
      <c r="CTA204" s="943"/>
      <c r="CTB204" s="943"/>
      <c r="CTC204" s="943"/>
      <c r="CTD204" s="943"/>
      <c r="CTE204" s="943"/>
      <c r="CTF204" s="943"/>
      <c r="CTG204" s="943"/>
      <c r="CTH204" s="943"/>
      <c r="CTI204" s="943"/>
      <c r="CTK204" s="943"/>
      <c r="CTL204" s="943"/>
      <c r="CTM204" s="943"/>
      <c r="CTN204" s="943"/>
      <c r="CTO204" s="943"/>
      <c r="CTP204" s="943"/>
      <c r="CTQ204" s="943"/>
      <c r="CTR204" s="943"/>
      <c r="CTS204" s="943"/>
      <c r="CTT204" s="943"/>
      <c r="CTU204" s="943"/>
      <c r="CTV204" s="943"/>
      <c r="CTW204" s="943"/>
      <c r="CTX204" s="943"/>
      <c r="CTY204" s="943"/>
      <c r="CTZ204" s="943"/>
      <c r="CUA204" s="943"/>
      <c r="CUB204" s="943"/>
      <c r="CUC204" s="943"/>
      <c r="CUD204" s="943"/>
      <c r="CUE204" s="943"/>
      <c r="CUF204" s="943"/>
      <c r="CUG204" s="943"/>
      <c r="CUH204" s="943"/>
      <c r="CUI204" s="943"/>
      <c r="CUJ204" s="943"/>
      <c r="CUK204" s="943"/>
      <c r="CUL204" s="943"/>
      <c r="CUM204" s="943"/>
      <c r="CUN204" s="943"/>
      <c r="CUO204" s="943"/>
      <c r="CUP204" s="943"/>
      <c r="CUQ204" s="943"/>
      <c r="CUR204" s="943"/>
      <c r="CUS204" s="943"/>
      <c r="CUT204" s="943"/>
      <c r="CUU204" s="943"/>
      <c r="CUV204" s="943"/>
      <c r="CUW204" s="943"/>
      <c r="CUX204" s="943"/>
      <c r="CUY204" s="943"/>
      <c r="CUZ204" s="943"/>
      <c r="CVA204" s="943"/>
      <c r="CVB204" s="943"/>
      <c r="CVC204" s="943"/>
      <c r="CVD204" s="943"/>
      <c r="CVE204" s="943"/>
      <c r="CVF204" s="943"/>
      <c r="CVG204" s="943"/>
      <c r="CVH204" s="943"/>
      <c r="CVI204" s="943"/>
      <c r="CVJ204" s="943"/>
      <c r="CVK204" s="943"/>
      <c r="CVL204" s="943"/>
      <c r="CVM204" s="943"/>
      <c r="CVN204" s="943"/>
      <c r="CVO204" s="943"/>
      <c r="CVP204" s="943"/>
      <c r="CVQ204" s="943"/>
      <c r="CVR204" s="943"/>
      <c r="CVS204" s="943"/>
      <c r="CVT204" s="943"/>
      <c r="CVU204" s="943"/>
      <c r="CVV204" s="943"/>
      <c r="CVW204" s="943"/>
      <c r="CVX204" s="943"/>
      <c r="CVY204" s="943"/>
      <c r="CVZ204" s="943"/>
      <c r="CWA204" s="943"/>
      <c r="CWB204" s="943"/>
      <c r="CWC204" s="943"/>
      <c r="CWD204" s="943"/>
      <c r="CWE204" s="943"/>
      <c r="CWF204" s="943"/>
      <c r="CWG204" s="943"/>
      <c r="CWH204" s="943"/>
      <c r="CWI204" s="943"/>
      <c r="CWJ204" s="943"/>
      <c r="CWK204" s="943"/>
      <c r="CWL204" s="943"/>
      <c r="CWM204" s="943"/>
      <c r="CWN204" s="943"/>
      <c r="CWO204" s="943"/>
      <c r="CWP204" s="943"/>
      <c r="CWQ204" s="943"/>
      <c r="CWR204" s="943"/>
      <c r="CWS204" s="943"/>
      <c r="CWT204" s="943"/>
      <c r="CWU204" s="943"/>
      <c r="CWV204" s="943"/>
      <c r="CWW204" s="943"/>
      <c r="CWX204" s="943"/>
      <c r="CWY204" s="943"/>
      <c r="CWZ204" s="943"/>
      <c r="CXA204" s="943"/>
      <c r="CXB204" s="943"/>
      <c r="CXC204" s="943"/>
      <c r="CXD204" s="943"/>
      <c r="CXE204" s="943"/>
      <c r="CXF204" s="943"/>
      <c r="CXG204" s="943"/>
      <c r="CXH204" s="943"/>
      <c r="CXI204" s="943"/>
      <c r="CXJ204" s="943"/>
      <c r="CXK204" s="943"/>
      <c r="CXL204" s="943"/>
      <c r="CXM204" s="943"/>
      <c r="CXN204" s="943"/>
      <c r="CXO204" s="943"/>
      <c r="CXP204" s="943"/>
      <c r="CXQ204" s="943"/>
      <c r="CXR204" s="943"/>
      <c r="CXS204" s="943"/>
      <c r="CXT204" s="943"/>
      <c r="CXU204" s="943"/>
      <c r="CXV204" s="943"/>
      <c r="CXW204" s="943"/>
      <c r="CXX204" s="943"/>
      <c r="CXY204" s="943"/>
      <c r="CXZ204" s="943"/>
      <c r="CYA204" s="943"/>
      <c r="CYB204" s="943"/>
      <c r="CYC204" s="943"/>
      <c r="CYD204" s="943"/>
      <c r="CYE204" s="943"/>
      <c r="CYF204" s="943"/>
      <c r="CYG204" s="943"/>
      <c r="CYH204" s="943"/>
      <c r="CYI204" s="943"/>
      <c r="CYJ204" s="943"/>
      <c r="CYK204" s="943"/>
      <c r="CYL204" s="943"/>
      <c r="CYM204" s="943"/>
      <c r="CYN204" s="943"/>
      <c r="CYO204" s="943"/>
      <c r="CYP204" s="943"/>
      <c r="CYQ204" s="943"/>
      <c r="CYR204" s="943"/>
      <c r="CYS204" s="943"/>
      <c r="CYT204" s="943"/>
      <c r="CYU204" s="943"/>
      <c r="CYV204" s="943"/>
      <c r="CYW204" s="943"/>
      <c r="CYX204" s="943"/>
      <c r="CYY204" s="943"/>
      <c r="CYZ204" s="943"/>
      <c r="CZA204" s="943"/>
      <c r="CZB204" s="943"/>
      <c r="CZC204" s="943"/>
      <c r="CZD204" s="943"/>
      <c r="CZE204" s="943"/>
      <c r="CZF204" s="943"/>
      <c r="CZG204" s="943"/>
      <c r="CZH204" s="943"/>
      <c r="CZI204" s="943"/>
      <c r="CZJ204" s="943"/>
      <c r="CZK204" s="943"/>
      <c r="CZL204" s="943"/>
      <c r="CZM204" s="943"/>
      <c r="CZN204" s="943"/>
      <c r="CZO204" s="943"/>
      <c r="CZP204" s="943"/>
      <c r="CZQ204" s="943"/>
      <c r="CZR204" s="943"/>
      <c r="CZS204" s="943"/>
      <c r="CZT204" s="943"/>
      <c r="CZU204" s="943"/>
      <c r="CZV204" s="943"/>
      <c r="CZW204" s="943"/>
      <c r="CZX204" s="943"/>
      <c r="CZY204" s="943"/>
      <c r="CZZ204" s="943"/>
      <c r="DAA204" s="943"/>
      <c r="DAB204" s="943"/>
      <c r="DAC204" s="943"/>
      <c r="DAD204" s="943"/>
      <c r="DAE204" s="943"/>
      <c r="DAF204" s="943"/>
      <c r="DAG204" s="943"/>
      <c r="DAH204" s="943"/>
      <c r="DAI204" s="943"/>
      <c r="DAJ204" s="943"/>
      <c r="DAK204" s="943"/>
      <c r="DAL204" s="943"/>
      <c r="DAM204" s="943"/>
      <c r="DAN204" s="943"/>
      <c r="DAO204" s="943"/>
      <c r="DAP204" s="943"/>
      <c r="DAQ204" s="943"/>
      <c r="DAR204" s="943"/>
      <c r="DAS204" s="943"/>
      <c r="DAT204" s="943"/>
      <c r="DAU204" s="943"/>
      <c r="DAV204" s="943"/>
      <c r="DAW204" s="943"/>
      <c r="DAX204" s="943"/>
      <c r="DAY204" s="943"/>
      <c r="DAZ204" s="943"/>
      <c r="DBA204" s="943"/>
      <c r="DBB204" s="943"/>
      <c r="DBC204" s="943"/>
      <c r="DBD204" s="943"/>
      <c r="DBE204" s="943"/>
      <c r="DBF204" s="943"/>
      <c r="DBG204" s="943"/>
      <c r="DBH204" s="943"/>
      <c r="DBI204" s="943"/>
      <c r="DBJ204" s="943"/>
      <c r="DBK204" s="943"/>
      <c r="DBL204" s="943"/>
      <c r="DBM204" s="943"/>
      <c r="DBN204" s="943"/>
      <c r="DBO204" s="943"/>
      <c r="DBP204" s="943"/>
      <c r="DBQ204" s="943"/>
      <c r="DBR204" s="943"/>
      <c r="DBS204" s="943"/>
      <c r="DBT204" s="943"/>
      <c r="DBU204" s="943"/>
      <c r="DBV204" s="943"/>
      <c r="DBW204" s="943"/>
      <c r="DBX204" s="943"/>
      <c r="DBY204" s="943"/>
      <c r="DBZ204" s="943"/>
      <c r="DCA204" s="943"/>
      <c r="DCB204" s="943"/>
      <c r="DCC204" s="943"/>
      <c r="DCD204" s="943"/>
      <c r="DCE204" s="943"/>
      <c r="DCF204" s="943"/>
      <c r="DCG204" s="943"/>
      <c r="DCH204" s="943"/>
      <c r="DCI204" s="943"/>
      <c r="DCJ204" s="943"/>
      <c r="DCK204" s="943"/>
      <c r="DCL204" s="943"/>
      <c r="DCM204" s="943"/>
      <c r="DCN204" s="943"/>
      <c r="DCO204" s="943"/>
      <c r="DCP204" s="943"/>
      <c r="DCQ204" s="943"/>
      <c r="DCR204" s="943"/>
      <c r="DCS204" s="943"/>
      <c r="DCT204" s="943"/>
      <c r="DCU204" s="943"/>
      <c r="DCV204" s="943"/>
      <c r="DCW204" s="943"/>
      <c r="DCX204" s="943"/>
      <c r="DCY204" s="943"/>
      <c r="DCZ204" s="943"/>
      <c r="DDA204" s="943"/>
      <c r="DDB204" s="943"/>
      <c r="DDC204" s="943"/>
      <c r="DDD204" s="943"/>
      <c r="DDE204" s="943"/>
      <c r="DDG204" s="943"/>
      <c r="DDH204" s="943"/>
      <c r="DDI204" s="943"/>
      <c r="DDJ204" s="943"/>
      <c r="DDK204" s="943"/>
      <c r="DDL204" s="943"/>
      <c r="DDM204" s="943"/>
      <c r="DDN204" s="943"/>
      <c r="DDO204" s="943"/>
      <c r="DDP204" s="943"/>
      <c r="DDQ204" s="943"/>
      <c r="DDR204" s="943"/>
      <c r="DDS204" s="943"/>
      <c r="DDT204" s="943"/>
      <c r="DDU204" s="943"/>
      <c r="DDV204" s="943"/>
      <c r="DDW204" s="943"/>
      <c r="DDX204" s="943"/>
      <c r="DDY204" s="943"/>
      <c r="DDZ204" s="943"/>
      <c r="DEA204" s="943"/>
      <c r="DEB204" s="943"/>
      <c r="DEC204" s="943"/>
      <c r="DED204" s="943"/>
      <c r="DEE204" s="943"/>
      <c r="DEF204" s="943"/>
      <c r="DEG204" s="943"/>
      <c r="DEH204" s="943"/>
      <c r="DEI204" s="943"/>
      <c r="DEJ204" s="943"/>
      <c r="DEK204" s="943"/>
      <c r="DEL204" s="943"/>
      <c r="DEM204" s="943"/>
      <c r="DEN204" s="943"/>
      <c r="DEO204" s="943"/>
      <c r="DEP204" s="943"/>
      <c r="DEQ204" s="943"/>
      <c r="DER204" s="943"/>
      <c r="DES204" s="943"/>
      <c r="DET204" s="943"/>
      <c r="DEU204" s="943"/>
      <c r="DEV204" s="943"/>
      <c r="DEW204" s="943"/>
      <c r="DEX204" s="943"/>
      <c r="DEY204" s="943"/>
      <c r="DEZ204" s="943"/>
      <c r="DFA204" s="943"/>
      <c r="DFB204" s="943"/>
      <c r="DFC204" s="943"/>
      <c r="DFD204" s="943"/>
      <c r="DFE204" s="943"/>
      <c r="DFF204" s="943"/>
      <c r="DFG204" s="943"/>
      <c r="DFH204" s="943"/>
      <c r="DFI204" s="943"/>
      <c r="DFJ204" s="943"/>
      <c r="DFK204" s="943"/>
      <c r="DFL204" s="943"/>
      <c r="DFM204" s="943"/>
      <c r="DFN204" s="943"/>
      <c r="DFO204" s="943"/>
      <c r="DFP204" s="943"/>
      <c r="DFQ204" s="943"/>
      <c r="DFR204" s="943"/>
      <c r="DFS204" s="943"/>
      <c r="DFT204" s="943"/>
      <c r="DFU204" s="943"/>
      <c r="DFV204" s="943"/>
      <c r="DFW204" s="943"/>
      <c r="DFX204" s="943"/>
      <c r="DFY204" s="943"/>
      <c r="DFZ204" s="943"/>
      <c r="DGA204" s="943"/>
      <c r="DGB204" s="943"/>
      <c r="DGC204" s="943"/>
      <c r="DGD204" s="943"/>
      <c r="DGE204" s="943"/>
      <c r="DGF204" s="943"/>
      <c r="DGG204" s="943"/>
      <c r="DGH204" s="943"/>
      <c r="DGI204" s="943"/>
      <c r="DGJ204" s="943"/>
      <c r="DGK204" s="943"/>
      <c r="DGL204" s="943"/>
      <c r="DGM204" s="943"/>
      <c r="DGN204" s="943"/>
      <c r="DGO204" s="943"/>
      <c r="DGP204" s="943"/>
      <c r="DGQ204" s="943"/>
      <c r="DGR204" s="943"/>
      <c r="DGS204" s="943"/>
      <c r="DGT204" s="943"/>
      <c r="DGU204" s="943"/>
      <c r="DGV204" s="943"/>
      <c r="DGW204" s="943"/>
      <c r="DGX204" s="943"/>
      <c r="DGY204" s="943"/>
      <c r="DGZ204" s="943"/>
      <c r="DHA204" s="943"/>
      <c r="DHB204" s="943"/>
      <c r="DHC204" s="943"/>
      <c r="DHD204" s="943"/>
      <c r="DHE204" s="943"/>
      <c r="DHF204" s="943"/>
      <c r="DHG204" s="943"/>
      <c r="DHH204" s="943"/>
      <c r="DHI204" s="943"/>
      <c r="DHJ204" s="943"/>
      <c r="DHK204" s="943"/>
      <c r="DHL204" s="943"/>
      <c r="DHM204" s="943"/>
      <c r="DHN204" s="943"/>
      <c r="DHO204" s="943"/>
      <c r="DHP204" s="943"/>
      <c r="DHQ204" s="943"/>
      <c r="DHR204" s="943"/>
      <c r="DHS204" s="943"/>
      <c r="DHT204" s="943"/>
      <c r="DHU204" s="943"/>
      <c r="DHV204" s="943"/>
      <c r="DHW204" s="943"/>
      <c r="DHX204" s="943"/>
      <c r="DHY204" s="943"/>
      <c r="DHZ204" s="943"/>
      <c r="DIA204" s="943"/>
      <c r="DIB204" s="943"/>
      <c r="DIC204" s="943"/>
      <c r="DID204" s="943"/>
      <c r="DIE204" s="943"/>
      <c r="DIF204" s="943"/>
      <c r="DIG204" s="943"/>
      <c r="DIH204" s="943"/>
      <c r="DII204" s="943"/>
      <c r="DIJ204" s="943"/>
      <c r="DIK204" s="943"/>
      <c r="DIL204" s="943"/>
      <c r="DIM204" s="943"/>
      <c r="DIN204" s="943"/>
      <c r="DIO204" s="943"/>
      <c r="DIP204" s="943"/>
      <c r="DIQ204" s="943"/>
      <c r="DIR204" s="943"/>
      <c r="DIS204" s="943"/>
      <c r="DIT204" s="943"/>
      <c r="DIU204" s="943"/>
      <c r="DIV204" s="943"/>
      <c r="DIW204" s="943"/>
      <c r="DIX204" s="943"/>
      <c r="DIY204" s="943"/>
      <c r="DIZ204" s="943"/>
      <c r="DJA204" s="943"/>
      <c r="DJB204" s="943"/>
      <c r="DJC204" s="943"/>
      <c r="DJD204" s="943"/>
      <c r="DJE204" s="943"/>
      <c r="DJF204" s="943"/>
      <c r="DJG204" s="943"/>
      <c r="DJH204" s="943"/>
      <c r="DJI204" s="943"/>
      <c r="DJJ204" s="943"/>
      <c r="DJK204" s="943"/>
      <c r="DJL204" s="943"/>
      <c r="DJM204" s="943"/>
      <c r="DJN204" s="943"/>
      <c r="DJO204" s="943"/>
      <c r="DJP204" s="943"/>
      <c r="DJQ204" s="943"/>
      <c r="DJR204" s="943"/>
      <c r="DJS204" s="943"/>
      <c r="DJT204" s="943"/>
      <c r="DJU204" s="943"/>
      <c r="DJV204" s="943"/>
      <c r="DJW204" s="943"/>
      <c r="DJX204" s="943"/>
      <c r="DJY204" s="943"/>
      <c r="DJZ204" s="943"/>
      <c r="DKA204" s="943"/>
      <c r="DKB204" s="943"/>
      <c r="DKC204" s="943"/>
      <c r="DKD204" s="943"/>
      <c r="DKE204" s="943"/>
      <c r="DKF204" s="943"/>
      <c r="DKG204" s="943"/>
      <c r="DKH204" s="943"/>
      <c r="DKI204" s="943"/>
      <c r="DKJ204" s="943"/>
      <c r="DKK204" s="943"/>
      <c r="DKL204" s="943"/>
      <c r="DKM204" s="943"/>
      <c r="DKN204" s="943"/>
      <c r="DKO204" s="943"/>
      <c r="DKP204" s="943"/>
      <c r="DKQ204" s="943"/>
      <c r="DKR204" s="943"/>
      <c r="DKS204" s="943"/>
      <c r="DKT204" s="943"/>
      <c r="DKU204" s="943"/>
      <c r="DKV204" s="943"/>
      <c r="DKW204" s="943"/>
      <c r="DKX204" s="943"/>
      <c r="DKY204" s="943"/>
      <c r="DKZ204" s="943"/>
      <c r="DLA204" s="943"/>
      <c r="DLB204" s="943"/>
      <c r="DLC204" s="943"/>
      <c r="DLD204" s="943"/>
      <c r="DLE204" s="943"/>
      <c r="DLF204" s="943"/>
      <c r="DLG204" s="943"/>
      <c r="DLH204" s="943"/>
      <c r="DLI204" s="943"/>
      <c r="DLJ204" s="943"/>
      <c r="DLK204" s="943"/>
      <c r="DLL204" s="943"/>
      <c r="DLM204" s="943"/>
      <c r="DLN204" s="943"/>
      <c r="DLO204" s="943"/>
      <c r="DLP204" s="943"/>
      <c r="DLQ204" s="943"/>
      <c r="DLR204" s="943"/>
      <c r="DLS204" s="943"/>
      <c r="DLT204" s="943"/>
      <c r="DLU204" s="943"/>
      <c r="DLV204" s="943"/>
      <c r="DLW204" s="943"/>
      <c r="DLX204" s="943"/>
      <c r="DLY204" s="943"/>
      <c r="DLZ204" s="943"/>
      <c r="DMA204" s="943"/>
      <c r="DMB204" s="943"/>
      <c r="DMC204" s="943"/>
      <c r="DMD204" s="943"/>
      <c r="DME204" s="943"/>
      <c r="DMF204" s="943"/>
      <c r="DMG204" s="943"/>
      <c r="DMH204" s="943"/>
      <c r="DMI204" s="943"/>
      <c r="DMJ204" s="943"/>
      <c r="DMK204" s="943"/>
      <c r="DML204" s="943"/>
      <c r="DMM204" s="943"/>
      <c r="DMN204" s="943"/>
      <c r="DMO204" s="943"/>
      <c r="DMP204" s="943"/>
      <c r="DMQ204" s="943"/>
      <c r="DMR204" s="943"/>
      <c r="DMS204" s="943"/>
      <c r="DMT204" s="943"/>
      <c r="DMU204" s="943"/>
      <c r="DMV204" s="943"/>
      <c r="DMW204" s="943"/>
      <c r="DMX204" s="943"/>
      <c r="DMY204" s="943"/>
      <c r="DMZ204" s="943"/>
      <c r="DNA204" s="943"/>
      <c r="DNC204" s="943"/>
      <c r="DND204" s="943"/>
      <c r="DNE204" s="943"/>
      <c r="DNF204" s="943"/>
      <c r="DNG204" s="943"/>
      <c r="DNH204" s="943"/>
      <c r="DNI204" s="943"/>
      <c r="DNJ204" s="943"/>
      <c r="DNK204" s="943"/>
      <c r="DNL204" s="943"/>
      <c r="DNM204" s="943"/>
      <c r="DNN204" s="943"/>
      <c r="DNO204" s="943"/>
      <c r="DNP204" s="943"/>
      <c r="DNQ204" s="943"/>
      <c r="DNR204" s="943"/>
      <c r="DNS204" s="943"/>
      <c r="DNT204" s="943"/>
      <c r="DNU204" s="943"/>
      <c r="DNV204" s="943"/>
      <c r="DNW204" s="943"/>
      <c r="DNX204" s="943"/>
      <c r="DNY204" s="943"/>
      <c r="DNZ204" s="943"/>
      <c r="DOA204" s="943"/>
      <c r="DOB204" s="943"/>
      <c r="DOC204" s="943"/>
      <c r="DOD204" s="943"/>
      <c r="DOE204" s="943"/>
      <c r="DOF204" s="943"/>
      <c r="DOG204" s="943"/>
      <c r="DOH204" s="943"/>
      <c r="DOI204" s="943"/>
      <c r="DOJ204" s="943"/>
      <c r="DOK204" s="943"/>
      <c r="DOL204" s="943"/>
      <c r="DOM204" s="943"/>
      <c r="DON204" s="943"/>
      <c r="DOO204" s="943"/>
      <c r="DOP204" s="943"/>
      <c r="DOQ204" s="943"/>
      <c r="DOR204" s="943"/>
      <c r="DOS204" s="943"/>
      <c r="DOT204" s="943"/>
      <c r="DOU204" s="943"/>
      <c r="DOV204" s="943"/>
      <c r="DOW204" s="943"/>
      <c r="DOX204" s="943"/>
      <c r="DOY204" s="943"/>
      <c r="DOZ204" s="943"/>
      <c r="DPA204" s="943"/>
      <c r="DPB204" s="943"/>
      <c r="DPC204" s="943"/>
      <c r="DPD204" s="943"/>
      <c r="DPE204" s="943"/>
      <c r="DPF204" s="943"/>
      <c r="DPG204" s="943"/>
      <c r="DPH204" s="943"/>
      <c r="DPI204" s="943"/>
      <c r="DPJ204" s="943"/>
      <c r="DPK204" s="943"/>
      <c r="DPL204" s="943"/>
      <c r="DPM204" s="943"/>
      <c r="DPN204" s="943"/>
      <c r="DPO204" s="943"/>
      <c r="DPP204" s="943"/>
      <c r="DPQ204" s="943"/>
      <c r="DPR204" s="943"/>
      <c r="DPS204" s="943"/>
      <c r="DPT204" s="943"/>
      <c r="DPU204" s="943"/>
      <c r="DPV204" s="943"/>
      <c r="DPW204" s="943"/>
      <c r="DPX204" s="943"/>
      <c r="DPY204" s="943"/>
      <c r="DPZ204" s="943"/>
      <c r="DQA204" s="943"/>
      <c r="DQB204" s="943"/>
      <c r="DQC204" s="943"/>
      <c r="DQD204" s="943"/>
      <c r="DQE204" s="943"/>
      <c r="DQF204" s="943"/>
      <c r="DQG204" s="943"/>
      <c r="DQH204" s="943"/>
      <c r="DQI204" s="943"/>
      <c r="DQJ204" s="943"/>
      <c r="DQK204" s="943"/>
      <c r="DQL204" s="943"/>
      <c r="DQM204" s="943"/>
      <c r="DQN204" s="943"/>
      <c r="DQO204" s="943"/>
      <c r="DQP204" s="943"/>
      <c r="DQQ204" s="943"/>
      <c r="DQR204" s="943"/>
      <c r="DQS204" s="943"/>
      <c r="DQT204" s="943"/>
      <c r="DQU204" s="943"/>
      <c r="DQV204" s="943"/>
      <c r="DQW204" s="943"/>
      <c r="DQX204" s="943"/>
      <c r="DQY204" s="943"/>
      <c r="DQZ204" s="943"/>
      <c r="DRA204" s="943"/>
      <c r="DRB204" s="943"/>
      <c r="DRC204" s="943"/>
      <c r="DRD204" s="943"/>
      <c r="DRE204" s="943"/>
      <c r="DRF204" s="943"/>
      <c r="DRG204" s="943"/>
      <c r="DRH204" s="943"/>
      <c r="DRI204" s="943"/>
      <c r="DRJ204" s="943"/>
      <c r="DRK204" s="943"/>
      <c r="DRL204" s="943"/>
      <c r="DRM204" s="943"/>
      <c r="DRN204" s="943"/>
      <c r="DRO204" s="943"/>
      <c r="DRP204" s="943"/>
      <c r="DRQ204" s="943"/>
      <c r="DRR204" s="943"/>
      <c r="DRS204" s="943"/>
      <c r="DRT204" s="943"/>
      <c r="DRU204" s="943"/>
      <c r="DRV204" s="943"/>
      <c r="DRW204" s="943"/>
      <c r="DRX204" s="943"/>
      <c r="DRY204" s="943"/>
      <c r="DRZ204" s="943"/>
      <c r="DSA204" s="943"/>
      <c r="DSB204" s="943"/>
      <c r="DSC204" s="943"/>
      <c r="DSD204" s="943"/>
      <c r="DSE204" s="943"/>
      <c r="DSF204" s="943"/>
      <c r="DSG204" s="943"/>
      <c r="DSH204" s="943"/>
      <c r="DSI204" s="943"/>
      <c r="DSJ204" s="943"/>
      <c r="DSK204" s="943"/>
      <c r="DSL204" s="943"/>
      <c r="DSM204" s="943"/>
      <c r="DSN204" s="943"/>
      <c r="DSO204" s="943"/>
      <c r="DSP204" s="943"/>
      <c r="DSQ204" s="943"/>
      <c r="DSR204" s="943"/>
      <c r="DSS204" s="943"/>
      <c r="DST204" s="943"/>
      <c r="DSU204" s="943"/>
      <c r="DSV204" s="943"/>
      <c r="DSW204" s="943"/>
      <c r="DSX204" s="943"/>
      <c r="DSY204" s="943"/>
      <c r="DSZ204" s="943"/>
      <c r="DTA204" s="943"/>
      <c r="DTB204" s="943"/>
      <c r="DTC204" s="943"/>
      <c r="DTD204" s="943"/>
      <c r="DTE204" s="943"/>
      <c r="DTF204" s="943"/>
      <c r="DTG204" s="943"/>
      <c r="DTH204" s="943"/>
      <c r="DTI204" s="943"/>
      <c r="DTJ204" s="943"/>
      <c r="DTK204" s="943"/>
      <c r="DTL204" s="943"/>
      <c r="DTM204" s="943"/>
      <c r="DTN204" s="943"/>
      <c r="DTO204" s="943"/>
      <c r="DTP204" s="943"/>
      <c r="DTQ204" s="943"/>
      <c r="DTR204" s="943"/>
      <c r="DTS204" s="943"/>
      <c r="DTT204" s="943"/>
      <c r="DTU204" s="943"/>
      <c r="DTV204" s="943"/>
      <c r="DTW204" s="943"/>
      <c r="DTX204" s="943"/>
      <c r="DTY204" s="943"/>
      <c r="DTZ204" s="943"/>
      <c r="DUA204" s="943"/>
      <c r="DUB204" s="943"/>
      <c r="DUC204" s="943"/>
      <c r="DUD204" s="943"/>
      <c r="DUE204" s="943"/>
      <c r="DUF204" s="943"/>
      <c r="DUG204" s="943"/>
      <c r="DUH204" s="943"/>
      <c r="DUI204" s="943"/>
      <c r="DUJ204" s="943"/>
      <c r="DUK204" s="943"/>
      <c r="DUL204" s="943"/>
      <c r="DUM204" s="943"/>
      <c r="DUN204" s="943"/>
      <c r="DUO204" s="943"/>
      <c r="DUP204" s="943"/>
      <c r="DUQ204" s="943"/>
      <c r="DUR204" s="943"/>
      <c r="DUS204" s="943"/>
      <c r="DUT204" s="943"/>
      <c r="DUU204" s="943"/>
      <c r="DUV204" s="943"/>
      <c r="DUW204" s="943"/>
      <c r="DUX204" s="943"/>
      <c r="DUY204" s="943"/>
      <c r="DUZ204" s="943"/>
      <c r="DVA204" s="943"/>
      <c r="DVB204" s="943"/>
      <c r="DVC204" s="943"/>
      <c r="DVD204" s="943"/>
      <c r="DVE204" s="943"/>
      <c r="DVF204" s="943"/>
      <c r="DVG204" s="943"/>
      <c r="DVH204" s="943"/>
      <c r="DVI204" s="943"/>
      <c r="DVJ204" s="943"/>
      <c r="DVK204" s="943"/>
      <c r="DVL204" s="943"/>
      <c r="DVM204" s="943"/>
      <c r="DVN204" s="943"/>
      <c r="DVO204" s="943"/>
      <c r="DVP204" s="943"/>
      <c r="DVQ204" s="943"/>
      <c r="DVR204" s="943"/>
      <c r="DVS204" s="943"/>
      <c r="DVT204" s="943"/>
      <c r="DVU204" s="943"/>
      <c r="DVV204" s="943"/>
      <c r="DVW204" s="943"/>
      <c r="DVX204" s="943"/>
      <c r="DVY204" s="943"/>
      <c r="DVZ204" s="943"/>
      <c r="DWA204" s="943"/>
      <c r="DWB204" s="943"/>
      <c r="DWC204" s="943"/>
      <c r="DWD204" s="943"/>
      <c r="DWE204" s="943"/>
      <c r="DWF204" s="943"/>
      <c r="DWG204" s="943"/>
      <c r="DWH204" s="943"/>
      <c r="DWI204" s="943"/>
      <c r="DWJ204" s="943"/>
      <c r="DWK204" s="943"/>
      <c r="DWL204" s="943"/>
      <c r="DWM204" s="943"/>
      <c r="DWN204" s="943"/>
      <c r="DWO204" s="943"/>
      <c r="DWP204" s="943"/>
      <c r="DWQ204" s="943"/>
      <c r="DWR204" s="943"/>
      <c r="DWS204" s="943"/>
      <c r="DWT204" s="943"/>
      <c r="DWU204" s="943"/>
      <c r="DWV204" s="943"/>
      <c r="DWW204" s="943"/>
      <c r="DWY204" s="943"/>
      <c r="DWZ204" s="943"/>
      <c r="DXA204" s="943"/>
      <c r="DXB204" s="943"/>
      <c r="DXC204" s="943"/>
      <c r="DXD204" s="943"/>
      <c r="DXE204" s="943"/>
      <c r="DXF204" s="943"/>
      <c r="DXG204" s="943"/>
      <c r="DXH204" s="943"/>
      <c r="DXI204" s="943"/>
      <c r="DXJ204" s="943"/>
      <c r="DXK204" s="943"/>
      <c r="DXL204" s="943"/>
      <c r="DXM204" s="943"/>
      <c r="DXN204" s="943"/>
      <c r="DXO204" s="943"/>
      <c r="DXP204" s="943"/>
      <c r="DXQ204" s="943"/>
      <c r="DXR204" s="943"/>
      <c r="DXS204" s="943"/>
      <c r="DXT204" s="943"/>
      <c r="DXU204" s="943"/>
      <c r="DXV204" s="943"/>
      <c r="DXW204" s="943"/>
      <c r="DXX204" s="943"/>
      <c r="DXY204" s="943"/>
      <c r="DXZ204" s="943"/>
      <c r="DYA204" s="943"/>
      <c r="DYB204" s="943"/>
      <c r="DYC204" s="943"/>
      <c r="DYD204" s="943"/>
      <c r="DYE204" s="943"/>
      <c r="DYF204" s="943"/>
      <c r="DYG204" s="943"/>
      <c r="DYH204" s="943"/>
      <c r="DYI204" s="943"/>
      <c r="DYJ204" s="943"/>
      <c r="DYK204" s="943"/>
      <c r="DYL204" s="943"/>
      <c r="DYM204" s="943"/>
      <c r="DYN204" s="943"/>
      <c r="DYO204" s="943"/>
      <c r="DYP204" s="943"/>
      <c r="DYQ204" s="943"/>
      <c r="DYR204" s="943"/>
      <c r="DYS204" s="943"/>
      <c r="DYT204" s="943"/>
      <c r="DYU204" s="943"/>
      <c r="DYV204" s="943"/>
      <c r="DYW204" s="943"/>
      <c r="DYX204" s="943"/>
      <c r="DYY204" s="943"/>
      <c r="DYZ204" s="943"/>
      <c r="DZA204" s="943"/>
      <c r="DZB204" s="943"/>
      <c r="DZC204" s="943"/>
      <c r="DZD204" s="943"/>
      <c r="DZE204" s="943"/>
      <c r="DZF204" s="943"/>
      <c r="DZG204" s="943"/>
      <c r="DZH204" s="943"/>
      <c r="DZI204" s="943"/>
      <c r="DZJ204" s="943"/>
      <c r="DZK204" s="943"/>
      <c r="DZL204" s="943"/>
      <c r="DZM204" s="943"/>
      <c r="DZN204" s="943"/>
      <c r="DZO204" s="943"/>
      <c r="DZP204" s="943"/>
      <c r="DZQ204" s="943"/>
      <c r="DZR204" s="943"/>
      <c r="DZS204" s="943"/>
      <c r="DZT204" s="943"/>
      <c r="DZU204" s="943"/>
      <c r="DZV204" s="943"/>
      <c r="DZW204" s="943"/>
      <c r="DZX204" s="943"/>
      <c r="DZY204" s="943"/>
      <c r="DZZ204" s="943"/>
      <c r="EAA204" s="943"/>
      <c r="EAB204" s="943"/>
      <c r="EAC204" s="943"/>
      <c r="EAD204" s="943"/>
      <c r="EAE204" s="943"/>
      <c r="EAF204" s="943"/>
      <c r="EAG204" s="943"/>
      <c r="EAH204" s="943"/>
      <c r="EAI204" s="943"/>
      <c r="EAJ204" s="943"/>
      <c r="EAK204" s="943"/>
      <c r="EAL204" s="943"/>
      <c r="EAM204" s="943"/>
      <c r="EAN204" s="943"/>
      <c r="EAO204" s="943"/>
      <c r="EAP204" s="943"/>
      <c r="EAQ204" s="943"/>
      <c r="EAR204" s="943"/>
      <c r="EAS204" s="943"/>
      <c r="EAT204" s="943"/>
      <c r="EAU204" s="943"/>
      <c r="EAV204" s="943"/>
      <c r="EAW204" s="943"/>
      <c r="EAX204" s="943"/>
      <c r="EAY204" s="943"/>
      <c r="EAZ204" s="943"/>
      <c r="EBA204" s="943"/>
      <c r="EBB204" s="943"/>
      <c r="EBC204" s="943"/>
      <c r="EBD204" s="943"/>
      <c r="EBE204" s="943"/>
      <c r="EBF204" s="943"/>
      <c r="EBG204" s="943"/>
      <c r="EBH204" s="943"/>
      <c r="EBI204" s="943"/>
      <c r="EBJ204" s="943"/>
      <c r="EBK204" s="943"/>
      <c r="EBL204" s="943"/>
      <c r="EBM204" s="943"/>
      <c r="EBN204" s="943"/>
      <c r="EBO204" s="943"/>
      <c r="EBP204" s="943"/>
      <c r="EBQ204" s="943"/>
      <c r="EBR204" s="943"/>
      <c r="EBS204" s="943"/>
      <c r="EBT204" s="943"/>
      <c r="EBU204" s="943"/>
      <c r="EBV204" s="943"/>
      <c r="EBW204" s="943"/>
      <c r="EBX204" s="943"/>
      <c r="EBY204" s="943"/>
      <c r="EBZ204" s="943"/>
      <c r="ECA204" s="943"/>
      <c r="ECB204" s="943"/>
      <c r="ECC204" s="943"/>
      <c r="ECD204" s="943"/>
      <c r="ECE204" s="943"/>
      <c r="ECF204" s="943"/>
      <c r="ECG204" s="943"/>
      <c r="ECH204" s="943"/>
      <c r="ECI204" s="943"/>
      <c r="ECJ204" s="943"/>
      <c r="ECK204" s="943"/>
      <c r="ECL204" s="943"/>
      <c r="ECM204" s="943"/>
      <c r="ECN204" s="943"/>
      <c r="ECO204" s="943"/>
      <c r="ECP204" s="943"/>
      <c r="ECQ204" s="943"/>
      <c r="ECR204" s="943"/>
      <c r="ECS204" s="943"/>
      <c r="ECT204" s="943"/>
      <c r="ECU204" s="943"/>
      <c r="ECV204" s="943"/>
      <c r="ECW204" s="943"/>
      <c r="ECX204" s="943"/>
      <c r="ECY204" s="943"/>
      <c r="ECZ204" s="943"/>
      <c r="EDA204" s="943"/>
      <c r="EDB204" s="943"/>
      <c r="EDC204" s="943"/>
      <c r="EDD204" s="943"/>
      <c r="EDE204" s="943"/>
      <c r="EDF204" s="943"/>
      <c r="EDG204" s="943"/>
      <c r="EDH204" s="943"/>
      <c r="EDI204" s="943"/>
      <c r="EDJ204" s="943"/>
      <c r="EDK204" s="943"/>
      <c r="EDL204" s="943"/>
      <c r="EDM204" s="943"/>
      <c r="EDN204" s="943"/>
      <c r="EDO204" s="943"/>
      <c r="EDP204" s="943"/>
      <c r="EDQ204" s="943"/>
      <c r="EDR204" s="943"/>
      <c r="EDS204" s="943"/>
      <c r="EDT204" s="943"/>
      <c r="EDU204" s="943"/>
      <c r="EDV204" s="943"/>
      <c r="EDW204" s="943"/>
      <c r="EDX204" s="943"/>
      <c r="EDY204" s="943"/>
      <c r="EDZ204" s="943"/>
      <c r="EEA204" s="943"/>
      <c r="EEB204" s="943"/>
      <c r="EEC204" s="943"/>
      <c r="EED204" s="943"/>
      <c r="EEE204" s="943"/>
      <c r="EEF204" s="943"/>
      <c r="EEG204" s="943"/>
      <c r="EEH204" s="943"/>
      <c r="EEI204" s="943"/>
      <c r="EEJ204" s="943"/>
      <c r="EEK204" s="943"/>
      <c r="EEL204" s="943"/>
      <c r="EEM204" s="943"/>
      <c r="EEN204" s="943"/>
      <c r="EEO204" s="943"/>
      <c r="EEP204" s="943"/>
      <c r="EEQ204" s="943"/>
      <c r="EER204" s="943"/>
      <c r="EES204" s="943"/>
      <c r="EET204" s="943"/>
      <c r="EEU204" s="943"/>
      <c r="EEV204" s="943"/>
      <c r="EEW204" s="943"/>
      <c r="EEX204" s="943"/>
      <c r="EEY204" s="943"/>
      <c r="EEZ204" s="943"/>
      <c r="EFA204" s="943"/>
      <c r="EFB204" s="943"/>
      <c r="EFC204" s="943"/>
      <c r="EFD204" s="943"/>
      <c r="EFE204" s="943"/>
      <c r="EFF204" s="943"/>
      <c r="EFG204" s="943"/>
      <c r="EFH204" s="943"/>
      <c r="EFI204" s="943"/>
      <c r="EFJ204" s="943"/>
      <c r="EFK204" s="943"/>
      <c r="EFL204" s="943"/>
      <c r="EFM204" s="943"/>
      <c r="EFN204" s="943"/>
      <c r="EFO204" s="943"/>
      <c r="EFP204" s="943"/>
      <c r="EFQ204" s="943"/>
      <c r="EFR204" s="943"/>
      <c r="EFS204" s="943"/>
      <c r="EFT204" s="943"/>
      <c r="EFU204" s="943"/>
      <c r="EFV204" s="943"/>
      <c r="EFW204" s="943"/>
      <c r="EFX204" s="943"/>
      <c r="EFY204" s="943"/>
      <c r="EFZ204" s="943"/>
      <c r="EGA204" s="943"/>
      <c r="EGB204" s="943"/>
      <c r="EGC204" s="943"/>
      <c r="EGD204" s="943"/>
      <c r="EGE204" s="943"/>
      <c r="EGF204" s="943"/>
      <c r="EGG204" s="943"/>
      <c r="EGH204" s="943"/>
      <c r="EGI204" s="943"/>
      <c r="EGJ204" s="943"/>
      <c r="EGK204" s="943"/>
      <c r="EGL204" s="943"/>
      <c r="EGM204" s="943"/>
      <c r="EGN204" s="943"/>
      <c r="EGO204" s="943"/>
      <c r="EGP204" s="943"/>
      <c r="EGQ204" s="943"/>
      <c r="EGR204" s="943"/>
      <c r="EGS204" s="943"/>
      <c r="EGU204" s="943"/>
      <c r="EGV204" s="943"/>
      <c r="EGW204" s="943"/>
      <c r="EGX204" s="943"/>
      <c r="EGY204" s="943"/>
      <c r="EGZ204" s="943"/>
      <c r="EHA204" s="943"/>
      <c r="EHB204" s="943"/>
      <c r="EHC204" s="943"/>
      <c r="EHD204" s="943"/>
      <c r="EHE204" s="943"/>
      <c r="EHF204" s="943"/>
      <c r="EHG204" s="943"/>
      <c r="EHH204" s="943"/>
      <c r="EHI204" s="943"/>
      <c r="EHJ204" s="943"/>
      <c r="EHK204" s="943"/>
      <c r="EHL204" s="943"/>
      <c r="EHM204" s="943"/>
      <c r="EHN204" s="943"/>
      <c r="EHO204" s="943"/>
      <c r="EHP204" s="943"/>
      <c r="EHQ204" s="943"/>
      <c r="EHR204" s="943"/>
      <c r="EHS204" s="943"/>
      <c r="EHT204" s="943"/>
      <c r="EHU204" s="943"/>
      <c r="EHV204" s="943"/>
      <c r="EHW204" s="943"/>
      <c r="EHX204" s="943"/>
      <c r="EHY204" s="943"/>
      <c r="EHZ204" s="943"/>
      <c r="EIA204" s="943"/>
      <c r="EIB204" s="943"/>
      <c r="EIC204" s="943"/>
      <c r="EID204" s="943"/>
      <c r="EIE204" s="943"/>
      <c r="EIF204" s="943"/>
      <c r="EIG204" s="943"/>
      <c r="EIH204" s="943"/>
      <c r="EII204" s="943"/>
      <c r="EIJ204" s="943"/>
      <c r="EIK204" s="943"/>
      <c r="EIL204" s="943"/>
      <c r="EIM204" s="943"/>
      <c r="EIN204" s="943"/>
      <c r="EIO204" s="943"/>
      <c r="EIP204" s="943"/>
      <c r="EIQ204" s="943"/>
      <c r="EIR204" s="943"/>
      <c r="EIS204" s="943"/>
      <c r="EIT204" s="943"/>
      <c r="EIU204" s="943"/>
      <c r="EIV204" s="943"/>
      <c r="EIW204" s="943"/>
      <c r="EIX204" s="943"/>
      <c r="EIY204" s="943"/>
      <c r="EIZ204" s="943"/>
      <c r="EJA204" s="943"/>
      <c r="EJB204" s="943"/>
      <c r="EJC204" s="943"/>
      <c r="EJD204" s="943"/>
      <c r="EJE204" s="943"/>
      <c r="EJF204" s="943"/>
      <c r="EJG204" s="943"/>
      <c r="EJH204" s="943"/>
      <c r="EJI204" s="943"/>
      <c r="EJJ204" s="943"/>
      <c r="EJK204" s="943"/>
      <c r="EJL204" s="943"/>
      <c r="EJM204" s="943"/>
      <c r="EJN204" s="943"/>
      <c r="EJO204" s="943"/>
      <c r="EJP204" s="943"/>
      <c r="EJQ204" s="943"/>
      <c r="EJR204" s="943"/>
      <c r="EJS204" s="943"/>
      <c r="EJT204" s="943"/>
      <c r="EJU204" s="943"/>
      <c r="EJV204" s="943"/>
      <c r="EJW204" s="943"/>
      <c r="EJX204" s="943"/>
      <c r="EJY204" s="943"/>
      <c r="EJZ204" s="943"/>
      <c r="EKA204" s="943"/>
      <c r="EKB204" s="943"/>
      <c r="EKC204" s="943"/>
      <c r="EKD204" s="943"/>
      <c r="EKE204" s="943"/>
      <c r="EKF204" s="943"/>
      <c r="EKG204" s="943"/>
      <c r="EKH204" s="943"/>
      <c r="EKI204" s="943"/>
      <c r="EKJ204" s="943"/>
      <c r="EKK204" s="943"/>
      <c r="EKL204" s="943"/>
      <c r="EKM204" s="943"/>
      <c r="EKN204" s="943"/>
      <c r="EKO204" s="943"/>
      <c r="EKP204" s="943"/>
      <c r="EKQ204" s="943"/>
      <c r="EKR204" s="943"/>
      <c r="EKS204" s="943"/>
      <c r="EKT204" s="943"/>
      <c r="EKU204" s="943"/>
      <c r="EKV204" s="943"/>
      <c r="EKW204" s="943"/>
      <c r="EKX204" s="943"/>
      <c r="EKY204" s="943"/>
      <c r="EKZ204" s="943"/>
      <c r="ELA204" s="943"/>
      <c r="ELB204" s="943"/>
      <c r="ELC204" s="943"/>
      <c r="ELD204" s="943"/>
      <c r="ELE204" s="943"/>
      <c r="ELF204" s="943"/>
      <c r="ELG204" s="943"/>
      <c r="ELH204" s="943"/>
      <c r="ELI204" s="943"/>
      <c r="ELJ204" s="943"/>
      <c r="ELK204" s="943"/>
      <c r="ELL204" s="943"/>
      <c r="ELM204" s="943"/>
      <c r="ELN204" s="943"/>
      <c r="ELO204" s="943"/>
      <c r="ELP204" s="943"/>
      <c r="ELQ204" s="943"/>
      <c r="ELR204" s="943"/>
      <c r="ELS204" s="943"/>
      <c r="ELT204" s="943"/>
      <c r="ELU204" s="943"/>
      <c r="ELV204" s="943"/>
      <c r="ELW204" s="943"/>
      <c r="ELX204" s="943"/>
      <c r="ELY204" s="943"/>
      <c r="ELZ204" s="943"/>
      <c r="EMA204" s="943"/>
      <c r="EMB204" s="943"/>
      <c r="EMC204" s="943"/>
      <c r="EMD204" s="943"/>
      <c r="EME204" s="943"/>
      <c r="EMF204" s="943"/>
      <c r="EMG204" s="943"/>
      <c r="EMH204" s="943"/>
      <c r="EMI204" s="943"/>
      <c r="EMJ204" s="943"/>
      <c r="EMK204" s="943"/>
      <c r="EML204" s="943"/>
      <c r="EMM204" s="943"/>
      <c r="EMN204" s="943"/>
      <c r="EMO204" s="943"/>
      <c r="EMP204" s="943"/>
      <c r="EMQ204" s="943"/>
      <c r="EMR204" s="943"/>
      <c r="EMS204" s="943"/>
      <c r="EMT204" s="943"/>
      <c r="EMU204" s="943"/>
      <c r="EMV204" s="943"/>
      <c r="EMW204" s="943"/>
      <c r="EMX204" s="943"/>
      <c r="EMY204" s="943"/>
      <c r="EMZ204" s="943"/>
      <c r="ENA204" s="943"/>
      <c r="ENB204" s="943"/>
      <c r="ENC204" s="943"/>
      <c r="END204" s="943"/>
      <c r="ENE204" s="943"/>
      <c r="ENF204" s="943"/>
      <c r="ENG204" s="943"/>
      <c r="ENH204" s="943"/>
      <c r="ENI204" s="943"/>
      <c r="ENJ204" s="943"/>
      <c r="ENK204" s="943"/>
      <c r="ENL204" s="943"/>
      <c r="ENM204" s="943"/>
      <c r="ENN204" s="943"/>
      <c r="ENO204" s="943"/>
      <c r="ENP204" s="943"/>
      <c r="ENQ204" s="943"/>
      <c r="ENR204" s="943"/>
      <c r="ENS204" s="943"/>
      <c r="ENT204" s="943"/>
      <c r="ENU204" s="943"/>
      <c r="ENV204" s="943"/>
      <c r="ENW204" s="943"/>
      <c r="ENX204" s="943"/>
      <c r="ENY204" s="943"/>
      <c r="ENZ204" s="943"/>
      <c r="EOA204" s="943"/>
      <c r="EOB204" s="943"/>
      <c r="EOC204" s="943"/>
      <c r="EOD204" s="943"/>
      <c r="EOE204" s="943"/>
      <c r="EOF204" s="943"/>
      <c r="EOG204" s="943"/>
      <c r="EOH204" s="943"/>
      <c r="EOI204" s="943"/>
      <c r="EOJ204" s="943"/>
      <c r="EOK204" s="943"/>
      <c r="EOL204" s="943"/>
      <c r="EOM204" s="943"/>
      <c r="EON204" s="943"/>
      <c r="EOO204" s="943"/>
      <c r="EOP204" s="943"/>
      <c r="EOQ204" s="943"/>
      <c r="EOR204" s="943"/>
      <c r="EOS204" s="943"/>
      <c r="EOT204" s="943"/>
      <c r="EOU204" s="943"/>
      <c r="EOV204" s="943"/>
      <c r="EOW204" s="943"/>
      <c r="EOX204" s="943"/>
      <c r="EOY204" s="943"/>
      <c r="EOZ204" s="943"/>
      <c r="EPA204" s="943"/>
      <c r="EPB204" s="943"/>
      <c r="EPC204" s="943"/>
      <c r="EPD204" s="943"/>
      <c r="EPE204" s="943"/>
      <c r="EPF204" s="943"/>
      <c r="EPG204" s="943"/>
      <c r="EPH204" s="943"/>
      <c r="EPI204" s="943"/>
      <c r="EPJ204" s="943"/>
      <c r="EPK204" s="943"/>
      <c r="EPL204" s="943"/>
      <c r="EPM204" s="943"/>
      <c r="EPN204" s="943"/>
      <c r="EPO204" s="943"/>
      <c r="EPP204" s="943"/>
      <c r="EPQ204" s="943"/>
      <c r="EPR204" s="943"/>
      <c r="EPS204" s="943"/>
      <c r="EPT204" s="943"/>
      <c r="EPU204" s="943"/>
      <c r="EPV204" s="943"/>
      <c r="EPW204" s="943"/>
      <c r="EPX204" s="943"/>
      <c r="EPY204" s="943"/>
      <c r="EPZ204" s="943"/>
      <c r="EQA204" s="943"/>
      <c r="EQB204" s="943"/>
      <c r="EQC204" s="943"/>
      <c r="EQD204" s="943"/>
      <c r="EQE204" s="943"/>
      <c r="EQF204" s="943"/>
      <c r="EQG204" s="943"/>
      <c r="EQH204" s="943"/>
      <c r="EQI204" s="943"/>
      <c r="EQJ204" s="943"/>
      <c r="EQK204" s="943"/>
      <c r="EQL204" s="943"/>
      <c r="EQM204" s="943"/>
      <c r="EQN204" s="943"/>
      <c r="EQO204" s="943"/>
      <c r="EQQ204" s="943"/>
      <c r="EQR204" s="943"/>
      <c r="EQS204" s="943"/>
      <c r="EQT204" s="943"/>
      <c r="EQU204" s="943"/>
      <c r="EQV204" s="943"/>
      <c r="EQW204" s="943"/>
      <c r="EQX204" s="943"/>
      <c r="EQY204" s="943"/>
      <c r="EQZ204" s="943"/>
      <c r="ERA204" s="943"/>
      <c r="ERB204" s="943"/>
      <c r="ERC204" s="943"/>
      <c r="ERD204" s="943"/>
      <c r="ERE204" s="943"/>
      <c r="ERF204" s="943"/>
      <c r="ERG204" s="943"/>
      <c r="ERH204" s="943"/>
      <c r="ERI204" s="943"/>
      <c r="ERJ204" s="943"/>
      <c r="ERK204" s="943"/>
      <c r="ERL204" s="943"/>
      <c r="ERM204" s="943"/>
      <c r="ERN204" s="943"/>
      <c r="ERO204" s="943"/>
      <c r="ERP204" s="943"/>
      <c r="ERQ204" s="943"/>
      <c r="ERR204" s="943"/>
      <c r="ERS204" s="943"/>
      <c r="ERT204" s="943"/>
      <c r="ERU204" s="943"/>
      <c r="ERV204" s="943"/>
      <c r="ERW204" s="943"/>
      <c r="ERX204" s="943"/>
      <c r="ERY204" s="943"/>
      <c r="ERZ204" s="943"/>
      <c r="ESA204" s="943"/>
      <c r="ESB204" s="943"/>
      <c r="ESC204" s="943"/>
      <c r="ESD204" s="943"/>
      <c r="ESE204" s="943"/>
      <c r="ESF204" s="943"/>
      <c r="ESG204" s="943"/>
      <c r="ESH204" s="943"/>
      <c r="ESI204" s="943"/>
      <c r="ESJ204" s="943"/>
      <c r="ESK204" s="943"/>
      <c r="ESL204" s="943"/>
      <c r="ESM204" s="943"/>
      <c r="ESN204" s="943"/>
      <c r="ESO204" s="943"/>
      <c r="ESP204" s="943"/>
      <c r="ESQ204" s="943"/>
      <c r="ESR204" s="943"/>
      <c r="ESS204" s="943"/>
      <c r="EST204" s="943"/>
      <c r="ESU204" s="943"/>
      <c r="ESV204" s="943"/>
      <c r="ESW204" s="943"/>
      <c r="ESX204" s="943"/>
      <c r="ESY204" s="943"/>
      <c r="ESZ204" s="943"/>
      <c r="ETA204" s="943"/>
      <c r="ETB204" s="943"/>
      <c r="ETC204" s="943"/>
      <c r="ETD204" s="943"/>
      <c r="ETE204" s="943"/>
      <c r="ETF204" s="943"/>
      <c r="ETG204" s="943"/>
      <c r="ETH204" s="943"/>
      <c r="ETI204" s="943"/>
      <c r="ETJ204" s="943"/>
      <c r="ETK204" s="943"/>
      <c r="ETL204" s="943"/>
      <c r="ETM204" s="943"/>
      <c r="ETN204" s="943"/>
      <c r="ETO204" s="943"/>
      <c r="ETP204" s="943"/>
      <c r="ETQ204" s="943"/>
      <c r="ETR204" s="943"/>
      <c r="ETS204" s="943"/>
      <c r="ETT204" s="943"/>
      <c r="ETU204" s="943"/>
      <c r="ETV204" s="943"/>
      <c r="ETW204" s="943"/>
      <c r="ETX204" s="943"/>
      <c r="ETY204" s="943"/>
      <c r="ETZ204" s="943"/>
      <c r="EUA204" s="943"/>
      <c r="EUB204" s="943"/>
      <c r="EUC204" s="943"/>
      <c r="EUD204" s="943"/>
      <c r="EUE204" s="943"/>
      <c r="EUF204" s="943"/>
      <c r="EUG204" s="943"/>
      <c r="EUH204" s="943"/>
      <c r="EUI204" s="943"/>
      <c r="EUJ204" s="943"/>
      <c r="EUK204" s="943"/>
      <c r="EUL204" s="943"/>
      <c r="EUM204" s="943"/>
      <c r="EUN204" s="943"/>
      <c r="EUO204" s="943"/>
      <c r="EUP204" s="943"/>
      <c r="EUQ204" s="943"/>
      <c r="EUR204" s="943"/>
      <c r="EUS204" s="943"/>
      <c r="EUT204" s="943"/>
      <c r="EUU204" s="943"/>
      <c r="EUV204" s="943"/>
      <c r="EUW204" s="943"/>
      <c r="EUX204" s="943"/>
      <c r="EUY204" s="943"/>
      <c r="EUZ204" s="943"/>
      <c r="EVA204" s="943"/>
      <c r="EVB204" s="943"/>
      <c r="EVC204" s="943"/>
      <c r="EVD204" s="943"/>
      <c r="EVE204" s="943"/>
      <c r="EVF204" s="943"/>
      <c r="EVG204" s="943"/>
      <c r="EVH204" s="943"/>
      <c r="EVI204" s="943"/>
      <c r="EVJ204" s="943"/>
      <c r="EVK204" s="943"/>
      <c r="EVL204" s="943"/>
      <c r="EVM204" s="943"/>
      <c r="EVN204" s="943"/>
      <c r="EVO204" s="943"/>
      <c r="EVP204" s="943"/>
      <c r="EVQ204" s="943"/>
      <c r="EVR204" s="943"/>
      <c r="EVS204" s="943"/>
      <c r="EVT204" s="943"/>
      <c r="EVU204" s="943"/>
      <c r="EVV204" s="943"/>
      <c r="EVW204" s="943"/>
      <c r="EVX204" s="943"/>
      <c r="EVY204" s="943"/>
      <c r="EVZ204" s="943"/>
      <c r="EWA204" s="943"/>
      <c r="EWB204" s="943"/>
      <c r="EWC204" s="943"/>
      <c r="EWD204" s="943"/>
      <c r="EWE204" s="943"/>
      <c r="EWF204" s="943"/>
      <c r="EWG204" s="943"/>
      <c r="EWH204" s="943"/>
      <c r="EWI204" s="943"/>
      <c r="EWJ204" s="943"/>
      <c r="EWK204" s="943"/>
      <c r="EWL204" s="943"/>
      <c r="EWM204" s="943"/>
      <c r="EWN204" s="943"/>
      <c r="EWO204" s="943"/>
      <c r="EWP204" s="943"/>
      <c r="EWQ204" s="943"/>
      <c r="EWR204" s="943"/>
      <c r="EWS204" s="943"/>
      <c r="EWT204" s="943"/>
      <c r="EWU204" s="943"/>
      <c r="EWV204" s="943"/>
      <c r="EWW204" s="943"/>
      <c r="EWX204" s="943"/>
      <c r="EWY204" s="943"/>
      <c r="EWZ204" s="943"/>
      <c r="EXA204" s="943"/>
      <c r="EXB204" s="943"/>
      <c r="EXC204" s="943"/>
      <c r="EXD204" s="943"/>
      <c r="EXE204" s="943"/>
      <c r="EXF204" s="943"/>
      <c r="EXG204" s="943"/>
      <c r="EXH204" s="943"/>
      <c r="EXI204" s="943"/>
      <c r="EXJ204" s="943"/>
      <c r="EXK204" s="943"/>
      <c r="EXL204" s="943"/>
      <c r="EXM204" s="943"/>
      <c r="EXN204" s="943"/>
      <c r="EXO204" s="943"/>
      <c r="EXP204" s="943"/>
      <c r="EXQ204" s="943"/>
      <c r="EXR204" s="943"/>
      <c r="EXS204" s="943"/>
      <c r="EXT204" s="943"/>
      <c r="EXU204" s="943"/>
      <c r="EXV204" s="943"/>
      <c r="EXW204" s="943"/>
      <c r="EXX204" s="943"/>
      <c r="EXY204" s="943"/>
      <c r="EXZ204" s="943"/>
      <c r="EYA204" s="943"/>
      <c r="EYB204" s="943"/>
      <c r="EYC204" s="943"/>
      <c r="EYD204" s="943"/>
      <c r="EYE204" s="943"/>
      <c r="EYF204" s="943"/>
      <c r="EYG204" s="943"/>
      <c r="EYH204" s="943"/>
      <c r="EYI204" s="943"/>
      <c r="EYJ204" s="943"/>
      <c r="EYK204" s="943"/>
      <c r="EYL204" s="943"/>
      <c r="EYM204" s="943"/>
      <c r="EYN204" s="943"/>
      <c r="EYO204" s="943"/>
      <c r="EYP204" s="943"/>
      <c r="EYQ204" s="943"/>
      <c r="EYR204" s="943"/>
      <c r="EYS204" s="943"/>
      <c r="EYT204" s="943"/>
      <c r="EYU204" s="943"/>
      <c r="EYV204" s="943"/>
      <c r="EYW204" s="943"/>
      <c r="EYX204" s="943"/>
      <c r="EYY204" s="943"/>
      <c r="EYZ204" s="943"/>
      <c r="EZA204" s="943"/>
      <c r="EZB204" s="943"/>
      <c r="EZC204" s="943"/>
      <c r="EZD204" s="943"/>
      <c r="EZE204" s="943"/>
      <c r="EZF204" s="943"/>
      <c r="EZG204" s="943"/>
      <c r="EZH204" s="943"/>
      <c r="EZI204" s="943"/>
      <c r="EZJ204" s="943"/>
      <c r="EZK204" s="943"/>
      <c r="EZL204" s="943"/>
      <c r="EZM204" s="943"/>
      <c r="EZN204" s="943"/>
      <c r="EZO204" s="943"/>
      <c r="EZP204" s="943"/>
      <c r="EZQ204" s="943"/>
      <c r="EZR204" s="943"/>
      <c r="EZS204" s="943"/>
      <c r="EZT204" s="943"/>
      <c r="EZU204" s="943"/>
      <c r="EZV204" s="943"/>
      <c r="EZW204" s="943"/>
      <c r="EZX204" s="943"/>
      <c r="EZY204" s="943"/>
      <c r="EZZ204" s="943"/>
      <c r="FAA204" s="943"/>
      <c r="FAB204" s="943"/>
      <c r="FAC204" s="943"/>
      <c r="FAD204" s="943"/>
      <c r="FAE204" s="943"/>
      <c r="FAF204" s="943"/>
      <c r="FAG204" s="943"/>
      <c r="FAH204" s="943"/>
      <c r="FAI204" s="943"/>
      <c r="FAJ204" s="943"/>
      <c r="FAK204" s="943"/>
      <c r="FAM204" s="943"/>
      <c r="FAN204" s="943"/>
      <c r="FAO204" s="943"/>
      <c r="FAP204" s="943"/>
      <c r="FAQ204" s="943"/>
      <c r="FAR204" s="943"/>
      <c r="FAS204" s="943"/>
      <c r="FAT204" s="943"/>
      <c r="FAU204" s="943"/>
      <c r="FAV204" s="943"/>
      <c r="FAW204" s="943"/>
      <c r="FAX204" s="943"/>
      <c r="FAY204" s="943"/>
      <c r="FAZ204" s="943"/>
      <c r="FBA204" s="943"/>
      <c r="FBB204" s="943"/>
      <c r="FBC204" s="943"/>
      <c r="FBD204" s="943"/>
      <c r="FBE204" s="943"/>
      <c r="FBF204" s="943"/>
      <c r="FBG204" s="943"/>
      <c r="FBH204" s="943"/>
      <c r="FBI204" s="943"/>
      <c r="FBJ204" s="943"/>
      <c r="FBK204" s="943"/>
      <c r="FBL204" s="943"/>
      <c r="FBM204" s="943"/>
      <c r="FBN204" s="943"/>
      <c r="FBO204" s="943"/>
      <c r="FBP204" s="943"/>
      <c r="FBQ204" s="943"/>
      <c r="FBR204" s="943"/>
      <c r="FBS204" s="943"/>
      <c r="FBT204" s="943"/>
      <c r="FBU204" s="943"/>
      <c r="FBV204" s="943"/>
      <c r="FBW204" s="943"/>
      <c r="FBX204" s="943"/>
      <c r="FBY204" s="943"/>
      <c r="FBZ204" s="943"/>
      <c r="FCA204" s="943"/>
      <c r="FCB204" s="943"/>
      <c r="FCC204" s="943"/>
      <c r="FCD204" s="943"/>
      <c r="FCE204" s="943"/>
      <c r="FCF204" s="943"/>
      <c r="FCG204" s="943"/>
      <c r="FCH204" s="943"/>
      <c r="FCI204" s="943"/>
      <c r="FCJ204" s="943"/>
      <c r="FCK204" s="943"/>
      <c r="FCL204" s="943"/>
      <c r="FCM204" s="943"/>
      <c r="FCN204" s="943"/>
      <c r="FCO204" s="943"/>
      <c r="FCP204" s="943"/>
      <c r="FCQ204" s="943"/>
      <c r="FCR204" s="943"/>
      <c r="FCS204" s="943"/>
      <c r="FCT204" s="943"/>
      <c r="FCU204" s="943"/>
      <c r="FCV204" s="943"/>
      <c r="FCW204" s="943"/>
      <c r="FCX204" s="943"/>
      <c r="FCY204" s="943"/>
      <c r="FCZ204" s="943"/>
      <c r="FDA204" s="943"/>
      <c r="FDB204" s="943"/>
      <c r="FDC204" s="943"/>
      <c r="FDD204" s="943"/>
      <c r="FDE204" s="943"/>
      <c r="FDF204" s="943"/>
      <c r="FDG204" s="943"/>
      <c r="FDH204" s="943"/>
      <c r="FDI204" s="943"/>
      <c r="FDJ204" s="943"/>
      <c r="FDK204" s="943"/>
      <c r="FDL204" s="943"/>
      <c r="FDM204" s="943"/>
      <c r="FDN204" s="943"/>
      <c r="FDO204" s="943"/>
      <c r="FDP204" s="943"/>
      <c r="FDQ204" s="943"/>
      <c r="FDR204" s="943"/>
      <c r="FDS204" s="943"/>
      <c r="FDT204" s="943"/>
      <c r="FDU204" s="943"/>
      <c r="FDV204" s="943"/>
      <c r="FDW204" s="943"/>
      <c r="FDX204" s="943"/>
      <c r="FDY204" s="943"/>
      <c r="FDZ204" s="943"/>
      <c r="FEA204" s="943"/>
      <c r="FEB204" s="943"/>
      <c r="FEC204" s="943"/>
      <c r="FED204" s="943"/>
      <c r="FEE204" s="943"/>
      <c r="FEF204" s="943"/>
      <c r="FEG204" s="943"/>
      <c r="FEH204" s="943"/>
      <c r="FEI204" s="943"/>
      <c r="FEJ204" s="943"/>
      <c r="FEK204" s="943"/>
      <c r="FEL204" s="943"/>
      <c r="FEM204" s="943"/>
      <c r="FEN204" s="943"/>
      <c r="FEO204" s="943"/>
      <c r="FEP204" s="943"/>
      <c r="FEQ204" s="943"/>
      <c r="FER204" s="943"/>
      <c r="FES204" s="943"/>
      <c r="FET204" s="943"/>
      <c r="FEU204" s="943"/>
      <c r="FEV204" s="943"/>
      <c r="FEW204" s="943"/>
      <c r="FEX204" s="943"/>
      <c r="FEY204" s="943"/>
      <c r="FEZ204" s="943"/>
      <c r="FFA204" s="943"/>
      <c r="FFB204" s="943"/>
      <c r="FFC204" s="943"/>
      <c r="FFD204" s="943"/>
      <c r="FFE204" s="943"/>
      <c r="FFF204" s="943"/>
      <c r="FFG204" s="943"/>
      <c r="FFH204" s="943"/>
      <c r="FFI204" s="943"/>
      <c r="FFJ204" s="943"/>
      <c r="FFK204" s="943"/>
      <c r="FFL204" s="943"/>
      <c r="FFM204" s="943"/>
      <c r="FFN204" s="943"/>
      <c r="FFO204" s="943"/>
      <c r="FFP204" s="943"/>
      <c r="FFQ204" s="943"/>
      <c r="FFR204" s="943"/>
      <c r="FFS204" s="943"/>
      <c r="FFT204" s="943"/>
      <c r="FFU204" s="943"/>
      <c r="FFV204" s="943"/>
      <c r="FFW204" s="943"/>
      <c r="FFX204" s="943"/>
      <c r="FFY204" s="943"/>
      <c r="FFZ204" s="943"/>
      <c r="FGA204" s="943"/>
      <c r="FGB204" s="943"/>
      <c r="FGC204" s="943"/>
      <c r="FGD204" s="943"/>
      <c r="FGE204" s="943"/>
      <c r="FGF204" s="943"/>
      <c r="FGG204" s="943"/>
      <c r="FGH204" s="943"/>
      <c r="FGI204" s="943"/>
      <c r="FGJ204" s="943"/>
      <c r="FGK204" s="943"/>
      <c r="FGL204" s="943"/>
      <c r="FGM204" s="943"/>
      <c r="FGN204" s="943"/>
      <c r="FGO204" s="943"/>
      <c r="FGP204" s="943"/>
      <c r="FGQ204" s="943"/>
      <c r="FGR204" s="943"/>
      <c r="FGS204" s="943"/>
      <c r="FGT204" s="943"/>
      <c r="FGU204" s="943"/>
      <c r="FGV204" s="943"/>
      <c r="FGW204" s="943"/>
      <c r="FGX204" s="943"/>
      <c r="FGY204" s="943"/>
      <c r="FGZ204" s="943"/>
      <c r="FHA204" s="943"/>
      <c r="FHB204" s="943"/>
      <c r="FHC204" s="943"/>
      <c r="FHD204" s="943"/>
      <c r="FHE204" s="943"/>
      <c r="FHF204" s="943"/>
      <c r="FHG204" s="943"/>
      <c r="FHH204" s="943"/>
      <c r="FHI204" s="943"/>
      <c r="FHJ204" s="943"/>
      <c r="FHK204" s="943"/>
      <c r="FHL204" s="943"/>
      <c r="FHM204" s="943"/>
      <c r="FHN204" s="943"/>
      <c r="FHO204" s="943"/>
      <c r="FHP204" s="943"/>
      <c r="FHQ204" s="943"/>
      <c r="FHR204" s="943"/>
      <c r="FHS204" s="943"/>
      <c r="FHT204" s="943"/>
      <c r="FHU204" s="943"/>
      <c r="FHV204" s="943"/>
      <c r="FHW204" s="943"/>
      <c r="FHX204" s="943"/>
      <c r="FHY204" s="943"/>
      <c r="FHZ204" s="943"/>
      <c r="FIA204" s="943"/>
      <c r="FIB204" s="943"/>
      <c r="FIC204" s="943"/>
      <c r="FID204" s="943"/>
      <c r="FIE204" s="943"/>
      <c r="FIF204" s="943"/>
      <c r="FIG204" s="943"/>
      <c r="FIH204" s="943"/>
      <c r="FII204" s="943"/>
      <c r="FIJ204" s="943"/>
      <c r="FIK204" s="943"/>
      <c r="FIL204" s="943"/>
      <c r="FIM204" s="943"/>
      <c r="FIN204" s="943"/>
      <c r="FIO204" s="943"/>
      <c r="FIP204" s="943"/>
      <c r="FIQ204" s="943"/>
      <c r="FIR204" s="943"/>
      <c r="FIS204" s="943"/>
      <c r="FIT204" s="943"/>
      <c r="FIU204" s="943"/>
      <c r="FIV204" s="943"/>
      <c r="FIW204" s="943"/>
      <c r="FIX204" s="943"/>
      <c r="FIY204" s="943"/>
      <c r="FIZ204" s="943"/>
      <c r="FJA204" s="943"/>
      <c r="FJB204" s="943"/>
      <c r="FJC204" s="943"/>
      <c r="FJD204" s="943"/>
      <c r="FJE204" s="943"/>
      <c r="FJF204" s="943"/>
      <c r="FJG204" s="943"/>
      <c r="FJH204" s="943"/>
      <c r="FJI204" s="943"/>
      <c r="FJJ204" s="943"/>
      <c r="FJK204" s="943"/>
      <c r="FJL204" s="943"/>
      <c r="FJM204" s="943"/>
      <c r="FJN204" s="943"/>
      <c r="FJO204" s="943"/>
      <c r="FJP204" s="943"/>
      <c r="FJQ204" s="943"/>
      <c r="FJR204" s="943"/>
      <c r="FJS204" s="943"/>
      <c r="FJT204" s="943"/>
      <c r="FJU204" s="943"/>
      <c r="FJV204" s="943"/>
      <c r="FJW204" s="943"/>
      <c r="FJX204" s="943"/>
      <c r="FJY204" s="943"/>
      <c r="FJZ204" s="943"/>
      <c r="FKA204" s="943"/>
      <c r="FKB204" s="943"/>
      <c r="FKC204" s="943"/>
      <c r="FKD204" s="943"/>
      <c r="FKE204" s="943"/>
      <c r="FKF204" s="943"/>
      <c r="FKG204" s="943"/>
      <c r="FKI204" s="943"/>
      <c r="FKJ204" s="943"/>
      <c r="FKK204" s="943"/>
      <c r="FKL204" s="943"/>
      <c r="FKM204" s="943"/>
      <c r="FKN204" s="943"/>
      <c r="FKO204" s="943"/>
      <c r="FKP204" s="943"/>
      <c r="FKQ204" s="943"/>
      <c r="FKR204" s="943"/>
      <c r="FKS204" s="943"/>
      <c r="FKT204" s="943"/>
      <c r="FKU204" s="943"/>
      <c r="FKV204" s="943"/>
      <c r="FKW204" s="943"/>
      <c r="FKX204" s="943"/>
      <c r="FKY204" s="943"/>
      <c r="FKZ204" s="943"/>
      <c r="FLA204" s="943"/>
      <c r="FLB204" s="943"/>
      <c r="FLC204" s="943"/>
      <c r="FLD204" s="943"/>
      <c r="FLE204" s="943"/>
      <c r="FLF204" s="943"/>
      <c r="FLG204" s="943"/>
      <c r="FLH204" s="943"/>
      <c r="FLI204" s="943"/>
      <c r="FLJ204" s="943"/>
      <c r="FLK204" s="943"/>
      <c r="FLL204" s="943"/>
      <c r="FLM204" s="943"/>
      <c r="FLN204" s="943"/>
      <c r="FLO204" s="943"/>
      <c r="FLP204" s="943"/>
      <c r="FLQ204" s="943"/>
      <c r="FLR204" s="943"/>
      <c r="FLS204" s="943"/>
      <c r="FLT204" s="943"/>
      <c r="FLU204" s="943"/>
      <c r="FLV204" s="943"/>
      <c r="FLW204" s="943"/>
      <c r="FLX204" s="943"/>
      <c r="FLY204" s="943"/>
      <c r="FLZ204" s="943"/>
      <c r="FMA204" s="943"/>
      <c r="FMB204" s="943"/>
      <c r="FMC204" s="943"/>
      <c r="FMD204" s="943"/>
      <c r="FME204" s="943"/>
      <c r="FMF204" s="943"/>
      <c r="FMG204" s="943"/>
      <c r="FMH204" s="943"/>
      <c r="FMI204" s="943"/>
      <c r="FMJ204" s="943"/>
      <c r="FMK204" s="943"/>
      <c r="FML204" s="943"/>
      <c r="FMM204" s="943"/>
      <c r="FMN204" s="943"/>
      <c r="FMO204" s="943"/>
      <c r="FMP204" s="943"/>
      <c r="FMQ204" s="943"/>
      <c r="FMR204" s="943"/>
      <c r="FMS204" s="943"/>
      <c r="FMT204" s="943"/>
      <c r="FMU204" s="943"/>
      <c r="FMV204" s="943"/>
      <c r="FMW204" s="943"/>
      <c r="FMX204" s="943"/>
      <c r="FMY204" s="943"/>
      <c r="FMZ204" s="943"/>
      <c r="FNA204" s="943"/>
      <c r="FNB204" s="943"/>
      <c r="FNC204" s="943"/>
      <c r="FND204" s="943"/>
      <c r="FNE204" s="943"/>
      <c r="FNF204" s="943"/>
      <c r="FNG204" s="943"/>
      <c r="FNH204" s="943"/>
      <c r="FNI204" s="943"/>
      <c r="FNJ204" s="943"/>
      <c r="FNK204" s="943"/>
      <c r="FNL204" s="943"/>
      <c r="FNM204" s="943"/>
      <c r="FNN204" s="943"/>
      <c r="FNO204" s="943"/>
      <c r="FNP204" s="943"/>
      <c r="FNQ204" s="943"/>
      <c r="FNR204" s="943"/>
      <c r="FNS204" s="943"/>
      <c r="FNT204" s="943"/>
      <c r="FNU204" s="943"/>
      <c r="FNV204" s="943"/>
      <c r="FNW204" s="943"/>
      <c r="FNX204" s="943"/>
      <c r="FNY204" s="943"/>
      <c r="FNZ204" s="943"/>
      <c r="FOA204" s="943"/>
      <c r="FOB204" s="943"/>
      <c r="FOC204" s="943"/>
      <c r="FOD204" s="943"/>
      <c r="FOE204" s="943"/>
      <c r="FOF204" s="943"/>
      <c r="FOG204" s="943"/>
      <c r="FOH204" s="943"/>
      <c r="FOI204" s="943"/>
      <c r="FOJ204" s="943"/>
      <c r="FOK204" s="943"/>
      <c r="FOL204" s="943"/>
      <c r="FOM204" s="943"/>
      <c r="FON204" s="943"/>
      <c r="FOO204" s="943"/>
      <c r="FOP204" s="943"/>
      <c r="FOQ204" s="943"/>
      <c r="FOR204" s="943"/>
      <c r="FOS204" s="943"/>
      <c r="FOT204" s="943"/>
      <c r="FOU204" s="943"/>
      <c r="FOV204" s="943"/>
      <c r="FOW204" s="943"/>
      <c r="FOX204" s="943"/>
      <c r="FOY204" s="943"/>
      <c r="FOZ204" s="943"/>
      <c r="FPA204" s="943"/>
      <c r="FPB204" s="943"/>
      <c r="FPC204" s="943"/>
      <c r="FPD204" s="943"/>
      <c r="FPE204" s="943"/>
      <c r="FPF204" s="943"/>
      <c r="FPG204" s="943"/>
      <c r="FPH204" s="943"/>
      <c r="FPI204" s="943"/>
      <c r="FPJ204" s="943"/>
      <c r="FPK204" s="943"/>
      <c r="FPL204" s="943"/>
      <c r="FPM204" s="943"/>
      <c r="FPN204" s="943"/>
      <c r="FPO204" s="943"/>
      <c r="FPP204" s="943"/>
      <c r="FPQ204" s="943"/>
      <c r="FPR204" s="943"/>
      <c r="FPS204" s="943"/>
      <c r="FPT204" s="943"/>
      <c r="FPU204" s="943"/>
      <c r="FPV204" s="943"/>
      <c r="FPW204" s="943"/>
      <c r="FPX204" s="943"/>
      <c r="FPY204" s="943"/>
      <c r="FPZ204" s="943"/>
      <c r="FQA204" s="943"/>
      <c r="FQB204" s="943"/>
      <c r="FQC204" s="943"/>
      <c r="FQD204" s="943"/>
      <c r="FQE204" s="943"/>
      <c r="FQF204" s="943"/>
      <c r="FQG204" s="943"/>
      <c r="FQH204" s="943"/>
      <c r="FQI204" s="943"/>
      <c r="FQJ204" s="943"/>
      <c r="FQK204" s="943"/>
      <c r="FQL204" s="943"/>
      <c r="FQM204" s="943"/>
      <c r="FQN204" s="943"/>
      <c r="FQO204" s="943"/>
      <c r="FQP204" s="943"/>
      <c r="FQQ204" s="943"/>
      <c r="FQR204" s="943"/>
      <c r="FQS204" s="943"/>
      <c r="FQT204" s="943"/>
      <c r="FQU204" s="943"/>
      <c r="FQV204" s="943"/>
      <c r="FQW204" s="943"/>
      <c r="FQX204" s="943"/>
      <c r="FQY204" s="943"/>
      <c r="FQZ204" s="943"/>
      <c r="FRA204" s="943"/>
      <c r="FRB204" s="943"/>
      <c r="FRC204" s="943"/>
      <c r="FRD204" s="943"/>
      <c r="FRE204" s="943"/>
      <c r="FRF204" s="943"/>
      <c r="FRG204" s="943"/>
      <c r="FRH204" s="943"/>
      <c r="FRI204" s="943"/>
      <c r="FRJ204" s="943"/>
      <c r="FRK204" s="943"/>
      <c r="FRL204" s="943"/>
      <c r="FRM204" s="943"/>
      <c r="FRN204" s="943"/>
      <c r="FRO204" s="943"/>
      <c r="FRP204" s="943"/>
      <c r="FRQ204" s="943"/>
      <c r="FRR204" s="943"/>
      <c r="FRS204" s="943"/>
      <c r="FRT204" s="943"/>
      <c r="FRU204" s="943"/>
      <c r="FRV204" s="943"/>
      <c r="FRW204" s="943"/>
      <c r="FRX204" s="943"/>
      <c r="FRY204" s="943"/>
      <c r="FRZ204" s="943"/>
      <c r="FSA204" s="943"/>
      <c r="FSB204" s="943"/>
      <c r="FSC204" s="943"/>
      <c r="FSD204" s="943"/>
      <c r="FSE204" s="943"/>
      <c r="FSF204" s="943"/>
      <c r="FSG204" s="943"/>
      <c r="FSH204" s="943"/>
      <c r="FSI204" s="943"/>
      <c r="FSJ204" s="943"/>
      <c r="FSK204" s="943"/>
      <c r="FSL204" s="943"/>
      <c r="FSM204" s="943"/>
      <c r="FSN204" s="943"/>
      <c r="FSO204" s="943"/>
      <c r="FSP204" s="943"/>
      <c r="FSQ204" s="943"/>
      <c r="FSR204" s="943"/>
      <c r="FSS204" s="943"/>
      <c r="FST204" s="943"/>
      <c r="FSU204" s="943"/>
      <c r="FSV204" s="943"/>
      <c r="FSW204" s="943"/>
      <c r="FSX204" s="943"/>
      <c r="FSY204" s="943"/>
      <c r="FSZ204" s="943"/>
      <c r="FTA204" s="943"/>
      <c r="FTB204" s="943"/>
      <c r="FTC204" s="943"/>
      <c r="FTD204" s="943"/>
      <c r="FTE204" s="943"/>
      <c r="FTF204" s="943"/>
      <c r="FTG204" s="943"/>
      <c r="FTH204" s="943"/>
      <c r="FTI204" s="943"/>
      <c r="FTJ204" s="943"/>
      <c r="FTK204" s="943"/>
      <c r="FTL204" s="943"/>
      <c r="FTM204" s="943"/>
      <c r="FTN204" s="943"/>
      <c r="FTO204" s="943"/>
      <c r="FTP204" s="943"/>
      <c r="FTQ204" s="943"/>
      <c r="FTR204" s="943"/>
      <c r="FTS204" s="943"/>
      <c r="FTT204" s="943"/>
      <c r="FTU204" s="943"/>
      <c r="FTV204" s="943"/>
      <c r="FTW204" s="943"/>
      <c r="FTX204" s="943"/>
      <c r="FTY204" s="943"/>
      <c r="FTZ204" s="943"/>
      <c r="FUA204" s="943"/>
      <c r="FUB204" s="943"/>
      <c r="FUC204" s="943"/>
      <c r="FUE204" s="943"/>
      <c r="FUF204" s="943"/>
      <c r="FUG204" s="943"/>
      <c r="FUH204" s="943"/>
      <c r="FUI204" s="943"/>
      <c r="FUJ204" s="943"/>
      <c r="FUK204" s="943"/>
      <c r="FUL204" s="943"/>
      <c r="FUM204" s="943"/>
      <c r="FUN204" s="943"/>
      <c r="FUO204" s="943"/>
      <c r="FUP204" s="943"/>
      <c r="FUQ204" s="943"/>
      <c r="FUR204" s="943"/>
      <c r="FUS204" s="943"/>
      <c r="FUT204" s="943"/>
      <c r="FUU204" s="943"/>
      <c r="FUV204" s="943"/>
      <c r="FUW204" s="943"/>
      <c r="FUX204" s="943"/>
      <c r="FUY204" s="943"/>
      <c r="FUZ204" s="943"/>
      <c r="FVA204" s="943"/>
      <c r="FVB204" s="943"/>
      <c r="FVC204" s="943"/>
      <c r="FVD204" s="943"/>
      <c r="FVE204" s="943"/>
      <c r="FVF204" s="943"/>
      <c r="FVG204" s="943"/>
      <c r="FVH204" s="943"/>
      <c r="FVI204" s="943"/>
      <c r="FVJ204" s="943"/>
      <c r="FVK204" s="943"/>
      <c r="FVL204" s="943"/>
      <c r="FVM204" s="943"/>
      <c r="FVN204" s="943"/>
      <c r="FVO204" s="943"/>
      <c r="FVP204" s="943"/>
      <c r="FVQ204" s="943"/>
      <c r="FVR204" s="943"/>
      <c r="FVS204" s="943"/>
      <c r="FVT204" s="943"/>
      <c r="FVU204" s="943"/>
      <c r="FVV204" s="943"/>
      <c r="FVW204" s="943"/>
      <c r="FVX204" s="943"/>
      <c r="FVY204" s="943"/>
      <c r="FVZ204" s="943"/>
      <c r="FWA204" s="943"/>
      <c r="FWB204" s="943"/>
      <c r="FWC204" s="943"/>
      <c r="FWD204" s="943"/>
      <c r="FWE204" s="943"/>
      <c r="FWF204" s="943"/>
      <c r="FWG204" s="943"/>
      <c r="FWH204" s="943"/>
      <c r="FWI204" s="943"/>
      <c r="FWJ204" s="943"/>
      <c r="FWK204" s="943"/>
      <c r="FWL204" s="943"/>
      <c r="FWM204" s="943"/>
      <c r="FWN204" s="943"/>
      <c r="FWO204" s="943"/>
      <c r="FWP204" s="943"/>
      <c r="FWQ204" s="943"/>
      <c r="FWR204" s="943"/>
      <c r="FWS204" s="943"/>
      <c r="FWT204" s="943"/>
      <c r="FWU204" s="943"/>
      <c r="FWV204" s="943"/>
      <c r="FWW204" s="943"/>
      <c r="FWX204" s="943"/>
      <c r="FWY204" s="943"/>
      <c r="FWZ204" s="943"/>
      <c r="FXA204" s="943"/>
      <c r="FXB204" s="943"/>
      <c r="FXC204" s="943"/>
      <c r="FXD204" s="943"/>
      <c r="FXE204" s="943"/>
      <c r="FXF204" s="943"/>
      <c r="FXG204" s="943"/>
      <c r="FXH204" s="943"/>
      <c r="FXI204" s="943"/>
      <c r="FXJ204" s="943"/>
      <c r="FXK204" s="943"/>
      <c r="FXL204" s="943"/>
      <c r="FXM204" s="943"/>
      <c r="FXN204" s="943"/>
      <c r="FXO204" s="943"/>
      <c r="FXP204" s="943"/>
      <c r="FXQ204" s="943"/>
      <c r="FXR204" s="943"/>
      <c r="FXS204" s="943"/>
      <c r="FXT204" s="943"/>
      <c r="FXU204" s="943"/>
      <c r="FXV204" s="943"/>
      <c r="FXW204" s="943"/>
      <c r="FXX204" s="943"/>
      <c r="FXY204" s="943"/>
      <c r="FXZ204" s="943"/>
      <c r="FYA204" s="943"/>
      <c r="FYB204" s="943"/>
      <c r="FYC204" s="943"/>
      <c r="FYD204" s="943"/>
      <c r="FYE204" s="943"/>
      <c r="FYF204" s="943"/>
      <c r="FYG204" s="943"/>
      <c r="FYH204" s="943"/>
      <c r="FYI204" s="943"/>
      <c r="FYJ204" s="943"/>
      <c r="FYK204" s="943"/>
      <c r="FYL204" s="943"/>
      <c r="FYM204" s="943"/>
      <c r="FYN204" s="943"/>
      <c r="FYO204" s="943"/>
      <c r="FYP204" s="943"/>
      <c r="FYQ204" s="943"/>
      <c r="FYR204" s="943"/>
      <c r="FYS204" s="943"/>
      <c r="FYT204" s="943"/>
      <c r="FYU204" s="943"/>
      <c r="FYV204" s="943"/>
      <c r="FYW204" s="943"/>
      <c r="FYX204" s="943"/>
      <c r="FYY204" s="943"/>
      <c r="FYZ204" s="943"/>
      <c r="FZA204" s="943"/>
      <c r="FZB204" s="943"/>
      <c r="FZC204" s="943"/>
      <c r="FZD204" s="943"/>
      <c r="FZE204" s="943"/>
      <c r="FZF204" s="943"/>
      <c r="FZG204" s="943"/>
      <c r="FZH204" s="943"/>
      <c r="FZI204" s="943"/>
      <c r="FZJ204" s="943"/>
      <c r="FZK204" s="943"/>
      <c r="FZL204" s="943"/>
      <c r="FZM204" s="943"/>
      <c r="FZN204" s="943"/>
      <c r="FZO204" s="943"/>
      <c r="FZP204" s="943"/>
      <c r="FZQ204" s="943"/>
      <c r="FZR204" s="943"/>
      <c r="FZS204" s="943"/>
      <c r="FZT204" s="943"/>
      <c r="FZU204" s="943"/>
      <c r="FZV204" s="943"/>
      <c r="FZW204" s="943"/>
      <c r="FZX204" s="943"/>
      <c r="FZY204" s="943"/>
      <c r="FZZ204" s="943"/>
      <c r="GAA204" s="943"/>
      <c r="GAB204" s="943"/>
      <c r="GAC204" s="943"/>
      <c r="GAD204" s="943"/>
      <c r="GAE204" s="943"/>
      <c r="GAF204" s="943"/>
      <c r="GAG204" s="943"/>
      <c r="GAH204" s="943"/>
      <c r="GAI204" s="943"/>
      <c r="GAJ204" s="943"/>
      <c r="GAK204" s="943"/>
      <c r="GAL204" s="943"/>
      <c r="GAM204" s="943"/>
      <c r="GAN204" s="943"/>
      <c r="GAO204" s="943"/>
      <c r="GAP204" s="943"/>
      <c r="GAQ204" s="943"/>
      <c r="GAR204" s="943"/>
      <c r="GAS204" s="943"/>
      <c r="GAT204" s="943"/>
      <c r="GAU204" s="943"/>
      <c r="GAV204" s="943"/>
      <c r="GAW204" s="943"/>
      <c r="GAX204" s="943"/>
      <c r="GAY204" s="943"/>
      <c r="GAZ204" s="943"/>
      <c r="GBA204" s="943"/>
      <c r="GBB204" s="943"/>
      <c r="GBC204" s="943"/>
      <c r="GBD204" s="943"/>
      <c r="GBE204" s="943"/>
      <c r="GBF204" s="943"/>
      <c r="GBG204" s="943"/>
      <c r="GBH204" s="943"/>
      <c r="GBI204" s="943"/>
      <c r="GBJ204" s="943"/>
      <c r="GBK204" s="943"/>
      <c r="GBL204" s="943"/>
      <c r="GBM204" s="943"/>
      <c r="GBN204" s="943"/>
      <c r="GBO204" s="943"/>
      <c r="GBP204" s="943"/>
      <c r="GBQ204" s="943"/>
      <c r="GBR204" s="943"/>
      <c r="GBS204" s="943"/>
      <c r="GBT204" s="943"/>
      <c r="GBU204" s="943"/>
      <c r="GBV204" s="943"/>
      <c r="GBW204" s="943"/>
      <c r="GBX204" s="943"/>
      <c r="GBY204" s="943"/>
      <c r="GBZ204" s="943"/>
      <c r="GCA204" s="943"/>
      <c r="GCB204" s="943"/>
      <c r="GCC204" s="943"/>
      <c r="GCD204" s="943"/>
      <c r="GCE204" s="943"/>
      <c r="GCF204" s="943"/>
      <c r="GCG204" s="943"/>
      <c r="GCH204" s="943"/>
      <c r="GCI204" s="943"/>
      <c r="GCJ204" s="943"/>
      <c r="GCK204" s="943"/>
      <c r="GCL204" s="943"/>
      <c r="GCM204" s="943"/>
      <c r="GCN204" s="943"/>
      <c r="GCO204" s="943"/>
      <c r="GCP204" s="943"/>
      <c r="GCQ204" s="943"/>
      <c r="GCR204" s="943"/>
      <c r="GCS204" s="943"/>
      <c r="GCT204" s="943"/>
      <c r="GCU204" s="943"/>
      <c r="GCV204" s="943"/>
      <c r="GCW204" s="943"/>
      <c r="GCX204" s="943"/>
      <c r="GCY204" s="943"/>
      <c r="GCZ204" s="943"/>
      <c r="GDA204" s="943"/>
      <c r="GDB204" s="943"/>
      <c r="GDC204" s="943"/>
      <c r="GDD204" s="943"/>
      <c r="GDE204" s="943"/>
      <c r="GDF204" s="943"/>
      <c r="GDG204" s="943"/>
      <c r="GDH204" s="943"/>
      <c r="GDI204" s="943"/>
      <c r="GDJ204" s="943"/>
      <c r="GDK204" s="943"/>
      <c r="GDL204" s="943"/>
      <c r="GDM204" s="943"/>
      <c r="GDN204" s="943"/>
      <c r="GDO204" s="943"/>
      <c r="GDP204" s="943"/>
      <c r="GDQ204" s="943"/>
      <c r="GDR204" s="943"/>
      <c r="GDS204" s="943"/>
      <c r="GDT204" s="943"/>
      <c r="GDU204" s="943"/>
      <c r="GDV204" s="943"/>
      <c r="GDW204" s="943"/>
      <c r="GDX204" s="943"/>
      <c r="GDY204" s="943"/>
      <c r="GEA204" s="943"/>
      <c r="GEB204" s="943"/>
      <c r="GEC204" s="943"/>
      <c r="GED204" s="943"/>
      <c r="GEE204" s="943"/>
      <c r="GEF204" s="943"/>
      <c r="GEG204" s="943"/>
      <c r="GEH204" s="943"/>
      <c r="GEI204" s="943"/>
      <c r="GEJ204" s="943"/>
      <c r="GEK204" s="943"/>
      <c r="GEL204" s="943"/>
      <c r="GEM204" s="943"/>
      <c r="GEN204" s="943"/>
      <c r="GEO204" s="943"/>
      <c r="GEP204" s="943"/>
      <c r="GEQ204" s="943"/>
      <c r="GER204" s="943"/>
      <c r="GES204" s="943"/>
      <c r="GET204" s="943"/>
      <c r="GEU204" s="943"/>
      <c r="GEV204" s="943"/>
      <c r="GEW204" s="943"/>
      <c r="GEX204" s="943"/>
      <c r="GEY204" s="943"/>
      <c r="GEZ204" s="943"/>
      <c r="GFA204" s="943"/>
      <c r="GFB204" s="943"/>
      <c r="GFC204" s="943"/>
      <c r="GFD204" s="943"/>
      <c r="GFE204" s="943"/>
      <c r="GFF204" s="943"/>
      <c r="GFG204" s="943"/>
      <c r="GFH204" s="943"/>
      <c r="GFI204" s="943"/>
      <c r="GFJ204" s="943"/>
      <c r="GFK204" s="943"/>
      <c r="GFL204" s="943"/>
      <c r="GFM204" s="943"/>
      <c r="GFN204" s="943"/>
      <c r="GFO204" s="943"/>
      <c r="GFP204" s="943"/>
      <c r="GFQ204" s="943"/>
      <c r="GFR204" s="943"/>
      <c r="GFS204" s="943"/>
      <c r="GFT204" s="943"/>
      <c r="GFU204" s="943"/>
      <c r="GFV204" s="943"/>
      <c r="GFW204" s="943"/>
      <c r="GFX204" s="943"/>
      <c r="GFY204" s="943"/>
      <c r="GFZ204" s="943"/>
      <c r="GGA204" s="943"/>
      <c r="GGB204" s="943"/>
      <c r="GGC204" s="943"/>
      <c r="GGD204" s="943"/>
      <c r="GGE204" s="943"/>
      <c r="GGF204" s="943"/>
      <c r="GGG204" s="943"/>
      <c r="GGH204" s="943"/>
      <c r="GGI204" s="943"/>
      <c r="GGJ204" s="943"/>
      <c r="GGK204" s="943"/>
      <c r="GGL204" s="943"/>
      <c r="GGM204" s="943"/>
      <c r="GGN204" s="943"/>
      <c r="GGO204" s="943"/>
      <c r="GGP204" s="943"/>
      <c r="GGQ204" s="943"/>
      <c r="GGR204" s="943"/>
      <c r="GGS204" s="943"/>
      <c r="GGT204" s="943"/>
      <c r="GGU204" s="943"/>
      <c r="GGV204" s="943"/>
      <c r="GGW204" s="943"/>
      <c r="GGX204" s="943"/>
      <c r="GGY204" s="943"/>
      <c r="GGZ204" s="943"/>
      <c r="GHA204" s="943"/>
      <c r="GHB204" s="943"/>
      <c r="GHC204" s="943"/>
      <c r="GHD204" s="943"/>
      <c r="GHE204" s="943"/>
      <c r="GHF204" s="943"/>
      <c r="GHG204" s="943"/>
      <c r="GHH204" s="943"/>
      <c r="GHI204" s="943"/>
      <c r="GHJ204" s="943"/>
      <c r="GHK204" s="943"/>
      <c r="GHL204" s="943"/>
      <c r="GHM204" s="943"/>
      <c r="GHN204" s="943"/>
      <c r="GHO204" s="943"/>
      <c r="GHP204" s="943"/>
      <c r="GHQ204" s="943"/>
      <c r="GHR204" s="943"/>
      <c r="GHS204" s="943"/>
      <c r="GHT204" s="943"/>
      <c r="GHU204" s="943"/>
      <c r="GHV204" s="943"/>
      <c r="GHW204" s="943"/>
      <c r="GHX204" s="943"/>
      <c r="GHY204" s="943"/>
      <c r="GHZ204" s="943"/>
      <c r="GIA204" s="943"/>
      <c r="GIB204" s="943"/>
      <c r="GIC204" s="943"/>
      <c r="GID204" s="943"/>
      <c r="GIE204" s="943"/>
      <c r="GIF204" s="943"/>
      <c r="GIG204" s="943"/>
      <c r="GIH204" s="943"/>
      <c r="GII204" s="943"/>
      <c r="GIJ204" s="943"/>
      <c r="GIK204" s="943"/>
      <c r="GIL204" s="943"/>
      <c r="GIM204" s="943"/>
      <c r="GIN204" s="943"/>
      <c r="GIO204" s="943"/>
      <c r="GIP204" s="943"/>
      <c r="GIQ204" s="943"/>
      <c r="GIR204" s="943"/>
      <c r="GIS204" s="943"/>
      <c r="GIT204" s="943"/>
      <c r="GIU204" s="943"/>
      <c r="GIV204" s="943"/>
      <c r="GIW204" s="943"/>
      <c r="GIX204" s="943"/>
      <c r="GIY204" s="943"/>
      <c r="GIZ204" s="943"/>
      <c r="GJA204" s="943"/>
      <c r="GJB204" s="943"/>
      <c r="GJC204" s="943"/>
      <c r="GJD204" s="943"/>
      <c r="GJE204" s="943"/>
      <c r="GJF204" s="943"/>
      <c r="GJG204" s="943"/>
      <c r="GJH204" s="943"/>
      <c r="GJI204" s="943"/>
      <c r="GJJ204" s="943"/>
      <c r="GJK204" s="943"/>
      <c r="GJL204" s="943"/>
      <c r="GJM204" s="943"/>
      <c r="GJN204" s="943"/>
      <c r="GJO204" s="943"/>
      <c r="GJP204" s="943"/>
      <c r="GJQ204" s="943"/>
      <c r="GJR204" s="943"/>
      <c r="GJS204" s="943"/>
      <c r="GJT204" s="943"/>
      <c r="GJU204" s="943"/>
      <c r="GJV204" s="943"/>
      <c r="GJW204" s="943"/>
      <c r="GJX204" s="943"/>
      <c r="GJY204" s="943"/>
      <c r="GJZ204" s="943"/>
      <c r="GKA204" s="943"/>
      <c r="GKB204" s="943"/>
      <c r="GKC204" s="943"/>
      <c r="GKD204" s="943"/>
      <c r="GKE204" s="943"/>
      <c r="GKF204" s="943"/>
      <c r="GKG204" s="943"/>
      <c r="GKH204" s="943"/>
      <c r="GKI204" s="943"/>
      <c r="GKJ204" s="943"/>
      <c r="GKK204" s="943"/>
      <c r="GKL204" s="943"/>
      <c r="GKM204" s="943"/>
      <c r="GKN204" s="943"/>
      <c r="GKO204" s="943"/>
      <c r="GKP204" s="943"/>
      <c r="GKQ204" s="943"/>
      <c r="GKR204" s="943"/>
      <c r="GKS204" s="943"/>
      <c r="GKT204" s="943"/>
      <c r="GKU204" s="943"/>
      <c r="GKV204" s="943"/>
      <c r="GKW204" s="943"/>
      <c r="GKX204" s="943"/>
      <c r="GKY204" s="943"/>
      <c r="GKZ204" s="943"/>
      <c r="GLA204" s="943"/>
      <c r="GLB204" s="943"/>
      <c r="GLC204" s="943"/>
      <c r="GLD204" s="943"/>
      <c r="GLE204" s="943"/>
      <c r="GLF204" s="943"/>
      <c r="GLG204" s="943"/>
      <c r="GLH204" s="943"/>
      <c r="GLI204" s="943"/>
      <c r="GLJ204" s="943"/>
      <c r="GLK204" s="943"/>
      <c r="GLL204" s="943"/>
      <c r="GLM204" s="943"/>
      <c r="GLN204" s="943"/>
      <c r="GLO204" s="943"/>
      <c r="GLP204" s="943"/>
      <c r="GLQ204" s="943"/>
      <c r="GLR204" s="943"/>
      <c r="GLS204" s="943"/>
      <c r="GLT204" s="943"/>
      <c r="GLU204" s="943"/>
      <c r="GLV204" s="943"/>
      <c r="GLW204" s="943"/>
      <c r="GLX204" s="943"/>
      <c r="GLY204" s="943"/>
      <c r="GLZ204" s="943"/>
      <c r="GMA204" s="943"/>
      <c r="GMB204" s="943"/>
      <c r="GMC204" s="943"/>
      <c r="GMD204" s="943"/>
      <c r="GME204" s="943"/>
      <c r="GMF204" s="943"/>
      <c r="GMG204" s="943"/>
      <c r="GMH204" s="943"/>
      <c r="GMI204" s="943"/>
      <c r="GMJ204" s="943"/>
      <c r="GMK204" s="943"/>
      <c r="GML204" s="943"/>
      <c r="GMM204" s="943"/>
      <c r="GMN204" s="943"/>
      <c r="GMO204" s="943"/>
      <c r="GMP204" s="943"/>
      <c r="GMQ204" s="943"/>
      <c r="GMR204" s="943"/>
      <c r="GMS204" s="943"/>
      <c r="GMT204" s="943"/>
      <c r="GMU204" s="943"/>
      <c r="GMV204" s="943"/>
      <c r="GMW204" s="943"/>
      <c r="GMX204" s="943"/>
      <c r="GMY204" s="943"/>
      <c r="GMZ204" s="943"/>
      <c r="GNA204" s="943"/>
      <c r="GNB204" s="943"/>
      <c r="GNC204" s="943"/>
      <c r="GND204" s="943"/>
      <c r="GNE204" s="943"/>
      <c r="GNF204" s="943"/>
      <c r="GNG204" s="943"/>
      <c r="GNH204" s="943"/>
      <c r="GNI204" s="943"/>
      <c r="GNJ204" s="943"/>
      <c r="GNK204" s="943"/>
      <c r="GNL204" s="943"/>
      <c r="GNM204" s="943"/>
      <c r="GNN204" s="943"/>
      <c r="GNO204" s="943"/>
      <c r="GNP204" s="943"/>
      <c r="GNQ204" s="943"/>
      <c r="GNR204" s="943"/>
      <c r="GNS204" s="943"/>
      <c r="GNT204" s="943"/>
      <c r="GNU204" s="943"/>
      <c r="GNW204" s="943"/>
      <c r="GNX204" s="943"/>
      <c r="GNY204" s="943"/>
      <c r="GNZ204" s="943"/>
      <c r="GOA204" s="943"/>
      <c r="GOB204" s="943"/>
      <c r="GOC204" s="943"/>
      <c r="GOD204" s="943"/>
      <c r="GOE204" s="943"/>
      <c r="GOF204" s="943"/>
      <c r="GOG204" s="943"/>
      <c r="GOH204" s="943"/>
      <c r="GOI204" s="943"/>
      <c r="GOJ204" s="943"/>
      <c r="GOK204" s="943"/>
      <c r="GOL204" s="943"/>
      <c r="GOM204" s="943"/>
      <c r="GON204" s="943"/>
      <c r="GOO204" s="943"/>
      <c r="GOP204" s="943"/>
      <c r="GOQ204" s="943"/>
      <c r="GOR204" s="943"/>
      <c r="GOS204" s="943"/>
      <c r="GOT204" s="943"/>
      <c r="GOU204" s="943"/>
      <c r="GOV204" s="943"/>
      <c r="GOW204" s="943"/>
      <c r="GOX204" s="943"/>
      <c r="GOY204" s="943"/>
      <c r="GOZ204" s="943"/>
      <c r="GPA204" s="943"/>
      <c r="GPB204" s="943"/>
      <c r="GPC204" s="943"/>
      <c r="GPD204" s="943"/>
      <c r="GPE204" s="943"/>
      <c r="GPF204" s="943"/>
      <c r="GPG204" s="943"/>
      <c r="GPH204" s="943"/>
      <c r="GPI204" s="943"/>
      <c r="GPJ204" s="943"/>
      <c r="GPK204" s="943"/>
      <c r="GPL204" s="943"/>
      <c r="GPM204" s="943"/>
      <c r="GPN204" s="943"/>
      <c r="GPO204" s="943"/>
      <c r="GPP204" s="943"/>
      <c r="GPQ204" s="943"/>
      <c r="GPR204" s="943"/>
      <c r="GPS204" s="943"/>
      <c r="GPT204" s="943"/>
      <c r="GPU204" s="943"/>
      <c r="GPV204" s="943"/>
      <c r="GPW204" s="943"/>
      <c r="GPX204" s="943"/>
      <c r="GPY204" s="943"/>
      <c r="GPZ204" s="943"/>
      <c r="GQA204" s="943"/>
      <c r="GQB204" s="943"/>
      <c r="GQC204" s="943"/>
      <c r="GQD204" s="943"/>
      <c r="GQE204" s="943"/>
      <c r="GQF204" s="943"/>
      <c r="GQG204" s="943"/>
      <c r="GQH204" s="943"/>
      <c r="GQI204" s="943"/>
      <c r="GQJ204" s="943"/>
      <c r="GQK204" s="943"/>
      <c r="GQL204" s="943"/>
      <c r="GQM204" s="943"/>
      <c r="GQN204" s="943"/>
      <c r="GQO204" s="943"/>
      <c r="GQP204" s="943"/>
      <c r="GQQ204" s="943"/>
      <c r="GQR204" s="943"/>
      <c r="GQS204" s="943"/>
      <c r="GQT204" s="943"/>
      <c r="GQU204" s="943"/>
      <c r="GQV204" s="943"/>
      <c r="GQW204" s="943"/>
      <c r="GQX204" s="943"/>
      <c r="GQY204" s="943"/>
      <c r="GQZ204" s="943"/>
      <c r="GRA204" s="943"/>
      <c r="GRB204" s="943"/>
      <c r="GRC204" s="943"/>
      <c r="GRD204" s="943"/>
      <c r="GRE204" s="943"/>
      <c r="GRF204" s="943"/>
      <c r="GRG204" s="943"/>
      <c r="GRH204" s="943"/>
      <c r="GRI204" s="943"/>
      <c r="GRJ204" s="943"/>
      <c r="GRK204" s="943"/>
      <c r="GRL204" s="943"/>
      <c r="GRM204" s="943"/>
      <c r="GRN204" s="943"/>
      <c r="GRO204" s="943"/>
      <c r="GRP204" s="943"/>
      <c r="GRQ204" s="943"/>
      <c r="GRR204" s="943"/>
      <c r="GRS204" s="943"/>
      <c r="GRT204" s="943"/>
      <c r="GRU204" s="943"/>
      <c r="GRV204" s="943"/>
      <c r="GRW204" s="943"/>
      <c r="GRX204" s="943"/>
      <c r="GRY204" s="943"/>
      <c r="GRZ204" s="943"/>
      <c r="GSA204" s="943"/>
      <c r="GSB204" s="943"/>
      <c r="GSC204" s="943"/>
      <c r="GSD204" s="943"/>
      <c r="GSE204" s="943"/>
      <c r="GSF204" s="943"/>
      <c r="GSG204" s="943"/>
      <c r="GSH204" s="943"/>
      <c r="GSI204" s="943"/>
      <c r="GSJ204" s="943"/>
      <c r="GSK204" s="943"/>
      <c r="GSL204" s="943"/>
      <c r="GSM204" s="943"/>
      <c r="GSN204" s="943"/>
      <c r="GSO204" s="943"/>
      <c r="GSP204" s="943"/>
      <c r="GSQ204" s="943"/>
      <c r="GSR204" s="943"/>
      <c r="GSS204" s="943"/>
      <c r="GST204" s="943"/>
      <c r="GSU204" s="943"/>
      <c r="GSV204" s="943"/>
      <c r="GSW204" s="943"/>
      <c r="GSX204" s="943"/>
      <c r="GSY204" s="943"/>
      <c r="GSZ204" s="943"/>
      <c r="GTA204" s="943"/>
      <c r="GTB204" s="943"/>
      <c r="GTC204" s="943"/>
      <c r="GTD204" s="943"/>
      <c r="GTE204" s="943"/>
      <c r="GTF204" s="943"/>
      <c r="GTG204" s="943"/>
      <c r="GTH204" s="943"/>
      <c r="GTI204" s="943"/>
      <c r="GTJ204" s="943"/>
      <c r="GTK204" s="943"/>
      <c r="GTL204" s="943"/>
      <c r="GTM204" s="943"/>
      <c r="GTN204" s="943"/>
      <c r="GTO204" s="943"/>
      <c r="GTP204" s="943"/>
      <c r="GTQ204" s="943"/>
      <c r="GTR204" s="943"/>
      <c r="GTS204" s="943"/>
      <c r="GTT204" s="943"/>
      <c r="GTU204" s="943"/>
      <c r="GTV204" s="943"/>
      <c r="GTW204" s="943"/>
      <c r="GTX204" s="943"/>
      <c r="GTY204" s="943"/>
      <c r="GTZ204" s="943"/>
      <c r="GUA204" s="943"/>
      <c r="GUB204" s="943"/>
      <c r="GUC204" s="943"/>
      <c r="GUD204" s="943"/>
      <c r="GUE204" s="943"/>
      <c r="GUF204" s="943"/>
      <c r="GUG204" s="943"/>
      <c r="GUH204" s="943"/>
      <c r="GUI204" s="943"/>
      <c r="GUJ204" s="943"/>
      <c r="GUK204" s="943"/>
      <c r="GUL204" s="943"/>
      <c r="GUM204" s="943"/>
      <c r="GUN204" s="943"/>
      <c r="GUO204" s="943"/>
      <c r="GUP204" s="943"/>
      <c r="GUQ204" s="943"/>
      <c r="GUR204" s="943"/>
      <c r="GUS204" s="943"/>
      <c r="GUT204" s="943"/>
      <c r="GUU204" s="943"/>
      <c r="GUV204" s="943"/>
      <c r="GUW204" s="943"/>
      <c r="GUX204" s="943"/>
      <c r="GUY204" s="943"/>
      <c r="GUZ204" s="943"/>
      <c r="GVA204" s="943"/>
      <c r="GVB204" s="943"/>
      <c r="GVC204" s="943"/>
      <c r="GVD204" s="943"/>
      <c r="GVE204" s="943"/>
      <c r="GVF204" s="943"/>
      <c r="GVG204" s="943"/>
      <c r="GVH204" s="943"/>
      <c r="GVI204" s="943"/>
      <c r="GVJ204" s="943"/>
      <c r="GVK204" s="943"/>
      <c r="GVL204" s="943"/>
      <c r="GVM204" s="943"/>
      <c r="GVN204" s="943"/>
      <c r="GVO204" s="943"/>
      <c r="GVP204" s="943"/>
      <c r="GVQ204" s="943"/>
      <c r="GVR204" s="943"/>
      <c r="GVS204" s="943"/>
      <c r="GVT204" s="943"/>
      <c r="GVU204" s="943"/>
      <c r="GVV204" s="943"/>
      <c r="GVW204" s="943"/>
      <c r="GVX204" s="943"/>
      <c r="GVY204" s="943"/>
      <c r="GVZ204" s="943"/>
      <c r="GWA204" s="943"/>
      <c r="GWB204" s="943"/>
      <c r="GWC204" s="943"/>
      <c r="GWD204" s="943"/>
      <c r="GWE204" s="943"/>
      <c r="GWF204" s="943"/>
      <c r="GWG204" s="943"/>
      <c r="GWH204" s="943"/>
      <c r="GWI204" s="943"/>
      <c r="GWJ204" s="943"/>
      <c r="GWK204" s="943"/>
      <c r="GWL204" s="943"/>
      <c r="GWM204" s="943"/>
      <c r="GWN204" s="943"/>
      <c r="GWO204" s="943"/>
      <c r="GWP204" s="943"/>
      <c r="GWQ204" s="943"/>
      <c r="GWR204" s="943"/>
      <c r="GWS204" s="943"/>
      <c r="GWT204" s="943"/>
      <c r="GWU204" s="943"/>
      <c r="GWV204" s="943"/>
      <c r="GWW204" s="943"/>
      <c r="GWX204" s="943"/>
      <c r="GWY204" s="943"/>
      <c r="GWZ204" s="943"/>
      <c r="GXA204" s="943"/>
      <c r="GXB204" s="943"/>
      <c r="GXC204" s="943"/>
      <c r="GXD204" s="943"/>
      <c r="GXE204" s="943"/>
      <c r="GXF204" s="943"/>
      <c r="GXG204" s="943"/>
      <c r="GXH204" s="943"/>
      <c r="GXI204" s="943"/>
      <c r="GXJ204" s="943"/>
      <c r="GXK204" s="943"/>
      <c r="GXL204" s="943"/>
      <c r="GXM204" s="943"/>
      <c r="GXN204" s="943"/>
      <c r="GXO204" s="943"/>
      <c r="GXP204" s="943"/>
      <c r="GXQ204" s="943"/>
      <c r="GXS204" s="943"/>
      <c r="GXT204" s="943"/>
      <c r="GXU204" s="943"/>
      <c r="GXV204" s="943"/>
      <c r="GXW204" s="943"/>
      <c r="GXX204" s="943"/>
      <c r="GXY204" s="943"/>
      <c r="GXZ204" s="943"/>
      <c r="GYA204" s="943"/>
      <c r="GYB204" s="943"/>
      <c r="GYC204" s="943"/>
      <c r="GYD204" s="943"/>
      <c r="GYE204" s="943"/>
      <c r="GYF204" s="943"/>
      <c r="GYG204" s="943"/>
      <c r="GYH204" s="943"/>
      <c r="GYI204" s="943"/>
      <c r="GYJ204" s="943"/>
      <c r="GYK204" s="943"/>
      <c r="GYL204" s="943"/>
      <c r="GYM204" s="943"/>
      <c r="GYN204" s="943"/>
      <c r="GYO204" s="943"/>
      <c r="GYP204" s="943"/>
      <c r="GYQ204" s="943"/>
      <c r="GYR204" s="943"/>
      <c r="GYS204" s="943"/>
      <c r="GYT204" s="943"/>
      <c r="GYU204" s="943"/>
      <c r="GYV204" s="943"/>
      <c r="GYW204" s="943"/>
      <c r="GYX204" s="943"/>
      <c r="GYY204" s="943"/>
      <c r="GYZ204" s="943"/>
      <c r="GZA204" s="943"/>
      <c r="GZB204" s="943"/>
      <c r="GZC204" s="943"/>
      <c r="GZD204" s="943"/>
      <c r="GZE204" s="943"/>
      <c r="GZF204" s="943"/>
      <c r="GZG204" s="943"/>
      <c r="GZH204" s="943"/>
      <c r="GZI204" s="943"/>
      <c r="GZJ204" s="943"/>
      <c r="GZK204" s="943"/>
      <c r="GZL204" s="943"/>
      <c r="GZM204" s="943"/>
      <c r="GZN204" s="943"/>
      <c r="GZO204" s="943"/>
      <c r="GZP204" s="943"/>
      <c r="GZQ204" s="943"/>
      <c r="GZR204" s="943"/>
      <c r="GZS204" s="943"/>
      <c r="GZT204" s="943"/>
      <c r="GZU204" s="943"/>
      <c r="GZV204" s="943"/>
      <c r="GZW204" s="943"/>
      <c r="GZX204" s="943"/>
      <c r="GZY204" s="943"/>
      <c r="GZZ204" s="943"/>
      <c r="HAA204" s="943"/>
      <c r="HAB204" s="943"/>
      <c r="HAC204" s="943"/>
      <c r="HAD204" s="943"/>
      <c r="HAE204" s="943"/>
      <c r="HAF204" s="943"/>
      <c r="HAG204" s="943"/>
      <c r="HAH204" s="943"/>
      <c r="HAI204" s="943"/>
      <c r="HAJ204" s="943"/>
      <c r="HAK204" s="943"/>
      <c r="HAL204" s="943"/>
      <c r="HAM204" s="943"/>
      <c r="HAN204" s="943"/>
      <c r="HAO204" s="943"/>
      <c r="HAP204" s="943"/>
      <c r="HAQ204" s="943"/>
      <c r="HAR204" s="943"/>
      <c r="HAS204" s="943"/>
      <c r="HAT204" s="943"/>
      <c r="HAU204" s="943"/>
      <c r="HAV204" s="943"/>
      <c r="HAW204" s="943"/>
      <c r="HAX204" s="943"/>
      <c r="HAY204" s="943"/>
      <c r="HAZ204" s="943"/>
      <c r="HBA204" s="943"/>
      <c r="HBB204" s="943"/>
      <c r="HBC204" s="943"/>
      <c r="HBD204" s="943"/>
      <c r="HBE204" s="943"/>
      <c r="HBF204" s="943"/>
      <c r="HBG204" s="943"/>
      <c r="HBH204" s="943"/>
      <c r="HBI204" s="943"/>
      <c r="HBJ204" s="943"/>
      <c r="HBK204" s="943"/>
      <c r="HBL204" s="943"/>
      <c r="HBM204" s="943"/>
      <c r="HBN204" s="943"/>
      <c r="HBO204" s="943"/>
      <c r="HBP204" s="943"/>
      <c r="HBQ204" s="943"/>
      <c r="HBR204" s="943"/>
      <c r="HBS204" s="943"/>
      <c r="HBT204" s="943"/>
      <c r="HBU204" s="943"/>
      <c r="HBV204" s="943"/>
      <c r="HBW204" s="943"/>
      <c r="HBX204" s="943"/>
      <c r="HBY204" s="943"/>
      <c r="HBZ204" s="943"/>
      <c r="HCA204" s="943"/>
      <c r="HCB204" s="943"/>
      <c r="HCC204" s="943"/>
      <c r="HCD204" s="943"/>
      <c r="HCE204" s="943"/>
      <c r="HCF204" s="943"/>
      <c r="HCG204" s="943"/>
      <c r="HCH204" s="943"/>
      <c r="HCI204" s="943"/>
      <c r="HCJ204" s="943"/>
      <c r="HCK204" s="943"/>
      <c r="HCL204" s="943"/>
      <c r="HCM204" s="943"/>
      <c r="HCN204" s="943"/>
      <c r="HCO204" s="943"/>
      <c r="HCP204" s="943"/>
      <c r="HCQ204" s="943"/>
      <c r="HCR204" s="943"/>
      <c r="HCS204" s="943"/>
      <c r="HCT204" s="943"/>
      <c r="HCU204" s="943"/>
      <c r="HCV204" s="943"/>
      <c r="HCW204" s="943"/>
      <c r="HCX204" s="943"/>
      <c r="HCY204" s="943"/>
      <c r="HCZ204" s="943"/>
      <c r="HDA204" s="943"/>
      <c r="HDB204" s="943"/>
      <c r="HDC204" s="943"/>
      <c r="HDD204" s="943"/>
      <c r="HDE204" s="943"/>
      <c r="HDF204" s="943"/>
      <c r="HDG204" s="943"/>
      <c r="HDH204" s="943"/>
      <c r="HDI204" s="943"/>
      <c r="HDJ204" s="943"/>
      <c r="HDK204" s="943"/>
      <c r="HDL204" s="943"/>
      <c r="HDM204" s="943"/>
      <c r="HDN204" s="943"/>
      <c r="HDO204" s="943"/>
      <c r="HDP204" s="943"/>
      <c r="HDQ204" s="943"/>
      <c r="HDR204" s="943"/>
      <c r="HDS204" s="943"/>
      <c r="HDT204" s="943"/>
      <c r="HDU204" s="943"/>
      <c r="HDV204" s="943"/>
      <c r="HDW204" s="943"/>
      <c r="HDX204" s="943"/>
      <c r="HDY204" s="943"/>
      <c r="HDZ204" s="943"/>
      <c r="HEA204" s="943"/>
      <c r="HEB204" s="943"/>
      <c r="HEC204" s="943"/>
      <c r="HED204" s="943"/>
      <c r="HEE204" s="943"/>
      <c r="HEF204" s="943"/>
      <c r="HEG204" s="943"/>
      <c r="HEH204" s="943"/>
      <c r="HEI204" s="943"/>
      <c r="HEJ204" s="943"/>
      <c r="HEK204" s="943"/>
      <c r="HEL204" s="943"/>
      <c r="HEM204" s="943"/>
      <c r="HEN204" s="943"/>
      <c r="HEO204" s="943"/>
      <c r="HEP204" s="943"/>
      <c r="HEQ204" s="943"/>
      <c r="HER204" s="943"/>
      <c r="HES204" s="943"/>
      <c r="HET204" s="943"/>
      <c r="HEU204" s="943"/>
      <c r="HEV204" s="943"/>
      <c r="HEW204" s="943"/>
      <c r="HEX204" s="943"/>
      <c r="HEY204" s="943"/>
      <c r="HEZ204" s="943"/>
      <c r="HFA204" s="943"/>
      <c r="HFB204" s="943"/>
      <c r="HFC204" s="943"/>
      <c r="HFD204" s="943"/>
      <c r="HFE204" s="943"/>
      <c r="HFF204" s="943"/>
      <c r="HFG204" s="943"/>
      <c r="HFH204" s="943"/>
      <c r="HFI204" s="943"/>
      <c r="HFJ204" s="943"/>
      <c r="HFK204" s="943"/>
      <c r="HFL204" s="943"/>
      <c r="HFM204" s="943"/>
      <c r="HFN204" s="943"/>
      <c r="HFO204" s="943"/>
      <c r="HFP204" s="943"/>
      <c r="HFQ204" s="943"/>
      <c r="HFR204" s="943"/>
      <c r="HFS204" s="943"/>
      <c r="HFT204" s="943"/>
      <c r="HFU204" s="943"/>
      <c r="HFV204" s="943"/>
      <c r="HFW204" s="943"/>
      <c r="HFX204" s="943"/>
      <c r="HFY204" s="943"/>
      <c r="HFZ204" s="943"/>
      <c r="HGA204" s="943"/>
      <c r="HGB204" s="943"/>
      <c r="HGC204" s="943"/>
      <c r="HGD204" s="943"/>
      <c r="HGE204" s="943"/>
      <c r="HGF204" s="943"/>
      <c r="HGG204" s="943"/>
      <c r="HGH204" s="943"/>
      <c r="HGI204" s="943"/>
      <c r="HGJ204" s="943"/>
      <c r="HGK204" s="943"/>
      <c r="HGL204" s="943"/>
      <c r="HGM204" s="943"/>
      <c r="HGN204" s="943"/>
      <c r="HGO204" s="943"/>
      <c r="HGP204" s="943"/>
      <c r="HGQ204" s="943"/>
      <c r="HGR204" s="943"/>
      <c r="HGS204" s="943"/>
      <c r="HGT204" s="943"/>
      <c r="HGU204" s="943"/>
      <c r="HGV204" s="943"/>
      <c r="HGW204" s="943"/>
      <c r="HGX204" s="943"/>
      <c r="HGY204" s="943"/>
      <c r="HGZ204" s="943"/>
      <c r="HHA204" s="943"/>
      <c r="HHB204" s="943"/>
      <c r="HHC204" s="943"/>
      <c r="HHD204" s="943"/>
      <c r="HHE204" s="943"/>
      <c r="HHF204" s="943"/>
      <c r="HHG204" s="943"/>
      <c r="HHH204" s="943"/>
      <c r="HHI204" s="943"/>
      <c r="HHJ204" s="943"/>
      <c r="HHK204" s="943"/>
      <c r="HHL204" s="943"/>
      <c r="HHM204" s="943"/>
      <c r="HHO204" s="943"/>
      <c r="HHP204" s="943"/>
      <c r="HHQ204" s="943"/>
      <c r="HHR204" s="943"/>
      <c r="HHS204" s="943"/>
      <c r="HHT204" s="943"/>
      <c r="HHU204" s="943"/>
      <c r="HHV204" s="943"/>
      <c r="HHW204" s="943"/>
      <c r="HHX204" s="943"/>
      <c r="HHY204" s="943"/>
      <c r="HHZ204" s="943"/>
      <c r="HIA204" s="943"/>
      <c r="HIB204" s="943"/>
      <c r="HIC204" s="943"/>
      <c r="HID204" s="943"/>
      <c r="HIE204" s="943"/>
      <c r="HIF204" s="943"/>
      <c r="HIG204" s="943"/>
      <c r="HIH204" s="943"/>
      <c r="HII204" s="943"/>
      <c r="HIJ204" s="943"/>
      <c r="HIK204" s="943"/>
      <c r="HIL204" s="943"/>
      <c r="HIM204" s="943"/>
      <c r="HIN204" s="943"/>
      <c r="HIO204" s="943"/>
      <c r="HIP204" s="943"/>
      <c r="HIQ204" s="943"/>
      <c r="HIR204" s="943"/>
      <c r="HIS204" s="943"/>
      <c r="HIT204" s="943"/>
      <c r="HIU204" s="943"/>
      <c r="HIV204" s="943"/>
      <c r="HIW204" s="943"/>
      <c r="HIX204" s="943"/>
      <c r="HIY204" s="943"/>
      <c r="HIZ204" s="943"/>
      <c r="HJA204" s="943"/>
      <c r="HJB204" s="943"/>
      <c r="HJC204" s="943"/>
      <c r="HJD204" s="943"/>
      <c r="HJE204" s="943"/>
      <c r="HJF204" s="943"/>
      <c r="HJG204" s="943"/>
      <c r="HJH204" s="943"/>
      <c r="HJI204" s="943"/>
      <c r="HJJ204" s="943"/>
      <c r="HJK204" s="943"/>
      <c r="HJL204" s="943"/>
      <c r="HJM204" s="943"/>
      <c r="HJN204" s="943"/>
      <c r="HJO204" s="943"/>
      <c r="HJP204" s="943"/>
      <c r="HJQ204" s="943"/>
      <c r="HJR204" s="943"/>
      <c r="HJS204" s="943"/>
      <c r="HJT204" s="943"/>
      <c r="HJU204" s="943"/>
      <c r="HJV204" s="943"/>
      <c r="HJW204" s="943"/>
      <c r="HJX204" s="943"/>
      <c r="HJY204" s="943"/>
      <c r="HJZ204" s="943"/>
      <c r="HKA204" s="943"/>
      <c r="HKB204" s="943"/>
      <c r="HKC204" s="943"/>
      <c r="HKD204" s="943"/>
      <c r="HKE204" s="943"/>
      <c r="HKF204" s="943"/>
      <c r="HKG204" s="943"/>
      <c r="HKH204" s="943"/>
      <c r="HKI204" s="943"/>
      <c r="HKJ204" s="943"/>
      <c r="HKK204" s="943"/>
      <c r="HKL204" s="943"/>
      <c r="HKM204" s="943"/>
      <c r="HKN204" s="943"/>
      <c r="HKO204" s="943"/>
      <c r="HKP204" s="943"/>
      <c r="HKQ204" s="943"/>
      <c r="HKR204" s="943"/>
      <c r="HKS204" s="943"/>
      <c r="HKT204" s="943"/>
      <c r="HKU204" s="943"/>
      <c r="HKV204" s="943"/>
      <c r="HKW204" s="943"/>
      <c r="HKX204" s="943"/>
      <c r="HKY204" s="943"/>
      <c r="HKZ204" s="943"/>
      <c r="HLA204" s="943"/>
      <c r="HLB204" s="943"/>
      <c r="HLC204" s="943"/>
      <c r="HLD204" s="943"/>
      <c r="HLE204" s="943"/>
      <c r="HLF204" s="943"/>
      <c r="HLG204" s="943"/>
      <c r="HLH204" s="943"/>
      <c r="HLI204" s="943"/>
      <c r="HLJ204" s="943"/>
      <c r="HLK204" s="943"/>
      <c r="HLL204" s="943"/>
      <c r="HLM204" s="943"/>
      <c r="HLN204" s="943"/>
      <c r="HLO204" s="943"/>
      <c r="HLP204" s="943"/>
      <c r="HLQ204" s="943"/>
      <c r="HLR204" s="943"/>
      <c r="HLS204" s="943"/>
      <c r="HLT204" s="943"/>
      <c r="HLU204" s="943"/>
      <c r="HLV204" s="943"/>
      <c r="HLW204" s="943"/>
      <c r="HLX204" s="943"/>
      <c r="HLY204" s="943"/>
      <c r="HLZ204" s="943"/>
      <c r="HMA204" s="943"/>
      <c r="HMB204" s="943"/>
      <c r="HMC204" s="943"/>
      <c r="HMD204" s="943"/>
      <c r="HME204" s="943"/>
      <c r="HMF204" s="943"/>
      <c r="HMG204" s="943"/>
      <c r="HMH204" s="943"/>
      <c r="HMI204" s="943"/>
      <c r="HMJ204" s="943"/>
      <c r="HMK204" s="943"/>
      <c r="HML204" s="943"/>
      <c r="HMM204" s="943"/>
      <c r="HMN204" s="943"/>
      <c r="HMO204" s="943"/>
      <c r="HMP204" s="943"/>
      <c r="HMQ204" s="943"/>
      <c r="HMR204" s="943"/>
      <c r="HMS204" s="943"/>
      <c r="HMT204" s="943"/>
      <c r="HMU204" s="943"/>
      <c r="HMV204" s="943"/>
      <c r="HMW204" s="943"/>
      <c r="HMX204" s="943"/>
      <c r="HMY204" s="943"/>
      <c r="HMZ204" s="943"/>
      <c r="HNA204" s="943"/>
      <c r="HNB204" s="943"/>
      <c r="HNC204" s="943"/>
      <c r="HND204" s="943"/>
      <c r="HNE204" s="943"/>
      <c r="HNF204" s="943"/>
      <c r="HNG204" s="943"/>
      <c r="HNH204" s="943"/>
      <c r="HNI204" s="943"/>
      <c r="HNJ204" s="943"/>
      <c r="HNK204" s="943"/>
      <c r="HNL204" s="943"/>
      <c r="HNM204" s="943"/>
      <c r="HNN204" s="943"/>
      <c r="HNO204" s="943"/>
      <c r="HNP204" s="943"/>
      <c r="HNQ204" s="943"/>
      <c r="HNR204" s="943"/>
      <c r="HNS204" s="943"/>
      <c r="HNT204" s="943"/>
      <c r="HNU204" s="943"/>
      <c r="HNV204" s="943"/>
      <c r="HNW204" s="943"/>
      <c r="HNX204" s="943"/>
      <c r="HNY204" s="943"/>
      <c r="HNZ204" s="943"/>
      <c r="HOA204" s="943"/>
      <c r="HOB204" s="943"/>
      <c r="HOC204" s="943"/>
      <c r="HOD204" s="943"/>
      <c r="HOE204" s="943"/>
      <c r="HOF204" s="943"/>
      <c r="HOG204" s="943"/>
      <c r="HOH204" s="943"/>
      <c r="HOI204" s="943"/>
      <c r="HOJ204" s="943"/>
      <c r="HOK204" s="943"/>
      <c r="HOL204" s="943"/>
      <c r="HOM204" s="943"/>
      <c r="HON204" s="943"/>
      <c r="HOO204" s="943"/>
      <c r="HOP204" s="943"/>
      <c r="HOQ204" s="943"/>
      <c r="HOR204" s="943"/>
      <c r="HOS204" s="943"/>
      <c r="HOT204" s="943"/>
      <c r="HOU204" s="943"/>
      <c r="HOV204" s="943"/>
      <c r="HOW204" s="943"/>
      <c r="HOX204" s="943"/>
      <c r="HOY204" s="943"/>
      <c r="HOZ204" s="943"/>
      <c r="HPA204" s="943"/>
      <c r="HPB204" s="943"/>
      <c r="HPC204" s="943"/>
      <c r="HPD204" s="943"/>
      <c r="HPE204" s="943"/>
      <c r="HPF204" s="943"/>
      <c r="HPG204" s="943"/>
      <c r="HPH204" s="943"/>
      <c r="HPI204" s="943"/>
      <c r="HPJ204" s="943"/>
      <c r="HPK204" s="943"/>
      <c r="HPL204" s="943"/>
      <c r="HPM204" s="943"/>
      <c r="HPN204" s="943"/>
      <c r="HPO204" s="943"/>
      <c r="HPP204" s="943"/>
      <c r="HPQ204" s="943"/>
      <c r="HPR204" s="943"/>
      <c r="HPS204" s="943"/>
      <c r="HPT204" s="943"/>
      <c r="HPU204" s="943"/>
      <c r="HPV204" s="943"/>
      <c r="HPW204" s="943"/>
      <c r="HPX204" s="943"/>
      <c r="HPY204" s="943"/>
      <c r="HPZ204" s="943"/>
      <c r="HQA204" s="943"/>
      <c r="HQB204" s="943"/>
      <c r="HQC204" s="943"/>
      <c r="HQD204" s="943"/>
      <c r="HQE204" s="943"/>
      <c r="HQF204" s="943"/>
      <c r="HQG204" s="943"/>
      <c r="HQH204" s="943"/>
      <c r="HQI204" s="943"/>
      <c r="HQJ204" s="943"/>
      <c r="HQK204" s="943"/>
      <c r="HQL204" s="943"/>
      <c r="HQM204" s="943"/>
      <c r="HQN204" s="943"/>
      <c r="HQO204" s="943"/>
      <c r="HQP204" s="943"/>
      <c r="HQQ204" s="943"/>
      <c r="HQR204" s="943"/>
      <c r="HQS204" s="943"/>
      <c r="HQT204" s="943"/>
      <c r="HQU204" s="943"/>
      <c r="HQV204" s="943"/>
      <c r="HQW204" s="943"/>
      <c r="HQX204" s="943"/>
      <c r="HQY204" s="943"/>
      <c r="HQZ204" s="943"/>
      <c r="HRA204" s="943"/>
      <c r="HRB204" s="943"/>
      <c r="HRC204" s="943"/>
      <c r="HRD204" s="943"/>
      <c r="HRE204" s="943"/>
      <c r="HRF204" s="943"/>
      <c r="HRG204" s="943"/>
      <c r="HRH204" s="943"/>
      <c r="HRI204" s="943"/>
      <c r="HRK204" s="943"/>
      <c r="HRL204" s="943"/>
      <c r="HRM204" s="943"/>
      <c r="HRN204" s="943"/>
      <c r="HRO204" s="943"/>
      <c r="HRP204" s="943"/>
      <c r="HRQ204" s="943"/>
      <c r="HRR204" s="943"/>
      <c r="HRS204" s="943"/>
      <c r="HRT204" s="943"/>
      <c r="HRU204" s="943"/>
      <c r="HRV204" s="943"/>
      <c r="HRW204" s="943"/>
      <c r="HRX204" s="943"/>
      <c r="HRY204" s="943"/>
      <c r="HRZ204" s="943"/>
      <c r="HSA204" s="943"/>
      <c r="HSB204" s="943"/>
      <c r="HSC204" s="943"/>
      <c r="HSD204" s="943"/>
      <c r="HSE204" s="943"/>
      <c r="HSF204" s="943"/>
      <c r="HSG204" s="943"/>
      <c r="HSH204" s="943"/>
      <c r="HSI204" s="943"/>
      <c r="HSJ204" s="943"/>
      <c r="HSK204" s="943"/>
      <c r="HSL204" s="943"/>
      <c r="HSM204" s="943"/>
      <c r="HSN204" s="943"/>
      <c r="HSO204" s="943"/>
      <c r="HSP204" s="943"/>
      <c r="HSQ204" s="943"/>
      <c r="HSR204" s="943"/>
      <c r="HSS204" s="943"/>
      <c r="HST204" s="943"/>
      <c r="HSU204" s="943"/>
      <c r="HSV204" s="943"/>
      <c r="HSW204" s="943"/>
      <c r="HSX204" s="943"/>
      <c r="HSY204" s="943"/>
      <c r="HSZ204" s="943"/>
      <c r="HTA204" s="943"/>
      <c r="HTB204" s="943"/>
      <c r="HTC204" s="943"/>
      <c r="HTD204" s="943"/>
      <c r="HTE204" s="943"/>
      <c r="HTF204" s="943"/>
      <c r="HTG204" s="943"/>
      <c r="HTH204" s="943"/>
      <c r="HTI204" s="943"/>
      <c r="HTJ204" s="943"/>
      <c r="HTK204" s="943"/>
      <c r="HTL204" s="943"/>
      <c r="HTM204" s="943"/>
      <c r="HTN204" s="943"/>
      <c r="HTO204" s="943"/>
      <c r="HTP204" s="943"/>
      <c r="HTQ204" s="943"/>
      <c r="HTR204" s="943"/>
      <c r="HTS204" s="943"/>
      <c r="HTT204" s="943"/>
      <c r="HTU204" s="943"/>
      <c r="HTV204" s="943"/>
      <c r="HTW204" s="943"/>
      <c r="HTX204" s="943"/>
      <c r="HTY204" s="943"/>
      <c r="HTZ204" s="943"/>
      <c r="HUA204" s="943"/>
      <c r="HUB204" s="943"/>
      <c r="HUC204" s="943"/>
      <c r="HUD204" s="943"/>
      <c r="HUE204" s="943"/>
      <c r="HUF204" s="943"/>
      <c r="HUG204" s="943"/>
      <c r="HUH204" s="943"/>
      <c r="HUI204" s="943"/>
      <c r="HUJ204" s="943"/>
      <c r="HUK204" s="943"/>
      <c r="HUL204" s="943"/>
      <c r="HUM204" s="943"/>
      <c r="HUN204" s="943"/>
      <c r="HUO204" s="943"/>
      <c r="HUP204" s="943"/>
      <c r="HUQ204" s="943"/>
      <c r="HUR204" s="943"/>
      <c r="HUS204" s="943"/>
      <c r="HUT204" s="943"/>
      <c r="HUU204" s="943"/>
      <c r="HUV204" s="943"/>
      <c r="HUW204" s="943"/>
      <c r="HUX204" s="943"/>
      <c r="HUY204" s="943"/>
      <c r="HUZ204" s="943"/>
      <c r="HVA204" s="943"/>
      <c r="HVB204" s="943"/>
      <c r="HVC204" s="943"/>
      <c r="HVD204" s="943"/>
      <c r="HVE204" s="943"/>
      <c r="HVF204" s="943"/>
      <c r="HVG204" s="943"/>
      <c r="HVH204" s="943"/>
      <c r="HVI204" s="943"/>
      <c r="HVJ204" s="943"/>
      <c r="HVK204" s="943"/>
      <c r="HVL204" s="943"/>
      <c r="HVM204" s="943"/>
      <c r="HVN204" s="943"/>
      <c r="HVO204" s="943"/>
      <c r="HVP204" s="943"/>
      <c r="HVQ204" s="943"/>
      <c r="HVR204" s="943"/>
      <c r="HVS204" s="943"/>
      <c r="HVT204" s="943"/>
      <c r="HVU204" s="943"/>
      <c r="HVV204" s="943"/>
      <c r="HVW204" s="943"/>
      <c r="HVX204" s="943"/>
      <c r="HVY204" s="943"/>
      <c r="HVZ204" s="943"/>
      <c r="HWA204" s="943"/>
      <c r="HWB204" s="943"/>
      <c r="HWC204" s="943"/>
      <c r="HWD204" s="943"/>
      <c r="HWE204" s="943"/>
      <c r="HWF204" s="943"/>
      <c r="HWG204" s="943"/>
      <c r="HWH204" s="943"/>
      <c r="HWI204" s="943"/>
      <c r="HWJ204" s="943"/>
      <c r="HWK204" s="943"/>
      <c r="HWL204" s="943"/>
      <c r="HWM204" s="943"/>
      <c r="HWN204" s="943"/>
      <c r="HWO204" s="943"/>
      <c r="HWP204" s="943"/>
      <c r="HWQ204" s="943"/>
      <c r="HWR204" s="943"/>
      <c r="HWS204" s="943"/>
      <c r="HWT204" s="943"/>
      <c r="HWU204" s="943"/>
      <c r="HWV204" s="943"/>
      <c r="HWW204" s="943"/>
      <c r="HWX204" s="943"/>
      <c r="HWY204" s="943"/>
      <c r="HWZ204" s="943"/>
      <c r="HXA204" s="943"/>
      <c r="HXB204" s="943"/>
      <c r="HXC204" s="943"/>
      <c r="HXD204" s="943"/>
      <c r="HXE204" s="943"/>
      <c r="HXF204" s="943"/>
      <c r="HXG204" s="943"/>
      <c r="HXH204" s="943"/>
      <c r="HXI204" s="943"/>
      <c r="HXJ204" s="943"/>
      <c r="HXK204" s="943"/>
      <c r="HXL204" s="943"/>
      <c r="HXM204" s="943"/>
      <c r="HXN204" s="943"/>
      <c r="HXO204" s="943"/>
      <c r="HXP204" s="943"/>
      <c r="HXQ204" s="943"/>
      <c r="HXR204" s="943"/>
      <c r="HXS204" s="943"/>
      <c r="HXT204" s="943"/>
      <c r="HXU204" s="943"/>
      <c r="HXV204" s="943"/>
      <c r="HXW204" s="943"/>
      <c r="HXX204" s="943"/>
      <c r="HXY204" s="943"/>
      <c r="HXZ204" s="943"/>
      <c r="HYA204" s="943"/>
      <c r="HYB204" s="943"/>
      <c r="HYC204" s="943"/>
      <c r="HYD204" s="943"/>
      <c r="HYE204" s="943"/>
      <c r="HYF204" s="943"/>
      <c r="HYG204" s="943"/>
      <c r="HYH204" s="943"/>
      <c r="HYI204" s="943"/>
      <c r="HYJ204" s="943"/>
      <c r="HYK204" s="943"/>
      <c r="HYL204" s="943"/>
      <c r="HYM204" s="943"/>
      <c r="HYN204" s="943"/>
      <c r="HYO204" s="943"/>
      <c r="HYP204" s="943"/>
      <c r="HYQ204" s="943"/>
      <c r="HYR204" s="943"/>
      <c r="HYS204" s="943"/>
      <c r="HYT204" s="943"/>
      <c r="HYU204" s="943"/>
      <c r="HYV204" s="943"/>
      <c r="HYW204" s="943"/>
      <c r="HYX204" s="943"/>
      <c r="HYY204" s="943"/>
      <c r="HYZ204" s="943"/>
      <c r="HZA204" s="943"/>
      <c r="HZB204" s="943"/>
      <c r="HZC204" s="943"/>
      <c r="HZD204" s="943"/>
      <c r="HZE204" s="943"/>
      <c r="HZF204" s="943"/>
      <c r="HZG204" s="943"/>
      <c r="HZH204" s="943"/>
      <c r="HZI204" s="943"/>
      <c r="HZJ204" s="943"/>
      <c r="HZK204" s="943"/>
      <c r="HZL204" s="943"/>
      <c r="HZM204" s="943"/>
      <c r="HZN204" s="943"/>
      <c r="HZO204" s="943"/>
      <c r="HZP204" s="943"/>
      <c r="HZQ204" s="943"/>
      <c r="HZR204" s="943"/>
      <c r="HZS204" s="943"/>
      <c r="HZT204" s="943"/>
      <c r="HZU204" s="943"/>
      <c r="HZV204" s="943"/>
      <c r="HZW204" s="943"/>
      <c r="HZX204" s="943"/>
      <c r="HZY204" s="943"/>
      <c r="HZZ204" s="943"/>
      <c r="IAA204" s="943"/>
      <c r="IAB204" s="943"/>
      <c r="IAC204" s="943"/>
      <c r="IAD204" s="943"/>
      <c r="IAE204" s="943"/>
      <c r="IAF204" s="943"/>
      <c r="IAG204" s="943"/>
      <c r="IAH204" s="943"/>
      <c r="IAI204" s="943"/>
      <c r="IAJ204" s="943"/>
      <c r="IAK204" s="943"/>
      <c r="IAL204" s="943"/>
      <c r="IAM204" s="943"/>
      <c r="IAN204" s="943"/>
      <c r="IAO204" s="943"/>
      <c r="IAP204" s="943"/>
      <c r="IAQ204" s="943"/>
      <c r="IAR204" s="943"/>
      <c r="IAS204" s="943"/>
      <c r="IAT204" s="943"/>
      <c r="IAU204" s="943"/>
      <c r="IAV204" s="943"/>
      <c r="IAW204" s="943"/>
      <c r="IAX204" s="943"/>
      <c r="IAY204" s="943"/>
      <c r="IAZ204" s="943"/>
      <c r="IBA204" s="943"/>
      <c r="IBB204" s="943"/>
      <c r="IBC204" s="943"/>
      <c r="IBD204" s="943"/>
      <c r="IBE204" s="943"/>
      <c r="IBG204" s="943"/>
      <c r="IBH204" s="943"/>
      <c r="IBI204" s="943"/>
      <c r="IBJ204" s="943"/>
      <c r="IBK204" s="943"/>
      <c r="IBL204" s="943"/>
      <c r="IBM204" s="943"/>
      <c r="IBN204" s="943"/>
      <c r="IBO204" s="943"/>
      <c r="IBP204" s="943"/>
      <c r="IBQ204" s="943"/>
      <c r="IBR204" s="943"/>
      <c r="IBS204" s="943"/>
      <c r="IBT204" s="943"/>
      <c r="IBU204" s="943"/>
      <c r="IBV204" s="943"/>
      <c r="IBW204" s="943"/>
      <c r="IBX204" s="943"/>
      <c r="IBY204" s="943"/>
      <c r="IBZ204" s="943"/>
      <c r="ICA204" s="943"/>
      <c r="ICB204" s="943"/>
      <c r="ICC204" s="943"/>
      <c r="ICD204" s="943"/>
      <c r="ICE204" s="943"/>
      <c r="ICF204" s="943"/>
      <c r="ICG204" s="943"/>
      <c r="ICH204" s="943"/>
      <c r="ICI204" s="943"/>
      <c r="ICJ204" s="943"/>
      <c r="ICK204" s="943"/>
      <c r="ICL204" s="943"/>
      <c r="ICM204" s="943"/>
      <c r="ICN204" s="943"/>
      <c r="ICO204" s="943"/>
      <c r="ICP204" s="943"/>
      <c r="ICQ204" s="943"/>
      <c r="ICR204" s="943"/>
      <c r="ICS204" s="943"/>
      <c r="ICT204" s="943"/>
      <c r="ICU204" s="943"/>
      <c r="ICV204" s="943"/>
      <c r="ICW204" s="943"/>
      <c r="ICX204" s="943"/>
      <c r="ICY204" s="943"/>
      <c r="ICZ204" s="943"/>
      <c r="IDA204" s="943"/>
      <c r="IDB204" s="943"/>
      <c r="IDC204" s="943"/>
      <c r="IDD204" s="943"/>
      <c r="IDE204" s="943"/>
      <c r="IDF204" s="943"/>
      <c r="IDG204" s="943"/>
      <c r="IDH204" s="943"/>
      <c r="IDI204" s="943"/>
      <c r="IDJ204" s="943"/>
      <c r="IDK204" s="943"/>
      <c r="IDL204" s="943"/>
      <c r="IDM204" s="943"/>
      <c r="IDN204" s="943"/>
      <c r="IDO204" s="943"/>
      <c r="IDP204" s="943"/>
      <c r="IDQ204" s="943"/>
      <c r="IDR204" s="943"/>
      <c r="IDS204" s="943"/>
      <c r="IDT204" s="943"/>
      <c r="IDU204" s="943"/>
      <c r="IDV204" s="943"/>
      <c r="IDW204" s="943"/>
      <c r="IDX204" s="943"/>
      <c r="IDY204" s="943"/>
      <c r="IDZ204" s="943"/>
      <c r="IEA204" s="943"/>
      <c r="IEB204" s="943"/>
      <c r="IEC204" s="943"/>
      <c r="IED204" s="943"/>
      <c r="IEE204" s="943"/>
      <c r="IEF204" s="943"/>
      <c r="IEG204" s="943"/>
      <c r="IEH204" s="943"/>
      <c r="IEI204" s="943"/>
      <c r="IEJ204" s="943"/>
      <c r="IEK204" s="943"/>
      <c r="IEL204" s="943"/>
      <c r="IEM204" s="943"/>
      <c r="IEN204" s="943"/>
      <c r="IEO204" s="943"/>
      <c r="IEP204" s="943"/>
      <c r="IEQ204" s="943"/>
      <c r="IER204" s="943"/>
      <c r="IES204" s="943"/>
      <c r="IET204" s="943"/>
      <c r="IEU204" s="943"/>
      <c r="IEV204" s="943"/>
      <c r="IEW204" s="943"/>
      <c r="IEX204" s="943"/>
      <c r="IEY204" s="943"/>
      <c r="IEZ204" s="943"/>
      <c r="IFA204" s="943"/>
      <c r="IFB204" s="943"/>
      <c r="IFC204" s="943"/>
      <c r="IFD204" s="943"/>
      <c r="IFE204" s="943"/>
      <c r="IFF204" s="943"/>
      <c r="IFG204" s="943"/>
      <c r="IFH204" s="943"/>
      <c r="IFI204" s="943"/>
      <c r="IFJ204" s="943"/>
      <c r="IFK204" s="943"/>
      <c r="IFL204" s="943"/>
      <c r="IFM204" s="943"/>
      <c r="IFN204" s="943"/>
      <c r="IFO204" s="943"/>
      <c r="IFP204" s="943"/>
      <c r="IFQ204" s="943"/>
      <c r="IFR204" s="943"/>
      <c r="IFS204" s="943"/>
      <c r="IFT204" s="943"/>
      <c r="IFU204" s="943"/>
      <c r="IFV204" s="943"/>
      <c r="IFW204" s="943"/>
      <c r="IFX204" s="943"/>
      <c r="IFY204" s="943"/>
      <c r="IFZ204" s="943"/>
      <c r="IGA204" s="943"/>
      <c r="IGB204" s="943"/>
      <c r="IGC204" s="943"/>
      <c r="IGD204" s="943"/>
      <c r="IGE204" s="943"/>
      <c r="IGF204" s="943"/>
      <c r="IGG204" s="943"/>
      <c r="IGH204" s="943"/>
      <c r="IGI204" s="943"/>
      <c r="IGJ204" s="943"/>
      <c r="IGK204" s="943"/>
      <c r="IGL204" s="943"/>
      <c r="IGM204" s="943"/>
      <c r="IGN204" s="943"/>
      <c r="IGO204" s="943"/>
      <c r="IGP204" s="943"/>
      <c r="IGQ204" s="943"/>
      <c r="IGR204" s="943"/>
      <c r="IGS204" s="943"/>
      <c r="IGT204" s="943"/>
      <c r="IGU204" s="943"/>
      <c r="IGV204" s="943"/>
      <c r="IGW204" s="943"/>
      <c r="IGX204" s="943"/>
      <c r="IGY204" s="943"/>
      <c r="IGZ204" s="943"/>
      <c r="IHA204" s="943"/>
      <c r="IHB204" s="943"/>
      <c r="IHC204" s="943"/>
      <c r="IHD204" s="943"/>
      <c r="IHE204" s="943"/>
      <c r="IHF204" s="943"/>
      <c r="IHG204" s="943"/>
      <c r="IHH204" s="943"/>
      <c r="IHI204" s="943"/>
      <c r="IHJ204" s="943"/>
      <c r="IHK204" s="943"/>
      <c r="IHL204" s="943"/>
      <c r="IHM204" s="943"/>
      <c r="IHN204" s="943"/>
      <c r="IHO204" s="943"/>
      <c r="IHP204" s="943"/>
      <c r="IHQ204" s="943"/>
      <c r="IHR204" s="943"/>
      <c r="IHS204" s="943"/>
      <c r="IHT204" s="943"/>
      <c r="IHU204" s="943"/>
      <c r="IHV204" s="943"/>
      <c r="IHW204" s="943"/>
      <c r="IHX204" s="943"/>
      <c r="IHY204" s="943"/>
      <c r="IHZ204" s="943"/>
      <c r="IIA204" s="943"/>
      <c r="IIB204" s="943"/>
      <c r="IIC204" s="943"/>
      <c r="IID204" s="943"/>
      <c r="IIE204" s="943"/>
      <c r="IIF204" s="943"/>
      <c r="IIG204" s="943"/>
      <c r="IIH204" s="943"/>
      <c r="III204" s="943"/>
      <c r="IIJ204" s="943"/>
      <c r="IIK204" s="943"/>
      <c r="IIL204" s="943"/>
      <c r="IIM204" s="943"/>
      <c r="IIN204" s="943"/>
      <c r="IIO204" s="943"/>
      <c r="IIP204" s="943"/>
      <c r="IIQ204" s="943"/>
      <c r="IIR204" s="943"/>
      <c r="IIS204" s="943"/>
      <c r="IIT204" s="943"/>
      <c r="IIU204" s="943"/>
      <c r="IIV204" s="943"/>
      <c r="IIW204" s="943"/>
      <c r="IIX204" s="943"/>
      <c r="IIY204" s="943"/>
      <c r="IIZ204" s="943"/>
      <c r="IJA204" s="943"/>
      <c r="IJB204" s="943"/>
      <c r="IJC204" s="943"/>
      <c r="IJD204" s="943"/>
      <c r="IJE204" s="943"/>
      <c r="IJF204" s="943"/>
      <c r="IJG204" s="943"/>
      <c r="IJH204" s="943"/>
      <c r="IJI204" s="943"/>
      <c r="IJJ204" s="943"/>
      <c r="IJK204" s="943"/>
      <c r="IJL204" s="943"/>
      <c r="IJM204" s="943"/>
      <c r="IJN204" s="943"/>
      <c r="IJO204" s="943"/>
      <c r="IJP204" s="943"/>
      <c r="IJQ204" s="943"/>
      <c r="IJR204" s="943"/>
      <c r="IJS204" s="943"/>
      <c r="IJT204" s="943"/>
      <c r="IJU204" s="943"/>
      <c r="IJV204" s="943"/>
      <c r="IJW204" s="943"/>
      <c r="IJX204" s="943"/>
      <c r="IJY204" s="943"/>
      <c r="IJZ204" s="943"/>
      <c r="IKA204" s="943"/>
      <c r="IKB204" s="943"/>
      <c r="IKC204" s="943"/>
      <c r="IKD204" s="943"/>
      <c r="IKE204" s="943"/>
      <c r="IKF204" s="943"/>
      <c r="IKG204" s="943"/>
      <c r="IKH204" s="943"/>
      <c r="IKI204" s="943"/>
      <c r="IKJ204" s="943"/>
      <c r="IKK204" s="943"/>
      <c r="IKL204" s="943"/>
      <c r="IKM204" s="943"/>
      <c r="IKN204" s="943"/>
      <c r="IKO204" s="943"/>
      <c r="IKP204" s="943"/>
      <c r="IKQ204" s="943"/>
      <c r="IKR204" s="943"/>
      <c r="IKS204" s="943"/>
      <c r="IKT204" s="943"/>
      <c r="IKU204" s="943"/>
      <c r="IKV204" s="943"/>
      <c r="IKW204" s="943"/>
      <c r="IKX204" s="943"/>
      <c r="IKY204" s="943"/>
      <c r="IKZ204" s="943"/>
      <c r="ILA204" s="943"/>
      <c r="ILC204" s="943"/>
      <c r="ILD204" s="943"/>
      <c r="ILE204" s="943"/>
      <c r="ILF204" s="943"/>
      <c r="ILG204" s="943"/>
      <c r="ILH204" s="943"/>
      <c r="ILI204" s="943"/>
      <c r="ILJ204" s="943"/>
      <c r="ILK204" s="943"/>
      <c r="ILL204" s="943"/>
      <c r="ILM204" s="943"/>
      <c r="ILN204" s="943"/>
      <c r="ILO204" s="943"/>
      <c r="ILP204" s="943"/>
      <c r="ILQ204" s="943"/>
      <c r="ILR204" s="943"/>
      <c r="ILS204" s="943"/>
      <c r="ILT204" s="943"/>
      <c r="ILU204" s="943"/>
      <c r="ILV204" s="943"/>
      <c r="ILW204" s="943"/>
      <c r="ILX204" s="943"/>
      <c r="ILY204" s="943"/>
      <c r="ILZ204" s="943"/>
      <c r="IMA204" s="943"/>
      <c r="IMB204" s="943"/>
      <c r="IMC204" s="943"/>
      <c r="IMD204" s="943"/>
      <c r="IME204" s="943"/>
      <c r="IMF204" s="943"/>
      <c r="IMG204" s="943"/>
      <c r="IMH204" s="943"/>
      <c r="IMI204" s="943"/>
      <c r="IMJ204" s="943"/>
      <c r="IMK204" s="943"/>
      <c r="IML204" s="943"/>
      <c r="IMM204" s="943"/>
      <c r="IMN204" s="943"/>
      <c r="IMO204" s="943"/>
      <c r="IMP204" s="943"/>
      <c r="IMQ204" s="943"/>
      <c r="IMR204" s="943"/>
      <c r="IMS204" s="943"/>
      <c r="IMT204" s="943"/>
      <c r="IMU204" s="943"/>
      <c r="IMV204" s="943"/>
      <c r="IMW204" s="943"/>
      <c r="IMX204" s="943"/>
      <c r="IMY204" s="943"/>
      <c r="IMZ204" s="943"/>
      <c r="INA204" s="943"/>
      <c r="INB204" s="943"/>
      <c r="INC204" s="943"/>
      <c r="IND204" s="943"/>
      <c r="INE204" s="943"/>
      <c r="INF204" s="943"/>
      <c r="ING204" s="943"/>
      <c r="INH204" s="943"/>
      <c r="INI204" s="943"/>
      <c r="INJ204" s="943"/>
      <c r="INK204" s="943"/>
      <c r="INL204" s="943"/>
      <c r="INM204" s="943"/>
      <c r="INN204" s="943"/>
      <c r="INO204" s="943"/>
      <c r="INP204" s="943"/>
      <c r="INQ204" s="943"/>
      <c r="INR204" s="943"/>
      <c r="INS204" s="943"/>
      <c r="INT204" s="943"/>
      <c r="INU204" s="943"/>
      <c r="INV204" s="943"/>
      <c r="INW204" s="943"/>
      <c r="INX204" s="943"/>
      <c r="INY204" s="943"/>
      <c r="INZ204" s="943"/>
      <c r="IOA204" s="943"/>
      <c r="IOB204" s="943"/>
      <c r="IOC204" s="943"/>
      <c r="IOD204" s="943"/>
      <c r="IOE204" s="943"/>
      <c r="IOF204" s="943"/>
      <c r="IOG204" s="943"/>
      <c r="IOH204" s="943"/>
      <c r="IOI204" s="943"/>
      <c r="IOJ204" s="943"/>
      <c r="IOK204" s="943"/>
      <c r="IOL204" s="943"/>
      <c r="IOM204" s="943"/>
      <c r="ION204" s="943"/>
      <c r="IOO204" s="943"/>
      <c r="IOP204" s="943"/>
      <c r="IOQ204" s="943"/>
      <c r="IOR204" s="943"/>
      <c r="IOS204" s="943"/>
      <c r="IOT204" s="943"/>
      <c r="IOU204" s="943"/>
      <c r="IOV204" s="943"/>
      <c r="IOW204" s="943"/>
      <c r="IOX204" s="943"/>
      <c r="IOY204" s="943"/>
      <c r="IOZ204" s="943"/>
      <c r="IPA204" s="943"/>
      <c r="IPB204" s="943"/>
      <c r="IPC204" s="943"/>
      <c r="IPD204" s="943"/>
      <c r="IPE204" s="943"/>
      <c r="IPF204" s="943"/>
      <c r="IPG204" s="943"/>
      <c r="IPH204" s="943"/>
      <c r="IPI204" s="943"/>
      <c r="IPJ204" s="943"/>
      <c r="IPK204" s="943"/>
      <c r="IPL204" s="943"/>
      <c r="IPM204" s="943"/>
      <c r="IPN204" s="943"/>
      <c r="IPO204" s="943"/>
      <c r="IPP204" s="943"/>
      <c r="IPQ204" s="943"/>
      <c r="IPR204" s="943"/>
      <c r="IPS204" s="943"/>
      <c r="IPT204" s="943"/>
      <c r="IPU204" s="943"/>
      <c r="IPV204" s="943"/>
      <c r="IPW204" s="943"/>
      <c r="IPX204" s="943"/>
      <c r="IPY204" s="943"/>
      <c r="IPZ204" s="943"/>
      <c r="IQA204" s="943"/>
      <c r="IQB204" s="943"/>
      <c r="IQC204" s="943"/>
      <c r="IQD204" s="943"/>
      <c r="IQE204" s="943"/>
      <c r="IQF204" s="943"/>
      <c r="IQG204" s="943"/>
      <c r="IQH204" s="943"/>
      <c r="IQI204" s="943"/>
      <c r="IQJ204" s="943"/>
      <c r="IQK204" s="943"/>
      <c r="IQL204" s="943"/>
      <c r="IQM204" s="943"/>
      <c r="IQN204" s="943"/>
      <c r="IQO204" s="943"/>
      <c r="IQP204" s="943"/>
      <c r="IQQ204" s="943"/>
      <c r="IQR204" s="943"/>
      <c r="IQS204" s="943"/>
      <c r="IQT204" s="943"/>
      <c r="IQU204" s="943"/>
      <c r="IQV204" s="943"/>
      <c r="IQW204" s="943"/>
      <c r="IQX204" s="943"/>
      <c r="IQY204" s="943"/>
      <c r="IQZ204" s="943"/>
      <c r="IRA204" s="943"/>
      <c r="IRB204" s="943"/>
      <c r="IRC204" s="943"/>
      <c r="IRD204" s="943"/>
      <c r="IRE204" s="943"/>
      <c r="IRF204" s="943"/>
      <c r="IRG204" s="943"/>
      <c r="IRH204" s="943"/>
      <c r="IRI204" s="943"/>
      <c r="IRJ204" s="943"/>
      <c r="IRK204" s="943"/>
      <c r="IRL204" s="943"/>
      <c r="IRM204" s="943"/>
      <c r="IRN204" s="943"/>
      <c r="IRO204" s="943"/>
      <c r="IRP204" s="943"/>
      <c r="IRQ204" s="943"/>
      <c r="IRR204" s="943"/>
      <c r="IRS204" s="943"/>
      <c r="IRT204" s="943"/>
      <c r="IRU204" s="943"/>
      <c r="IRV204" s="943"/>
      <c r="IRW204" s="943"/>
      <c r="IRX204" s="943"/>
      <c r="IRY204" s="943"/>
      <c r="IRZ204" s="943"/>
      <c r="ISA204" s="943"/>
      <c r="ISB204" s="943"/>
      <c r="ISC204" s="943"/>
      <c r="ISD204" s="943"/>
      <c r="ISE204" s="943"/>
      <c r="ISF204" s="943"/>
      <c r="ISG204" s="943"/>
      <c r="ISH204" s="943"/>
      <c r="ISI204" s="943"/>
      <c r="ISJ204" s="943"/>
      <c r="ISK204" s="943"/>
      <c r="ISL204" s="943"/>
      <c r="ISM204" s="943"/>
      <c r="ISN204" s="943"/>
      <c r="ISO204" s="943"/>
      <c r="ISP204" s="943"/>
      <c r="ISQ204" s="943"/>
      <c r="ISR204" s="943"/>
      <c r="ISS204" s="943"/>
      <c r="IST204" s="943"/>
      <c r="ISU204" s="943"/>
      <c r="ISV204" s="943"/>
      <c r="ISW204" s="943"/>
      <c r="ISX204" s="943"/>
      <c r="ISY204" s="943"/>
      <c r="ISZ204" s="943"/>
      <c r="ITA204" s="943"/>
      <c r="ITB204" s="943"/>
      <c r="ITC204" s="943"/>
      <c r="ITD204" s="943"/>
      <c r="ITE204" s="943"/>
      <c r="ITF204" s="943"/>
      <c r="ITG204" s="943"/>
      <c r="ITH204" s="943"/>
      <c r="ITI204" s="943"/>
      <c r="ITJ204" s="943"/>
      <c r="ITK204" s="943"/>
      <c r="ITL204" s="943"/>
      <c r="ITM204" s="943"/>
      <c r="ITN204" s="943"/>
      <c r="ITO204" s="943"/>
      <c r="ITP204" s="943"/>
      <c r="ITQ204" s="943"/>
      <c r="ITR204" s="943"/>
      <c r="ITS204" s="943"/>
      <c r="ITT204" s="943"/>
      <c r="ITU204" s="943"/>
      <c r="ITV204" s="943"/>
      <c r="ITW204" s="943"/>
      <c r="ITX204" s="943"/>
      <c r="ITY204" s="943"/>
      <c r="ITZ204" s="943"/>
      <c r="IUA204" s="943"/>
      <c r="IUB204" s="943"/>
      <c r="IUC204" s="943"/>
      <c r="IUD204" s="943"/>
      <c r="IUE204" s="943"/>
      <c r="IUF204" s="943"/>
      <c r="IUG204" s="943"/>
      <c r="IUH204" s="943"/>
      <c r="IUI204" s="943"/>
      <c r="IUJ204" s="943"/>
      <c r="IUK204" s="943"/>
      <c r="IUL204" s="943"/>
      <c r="IUM204" s="943"/>
      <c r="IUN204" s="943"/>
      <c r="IUO204" s="943"/>
      <c r="IUP204" s="943"/>
      <c r="IUQ204" s="943"/>
      <c r="IUR204" s="943"/>
      <c r="IUS204" s="943"/>
      <c r="IUT204" s="943"/>
      <c r="IUU204" s="943"/>
      <c r="IUV204" s="943"/>
      <c r="IUW204" s="943"/>
      <c r="IUY204" s="943"/>
      <c r="IUZ204" s="943"/>
      <c r="IVA204" s="943"/>
      <c r="IVB204" s="943"/>
      <c r="IVC204" s="943"/>
      <c r="IVD204" s="943"/>
      <c r="IVE204" s="943"/>
      <c r="IVF204" s="943"/>
      <c r="IVG204" s="943"/>
      <c r="IVH204" s="943"/>
      <c r="IVI204" s="943"/>
      <c r="IVJ204" s="943"/>
      <c r="IVK204" s="943"/>
      <c r="IVL204" s="943"/>
      <c r="IVM204" s="943"/>
      <c r="IVN204" s="943"/>
      <c r="IVO204" s="943"/>
      <c r="IVP204" s="943"/>
      <c r="IVQ204" s="943"/>
      <c r="IVR204" s="943"/>
      <c r="IVS204" s="943"/>
      <c r="IVT204" s="943"/>
      <c r="IVU204" s="943"/>
      <c r="IVV204" s="943"/>
      <c r="IVW204" s="943"/>
      <c r="IVX204" s="943"/>
      <c r="IVY204" s="943"/>
      <c r="IVZ204" s="943"/>
      <c r="IWA204" s="943"/>
      <c r="IWB204" s="943"/>
      <c r="IWC204" s="943"/>
      <c r="IWD204" s="943"/>
      <c r="IWE204" s="943"/>
      <c r="IWF204" s="943"/>
      <c r="IWG204" s="943"/>
      <c r="IWH204" s="943"/>
      <c r="IWI204" s="943"/>
      <c r="IWJ204" s="943"/>
      <c r="IWK204" s="943"/>
      <c r="IWL204" s="943"/>
      <c r="IWM204" s="943"/>
      <c r="IWN204" s="943"/>
      <c r="IWO204" s="943"/>
      <c r="IWP204" s="943"/>
      <c r="IWQ204" s="943"/>
      <c r="IWR204" s="943"/>
      <c r="IWS204" s="943"/>
      <c r="IWT204" s="943"/>
      <c r="IWU204" s="943"/>
      <c r="IWV204" s="943"/>
      <c r="IWW204" s="943"/>
      <c r="IWX204" s="943"/>
      <c r="IWY204" s="943"/>
      <c r="IWZ204" s="943"/>
      <c r="IXA204" s="943"/>
      <c r="IXB204" s="943"/>
      <c r="IXC204" s="943"/>
      <c r="IXD204" s="943"/>
      <c r="IXE204" s="943"/>
      <c r="IXF204" s="943"/>
      <c r="IXG204" s="943"/>
      <c r="IXH204" s="943"/>
      <c r="IXI204" s="943"/>
      <c r="IXJ204" s="943"/>
      <c r="IXK204" s="943"/>
      <c r="IXL204" s="943"/>
      <c r="IXM204" s="943"/>
      <c r="IXN204" s="943"/>
      <c r="IXO204" s="943"/>
      <c r="IXP204" s="943"/>
      <c r="IXQ204" s="943"/>
      <c r="IXR204" s="943"/>
      <c r="IXS204" s="943"/>
      <c r="IXT204" s="943"/>
      <c r="IXU204" s="943"/>
      <c r="IXV204" s="943"/>
      <c r="IXW204" s="943"/>
      <c r="IXX204" s="943"/>
      <c r="IXY204" s="943"/>
      <c r="IXZ204" s="943"/>
      <c r="IYA204" s="943"/>
      <c r="IYB204" s="943"/>
      <c r="IYC204" s="943"/>
      <c r="IYD204" s="943"/>
      <c r="IYE204" s="943"/>
      <c r="IYF204" s="943"/>
      <c r="IYG204" s="943"/>
      <c r="IYH204" s="943"/>
      <c r="IYI204" s="943"/>
      <c r="IYJ204" s="943"/>
      <c r="IYK204" s="943"/>
      <c r="IYL204" s="943"/>
      <c r="IYM204" s="943"/>
      <c r="IYN204" s="943"/>
      <c r="IYO204" s="943"/>
      <c r="IYP204" s="943"/>
      <c r="IYQ204" s="943"/>
      <c r="IYR204" s="943"/>
      <c r="IYS204" s="943"/>
      <c r="IYT204" s="943"/>
      <c r="IYU204" s="943"/>
      <c r="IYV204" s="943"/>
      <c r="IYW204" s="943"/>
      <c r="IYX204" s="943"/>
      <c r="IYY204" s="943"/>
      <c r="IYZ204" s="943"/>
      <c r="IZA204" s="943"/>
      <c r="IZB204" s="943"/>
      <c r="IZC204" s="943"/>
      <c r="IZD204" s="943"/>
      <c r="IZE204" s="943"/>
      <c r="IZF204" s="943"/>
      <c r="IZG204" s="943"/>
      <c r="IZH204" s="943"/>
      <c r="IZI204" s="943"/>
      <c r="IZJ204" s="943"/>
      <c r="IZK204" s="943"/>
      <c r="IZL204" s="943"/>
      <c r="IZM204" s="943"/>
      <c r="IZN204" s="943"/>
      <c r="IZO204" s="943"/>
      <c r="IZP204" s="943"/>
      <c r="IZQ204" s="943"/>
      <c r="IZR204" s="943"/>
      <c r="IZS204" s="943"/>
      <c r="IZT204" s="943"/>
      <c r="IZU204" s="943"/>
      <c r="IZV204" s="943"/>
      <c r="IZW204" s="943"/>
      <c r="IZX204" s="943"/>
      <c r="IZY204" s="943"/>
      <c r="IZZ204" s="943"/>
      <c r="JAA204" s="943"/>
      <c r="JAB204" s="943"/>
      <c r="JAC204" s="943"/>
      <c r="JAD204" s="943"/>
      <c r="JAE204" s="943"/>
      <c r="JAF204" s="943"/>
      <c r="JAG204" s="943"/>
      <c r="JAH204" s="943"/>
      <c r="JAI204" s="943"/>
      <c r="JAJ204" s="943"/>
      <c r="JAK204" s="943"/>
      <c r="JAL204" s="943"/>
      <c r="JAM204" s="943"/>
      <c r="JAN204" s="943"/>
      <c r="JAO204" s="943"/>
      <c r="JAP204" s="943"/>
      <c r="JAQ204" s="943"/>
      <c r="JAR204" s="943"/>
      <c r="JAS204" s="943"/>
      <c r="JAT204" s="943"/>
      <c r="JAU204" s="943"/>
      <c r="JAV204" s="943"/>
      <c r="JAW204" s="943"/>
      <c r="JAX204" s="943"/>
      <c r="JAY204" s="943"/>
      <c r="JAZ204" s="943"/>
      <c r="JBA204" s="943"/>
      <c r="JBB204" s="943"/>
      <c r="JBC204" s="943"/>
      <c r="JBD204" s="943"/>
      <c r="JBE204" s="943"/>
      <c r="JBF204" s="943"/>
      <c r="JBG204" s="943"/>
      <c r="JBH204" s="943"/>
      <c r="JBI204" s="943"/>
      <c r="JBJ204" s="943"/>
      <c r="JBK204" s="943"/>
      <c r="JBL204" s="943"/>
      <c r="JBM204" s="943"/>
      <c r="JBN204" s="943"/>
      <c r="JBO204" s="943"/>
      <c r="JBP204" s="943"/>
      <c r="JBQ204" s="943"/>
      <c r="JBR204" s="943"/>
      <c r="JBS204" s="943"/>
      <c r="JBT204" s="943"/>
      <c r="JBU204" s="943"/>
      <c r="JBV204" s="943"/>
      <c r="JBW204" s="943"/>
      <c r="JBX204" s="943"/>
      <c r="JBY204" s="943"/>
      <c r="JBZ204" s="943"/>
      <c r="JCA204" s="943"/>
      <c r="JCB204" s="943"/>
      <c r="JCC204" s="943"/>
      <c r="JCD204" s="943"/>
      <c r="JCE204" s="943"/>
      <c r="JCF204" s="943"/>
      <c r="JCG204" s="943"/>
      <c r="JCH204" s="943"/>
      <c r="JCI204" s="943"/>
      <c r="JCJ204" s="943"/>
      <c r="JCK204" s="943"/>
      <c r="JCL204" s="943"/>
      <c r="JCM204" s="943"/>
      <c r="JCN204" s="943"/>
      <c r="JCO204" s="943"/>
      <c r="JCP204" s="943"/>
      <c r="JCQ204" s="943"/>
      <c r="JCR204" s="943"/>
      <c r="JCS204" s="943"/>
      <c r="JCT204" s="943"/>
      <c r="JCU204" s="943"/>
      <c r="JCV204" s="943"/>
      <c r="JCW204" s="943"/>
      <c r="JCX204" s="943"/>
      <c r="JCY204" s="943"/>
      <c r="JCZ204" s="943"/>
      <c r="JDA204" s="943"/>
      <c r="JDB204" s="943"/>
      <c r="JDC204" s="943"/>
      <c r="JDD204" s="943"/>
      <c r="JDE204" s="943"/>
      <c r="JDF204" s="943"/>
      <c r="JDG204" s="943"/>
      <c r="JDH204" s="943"/>
      <c r="JDI204" s="943"/>
      <c r="JDJ204" s="943"/>
      <c r="JDK204" s="943"/>
      <c r="JDL204" s="943"/>
      <c r="JDM204" s="943"/>
      <c r="JDN204" s="943"/>
      <c r="JDO204" s="943"/>
      <c r="JDP204" s="943"/>
      <c r="JDQ204" s="943"/>
      <c r="JDR204" s="943"/>
      <c r="JDS204" s="943"/>
      <c r="JDT204" s="943"/>
      <c r="JDU204" s="943"/>
      <c r="JDV204" s="943"/>
      <c r="JDW204" s="943"/>
      <c r="JDX204" s="943"/>
      <c r="JDY204" s="943"/>
      <c r="JDZ204" s="943"/>
      <c r="JEA204" s="943"/>
      <c r="JEB204" s="943"/>
      <c r="JEC204" s="943"/>
      <c r="JED204" s="943"/>
      <c r="JEE204" s="943"/>
      <c r="JEF204" s="943"/>
      <c r="JEG204" s="943"/>
      <c r="JEH204" s="943"/>
      <c r="JEI204" s="943"/>
      <c r="JEJ204" s="943"/>
      <c r="JEK204" s="943"/>
      <c r="JEL204" s="943"/>
      <c r="JEM204" s="943"/>
      <c r="JEN204" s="943"/>
      <c r="JEO204" s="943"/>
      <c r="JEP204" s="943"/>
      <c r="JEQ204" s="943"/>
      <c r="JER204" s="943"/>
      <c r="JES204" s="943"/>
      <c r="JEU204" s="943"/>
      <c r="JEV204" s="943"/>
      <c r="JEW204" s="943"/>
      <c r="JEX204" s="943"/>
      <c r="JEY204" s="943"/>
      <c r="JEZ204" s="943"/>
      <c r="JFA204" s="943"/>
      <c r="JFB204" s="943"/>
      <c r="JFC204" s="943"/>
      <c r="JFD204" s="943"/>
      <c r="JFE204" s="943"/>
      <c r="JFF204" s="943"/>
      <c r="JFG204" s="943"/>
      <c r="JFH204" s="943"/>
      <c r="JFI204" s="943"/>
      <c r="JFJ204" s="943"/>
      <c r="JFK204" s="943"/>
      <c r="JFL204" s="943"/>
      <c r="JFM204" s="943"/>
      <c r="JFN204" s="943"/>
      <c r="JFO204" s="943"/>
      <c r="JFP204" s="943"/>
      <c r="JFQ204" s="943"/>
      <c r="JFR204" s="943"/>
      <c r="JFS204" s="943"/>
      <c r="JFT204" s="943"/>
      <c r="JFU204" s="943"/>
      <c r="JFV204" s="943"/>
      <c r="JFW204" s="943"/>
      <c r="JFX204" s="943"/>
      <c r="JFY204" s="943"/>
      <c r="JFZ204" s="943"/>
      <c r="JGA204" s="943"/>
      <c r="JGB204" s="943"/>
      <c r="JGC204" s="943"/>
      <c r="JGD204" s="943"/>
      <c r="JGE204" s="943"/>
      <c r="JGF204" s="943"/>
      <c r="JGG204" s="943"/>
      <c r="JGH204" s="943"/>
      <c r="JGI204" s="943"/>
      <c r="JGJ204" s="943"/>
      <c r="JGK204" s="943"/>
      <c r="JGL204" s="943"/>
      <c r="JGM204" s="943"/>
      <c r="JGN204" s="943"/>
      <c r="JGO204" s="943"/>
      <c r="JGP204" s="943"/>
      <c r="JGQ204" s="943"/>
      <c r="JGR204" s="943"/>
      <c r="JGS204" s="943"/>
      <c r="JGT204" s="943"/>
      <c r="JGU204" s="943"/>
      <c r="JGV204" s="943"/>
      <c r="JGW204" s="943"/>
      <c r="JGX204" s="943"/>
      <c r="JGY204" s="943"/>
      <c r="JGZ204" s="943"/>
      <c r="JHA204" s="943"/>
      <c r="JHB204" s="943"/>
      <c r="JHC204" s="943"/>
      <c r="JHD204" s="943"/>
      <c r="JHE204" s="943"/>
      <c r="JHF204" s="943"/>
      <c r="JHG204" s="943"/>
      <c r="JHH204" s="943"/>
      <c r="JHI204" s="943"/>
      <c r="JHJ204" s="943"/>
      <c r="JHK204" s="943"/>
      <c r="JHL204" s="943"/>
      <c r="JHM204" s="943"/>
      <c r="JHN204" s="943"/>
      <c r="JHO204" s="943"/>
      <c r="JHP204" s="943"/>
      <c r="JHQ204" s="943"/>
      <c r="JHR204" s="943"/>
      <c r="JHS204" s="943"/>
      <c r="JHT204" s="943"/>
      <c r="JHU204" s="943"/>
      <c r="JHV204" s="943"/>
      <c r="JHW204" s="943"/>
      <c r="JHX204" s="943"/>
      <c r="JHY204" s="943"/>
      <c r="JHZ204" s="943"/>
      <c r="JIA204" s="943"/>
      <c r="JIB204" s="943"/>
      <c r="JIC204" s="943"/>
      <c r="JID204" s="943"/>
      <c r="JIE204" s="943"/>
      <c r="JIF204" s="943"/>
      <c r="JIG204" s="943"/>
      <c r="JIH204" s="943"/>
      <c r="JII204" s="943"/>
      <c r="JIJ204" s="943"/>
      <c r="JIK204" s="943"/>
      <c r="JIL204" s="943"/>
      <c r="JIM204" s="943"/>
      <c r="JIN204" s="943"/>
      <c r="JIO204" s="943"/>
      <c r="JIP204" s="943"/>
      <c r="JIQ204" s="943"/>
      <c r="JIR204" s="943"/>
      <c r="JIS204" s="943"/>
      <c r="JIT204" s="943"/>
      <c r="JIU204" s="943"/>
      <c r="JIV204" s="943"/>
      <c r="JIW204" s="943"/>
      <c r="JIX204" s="943"/>
      <c r="JIY204" s="943"/>
      <c r="JIZ204" s="943"/>
      <c r="JJA204" s="943"/>
      <c r="JJB204" s="943"/>
      <c r="JJC204" s="943"/>
      <c r="JJD204" s="943"/>
      <c r="JJE204" s="943"/>
      <c r="JJF204" s="943"/>
      <c r="JJG204" s="943"/>
      <c r="JJH204" s="943"/>
      <c r="JJI204" s="943"/>
      <c r="JJJ204" s="943"/>
      <c r="JJK204" s="943"/>
      <c r="JJL204" s="943"/>
      <c r="JJM204" s="943"/>
      <c r="JJN204" s="943"/>
      <c r="JJO204" s="943"/>
      <c r="JJP204" s="943"/>
      <c r="JJQ204" s="943"/>
      <c r="JJR204" s="943"/>
      <c r="JJS204" s="943"/>
      <c r="JJT204" s="943"/>
      <c r="JJU204" s="943"/>
      <c r="JJV204" s="943"/>
      <c r="JJW204" s="943"/>
      <c r="JJX204" s="943"/>
      <c r="JJY204" s="943"/>
      <c r="JJZ204" s="943"/>
      <c r="JKA204" s="943"/>
      <c r="JKB204" s="943"/>
      <c r="JKC204" s="943"/>
      <c r="JKD204" s="943"/>
      <c r="JKE204" s="943"/>
      <c r="JKF204" s="943"/>
      <c r="JKG204" s="943"/>
      <c r="JKH204" s="943"/>
      <c r="JKI204" s="943"/>
      <c r="JKJ204" s="943"/>
      <c r="JKK204" s="943"/>
      <c r="JKL204" s="943"/>
      <c r="JKM204" s="943"/>
      <c r="JKN204" s="943"/>
      <c r="JKO204" s="943"/>
      <c r="JKP204" s="943"/>
      <c r="JKQ204" s="943"/>
      <c r="JKR204" s="943"/>
      <c r="JKS204" s="943"/>
      <c r="JKT204" s="943"/>
      <c r="JKU204" s="943"/>
      <c r="JKV204" s="943"/>
      <c r="JKW204" s="943"/>
      <c r="JKX204" s="943"/>
      <c r="JKY204" s="943"/>
      <c r="JKZ204" s="943"/>
      <c r="JLA204" s="943"/>
      <c r="JLB204" s="943"/>
      <c r="JLC204" s="943"/>
      <c r="JLD204" s="943"/>
      <c r="JLE204" s="943"/>
      <c r="JLF204" s="943"/>
      <c r="JLG204" s="943"/>
      <c r="JLH204" s="943"/>
      <c r="JLI204" s="943"/>
      <c r="JLJ204" s="943"/>
      <c r="JLK204" s="943"/>
      <c r="JLL204" s="943"/>
      <c r="JLM204" s="943"/>
      <c r="JLN204" s="943"/>
      <c r="JLO204" s="943"/>
      <c r="JLP204" s="943"/>
      <c r="JLQ204" s="943"/>
      <c r="JLR204" s="943"/>
      <c r="JLS204" s="943"/>
      <c r="JLT204" s="943"/>
      <c r="JLU204" s="943"/>
      <c r="JLV204" s="943"/>
      <c r="JLW204" s="943"/>
      <c r="JLX204" s="943"/>
      <c r="JLY204" s="943"/>
      <c r="JLZ204" s="943"/>
      <c r="JMA204" s="943"/>
      <c r="JMB204" s="943"/>
      <c r="JMC204" s="943"/>
      <c r="JMD204" s="943"/>
      <c r="JME204" s="943"/>
      <c r="JMF204" s="943"/>
      <c r="JMG204" s="943"/>
      <c r="JMH204" s="943"/>
      <c r="JMI204" s="943"/>
      <c r="JMJ204" s="943"/>
      <c r="JMK204" s="943"/>
      <c r="JML204" s="943"/>
      <c r="JMM204" s="943"/>
      <c r="JMN204" s="943"/>
      <c r="JMO204" s="943"/>
      <c r="JMP204" s="943"/>
      <c r="JMQ204" s="943"/>
      <c r="JMR204" s="943"/>
      <c r="JMS204" s="943"/>
      <c r="JMT204" s="943"/>
      <c r="JMU204" s="943"/>
      <c r="JMV204" s="943"/>
      <c r="JMW204" s="943"/>
      <c r="JMX204" s="943"/>
      <c r="JMY204" s="943"/>
      <c r="JMZ204" s="943"/>
      <c r="JNA204" s="943"/>
      <c r="JNB204" s="943"/>
      <c r="JNC204" s="943"/>
      <c r="JND204" s="943"/>
      <c r="JNE204" s="943"/>
      <c r="JNF204" s="943"/>
      <c r="JNG204" s="943"/>
      <c r="JNH204" s="943"/>
      <c r="JNI204" s="943"/>
      <c r="JNJ204" s="943"/>
      <c r="JNK204" s="943"/>
      <c r="JNL204" s="943"/>
      <c r="JNM204" s="943"/>
      <c r="JNN204" s="943"/>
      <c r="JNO204" s="943"/>
      <c r="JNP204" s="943"/>
      <c r="JNQ204" s="943"/>
      <c r="JNR204" s="943"/>
      <c r="JNS204" s="943"/>
      <c r="JNT204" s="943"/>
      <c r="JNU204" s="943"/>
      <c r="JNV204" s="943"/>
      <c r="JNW204" s="943"/>
      <c r="JNX204" s="943"/>
      <c r="JNY204" s="943"/>
      <c r="JNZ204" s="943"/>
      <c r="JOA204" s="943"/>
      <c r="JOB204" s="943"/>
      <c r="JOC204" s="943"/>
      <c r="JOD204" s="943"/>
      <c r="JOE204" s="943"/>
      <c r="JOF204" s="943"/>
      <c r="JOG204" s="943"/>
      <c r="JOH204" s="943"/>
      <c r="JOI204" s="943"/>
      <c r="JOJ204" s="943"/>
      <c r="JOK204" s="943"/>
      <c r="JOL204" s="943"/>
      <c r="JOM204" s="943"/>
      <c r="JON204" s="943"/>
      <c r="JOO204" s="943"/>
      <c r="JOQ204" s="943"/>
      <c r="JOR204" s="943"/>
      <c r="JOS204" s="943"/>
      <c r="JOT204" s="943"/>
      <c r="JOU204" s="943"/>
      <c r="JOV204" s="943"/>
      <c r="JOW204" s="943"/>
      <c r="JOX204" s="943"/>
      <c r="JOY204" s="943"/>
      <c r="JOZ204" s="943"/>
      <c r="JPA204" s="943"/>
      <c r="JPB204" s="943"/>
      <c r="JPC204" s="943"/>
      <c r="JPD204" s="943"/>
      <c r="JPE204" s="943"/>
      <c r="JPF204" s="943"/>
      <c r="JPG204" s="943"/>
      <c r="JPH204" s="943"/>
      <c r="JPI204" s="943"/>
      <c r="JPJ204" s="943"/>
      <c r="JPK204" s="943"/>
      <c r="JPL204" s="943"/>
      <c r="JPM204" s="943"/>
      <c r="JPN204" s="943"/>
      <c r="JPO204" s="943"/>
      <c r="JPP204" s="943"/>
      <c r="JPQ204" s="943"/>
      <c r="JPR204" s="943"/>
      <c r="JPS204" s="943"/>
      <c r="JPT204" s="943"/>
      <c r="JPU204" s="943"/>
      <c r="JPV204" s="943"/>
      <c r="JPW204" s="943"/>
      <c r="JPX204" s="943"/>
      <c r="JPY204" s="943"/>
      <c r="JPZ204" s="943"/>
      <c r="JQA204" s="943"/>
      <c r="JQB204" s="943"/>
      <c r="JQC204" s="943"/>
      <c r="JQD204" s="943"/>
      <c r="JQE204" s="943"/>
      <c r="JQF204" s="943"/>
      <c r="JQG204" s="943"/>
      <c r="JQH204" s="943"/>
      <c r="JQI204" s="943"/>
      <c r="JQJ204" s="943"/>
      <c r="JQK204" s="943"/>
      <c r="JQL204" s="943"/>
      <c r="JQM204" s="943"/>
      <c r="JQN204" s="943"/>
      <c r="JQO204" s="943"/>
      <c r="JQP204" s="943"/>
      <c r="JQQ204" s="943"/>
      <c r="JQR204" s="943"/>
      <c r="JQS204" s="943"/>
      <c r="JQT204" s="943"/>
      <c r="JQU204" s="943"/>
      <c r="JQV204" s="943"/>
      <c r="JQW204" s="943"/>
      <c r="JQX204" s="943"/>
      <c r="JQY204" s="943"/>
      <c r="JQZ204" s="943"/>
      <c r="JRA204" s="943"/>
      <c r="JRB204" s="943"/>
      <c r="JRC204" s="943"/>
      <c r="JRD204" s="943"/>
      <c r="JRE204" s="943"/>
      <c r="JRF204" s="943"/>
      <c r="JRG204" s="943"/>
      <c r="JRH204" s="943"/>
      <c r="JRI204" s="943"/>
      <c r="JRJ204" s="943"/>
      <c r="JRK204" s="943"/>
      <c r="JRL204" s="943"/>
      <c r="JRM204" s="943"/>
      <c r="JRN204" s="943"/>
      <c r="JRO204" s="943"/>
      <c r="JRP204" s="943"/>
      <c r="JRQ204" s="943"/>
      <c r="JRR204" s="943"/>
      <c r="JRS204" s="943"/>
      <c r="JRT204" s="943"/>
      <c r="JRU204" s="943"/>
      <c r="JRV204" s="943"/>
      <c r="JRW204" s="943"/>
      <c r="JRX204" s="943"/>
      <c r="JRY204" s="943"/>
      <c r="JRZ204" s="943"/>
      <c r="JSA204" s="943"/>
      <c r="JSB204" s="943"/>
      <c r="JSC204" s="943"/>
      <c r="JSD204" s="943"/>
      <c r="JSE204" s="943"/>
      <c r="JSF204" s="943"/>
      <c r="JSG204" s="943"/>
      <c r="JSH204" s="943"/>
      <c r="JSI204" s="943"/>
      <c r="JSJ204" s="943"/>
      <c r="JSK204" s="943"/>
      <c r="JSL204" s="943"/>
      <c r="JSM204" s="943"/>
      <c r="JSN204" s="943"/>
      <c r="JSO204" s="943"/>
      <c r="JSP204" s="943"/>
      <c r="JSQ204" s="943"/>
      <c r="JSR204" s="943"/>
      <c r="JSS204" s="943"/>
      <c r="JST204" s="943"/>
      <c r="JSU204" s="943"/>
      <c r="JSV204" s="943"/>
      <c r="JSW204" s="943"/>
      <c r="JSX204" s="943"/>
      <c r="JSY204" s="943"/>
      <c r="JSZ204" s="943"/>
      <c r="JTA204" s="943"/>
      <c r="JTB204" s="943"/>
      <c r="JTC204" s="943"/>
      <c r="JTD204" s="943"/>
      <c r="JTE204" s="943"/>
      <c r="JTF204" s="943"/>
      <c r="JTG204" s="943"/>
      <c r="JTH204" s="943"/>
      <c r="JTI204" s="943"/>
      <c r="JTJ204" s="943"/>
      <c r="JTK204" s="943"/>
      <c r="JTL204" s="943"/>
      <c r="JTM204" s="943"/>
      <c r="JTN204" s="943"/>
      <c r="JTO204" s="943"/>
      <c r="JTP204" s="943"/>
      <c r="JTQ204" s="943"/>
      <c r="JTR204" s="943"/>
      <c r="JTS204" s="943"/>
      <c r="JTT204" s="943"/>
      <c r="JTU204" s="943"/>
      <c r="JTV204" s="943"/>
      <c r="JTW204" s="943"/>
      <c r="JTX204" s="943"/>
      <c r="JTY204" s="943"/>
      <c r="JTZ204" s="943"/>
      <c r="JUA204" s="943"/>
      <c r="JUB204" s="943"/>
      <c r="JUC204" s="943"/>
      <c r="JUD204" s="943"/>
      <c r="JUE204" s="943"/>
      <c r="JUF204" s="943"/>
      <c r="JUG204" s="943"/>
      <c r="JUH204" s="943"/>
      <c r="JUI204" s="943"/>
      <c r="JUJ204" s="943"/>
      <c r="JUK204" s="943"/>
      <c r="JUL204" s="943"/>
      <c r="JUM204" s="943"/>
      <c r="JUN204" s="943"/>
      <c r="JUO204" s="943"/>
      <c r="JUP204" s="943"/>
      <c r="JUQ204" s="943"/>
      <c r="JUR204" s="943"/>
      <c r="JUS204" s="943"/>
      <c r="JUT204" s="943"/>
      <c r="JUU204" s="943"/>
      <c r="JUV204" s="943"/>
      <c r="JUW204" s="943"/>
      <c r="JUX204" s="943"/>
      <c r="JUY204" s="943"/>
      <c r="JUZ204" s="943"/>
      <c r="JVA204" s="943"/>
      <c r="JVB204" s="943"/>
      <c r="JVC204" s="943"/>
      <c r="JVD204" s="943"/>
      <c r="JVE204" s="943"/>
      <c r="JVF204" s="943"/>
      <c r="JVG204" s="943"/>
      <c r="JVH204" s="943"/>
      <c r="JVI204" s="943"/>
      <c r="JVJ204" s="943"/>
      <c r="JVK204" s="943"/>
      <c r="JVL204" s="943"/>
      <c r="JVM204" s="943"/>
      <c r="JVN204" s="943"/>
      <c r="JVO204" s="943"/>
      <c r="JVP204" s="943"/>
      <c r="JVQ204" s="943"/>
      <c r="JVR204" s="943"/>
      <c r="JVS204" s="943"/>
      <c r="JVT204" s="943"/>
      <c r="JVU204" s="943"/>
      <c r="JVV204" s="943"/>
      <c r="JVW204" s="943"/>
      <c r="JVX204" s="943"/>
      <c r="JVY204" s="943"/>
      <c r="JVZ204" s="943"/>
      <c r="JWA204" s="943"/>
      <c r="JWB204" s="943"/>
      <c r="JWC204" s="943"/>
      <c r="JWD204" s="943"/>
      <c r="JWE204" s="943"/>
      <c r="JWF204" s="943"/>
      <c r="JWG204" s="943"/>
      <c r="JWH204" s="943"/>
      <c r="JWI204" s="943"/>
      <c r="JWJ204" s="943"/>
      <c r="JWK204" s="943"/>
      <c r="JWL204" s="943"/>
      <c r="JWM204" s="943"/>
      <c r="JWN204" s="943"/>
      <c r="JWO204" s="943"/>
      <c r="JWP204" s="943"/>
      <c r="JWQ204" s="943"/>
      <c r="JWR204" s="943"/>
      <c r="JWS204" s="943"/>
      <c r="JWT204" s="943"/>
      <c r="JWU204" s="943"/>
      <c r="JWV204" s="943"/>
      <c r="JWW204" s="943"/>
      <c r="JWX204" s="943"/>
      <c r="JWY204" s="943"/>
      <c r="JWZ204" s="943"/>
      <c r="JXA204" s="943"/>
      <c r="JXB204" s="943"/>
      <c r="JXC204" s="943"/>
      <c r="JXD204" s="943"/>
      <c r="JXE204" s="943"/>
      <c r="JXF204" s="943"/>
      <c r="JXG204" s="943"/>
      <c r="JXH204" s="943"/>
      <c r="JXI204" s="943"/>
      <c r="JXJ204" s="943"/>
      <c r="JXK204" s="943"/>
      <c r="JXL204" s="943"/>
      <c r="JXM204" s="943"/>
      <c r="JXN204" s="943"/>
      <c r="JXO204" s="943"/>
      <c r="JXP204" s="943"/>
      <c r="JXQ204" s="943"/>
      <c r="JXR204" s="943"/>
      <c r="JXS204" s="943"/>
      <c r="JXT204" s="943"/>
      <c r="JXU204" s="943"/>
      <c r="JXV204" s="943"/>
      <c r="JXW204" s="943"/>
      <c r="JXX204" s="943"/>
      <c r="JXY204" s="943"/>
      <c r="JXZ204" s="943"/>
      <c r="JYA204" s="943"/>
      <c r="JYB204" s="943"/>
      <c r="JYC204" s="943"/>
      <c r="JYD204" s="943"/>
      <c r="JYE204" s="943"/>
      <c r="JYF204" s="943"/>
      <c r="JYG204" s="943"/>
      <c r="JYH204" s="943"/>
      <c r="JYI204" s="943"/>
      <c r="JYJ204" s="943"/>
      <c r="JYK204" s="943"/>
      <c r="JYM204" s="943"/>
      <c r="JYN204" s="943"/>
      <c r="JYO204" s="943"/>
      <c r="JYP204" s="943"/>
      <c r="JYQ204" s="943"/>
      <c r="JYR204" s="943"/>
      <c r="JYS204" s="943"/>
      <c r="JYT204" s="943"/>
      <c r="JYU204" s="943"/>
      <c r="JYV204" s="943"/>
      <c r="JYW204" s="943"/>
      <c r="JYX204" s="943"/>
      <c r="JYY204" s="943"/>
      <c r="JYZ204" s="943"/>
      <c r="JZA204" s="943"/>
      <c r="JZB204" s="943"/>
      <c r="JZC204" s="943"/>
      <c r="JZD204" s="943"/>
      <c r="JZE204" s="943"/>
      <c r="JZF204" s="943"/>
      <c r="JZG204" s="943"/>
      <c r="JZH204" s="943"/>
      <c r="JZI204" s="943"/>
      <c r="JZJ204" s="943"/>
      <c r="JZK204" s="943"/>
      <c r="JZL204" s="943"/>
      <c r="JZM204" s="943"/>
      <c r="JZN204" s="943"/>
      <c r="JZO204" s="943"/>
      <c r="JZP204" s="943"/>
      <c r="JZQ204" s="943"/>
      <c r="JZR204" s="943"/>
      <c r="JZS204" s="943"/>
      <c r="JZT204" s="943"/>
      <c r="JZU204" s="943"/>
      <c r="JZV204" s="943"/>
      <c r="JZW204" s="943"/>
      <c r="JZX204" s="943"/>
      <c r="JZY204" s="943"/>
      <c r="JZZ204" s="943"/>
      <c r="KAA204" s="943"/>
      <c r="KAB204" s="943"/>
      <c r="KAC204" s="943"/>
      <c r="KAD204" s="943"/>
      <c r="KAE204" s="943"/>
      <c r="KAF204" s="943"/>
      <c r="KAG204" s="943"/>
      <c r="KAH204" s="943"/>
      <c r="KAI204" s="943"/>
      <c r="KAJ204" s="943"/>
      <c r="KAK204" s="943"/>
      <c r="KAL204" s="943"/>
      <c r="KAM204" s="943"/>
      <c r="KAN204" s="943"/>
      <c r="KAO204" s="943"/>
      <c r="KAP204" s="943"/>
      <c r="KAQ204" s="943"/>
      <c r="KAR204" s="943"/>
      <c r="KAS204" s="943"/>
      <c r="KAT204" s="943"/>
      <c r="KAU204" s="943"/>
      <c r="KAV204" s="943"/>
      <c r="KAW204" s="943"/>
      <c r="KAX204" s="943"/>
      <c r="KAY204" s="943"/>
      <c r="KAZ204" s="943"/>
      <c r="KBA204" s="943"/>
      <c r="KBB204" s="943"/>
      <c r="KBC204" s="943"/>
      <c r="KBD204" s="943"/>
      <c r="KBE204" s="943"/>
      <c r="KBF204" s="943"/>
      <c r="KBG204" s="943"/>
      <c r="KBH204" s="943"/>
      <c r="KBI204" s="943"/>
      <c r="KBJ204" s="943"/>
      <c r="KBK204" s="943"/>
      <c r="KBL204" s="943"/>
      <c r="KBM204" s="943"/>
      <c r="KBN204" s="943"/>
      <c r="KBO204" s="943"/>
      <c r="KBP204" s="943"/>
      <c r="KBQ204" s="943"/>
      <c r="KBR204" s="943"/>
      <c r="KBS204" s="943"/>
      <c r="KBT204" s="943"/>
      <c r="KBU204" s="943"/>
      <c r="KBV204" s="943"/>
      <c r="KBW204" s="943"/>
      <c r="KBX204" s="943"/>
      <c r="KBY204" s="943"/>
      <c r="KBZ204" s="943"/>
      <c r="KCA204" s="943"/>
      <c r="KCB204" s="943"/>
      <c r="KCC204" s="943"/>
      <c r="KCD204" s="943"/>
      <c r="KCE204" s="943"/>
      <c r="KCF204" s="943"/>
      <c r="KCG204" s="943"/>
      <c r="KCH204" s="943"/>
      <c r="KCI204" s="943"/>
      <c r="KCJ204" s="943"/>
      <c r="KCK204" s="943"/>
      <c r="KCL204" s="943"/>
      <c r="KCM204" s="943"/>
      <c r="KCN204" s="943"/>
      <c r="KCO204" s="943"/>
      <c r="KCP204" s="943"/>
      <c r="KCQ204" s="943"/>
      <c r="KCR204" s="943"/>
      <c r="KCS204" s="943"/>
      <c r="KCT204" s="943"/>
      <c r="KCU204" s="943"/>
      <c r="KCV204" s="943"/>
      <c r="KCW204" s="943"/>
      <c r="KCX204" s="943"/>
      <c r="KCY204" s="943"/>
      <c r="KCZ204" s="943"/>
      <c r="KDA204" s="943"/>
      <c r="KDB204" s="943"/>
      <c r="KDC204" s="943"/>
      <c r="KDD204" s="943"/>
      <c r="KDE204" s="943"/>
      <c r="KDF204" s="943"/>
      <c r="KDG204" s="943"/>
      <c r="KDH204" s="943"/>
      <c r="KDI204" s="943"/>
      <c r="KDJ204" s="943"/>
      <c r="KDK204" s="943"/>
      <c r="KDL204" s="943"/>
      <c r="KDM204" s="943"/>
      <c r="KDN204" s="943"/>
      <c r="KDO204" s="943"/>
      <c r="KDP204" s="943"/>
      <c r="KDQ204" s="943"/>
      <c r="KDR204" s="943"/>
      <c r="KDS204" s="943"/>
      <c r="KDT204" s="943"/>
      <c r="KDU204" s="943"/>
      <c r="KDV204" s="943"/>
      <c r="KDW204" s="943"/>
      <c r="KDX204" s="943"/>
      <c r="KDY204" s="943"/>
      <c r="KDZ204" s="943"/>
      <c r="KEA204" s="943"/>
      <c r="KEB204" s="943"/>
      <c r="KEC204" s="943"/>
      <c r="KED204" s="943"/>
      <c r="KEE204" s="943"/>
      <c r="KEF204" s="943"/>
      <c r="KEG204" s="943"/>
      <c r="KEH204" s="943"/>
      <c r="KEI204" s="943"/>
      <c r="KEJ204" s="943"/>
      <c r="KEK204" s="943"/>
      <c r="KEL204" s="943"/>
      <c r="KEM204" s="943"/>
      <c r="KEN204" s="943"/>
      <c r="KEO204" s="943"/>
      <c r="KEP204" s="943"/>
      <c r="KEQ204" s="943"/>
      <c r="KER204" s="943"/>
      <c r="KES204" s="943"/>
      <c r="KET204" s="943"/>
      <c r="KEU204" s="943"/>
      <c r="KEV204" s="943"/>
      <c r="KEW204" s="943"/>
      <c r="KEX204" s="943"/>
      <c r="KEY204" s="943"/>
      <c r="KEZ204" s="943"/>
      <c r="KFA204" s="943"/>
      <c r="KFB204" s="943"/>
      <c r="KFC204" s="943"/>
      <c r="KFD204" s="943"/>
      <c r="KFE204" s="943"/>
      <c r="KFF204" s="943"/>
      <c r="KFG204" s="943"/>
      <c r="KFH204" s="943"/>
      <c r="KFI204" s="943"/>
      <c r="KFJ204" s="943"/>
      <c r="KFK204" s="943"/>
      <c r="KFL204" s="943"/>
      <c r="KFM204" s="943"/>
      <c r="KFN204" s="943"/>
      <c r="KFO204" s="943"/>
      <c r="KFP204" s="943"/>
      <c r="KFQ204" s="943"/>
      <c r="KFR204" s="943"/>
      <c r="KFS204" s="943"/>
      <c r="KFT204" s="943"/>
      <c r="KFU204" s="943"/>
      <c r="KFV204" s="943"/>
      <c r="KFW204" s="943"/>
      <c r="KFX204" s="943"/>
      <c r="KFY204" s="943"/>
      <c r="KFZ204" s="943"/>
      <c r="KGA204" s="943"/>
      <c r="KGB204" s="943"/>
      <c r="KGC204" s="943"/>
      <c r="KGD204" s="943"/>
      <c r="KGE204" s="943"/>
      <c r="KGF204" s="943"/>
      <c r="KGG204" s="943"/>
      <c r="KGH204" s="943"/>
      <c r="KGI204" s="943"/>
      <c r="KGJ204" s="943"/>
      <c r="KGK204" s="943"/>
      <c r="KGL204" s="943"/>
      <c r="KGM204" s="943"/>
      <c r="KGN204" s="943"/>
      <c r="KGO204" s="943"/>
      <c r="KGP204" s="943"/>
      <c r="KGQ204" s="943"/>
      <c r="KGR204" s="943"/>
      <c r="KGS204" s="943"/>
      <c r="KGT204" s="943"/>
      <c r="KGU204" s="943"/>
      <c r="KGV204" s="943"/>
      <c r="KGW204" s="943"/>
      <c r="KGX204" s="943"/>
      <c r="KGY204" s="943"/>
      <c r="KGZ204" s="943"/>
      <c r="KHA204" s="943"/>
      <c r="KHB204" s="943"/>
      <c r="KHC204" s="943"/>
      <c r="KHD204" s="943"/>
      <c r="KHE204" s="943"/>
      <c r="KHF204" s="943"/>
      <c r="KHG204" s="943"/>
      <c r="KHH204" s="943"/>
      <c r="KHI204" s="943"/>
      <c r="KHJ204" s="943"/>
      <c r="KHK204" s="943"/>
      <c r="KHL204" s="943"/>
      <c r="KHM204" s="943"/>
      <c r="KHN204" s="943"/>
      <c r="KHO204" s="943"/>
      <c r="KHP204" s="943"/>
      <c r="KHQ204" s="943"/>
      <c r="KHR204" s="943"/>
      <c r="KHS204" s="943"/>
      <c r="KHT204" s="943"/>
      <c r="KHU204" s="943"/>
      <c r="KHV204" s="943"/>
      <c r="KHW204" s="943"/>
      <c r="KHX204" s="943"/>
      <c r="KHY204" s="943"/>
      <c r="KHZ204" s="943"/>
      <c r="KIA204" s="943"/>
      <c r="KIB204" s="943"/>
      <c r="KIC204" s="943"/>
      <c r="KID204" s="943"/>
      <c r="KIE204" s="943"/>
      <c r="KIF204" s="943"/>
      <c r="KIG204" s="943"/>
      <c r="KII204" s="943"/>
      <c r="KIJ204" s="943"/>
      <c r="KIK204" s="943"/>
      <c r="KIL204" s="943"/>
      <c r="KIM204" s="943"/>
      <c r="KIN204" s="943"/>
      <c r="KIO204" s="943"/>
      <c r="KIP204" s="943"/>
      <c r="KIQ204" s="943"/>
      <c r="KIR204" s="943"/>
      <c r="KIS204" s="943"/>
      <c r="KIT204" s="943"/>
      <c r="KIU204" s="943"/>
      <c r="KIV204" s="943"/>
      <c r="KIW204" s="943"/>
      <c r="KIX204" s="943"/>
      <c r="KIY204" s="943"/>
      <c r="KIZ204" s="943"/>
      <c r="KJA204" s="943"/>
      <c r="KJB204" s="943"/>
      <c r="KJC204" s="943"/>
      <c r="KJD204" s="943"/>
      <c r="KJE204" s="943"/>
      <c r="KJF204" s="943"/>
      <c r="KJG204" s="943"/>
      <c r="KJH204" s="943"/>
      <c r="KJI204" s="943"/>
      <c r="KJJ204" s="943"/>
      <c r="KJK204" s="943"/>
      <c r="KJL204" s="943"/>
      <c r="KJM204" s="943"/>
      <c r="KJN204" s="943"/>
      <c r="KJO204" s="943"/>
      <c r="KJP204" s="943"/>
      <c r="KJQ204" s="943"/>
      <c r="KJR204" s="943"/>
      <c r="KJS204" s="943"/>
      <c r="KJT204" s="943"/>
      <c r="KJU204" s="943"/>
      <c r="KJV204" s="943"/>
      <c r="KJW204" s="943"/>
      <c r="KJX204" s="943"/>
      <c r="KJY204" s="943"/>
      <c r="KJZ204" s="943"/>
      <c r="KKA204" s="943"/>
      <c r="KKB204" s="943"/>
      <c r="KKC204" s="943"/>
      <c r="KKD204" s="943"/>
      <c r="KKE204" s="943"/>
      <c r="KKF204" s="943"/>
      <c r="KKG204" s="943"/>
      <c r="KKH204" s="943"/>
      <c r="KKI204" s="943"/>
      <c r="KKJ204" s="943"/>
      <c r="KKK204" s="943"/>
      <c r="KKL204" s="943"/>
      <c r="KKM204" s="943"/>
      <c r="KKN204" s="943"/>
      <c r="KKO204" s="943"/>
      <c r="KKP204" s="943"/>
      <c r="KKQ204" s="943"/>
      <c r="KKR204" s="943"/>
      <c r="KKS204" s="943"/>
      <c r="KKT204" s="943"/>
      <c r="KKU204" s="943"/>
      <c r="KKV204" s="943"/>
      <c r="KKW204" s="943"/>
      <c r="KKX204" s="943"/>
      <c r="KKY204" s="943"/>
      <c r="KKZ204" s="943"/>
      <c r="KLA204" s="943"/>
      <c r="KLB204" s="943"/>
      <c r="KLC204" s="943"/>
      <c r="KLD204" s="943"/>
      <c r="KLE204" s="943"/>
      <c r="KLF204" s="943"/>
      <c r="KLG204" s="943"/>
      <c r="KLH204" s="943"/>
      <c r="KLI204" s="943"/>
      <c r="KLJ204" s="943"/>
      <c r="KLK204" s="943"/>
      <c r="KLL204" s="943"/>
      <c r="KLM204" s="943"/>
      <c r="KLN204" s="943"/>
      <c r="KLO204" s="943"/>
      <c r="KLP204" s="943"/>
      <c r="KLQ204" s="943"/>
      <c r="KLR204" s="943"/>
      <c r="KLS204" s="943"/>
      <c r="KLT204" s="943"/>
      <c r="KLU204" s="943"/>
      <c r="KLV204" s="943"/>
      <c r="KLW204" s="943"/>
      <c r="KLX204" s="943"/>
      <c r="KLY204" s="943"/>
      <c r="KLZ204" s="943"/>
      <c r="KMA204" s="943"/>
      <c r="KMB204" s="943"/>
      <c r="KMC204" s="943"/>
      <c r="KMD204" s="943"/>
      <c r="KME204" s="943"/>
      <c r="KMF204" s="943"/>
      <c r="KMG204" s="943"/>
      <c r="KMH204" s="943"/>
      <c r="KMI204" s="943"/>
      <c r="KMJ204" s="943"/>
      <c r="KMK204" s="943"/>
      <c r="KML204" s="943"/>
      <c r="KMM204" s="943"/>
      <c r="KMN204" s="943"/>
      <c r="KMO204" s="943"/>
      <c r="KMP204" s="943"/>
      <c r="KMQ204" s="943"/>
      <c r="KMR204" s="943"/>
      <c r="KMS204" s="943"/>
      <c r="KMT204" s="943"/>
      <c r="KMU204" s="943"/>
      <c r="KMV204" s="943"/>
      <c r="KMW204" s="943"/>
      <c r="KMX204" s="943"/>
      <c r="KMY204" s="943"/>
      <c r="KMZ204" s="943"/>
      <c r="KNA204" s="943"/>
      <c r="KNB204" s="943"/>
      <c r="KNC204" s="943"/>
      <c r="KND204" s="943"/>
      <c r="KNE204" s="943"/>
      <c r="KNF204" s="943"/>
      <c r="KNG204" s="943"/>
      <c r="KNH204" s="943"/>
      <c r="KNI204" s="943"/>
      <c r="KNJ204" s="943"/>
      <c r="KNK204" s="943"/>
      <c r="KNL204" s="943"/>
      <c r="KNM204" s="943"/>
      <c r="KNN204" s="943"/>
      <c r="KNO204" s="943"/>
      <c r="KNP204" s="943"/>
      <c r="KNQ204" s="943"/>
      <c r="KNR204" s="943"/>
      <c r="KNS204" s="943"/>
      <c r="KNT204" s="943"/>
      <c r="KNU204" s="943"/>
      <c r="KNV204" s="943"/>
      <c r="KNW204" s="943"/>
      <c r="KNX204" s="943"/>
      <c r="KNY204" s="943"/>
      <c r="KNZ204" s="943"/>
      <c r="KOA204" s="943"/>
      <c r="KOB204" s="943"/>
      <c r="KOC204" s="943"/>
      <c r="KOD204" s="943"/>
      <c r="KOE204" s="943"/>
      <c r="KOF204" s="943"/>
      <c r="KOG204" s="943"/>
      <c r="KOH204" s="943"/>
      <c r="KOI204" s="943"/>
      <c r="KOJ204" s="943"/>
      <c r="KOK204" s="943"/>
      <c r="KOL204" s="943"/>
      <c r="KOM204" s="943"/>
      <c r="KON204" s="943"/>
      <c r="KOO204" s="943"/>
      <c r="KOP204" s="943"/>
      <c r="KOQ204" s="943"/>
      <c r="KOR204" s="943"/>
      <c r="KOS204" s="943"/>
      <c r="KOT204" s="943"/>
      <c r="KOU204" s="943"/>
      <c r="KOV204" s="943"/>
      <c r="KOW204" s="943"/>
      <c r="KOX204" s="943"/>
      <c r="KOY204" s="943"/>
      <c r="KOZ204" s="943"/>
      <c r="KPA204" s="943"/>
      <c r="KPB204" s="943"/>
      <c r="KPC204" s="943"/>
      <c r="KPD204" s="943"/>
      <c r="KPE204" s="943"/>
      <c r="KPF204" s="943"/>
      <c r="KPG204" s="943"/>
      <c r="KPH204" s="943"/>
      <c r="KPI204" s="943"/>
      <c r="KPJ204" s="943"/>
      <c r="KPK204" s="943"/>
      <c r="KPL204" s="943"/>
      <c r="KPM204" s="943"/>
      <c r="KPN204" s="943"/>
      <c r="KPO204" s="943"/>
      <c r="KPP204" s="943"/>
      <c r="KPQ204" s="943"/>
      <c r="KPR204" s="943"/>
      <c r="KPS204" s="943"/>
      <c r="KPT204" s="943"/>
      <c r="KPU204" s="943"/>
      <c r="KPV204" s="943"/>
      <c r="KPW204" s="943"/>
      <c r="KPX204" s="943"/>
      <c r="KPY204" s="943"/>
      <c r="KPZ204" s="943"/>
      <c r="KQA204" s="943"/>
      <c r="KQB204" s="943"/>
      <c r="KQC204" s="943"/>
      <c r="KQD204" s="943"/>
      <c r="KQE204" s="943"/>
      <c r="KQF204" s="943"/>
      <c r="KQG204" s="943"/>
      <c r="KQH204" s="943"/>
      <c r="KQI204" s="943"/>
      <c r="KQJ204" s="943"/>
      <c r="KQK204" s="943"/>
      <c r="KQL204" s="943"/>
      <c r="KQM204" s="943"/>
      <c r="KQN204" s="943"/>
      <c r="KQO204" s="943"/>
      <c r="KQP204" s="943"/>
      <c r="KQQ204" s="943"/>
      <c r="KQR204" s="943"/>
      <c r="KQS204" s="943"/>
      <c r="KQT204" s="943"/>
      <c r="KQU204" s="943"/>
      <c r="KQV204" s="943"/>
      <c r="KQW204" s="943"/>
      <c r="KQX204" s="943"/>
      <c r="KQY204" s="943"/>
      <c r="KQZ204" s="943"/>
      <c r="KRA204" s="943"/>
      <c r="KRB204" s="943"/>
      <c r="KRC204" s="943"/>
      <c r="KRD204" s="943"/>
      <c r="KRE204" s="943"/>
      <c r="KRF204" s="943"/>
      <c r="KRG204" s="943"/>
      <c r="KRH204" s="943"/>
      <c r="KRI204" s="943"/>
      <c r="KRJ204" s="943"/>
      <c r="KRK204" s="943"/>
      <c r="KRL204" s="943"/>
      <c r="KRM204" s="943"/>
      <c r="KRN204" s="943"/>
      <c r="KRO204" s="943"/>
      <c r="KRP204" s="943"/>
      <c r="KRQ204" s="943"/>
      <c r="KRR204" s="943"/>
      <c r="KRS204" s="943"/>
      <c r="KRT204" s="943"/>
      <c r="KRU204" s="943"/>
      <c r="KRV204" s="943"/>
      <c r="KRW204" s="943"/>
      <c r="KRX204" s="943"/>
      <c r="KRY204" s="943"/>
      <c r="KRZ204" s="943"/>
      <c r="KSA204" s="943"/>
      <c r="KSB204" s="943"/>
      <c r="KSC204" s="943"/>
      <c r="KSE204" s="943"/>
      <c r="KSF204" s="943"/>
      <c r="KSG204" s="943"/>
      <c r="KSH204" s="943"/>
      <c r="KSI204" s="943"/>
      <c r="KSJ204" s="943"/>
      <c r="KSK204" s="943"/>
      <c r="KSL204" s="943"/>
      <c r="KSM204" s="943"/>
      <c r="KSN204" s="943"/>
      <c r="KSO204" s="943"/>
      <c r="KSP204" s="943"/>
      <c r="KSQ204" s="943"/>
      <c r="KSR204" s="943"/>
      <c r="KSS204" s="943"/>
      <c r="KST204" s="943"/>
      <c r="KSU204" s="943"/>
      <c r="KSV204" s="943"/>
      <c r="KSW204" s="943"/>
      <c r="KSX204" s="943"/>
      <c r="KSY204" s="943"/>
      <c r="KSZ204" s="943"/>
      <c r="KTA204" s="943"/>
      <c r="KTB204" s="943"/>
      <c r="KTC204" s="943"/>
      <c r="KTD204" s="943"/>
      <c r="KTE204" s="943"/>
      <c r="KTF204" s="943"/>
      <c r="KTG204" s="943"/>
      <c r="KTH204" s="943"/>
      <c r="KTI204" s="943"/>
      <c r="KTJ204" s="943"/>
      <c r="KTK204" s="943"/>
      <c r="KTL204" s="943"/>
      <c r="KTM204" s="943"/>
      <c r="KTN204" s="943"/>
      <c r="KTO204" s="943"/>
      <c r="KTP204" s="943"/>
      <c r="KTQ204" s="943"/>
      <c r="KTR204" s="943"/>
      <c r="KTS204" s="943"/>
      <c r="KTT204" s="943"/>
      <c r="KTU204" s="943"/>
      <c r="KTV204" s="943"/>
      <c r="KTW204" s="943"/>
      <c r="KTX204" s="943"/>
      <c r="KTY204" s="943"/>
      <c r="KTZ204" s="943"/>
      <c r="KUA204" s="943"/>
      <c r="KUB204" s="943"/>
      <c r="KUC204" s="943"/>
      <c r="KUD204" s="943"/>
      <c r="KUE204" s="943"/>
      <c r="KUF204" s="943"/>
      <c r="KUG204" s="943"/>
      <c r="KUH204" s="943"/>
      <c r="KUI204" s="943"/>
      <c r="KUJ204" s="943"/>
      <c r="KUK204" s="943"/>
      <c r="KUL204" s="943"/>
      <c r="KUM204" s="943"/>
      <c r="KUN204" s="943"/>
      <c r="KUO204" s="943"/>
      <c r="KUP204" s="943"/>
      <c r="KUQ204" s="943"/>
      <c r="KUR204" s="943"/>
      <c r="KUS204" s="943"/>
      <c r="KUT204" s="943"/>
      <c r="KUU204" s="943"/>
      <c r="KUV204" s="943"/>
      <c r="KUW204" s="943"/>
      <c r="KUX204" s="943"/>
      <c r="KUY204" s="943"/>
      <c r="KUZ204" s="943"/>
      <c r="KVA204" s="943"/>
      <c r="KVB204" s="943"/>
      <c r="KVC204" s="943"/>
      <c r="KVD204" s="943"/>
      <c r="KVE204" s="943"/>
      <c r="KVF204" s="943"/>
      <c r="KVG204" s="943"/>
      <c r="KVH204" s="943"/>
      <c r="KVI204" s="943"/>
      <c r="KVJ204" s="943"/>
      <c r="KVK204" s="943"/>
      <c r="KVL204" s="943"/>
      <c r="KVM204" s="943"/>
      <c r="KVN204" s="943"/>
      <c r="KVO204" s="943"/>
      <c r="KVP204" s="943"/>
      <c r="KVQ204" s="943"/>
      <c r="KVR204" s="943"/>
      <c r="KVS204" s="943"/>
      <c r="KVT204" s="943"/>
      <c r="KVU204" s="943"/>
      <c r="KVV204" s="943"/>
      <c r="KVW204" s="943"/>
      <c r="KVX204" s="943"/>
      <c r="KVY204" s="943"/>
      <c r="KVZ204" s="943"/>
      <c r="KWA204" s="943"/>
      <c r="KWB204" s="943"/>
      <c r="KWC204" s="943"/>
      <c r="KWD204" s="943"/>
      <c r="KWE204" s="943"/>
      <c r="KWF204" s="943"/>
      <c r="KWG204" s="943"/>
      <c r="KWH204" s="943"/>
      <c r="KWI204" s="943"/>
      <c r="KWJ204" s="943"/>
      <c r="KWK204" s="943"/>
      <c r="KWL204" s="943"/>
      <c r="KWM204" s="943"/>
      <c r="KWN204" s="943"/>
      <c r="KWO204" s="943"/>
      <c r="KWP204" s="943"/>
      <c r="KWQ204" s="943"/>
      <c r="KWR204" s="943"/>
      <c r="KWS204" s="943"/>
      <c r="KWT204" s="943"/>
      <c r="KWU204" s="943"/>
      <c r="KWV204" s="943"/>
      <c r="KWW204" s="943"/>
      <c r="KWX204" s="943"/>
      <c r="KWY204" s="943"/>
      <c r="KWZ204" s="943"/>
      <c r="KXA204" s="943"/>
      <c r="KXB204" s="943"/>
      <c r="KXC204" s="943"/>
      <c r="KXD204" s="943"/>
      <c r="KXE204" s="943"/>
      <c r="KXF204" s="943"/>
      <c r="KXG204" s="943"/>
      <c r="KXH204" s="943"/>
      <c r="KXI204" s="943"/>
      <c r="KXJ204" s="943"/>
      <c r="KXK204" s="943"/>
      <c r="KXL204" s="943"/>
      <c r="KXM204" s="943"/>
      <c r="KXN204" s="943"/>
      <c r="KXO204" s="943"/>
      <c r="KXP204" s="943"/>
      <c r="KXQ204" s="943"/>
      <c r="KXR204" s="943"/>
      <c r="KXS204" s="943"/>
      <c r="KXT204" s="943"/>
      <c r="KXU204" s="943"/>
      <c r="KXV204" s="943"/>
      <c r="KXW204" s="943"/>
      <c r="KXX204" s="943"/>
      <c r="KXY204" s="943"/>
      <c r="KXZ204" s="943"/>
      <c r="KYA204" s="943"/>
      <c r="KYB204" s="943"/>
      <c r="KYC204" s="943"/>
      <c r="KYD204" s="943"/>
      <c r="KYE204" s="943"/>
      <c r="KYF204" s="943"/>
      <c r="KYG204" s="943"/>
      <c r="KYH204" s="943"/>
      <c r="KYI204" s="943"/>
      <c r="KYJ204" s="943"/>
      <c r="KYK204" s="943"/>
      <c r="KYL204" s="943"/>
      <c r="KYM204" s="943"/>
      <c r="KYN204" s="943"/>
      <c r="KYO204" s="943"/>
      <c r="KYP204" s="943"/>
      <c r="KYQ204" s="943"/>
      <c r="KYR204" s="943"/>
      <c r="KYS204" s="943"/>
      <c r="KYT204" s="943"/>
      <c r="KYU204" s="943"/>
      <c r="KYV204" s="943"/>
      <c r="KYW204" s="943"/>
      <c r="KYX204" s="943"/>
      <c r="KYY204" s="943"/>
      <c r="KYZ204" s="943"/>
      <c r="KZA204" s="943"/>
      <c r="KZB204" s="943"/>
      <c r="KZC204" s="943"/>
      <c r="KZD204" s="943"/>
      <c r="KZE204" s="943"/>
      <c r="KZF204" s="943"/>
      <c r="KZG204" s="943"/>
      <c r="KZH204" s="943"/>
      <c r="KZI204" s="943"/>
      <c r="KZJ204" s="943"/>
      <c r="KZK204" s="943"/>
      <c r="KZL204" s="943"/>
      <c r="KZM204" s="943"/>
      <c r="KZN204" s="943"/>
      <c r="KZO204" s="943"/>
      <c r="KZP204" s="943"/>
      <c r="KZQ204" s="943"/>
      <c r="KZR204" s="943"/>
      <c r="KZS204" s="943"/>
      <c r="KZT204" s="943"/>
      <c r="KZU204" s="943"/>
      <c r="KZV204" s="943"/>
      <c r="KZW204" s="943"/>
      <c r="KZX204" s="943"/>
      <c r="KZY204" s="943"/>
      <c r="KZZ204" s="943"/>
      <c r="LAA204" s="943"/>
      <c r="LAB204" s="943"/>
      <c r="LAC204" s="943"/>
      <c r="LAD204" s="943"/>
      <c r="LAE204" s="943"/>
      <c r="LAF204" s="943"/>
      <c r="LAG204" s="943"/>
      <c r="LAH204" s="943"/>
      <c r="LAI204" s="943"/>
      <c r="LAJ204" s="943"/>
      <c r="LAK204" s="943"/>
      <c r="LAL204" s="943"/>
      <c r="LAM204" s="943"/>
      <c r="LAN204" s="943"/>
      <c r="LAO204" s="943"/>
      <c r="LAP204" s="943"/>
      <c r="LAQ204" s="943"/>
      <c r="LAR204" s="943"/>
      <c r="LAS204" s="943"/>
      <c r="LAT204" s="943"/>
      <c r="LAU204" s="943"/>
      <c r="LAV204" s="943"/>
      <c r="LAW204" s="943"/>
      <c r="LAX204" s="943"/>
      <c r="LAY204" s="943"/>
      <c r="LAZ204" s="943"/>
      <c r="LBA204" s="943"/>
      <c r="LBB204" s="943"/>
      <c r="LBC204" s="943"/>
      <c r="LBD204" s="943"/>
      <c r="LBE204" s="943"/>
      <c r="LBF204" s="943"/>
      <c r="LBG204" s="943"/>
      <c r="LBH204" s="943"/>
      <c r="LBI204" s="943"/>
      <c r="LBJ204" s="943"/>
      <c r="LBK204" s="943"/>
      <c r="LBL204" s="943"/>
      <c r="LBM204" s="943"/>
      <c r="LBN204" s="943"/>
      <c r="LBO204" s="943"/>
      <c r="LBP204" s="943"/>
      <c r="LBQ204" s="943"/>
      <c r="LBR204" s="943"/>
      <c r="LBS204" s="943"/>
      <c r="LBT204" s="943"/>
      <c r="LBU204" s="943"/>
      <c r="LBV204" s="943"/>
      <c r="LBW204" s="943"/>
      <c r="LBX204" s="943"/>
      <c r="LBY204" s="943"/>
      <c r="LCA204" s="943"/>
      <c r="LCB204" s="943"/>
      <c r="LCC204" s="943"/>
      <c r="LCD204" s="943"/>
      <c r="LCE204" s="943"/>
      <c r="LCF204" s="943"/>
      <c r="LCG204" s="943"/>
      <c r="LCH204" s="943"/>
      <c r="LCI204" s="943"/>
      <c r="LCJ204" s="943"/>
      <c r="LCK204" s="943"/>
      <c r="LCL204" s="943"/>
      <c r="LCM204" s="943"/>
      <c r="LCN204" s="943"/>
      <c r="LCO204" s="943"/>
      <c r="LCP204" s="943"/>
      <c r="LCQ204" s="943"/>
      <c r="LCR204" s="943"/>
      <c r="LCS204" s="943"/>
      <c r="LCT204" s="943"/>
      <c r="LCU204" s="943"/>
      <c r="LCV204" s="943"/>
      <c r="LCW204" s="943"/>
      <c r="LCX204" s="943"/>
      <c r="LCY204" s="943"/>
      <c r="LCZ204" s="943"/>
      <c r="LDA204" s="943"/>
      <c r="LDB204" s="943"/>
      <c r="LDC204" s="943"/>
      <c r="LDD204" s="943"/>
      <c r="LDE204" s="943"/>
      <c r="LDF204" s="943"/>
      <c r="LDG204" s="943"/>
      <c r="LDH204" s="943"/>
      <c r="LDI204" s="943"/>
      <c r="LDJ204" s="943"/>
      <c r="LDK204" s="943"/>
      <c r="LDL204" s="943"/>
      <c r="LDM204" s="943"/>
      <c r="LDN204" s="943"/>
      <c r="LDO204" s="943"/>
      <c r="LDP204" s="943"/>
      <c r="LDQ204" s="943"/>
      <c r="LDR204" s="943"/>
      <c r="LDS204" s="943"/>
      <c r="LDT204" s="943"/>
      <c r="LDU204" s="943"/>
      <c r="LDV204" s="943"/>
      <c r="LDW204" s="943"/>
      <c r="LDX204" s="943"/>
      <c r="LDY204" s="943"/>
      <c r="LDZ204" s="943"/>
      <c r="LEA204" s="943"/>
      <c r="LEB204" s="943"/>
      <c r="LEC204" s="943"/>
      <c r="LED204" s="943"/>
      <c r="LEE204" s="943"/>
      <c r="LEF204" s="943"/>
      <c r="LEG204" s="943"/>
      <c r="LEH204" s="943"/>
      <c r="LEI204" s="943"/>
      <c r="LEJ204" s="943"/>
      <c r="LEK204" s="943"/>
      <c r="LEL204" s="943"/>
      <c r="LEM204" s="943"/>
      <c r="LEN204" s="943"/>
      <c r="LEO204" s="943"/>
      <c r="LEP204" s="943"/>
      <c r="LEQ204" s="943"/>
      <c r="LER204" s="943"/>
      <c r="LES204" s="943"/>
      <c r="LET204" s="943"/>
      <c r="LEU204" s="943"/>
      <c r="LEV204" s="943"/>
      <c r="LEW204" s="943"/>
      <c r="LEX204" s="943"/>
      <c r="LEY204" s="943"/>
      <c r="LEZ204" s="943"/>
      <c r="LFA204" s="943"/>
      <c r="LFB204" s="943"/>
      <c r="LFC204" s="943"/>
      <c r="LFD204" s="943"/>
      <c r="LFE204" s="943"/>
      <c r="LFF204" s="943"/>
      <c r="LFG204" s="943"/>
      <c r="LFH204" s="943"/>
      <c r="LFI204" s="943"/>
      <c r="LFJ204" s="943"/>
      <c r="LFK204" s="943"/>
      <c r="LFL204" s="943"/>
      <c r="LFM204" s="943"/>
      <c r="LFN204" s="943"/>
      <c r="LFO204" s="943"/>
      <c r="LFP204" s="943"/>
      <c r="LFQ204" s="943"/>
      <c r="LFR204" s="943"/>
      <c r="LFS204" s="943"/>
      <c r="LFT204" s="943"/>
      <c r="LFU204" s="943"/>
      <c r="LFV204" s="943"/>
      <c r="LFW204" s="943"/>
      <c r="LFX204" s="943"/>
      <c r="LFY204" s="943"/>
      <c r="LFZ204" s="943"/>
      <c r="LGA204" s="943"/>
      <c r="LGB204" s="943"/>
      <c r="LGC204" s="943"/>
      <c r="LGD204" s="943"/>
      <c r="LGE204" s="943"/>
      <c r="LGF204" s="943"/>
      <c r="LGG204" s="943"/>
      <c r="LGH204" s="943"/>
      <c r="LGI204" s="943"/>
      <c r="LGJ204" s="943"/>
      <c r="LGK204" s="943"/>
      <c r="LGL204" s="943"/>
      <c r="LGM204" s="943"/>
      <c r="LGN204" s="943"/>
      <c r="LGO204" s="943"/>
      <c r="LGP204" s="943"/>
      <c r="LGQ204" s="943"/>
      <c r="LGR204" s="943"/>
      <c r="LGS204" s="943"/>
      <c r="LGT204" s="943"/>
      <c r="LGU204" s="943"/>
      <c r="LGV204" s="943"/>
      <c r="LGW204" s="943"/>
      <c r="LGX204" s="943"/>
      <c r="LGY204" s="943"/>
      <c r="LGZ204" s="943"/>
      <c r="LHA204" s="943"/>
      <c r="LHB204" s="943"/>
      <c r="LHC204" s="943"/>
      <c r="LHD204" s="943"/>
      <c r="LHE204" s="943"/>
      <c r="LHF204" s="943"/>
      <c r="LHG204" s="943"/>
      <c r="LHH204" s="943"/>
      <c r="LHI204" s="943"/>
      <c r="LHJ204" s="943"/>
      <c r="LHK204" s="943"/>
      <c r="LHL204" s="943"/>
      <c r="LHM204" s="943"/>
      <c r="LHN204" s="943"/>
      <c r="LHO204" s="943"/>
      <c r="LHP204" s="943"/>
      <c r="LHQ204" s="943"/>
      <c r="LHR204" s="943"/>
      <c r="LHS204" s="943"/>
      <c r="LHT204" s="943"/>
      <c r="LHU204" s="943"/>
      <c r="LHV204" s="943"/>
      <c r="LHW204" s="943"/>
      <c r="LHX204" s="943"/>
      <c r="LHY204" s="943"/>
      <c r="LHZ204" s="943"/>
      <c r="LIA204" s="943"/>
      <c r="LIB204" s="943"/>
      <c r="LIC204" s="943"/>
      <c r="LID204" s="943"/>
      <c r="LIE204" s="943"/>
      <c r="LIF204" s="943"/>
      <c r="LIG204" s="943"/>
      <c r="LIH204" s="943"/>
      <c r="LII204" s="943"/>
      <c r="LIJ204" s="943"/>
      <c r="LIK204" s="943"/>
      <c r="LIL204" s="943"/>
      <c r="LIM204" s="943"/>
      <c r="LIN204" s="943"/>
      <c r="LIO204" s="943"/>
      <c r="LIP204" s="943"/>
      <c r="LIQ204" s="943"/>
      <c r="LIR204" s="943"/>
      <c r="LIS204" s="943"/>
      <c r="LIT204" s="943"/>
      <c r="LIU204" s="943"/>
      <c r="LIV204" s="943"/>
      <c r="LIW204" s="943"/>
      <c r="LIX204" s="943"/>
      <c r="LIY204" s="943"/>
      <c r="LIZ204" s="943"/>
      <c r="LJA204" s="943"/>
      <c r="LJB204" s="943"/>
      <c r="LJC204" s="943"/>
      <c r="LJD204" s="943"/>
      <c r="LJE204" s="943"/>
      <c r="LJF204" s="943"/>
      <c r="LJG204" s="943"/>
      <c r="LJH204" s="943"/>
      <c r="LJI204" s="943"/>
      <c r="LJJ204" s="943"/>
      <c r="LJK204" s="943"/>
      <c r="LJL204" s="943"/>
      <c r="LJM204" s="943"/>
      <c r="LJN204" s="943"/>
      <c r="LJO204" s="943"/>
      <c r="LJP204" s="943"/>
      <c r="LJQ204" s="943"/>
      <c r="LJR204" s="943"/>
      <c r="LJS204" s="943"/>
      <c r="LJT204" s="943"/>
      <c r="LJU204" s="943"/>
      <c r="LJV204" s="943"/>
      <c r="LJW204" s="943"/>
      <c r="LJX204" s="943"/>
      <c r="LJY204" s="943"/>
      <c r="LJZ204" s="943"/>
      <c r="LKA204" s="943"/>
      <c r="LKB204" s="943"/>
      <c r="LKC204" s="943"/>
      <c r="LKD204" s="943"/>
      <c r="LKE204" s="943"/>
      <c r="LKF204" s="943"/>
      <c r="LKG204" s="943"/>
      <c r="LKH204" s="943"/>
      <c r="LKI204" s="943"/>
      <c r="LKJ204" s="943"/>
      <c r="LKK204" s="943"/>
      <c r="LKL204" s="943"/>
      <c r="LKM204" s="943"/>
      <c r="LKN204" s="943"/>
      <c r="LKO204" s="943"/>
      <c r="LKP204" s="943"/>
      <c r="LKQ204" s="943"/>
      <c r="LKR204" s="943"/>
      <c r="LKS204" s="943"/>
      <c r="LKT204" s="943"/>
      <c r="LKU204" s="943"/>
      <c r="LKV204" s="943"/>
      <c r="LKW204" s="943"/>
      <c r="LKX204" s="943"/>
      <c r="LKY204" s="943"/>
      <c r="LKZ204" s="943"/>
      <c r="LLA204" s="943"/>
      <c r="LLB204" s="943"/>
      <c r="LLC204" s="943"/>
      <c r="LLD204" s="943"/>
      <c r="LLE204" s="943"/>
      <c r="LLF204" s="943"/>
      <c r="LLG204" s="943"/>
      <c r="LLH204" s="943"/>
      <c r="LLI204" s="943"/>
      <c r="LLJ204" s="943"/>
      <c r="LLK204" s="943"/>
      <c r="LLL204" s="943"/>
      <c r="LLM204" s="943"/>
      <c r="LLN204" s="943"/>
      <c r="LLO204" s="943"/>
      <c r="LLP204" s="943"/>
      <c r="LLQ204" s="943"/>
      <c r="LLR204" s="943"/>
      <c r="LLS204" s="943"/>
      <c r="LLT204" s="943"/>
      <c r="LLU204" s="943"/>
      <c r="LLW204" s="943"/>
      <c r="LLX204" s="943"/>
      <c r="LLY204" s="943"/>
      <c r="LLZ204" s="943"/>
      <c r="LMA204" s="943"/>
      <c r="LMB204" s="943"/>
      <c r="LMC204" s="943"/>
      <c r="LMD204" s="943"/>
      <c r="LME204" s="943"/>
      <c r="LMF204" s="943"/>
      <c r="LMG204" s="943"/>
      <c r="LMH204" s="943"/>
      <c r="LMI204" s="943"/>
      <c r="LMJ204" s="943"/>
      <c r="LMK204" s="943"/>
      <c r="LML204" s="943"/>
      <c r="LMM204" s="943"/>
      <c r="LMN204" s="943"/>
      <c r="LMO204" s="943"/>
      <c r="LMP204" s="943"/>
      <c r="LMQ204" s="943"/>
      <c r="LMR204" s="943"/>
      <c r="LMS204" s="943"/>
      <c r="LMT204" s="943"/>
      <c r="LMU204" s="943"/>
      <c r="LMV204" s="943"/>
      <c r="LMW204" s="943"/>
      <c r="LMX204" s="943"/>
      <c r="LMY204" s="943"/>
      <c r="LMZ204" s="943"/>
      <c r="LNA204" s="943"/>
      <c r="LNB204" s="943"/>
      <c r="LNC204" s="943"/>
      <c r="LND204" s="943"/>
      <c r="LNE204" s="943"/>
      <c r="LNF204" s="943"/>
      <c r="LNG204" s="943"/>
      <c r="LNH204" s="943"/>
      <c r="LNI204" s="943"/>
      <c r="LNJ204" s="943"/>
      <c r="LNK204" s="943"/>
      <c r="LNL204" s="943"/>
      <c r="LNM204" s="943"/>
      <c r="LNN204" s="943"/>
      <c r="LNO204" s="943"/>
      <c r="LNP204" s="943"/>
      <c r="LNQ204" s="943"/>
      <c r="LNR204" s="943"/>
      <c r="LNS204" s="943"/>
      <c r="LNT204" s="943"/>
      <c r="LNU204" s="943"/>
      <c r="LNV204" s="943"/>
      <c r="LNW204" s="943"/>
      <c r="LNX204" s="943"/>
      <c r="LNY204" s="943"/>
      <c r="LNZ204" s="943"/>
      <c r="LOA204" s="943"/>
      <c r="LOB204" s="943"/>
      <c r="LOC204" s="943"/>
      <c r="LOD204" s="943"/>
      <c r="LOE204" s="943"/>
      <c r="LOF204" s="943"/>
      <c r="LOG204" s="943"/>
      <c r="LOH204" s="943"/>
      <c r="LOI204" s="943"/>
      <c r="LOJ204" s="943"/>
      <c r="LOK204" s="943"/>
      <c r="LOL204" s="943"/>
      <c r="LOM204" s="943"/>
      <c r="LON204" s="943"/>
      <c r="LOO204" s="943"/>
      <c r="LOP204" s="943"/>
      <c r="LOQ204" s="943"/>
      <c r="LOR204" s="943"/>
      <c r="LOS204" s="943"/>
      <c r="LOT204" s="943"/>
      <c r="LOU204" s="943"/>
      <c r="LOV204" s="943"/>
      <c r="LOW204" s="943"/>
      <c r="LOX204" s="943"/>
      <c r="LOY204" s="943"/>
      <c r="LOZ204" s="943"/>
      <c r="LPA204" s="943"/>
      <c r="LPB204" s="943"/>
      <c r="LPC204" s="943"/>
      <c r="LPD204" s="943"/>
      <c r="LPE204" s="943"/>
      <c r="LPF204" s="943"/>
      <c r="LPG204" s="943"/>
      <c r="LPH204" s="943"/>
      <c r="LPI204" s="943"/>
      <c r="LPJ204" s="943"/>
      <c r="LPK204" s="943"/>
      <c r="LPL204" s="943"/>
      <c r="LPM204" s="943"/>
      <c r="LPN204" s="943"/>
      <c r="LPO204" s="943"/>
      <c r="LPP204" s="943"/>
      <c r="LPQ204" s="943"/>
      <c r="LPR204" s="943"/>
      <c r="LPS204" s="943"/>
      <c r="LPT204" s="943"/>
      <c r="LPU204" s="943"/>
      <c r="LPV204" s="943"/>
      <c r="LPW204" s="943"/>
      <c r="LPX204" s="943"/>
      <c r="LPY204" s="943"/>
      <c r="LPZ204" s="943"/>
      <c r="LQA204" s="943"/>
      <c r="LQB204" s="943"/>
      <c r="LQC204" s="943"/>
      <c r="LQD204" s="943"/>
      <c r="LQE204" s="943"/>
      <c r="LQF204" s="943"/>
      <c r="LQG204" s="943"/>
      <c r="LQH204" s="943"/>
      <c r="LQI204" s="943"/>
      <c r="LQJ204" s="943"/>
      <c r="LQK204" s="943"/>
      <c r="LQL204" s="943"/>
      <c r="LQM204" s="943"/>
      <c r="LQN204" s="943"/>
      <c r="LQO204" s="943"/>
      <c r="LQP204" s="943"/>
      <c r="LQQ204" s="943"/>
      <c r="LQR204" s="943"/>
      <c r="LQS204" s="943"/>
      <c r="LQT204" s="943"/>
      <c r="LQU204" s="943"/>
      <c r="LQV204" s="943"/>
      <c r="LQW204" s="943"/>
      <c r="LQX204" s="943"/>
      <c r="LQY204" s="943"/>
      <c r="LQZ204" s="943"/>
      <c r="LRA204" s="943"/>
      <c r="LRB204" s="943"/>
      <c r="LRC204" s="943"/>
      <c r="LRD204" s="943"/>
      <c r="LRE204" s="943"/>
      <c r="LRF204" s="943"/>
      <c r="LRG204" s="943"/>
      <c r="LRH204" s="943"/>
      <c r="LRI204" s="943"/>
      <c r="LRJ204" s="943"/>
      <c r="LRK204" s="943"/>
      <c r="LRL204" s="943"/>
      <c r="LRM204" s="943"/>
      <c r="LRN204" s="943"/>
      <c r="LRO204" s="943"/>
      <c r="LRP204" s="943"/>
      <c r="LRQ204" s="943"/>
      <c r="LRR204" s="943"/>
      <c r="LRS204" s="943"/>
      <c r="LRT204" s="943"/>
      <c r="LRU204" s="943"/>
      <c r="LRV204" s="943"/>
      <c r="LRW204" s="943"/>
      <c r="LRX204" s="943"/>
      <c r="LRY204" s="943"/>
      <c r="LRZ204" s="943"/>
      <c r="LSA204" s="943"/>
      <c r="LSB204" s="943"/>
      <c r="LSC204" s="943"/>
      <c r="LSD204" s="943"/>
      <c r="LSE204" s="943"/>
      <c r="LSF204" s="943"/>
      <c r="LSG204" s="943"/>
      <c r="LSH204" s="943"/>
      <c r="LSI204" s="943"/>
      <c r="LSJ204" s="943"/>
      <c r="LSK204" s="943"/>
      <c r="LSL204" s="943"/>
      <c r="LSM204" s="943"/>
      <c r="LSN204" s="943"/>
      <c r="LSO204" s="943"/>
      <c r="LSP204" s="943"/>
      <c r="LSQ204" s="943"/>
      <c r="LSR204" s="943"/>
      <c r="LSS204" s="943"/>
      <c r="LST204" s="943"/>
      <c r="LSU204" s="943"/>
      <c r="LSV204" s="943"/>
      <c r="LSW204" s="943"/>
      <c r="LSX204" s="943"/>
      <c r="LSY204" s="943"/>
      <c r="LSZ204" s="943"/>
      <c r="LTA204" s="943"/>
      <c r="LTB204" s="943"/>
      <c r="LTC204" s="943"/>
      <c r="LTD204" s="943"/>
      <c r="LTE204" s="943"/>
      <c r="LTF204" s="943"/>
      <c r="LTG204" s="943"/>
      <c r="LTH204" s="943"/>
      <c r="LTI204" s="943"/>
      <c r="LTJ204" s="943"/>
      <c r="LTK204" s="943"/>
      <c r="LTL204" s="943"/>
      <c r="LTM204" s="943"/>
      <c r="LTN204" s="943"/>
      <c r="LTO204" s="943"/>
      <c r="LTP204" s="943"/>
      <c r="LTQ204" s="943"/>
      <c r="LTR204" s="943"/>
      <c r="LTS204" s="943"/>
      <c r="LTT204" s="943"/>
      <c r="LTU204" s="943"/>
      <c r="LTV204" s="943"/>
      <c r="LTW204" s="943"/>
      <c r="LTX204" s="943"/>
      <c r="LTY204" s="943"/>
      <c r="LTZ204" s="943"/>
      <c r="LUA204" s="943"/>
      <c r="LUB204" s="943"/>
      <c r="LUC204" s="943"/>
      <c r="LUD204" s="943"/>
      <c r="LUE204" s="943"/>
      <c r="LUF204" s="943"/>
      <c r="LUG204" s="943"/>
      <c r="LUH204" s="943"/>
      <c r="LUI204" s="943"/>
      <c r="LUJ204" s="943"/>
      <c r="LUK204" s="943"/>
      <c r="LUL204" s="943"/>
      <c r="LUM204" s="943"/>
      <c r="LUN204" s="943"/>
      <c r="LUO204" s="943"/>
      <c r="LUP204" s="943"/>
      <c r="LUQ204" s="943"/>
      <c r="LUR204" s="943"/>
      <c r="LUS204" s="943"/>
      <c r="LUT204" s="943"/>
      <c r="LUU204" s="943"/>
      <c r="LUV204" s="943"/>
      <c r="LUW204" s="943"/>
      <c r="LUX204" s="943"/>
      <c r="LUY204" s="943"/>
      <c r="LUZ204" s="943"/>
      <c r="LVA204" s="943"/>
      <c r="LVB204" s="943"/>
      <c r="LVC204" s="943"/>
      <c r="LVD204" s="943"/>
      <c r="LVE204" s="943"/>
      <c r="LVF204" s="943"/>
      <c r="LVG204" s="943"/>
      <c r="LVH204" s="943"/>
      <c r="LVI204" s="943"/>
      <c r="LVJ204" s="943"/>
      <c r="LVK204" s="943"/>
      <c r="LVL204" s="943"/>
      <c r="LVM204" s="943"/>
      <c r="LVN204" s="943"/>
      <c r="LVO204" s="943"/>
      <c r="LVP204" s="943"/>
      <c r="LVQ204" s="943"/>
      <c r="LVS204" s="943"/>
      <c r="LVT204" s="943"/>
      <c r="LVU204" s="943"/>
      <c r="LVV204" s="943"/>
      <c r="LVW204" s="943"/>
      <c r="LVX204" s="943"/>
      <c r="LVY204" s="943"/>
      <c r="LVZ204" s="943"/>
      <c r="LWA204" s="943"/>
      <c r="LWB204" s="943"/>
      <c r="LWC204" s="943"/>
      <c r="LWD204" s="943"/>
      <c r="LWE204" s="943"/>
      <c r="LWF204" s="943"/>
      <c r="LWG204" s="943"/>
      <c r="LWH204" s="943"/>
      <c r="LWI204" s="943"/>
      <c r="LWJ204" s="943"/>
      <c r="LWK204" s="943"/>
      <c r="LWL204" s="943"/>
      <c r="LWM204" s="943"/>
      <c r="LWN204" s="943"/>
      <c r="LWO204" s="943"/>
      <c r="LWP204" s="943"/>
      <c r="LWQ204" s="943"/>
      <c r="LWR204" s="943"/>
      <c r="LWS204" s="943"/>
      <c r="LWT204" s="943"/>
      <c r="LWU204" s="943"/>
      <c r="LWV204" s="943"/>
      <c r="LWW204" s="943"/>
      <c r="LWX204" s="943"/>
      <c r="LWY204" s="943"/>
      <c r="LWZ204" s="943"/>
      <c r="LXA204" s="943"/>
      <c r="LXB204" s="943"/>
      <c r="LXC204" s="943"/>
      <c r="LXD204" s="943"/>
      <c r="LXE204" s="943"/>
      <c r="LXF204" s="943"/>
      <c r="LXG204" s="943"/>
      <c r="LXH204" s="943"/>
      <c r="LXI204" s="943"/>
      <c r="LXJ204" s="943"/>
      <c r="LXK204" s="943"/>
      <c r="LXL204" s="943"/>
      <c r="LXM204" s="943"/>
      <c r="LXN204" s="943"/>
      <c r="LXO204" s="943"/>
      <c r="LXP204" s="943"/>
      <c r="LXQ204" s="943"/>
      <c r="LXR204" s="943"/>
      <c r="LXS204" s="943"/>
      <c r="LXT204" s="943"/>
      <c r="LXU204" s="943"/>
      <c r="LXV204" s="943"/>
      <c r="LXW204" s="943"/>
      <c r="LXX204" s="943"/>
      <c r="LXY204" s="943"/>
      <c r="LXZ204" s="943"/>
      <c r="LYA204" s="943"/>
      <c r="LYB204" s="943"/>
      <c r="LYC204" s="943"/>
      <c r="LYD204" s="943"/>
      <c r="LYE204" s="943"/>
      <c r="LYF204" s="943"/>
      <c r="LYG204" s="943"/>
      <c r="LYH204" s="943"/>
      <c r="LYI204" s="943"/>
      <c r="LYJ204" s="943"/>
      <c r="LYK204" s="943"/>
      <c r="LYL204" s="943"/>
      <c r="LYM204" s="943"/>
      <c r="LYN204" s="943"/>
      <c r="LYO204" s="943"/>
      <c r="LYP204" s="943"/>
      <c r="LYQ204" s="943"/>
      <c r="LYR204" s="943"/>
      <c r="LYS204" s="943"/>
      <c r="LYT204" s="943"/>
      <c r="LYU204" s="943"/>
      <c r="LYV204" s="943"/>
      <c r="LYW204" s="943"/>
      <c r="LYX204" s="943"/>
      <c r="LYY204" s="943"/>
      <c r="LYZ204" s="943"/>
      <c r="LZA204" s="943"/>
      <c r="LZB204" s="943"/>
      <c r="LZC204" s="943"/>
      <c r="LZD204" s="943"/>
      <c r="LZE204" s="943"/>
      <c r="LZF204" s="943"/>
      <c r="LZG204" s="943"/>
      <c r="LZH204" s="943"/>
      <c r="LZI204" s="943"/>
      <c r="LZJ204" s="943"/>
      <c r="LZK204" s="943"/>
      <c r="LZL204" s="943"/>
      <c r="LZM204" s="943"/>
      <c r="LZN204" s="943"/>
      <c r="LZO204" s="943"/>
      <c r="LZP204" s="943"/>
      <c r="LZQ204" s="943"/>
      <c r="LZR204" s="943"/>
      <c r="LZS204" s="943"/>
      <c r="LZT204" s="943"/>
      <c r="LZU204" s="943"/>
      <c r="LZV204" s="943"/>
      <c r="LZW204" s="943"/>
      <c r="LZX204" s="943"/>
      <c r="LZY204" s="943"/>
      <c r="LZZ204" s="943"/>
      <c r="MAA204" s="943"/>
      <c r="MAB204" s="943"/>
      <c r="MAC204" s="943"/>
      <c r="MAD204" s="943"/>
      <c r="MAE204" s="943"/>
      <c r="MAF204" s="943"/>
      <c r="MAG204" s="943"/>
      <c r="MAH204" s="943"/>
      <c r="MAI204" s="943"/>
      <c r="MAJ204" s="943"/>
      <c r="MAK204" s="943"/>
      <c r="MAL204" s="943"/>
      <c r="MAM204" s="943"/>
      <c r="MAN204" s="943"/>
      <c r="MAO204" s="943"/>
      <c r="MAP204" s="943"/>
      <c r="MAQ204" s="943"/>
      <c r="MAR204" s="943"/>
      <c r="MAS204" s="943"/>
      <c r="MAT204" s="943"/>
      <c r="MAU204" s="943"/>
      <c r="MAV204" s="943"/>
      <c r="MAW204" s="943"/>
      <c r="MAX204" s="943"/>
      <c r="MAY204" s="943"/>
      <c r="MAZ204" s="943"/>
      <c r="MBA204" s="943"/>
      <c r="MBB204" s="943"/>
      <c r="MBC204" s="943"/>
      <c r="MBD204" s="943"/>
      <c r="MBE204" s="943"/>
      <c r="MBF204" s="943"/>
      <c r="MBG204" s="943"/>
      <c r="MBH204" s="943"/>
      <c r="MBI204" s="943"/>
      <c r="MBJ204" s="943"/>
      <c r="MBK204" s="943"/>
      <c r="MBL204" s="943"/>
      <c r="MBM204" s="943"/>
      <c r="MBN204" s="943"/>
      <c r="MBO204" s="943"/>
      <c r="MBP204" s="943"/>
      <c r="MBQ204" s="943"/>
      <c r="MBR204" s="943"/>
      <c r="MBS204" s="943"/>
      <c r="MBT204" s="943"/>
      <c r="MBU204" s="943"/>
      <c r="MBV204" s="943"/>
      <c r="MBW204" s="943"/>
      <c r="MBX204" s="943"/>
      <c r="MBY204" s="943"/>
      <c r="MBZ204" s="943"/>
      <c r="MCA204" s="943"/>
      <c r="MCB204" s="943"/>
      <c r="MCC204" s="943"/>
      <c r="MCD204" s="943"/>
      <c r="MCE204" s="943"/>
      <c r="MCF204" s="943"/>
      <c r="MCG204" s="943"/>
      <c r="MCH204" s="943"/>
      <c r="MCI204" s="943"/>
      <c r="MCJ204" s="943"/>
      <c r="MCK204" s="943"/>
      <c r="MCL204" s="943"/>
      <c r="MCM204" s="943"/>
      <c r="MCN204" s="943"/>
      <c r="MCO204" s="943"/>
      <c r="MCP204" s="943"/>
      <c r="MCQ204" s="943"/>
      <c r="MCR204" s="943"/>
      <c r="MCS204" s="943"/>
      <c r="MCT204" s="943"/>
      <c r="MCU204" s="943"/>
      <c r="MCV204" s="943"/>
      <c r="MCW204" s="943"/>
      <c r="MCX204" s="943"/>
      <c r="MCY204" s="943"/>
      <c r="MCZ204" s="943"/>
      <c r="MDA204" s="943"/>
      <c r="MDB204" s="943"/>
      <c r="MDC204" s="943"/>
      <c r="MDD204" s="943"/>
      <c r="MDE204" s="943"/>
      <c r="MDF204" s="943"/>
      <c r="MDG204" s="943"/>
      <c r="MDH204" s="943"/>
      <c r="MDI204" s="943"/>
      <c r="MDJ204" s="943"/>
      <c r="MDK204" s="943"/>
      <c r="MDL204" s="943"/>
      <c r="MDM204" s="943"/>
      <c r="MDN204" s="943"/>
      <c r="MDO204" s="943"/>
      <c r="MDP204" s="943"/>
      <c r="MDQ204" s="943"/>
      <c r="MDR204" s="943"/>
      <c r="MDS204" s="943"/>
      <c r="MDT204" s="943"/>
      <c r="MDU204" s="943"/>
      <c r="MDV204" s="943"/>
      <c r="MDW204" s="943"/>
      <c r="MDX204" s="943"/>
      <c r="MDY204" s="943"/>
      <c r="MDZ204" s="943"/>
      <c r="MEA204" s="943"/>
      <c r="MEB204" s="943"/>
      <c r="MEC204" s="943"/>
      <c r="MED204" s="943"/>
      <c r="MEE204" s="943"/>
      <c r="MEF204" s="943"/>
      <c r="MEG204" s="943"/>
      <c r="MEH204" s="943"/>
      <c r="MEI204" s="943"/>
      <c r="MEJ204" s="943"/>
      <c r="MEK204" s="943"/>
      <c r="MEL204" s="943"/>
      <c r="MEM204" s="943"/>
      <c r="MEN204" s="943"/>
      <c r="MEO204" s="943"/>
      <c r="MEP204" s="943"/>
      <c r="MEQ204" s="943"/>
      <c r="MER204" s="943"/>
      <c r="MES204" s="943"/>
      <c r="MET204" s="943"/>
      <c r="MEU204" s="943"/>
      <c r="MEV204" s="943"/>
      <c r="MEW204" s="943"/>
      <c r="MEX204" s="943"/>
      <c r="MEY204" s="943"/>
      <c r="MEZ204" s="943"/>
      <c r="MFA204" s="943"/>
      <c r="MFB204" s="943"/>
      <c r="MFC204" s="943"/>
      <c r="MFD204" s="943"/>
      <c r="MFE204" s="943"/>
      <c r="MFF204" s="943"/>
      <c r="MFG204" s="943"/>
      <c r="MFH204" s="943"/>
      <c r="MFI204" s="943"/>
      <c r="MFJ204" s="943"/>
      <c r="MFK204" s="943"/>
      <c r="MFL204" s="943"/>
      <c r="MFM204" s="943"/>
      <c r="MFO204" s="943"/>
      <c r="MFP204" s="943"/>
      <c r="MFQ204" s="943"/>
      <c r="MFR204" s="943"/>
      <c r="MFS204" s="943"/>
      <c r="MFT204" s="943"/>
      <c r="MFU204" s="943"/>
      <c r="MFV204" s="943"/>
      <c r="MFW204" s="943"/>
      <c r="MFX204" s="943"/>
      <c r="MFY204" s="943"/>
      <c r="MFZ204" s="943"/>
      <c r="MGA204" s="943"/>
      <c r="MGB204" s="943"/>
      <c r="MGC204" s="943"/>
      <c r="MGD204" s="943"/>
      <c r="MGE204" s="943"/>
      <c r="MGF204" s="943"/>
      <c r="MGG204" s="943"/>
      <c r="MGH204" s="943"/>
      <c r="MGI204" s="943"/>
      <c r="MGJ204" s="943"/>
      <c r="MGK204" s="943"/>
      <c r="MGL204" s="943"/>
      <c r="MGM204" s="943"/>
      <c r="MGN204" s="943"/>
      <c r="MGO204" s="943"/>
      <c r="MGP204" s="943"/>
      <c r="MGQ204" s="943"/>
      <c r="MGR204" s="943"/>
      <c r="MGS204" s="943"/>
      <c r="MGT204" s="943"/>
      <c r="MGU204" s="943"/>
      <c r="MGV204" s="943"/>
      <c r="MGW204" s="943"/>
      <c r="MGX204" s="943"/>
      <c r="MGY204" s="943"/>
      <c r="MGZ204" s="943"/>
      <c r="MHA204" s="943"/>
      <c r="MHB204" s="943"/>
      <c r="MHC204" s="943"/>
      <c r="MHD204" s="943"/>
      <c r="MHE204" s="943"/>
      <c r="MHF204" s="943"/>
      <c r="MHG204" s="943"/>
      <c r="MHH204" s="943"/>
      <c r="MHI204" s="943"/>
      <c r="MHJ204" s="943"/>
      <c r="MHK204" s="943"/>
      <c r="MHL204" s="943"/>
      <c r="MHM204" s="943"/>
      <c r="MHN204" s="943"/>
      <c r="MHO204" s="943"/>
      <c r="MHP204" s="943"/>
      <c r="MHQ204" s="943"/>
      <c r="MHR204" s="943"/>
      <c r="MHS204" s="943"/>
      <c r="MHT204" s="943"/>
      <c r="MHU204" s="943"/>
      <c r="MHV204" s="943"/>
      <c r="MHW204" s="943"/>
      <c r="MHX204" s="943"/>
      <c r="MHY204" s="943"/>
      <c r="MHZ204" s="943"/>
      <c r="MIA204" s="943"/>
      <c r="MIB204" s="943"/>
      <c r="MIC204" s="943"/>
      <c r="MID204" s="943"/>
      <c r="MIE204" s="943"/>
      <c r="MIF204" s="943"/>
      <c r="MIG204" s="943"/>
      <c r="MIH204" s="943"/>
      <c r="MII204" s="943"/>
      <c r="MIJ204" s="943"/>
      <c r="MIK204" s="943"/>
      <c r="MIL204" s="943"/>
      <c r="MIM204" s="943"/>
      <c r="MIN204" s="943"/>
      <c r="MIO204" s="943"/>
      <c r="MIP204" s="943"/>
      <c r="MIQ204" s="943"/>
      <c r="MIR204" s="943"/>
      <c r="MIS204" s="943"/>
      <c r="MIT204" s="943"/>
      <c r="MIU204" s="943"/>
      <c r="MIV204" s="943"/>
      <c r="MIW204" s="943"/>
      <c r="MIX204" s="943"/>
      <c r="MIY204" s="943"/>
      <c r="MIZ204" s="943"/>
      <c r="MJA204" s="943"/>
      <c r="MJB204" s="943"/>
      <c r="MJC204" s="943"/>
      <c r="MJD204" s="943"/>
      <c r="MJE204" s="943"/>
      <c r="MJF204" s="943"/>
      <c r="MJG204" s="943"/>
      <c r="MJH204" s="943"/>
      <c r="MJI204" s="943"/>
      <c r="MJJ204" s="943"/>
      <c r="MJK204" s="943"/>
      <c r="MJL204" s="943"/>
      <c r="MJM204" s="943"/>
      <c r="MJN204" s="943"/>
      <c r="MJO204" s="943"/>
      <c r="MJP204" s="943"/>
      <c r="MJQ204" s="943"/>
      <c r="MJR204" s="943"/>
      <c r="MJS204" s="943"/>
      <c r="MJT204" s="943"/>
      <c r="MJU204" s="943"/>
      <c r="MJV204" s="943"/>
      <c r="MJW204" s="943"/>
      <c r="MJX204" s="943"/>
      <c r="MJY204" s="943"/>
      <c r="MJZ204" s="943"/>
      <c r="MKA204" s="943"/>
      <c r="MKB204" s="943"/>
      <c r="MKC204" s="943"/>
      <c r="MKD204" s="943"/>
      <c r="MKE204" s="943"/>
      <c r="MKF204" s="943"/>
      <c r="MKG204" s="943"/>
      <c r="MKH204" s="943"/>
      <c r="MKI204" s="943"/>
      <c r="MKJ204" s="943"/>
      <c r="MKK204" s="943"/>
      <c r="MKL204" s="943"/>
      <c r="MKM204" s="943"/>
      <c r="MKN204" s="943"/>
      <c r="MKO204" s="943"/>
      <c r="MKP204" s="943"/>
      <c r="MKQ204" s="943"/>
      <c r="MKR204" s="943"/>
      <c r="MKS204" s="943"/>
      <c r="MKT204" s="943"/>
      <c r="MKU204" s="943"/>
      <c r="MKV204" s="943"/>
      <c r="MKW204" s="943"/>
      <c r="MKX204" s="943"/>
      <c r="MKY204" s="943"/>
      <c r="MKZ204" s="943"/>
      <c r="MLA204" s="943"/>
      <c r="MLB204" s="943"/>
      <c r="MLC204" s="943"/>
      <c r="MLD204" s="943"/>
      <c r="MLE204" s="943"/>
      <c r="MLF204" s="943"/>
      <c r="MLG204" s="943"/>
      <c r="MLH204" s="943"/>
      <c r="MLI204" s="943"/>
      <c r="MLJ204" s="943"/>
      <c r="MLK204" s="943"/>
      <c r="MLL204" s="943"/>
      <c r="MLM204" s="943"/>
      <c r="MLN204" s="943"/>
      <c r="MLO204" s="943"/>
      <c r="MLP204" s="943"/>
      <c r="MLQ204" s="943"/>
      <c r="MLR204" s="943"/>
      <c r="MLS204" s="943"/>
      <c r="MLT204" s="943"/>
      <c r="MLU204" s="943"/>
      <c r="MLV204" s="943"/>
      <c r="MLW204" s="943"/>
      <c r="MLX204" s="943"/>
      <c r="MLY204" s="943"/>
      <c r="MLZ204" s="943"/>
      <c r="MMA204" s="943"/>
      <c r="MMB204" s="943"/>
      <c r="MMC204" s="943"/>
      <c r="MMD204" s="943"/>
      <c r="MME204" s="943"/>
      <c r="MMF204" s="943"/>
      <c r="MMG204" s="943"/>
      <c r="MMH204" s="943"/>
      <c r="MMI204" s="943"/>
      <c r="MMJ204" s="943"/>
      <c r="MMK204" s="943"/>
      <c r="MML204" s="943"/>
      <c r="MMM204" s="943"/>
      <c r="MMN204" s="943"/>
      <c r="MMO204" s="943"/>
      <c r="MMP204" s="943"/>
      <c r="MMQ204" s="943"/>
      <c r="MMR204" s="943"/>
      <c r="MMS204" s="943"/>
      <c r="MMT204" s="943"/>
      <c r="MMU204" s="943"/>
      <c r="MMV204" s="943"/>
      <c r="MMW204" s="943"/>
      <c r="MMX204" s="943"/>
      <c r="MMY204" s="943"/>
      <c r="MMZ204" s="943"/>
      <c r="MNA204" s="943"/>
      <c r="MNB204" s="943"/>
      <c r="MNC204" s="943"/>
      <c r="MND204" s="943"/>
      <c r="MNE204" s="943"/>
      <c r="MNF204" s="943"/>
      <c r="MNG204" s="943"/>
      <c r="MNH204" s="943"/>
      <c r="MNI204" s="943"/>
      <c r="MNJ204" s="943"/>
      <c r="MNK204" s="943"/>
      <c r="MNL204" s="943"/>
      <c r="MNM204" s="943"/>
      <c r="MNN204" s="943"/>
      <c r="MNO204" s="943"/>
      <c r="MNP204" s="943"/>
      <c r="MNQ204" s="943"/>
      <c r="MNR204" s="943"/>
      <c r="MNS204" s="943"/>
      <c r="MNT204" s="943"/>
      <c r="MNU204" s="943"/>
      <c r="MNV204" s="943"/>
      <c r="MNW204" s="943"/>
      <c r="MNX204" s="943"/>
      <c r="MNY204" s="943"/>
      <c r="MNZ204" s="943"/>
      <c r="MOA204" s="943"/>
      <c r="MOB204" s="943"/>
      <c r="MOC204" s="943"/>
      <c r="MOD204" s="943"/>
      <c r="MOE204" s="943"/>
      <c r="MOF204" s="943"/>
      <c r="MOG204" s="943"/>
      <c r="MOH204" s="943"/>
      <c r="MOI204" s="943"/>
      <c r="MOJ204" s="943"/>
      <c r="MOK204" s="943"/>
      <c r="MOL204" s="943"/>
      <c r="MOM204" s="943"/>
      <c r="MON204" s="943"/>
      <c r="MOO204" s="943"/>
      <c r="MOP204" s="943"/>
      <c r="MOQ204" s="943"/>
      <c r="MOR204" s="943"/>
      <c r="MOS204" s="943"/>
      <c r="MOT204" s="943"/>
      <c r="MOU204" s="943"/>
      <c r="MOV204" s="943"/>
      <c r="MOW204" s="943"/>
      <c r="MOX204" s="943"/>
      <c r="MOY204" s="943"/>
      <c r="MOZ204" s="943"/>
      <c r="MPA204" s="943"/>
      <c r="MPB204" s="943"/>
      <c r="MPC204" s="943"/>
      <c r="MPD204" s="943"/>
      <c r="MPE204" s="943"/>
      <c r="MPF204" s="943"/>
      <c r="MPG204" s="943"/>
      <c r="MPH204" s="943"/>
      <c r="MPI204" s="943"/>
      <c r="MPK204" s="943"/>
      <c r="MPL204" s="943"/>
      <c r="MPM204" s="943"/>
      <c r="MPN204" s="943"/>
      <c r="MPO204" s="943"/>
      <c r="MPP204" s="943"/>
      <c r="MPQ204" s="943"/>
      <c r="MPR204" s="943"/>
      <c r="MPS204" s="943"/>
      <c r="MPT204" s="943"/>
      <c r="MPU204" s="943"/>
      <c r="MPV204" s="943"/>
      <c r="MPW204" s="943"/>
      <c r="MPX204" s="943"/>
      <c r="MPY204" s="943"/>
      <c r="MPZ204" s="943"/>
      <c r="MQA204" s="943"/>
      <c r="MQB204" s="943"/>
      <c r="MQC204" s="943"/>
      <c r="MQD204" s="943"/>
      <c r="MQE204" s="943"/>
      <c r="MQF204" s="943"/>
      <c r="MQG204" s="943"/>
      <c r="MQH204" s="943"/>
      <c r="MQI204" s="943"/>
      <c r="MQJ204" s="943"/>
      <c r="MQK204" s="943"/>
      <c r="MQL204" s="943"/>
      <c r="MQM204" s="943"/>
      <c r="MQN204" s="943"/>
      <c r="MQO204" s="943"/>
      <c r="MQP204" s="943"/>
      <c r="MQQ204" s="943"/>
      <c r="MQR204" s="943"/>
      <c r="MQS204" s="943"/>
      <c r="MQT204" s="943"/>
      <c r="MQU204" s="943"/>
      <c r="MQV204" s="943"/>
      <c r="MQW204" s="943"/>
      <c r="MQX204" s="943"/>
      <c r="MQY204" s="943"/>
      <c r="MQZ204" s="943"/>
      <c r="MRA204" s="943"/>
      <c r="MRB204" s="943"/>
      <c r="MRC204" s="943"/>
      <c r="MRD204" s="943"/>
      <c r="MRE204" s="943"/>
      <c r="MRF204" s="943"/>
      <c r="MRG204" s="943"/>
      <c r="MRH204" s="943"/>
      <c r="MRI204" s="943"/>
      <c r="MRJ204" s="943"/>
      <c r="MRK204" s="943"/>
      <c r="MRL204" s="943"/>
      <c r="MRM204" s="943"/>
      <c r="MRN204" s="943"/>
      <c r="MRO204" s="943"/>
      <c r="MRP204" s="943"/>
      <c r="MRQ204" s="943"/>
      <c r="MRR204" s="943"/>
      <c r="MRS204" s="943"/>
      <c r="MRT204" s="943"/>
      <c r="MRU204" s="943"/>
      <c r="MRV204" s="943"/>
      <c r="MRW204" s="943"/>
      <c r="MRX204" s="943"/>
      <c r="MRY204" s="943"/>
      <c r="MRZ204" s="943"/>
      <c r="MSA204" s="943"/>
      <c r="MSB204" s="943"/>
      <c r="MSC204" s="943"/>
      <c r="MSD204" s="943"/>
      <c r="MSE204" s="943"/>
      <c r="MSF204" s="943"/>
      <c r="MSG204" s="943"/>
      <c r="MSH204" s="943"/>
      <c r="MSI204" s="943"/>
      <c r="MSJ204" s="943"/>
      <c r="MSK204" s="943"/>
      <c r="MSL204" s="943"/>
      <c r="MSM204" s="943"/>
      <c r="MSN204" s="943"/>
      <c r="MSO204" s="943"/>
      <c r="MSP204" s="943"/>
      <c r="MSQ204" s="943"/>
      <c r="MSR204" s="943"/>
      <c r="MSS204" s="943"/>
      <c r="MST204" s="943"/>
      <c r="MSU204" s="943"/>
      <c r="MSV204" s="943"/>
      <c r="MSW204" s="943"/>
      <c r="MSX204" s="943"/>
      <c r="MSY204" s="943"/>
      <c r="MSZ204" s="943"/>
      <c r="MTA204" s="943"/>
      <c r="MTB204" s="943"/>
      <c r="MTC204" s="943"/>
      <c r="MTD204" s="943"/>
      <c r="MTE204" s="943"/>
      <c r="MTF204" s="943"/>
      <c r="MTG204" s="943"/>
      <c r="MTH204" s="943"/>
      <c r="MTI204" s="943"/>
      <c r="MTJ204" s="943"/>
      <c r="MTK204" s="943"/>
      <c r="MTL204" s="943"/>
      <c r="MTM204" s="943"/>
      <c r="MTN204" s="943"/>
      <c r="MTO204" s="943"/>
      <c r="MTP204" s="943"/>
      <c r="MTQ204" s="943"/>
      <c r="MTR204" s="943"/>
      <c r="MTS204" s="943"/>
      <c r="MTT204" s="943"/>
      <c r="MTU204" s="943"/>
      <c r="MTV204" s="943"/>
      <c r="MTW204" s="943"/>
      <c r="MTX204" s="943"/>
      <c r="MTY204" s="943"/>
      <c r="MTZ204" s="943"/>
      <c r="MUA204" s="943"/>
      <c r="MUB204" s="943"/>
      <c r="MUC204" s="943"/>
      <c r="MUD204" s="943"/>
      <c r="MUE204" s="943"/>
      <c r="MUF204" s="943"/>
      <c r="MUG204" s="943"/>
      <c r="MUH204" s="943"/>
      <c r="MUI204" s="943"/>
      <c r="MUJ204" s="943"/>
      <c r="MUK204" s="943"/>
      <c r="MUL204" s="943"/>
      <c r="MUM204" s="943"/>
      <c r="MUN204" s="943"/>
      <c r="MUO204" s="943"/>
      <c r="MUP204" s="943"/>
      <c r="MUQ204" s="943"/>
      <c r="MUR204" s="943"/>
      <c r="MUS204" s="943"/>
      <c r="MUT204" s="943"/>
      <c r="MUU204" s="943"/>
      <c r="MUV204" s="943"/>
      <c r="MUW204" s="943"/>
      <c r="MUX204" s="943"/>
      <c r="MUY204" s="943"/>
      <c r="MUZ204" s="943"/>
      <c r="MVA204" s="943"/>
      <c r="MVB204" s="943"/>
      <c r="MVC204" s="943"/>
      <c r="MVD204" s="943"/>
      <c r="MVE204" s="943"/>
      <c r="MVF204" s="943"/>
      <c r="MVG204" s="943"/>
      <c r="MVH204" s="943"/>
      <c r="MVI204" s="943"/>
      <c r="MVJ204" s="943"/>
      <c r="MVK204" s="943"/>
      <c r="MVL204" s="943"/>
      <c r="MVM204" s="943"/>
      <c r="MVN204" s="943"/>
      <c r="MVO204" s="943"/>
      <c r="MVP204" s="943"/>
      <c r="MVQ204" s="943"/>
      <c r="MVR204" s="943"/>
      <c r="MVS204" s="943"/>
      <c r="MVT204" s="943"/>
      <c r="MVU204" s="943"/>
      <c r="MVV204" s="943"/>
      <c r="MVW204" s="943"/>
      <c r="MVX204" s="943"/>
      <c r="MVY204" s="943"/>
      <c r="MVZ204" s="943"/>
      <c r="MWA204" s="943"/>
      <c r="MWB204" s="943"/>
      <c r="MWC204" s="943"/>
      <c r="MWD204" s="943"/>
      <c r="MWE204" s="943"/>
      <c r="MWF204" s="943"/>
      <c r="MWG204" s="943"/>
      <c r="MWH204" s="943"/>
      <c r="MWI204" s="943"/>
      <c r="MWJ204" s="943"/>
      <c r="MWK204" s="943"/>
      <c r="MWL204" s="943"/>
      <c r="MWM204" s="943"/>
      <c r="MWN204" s="943"/>
      <c r="MWO204" s="943"/>
      <c r="MWP204" s="943"/>
      <c r="MWQ204" s="943"/>
      <c r="MWR204" s="943"/>
      <c r="MWS204" s="943"/>
      <c r="MWT204" s="943"/>
      <c r="MWU204" s="943"/>
      <c r="MWV204" s="943"/>
      <c r="MWW204" s="943"/>
      <c r="MWX204" s="943"/>
      <c r="MWY204" s="943"/>
      <c r="MWZ204" s="943"/>
      <c r="MXA204" s="943"/>
      <c r="MXB204" s="943"/>
      <c r="MXC204" s="943"/>
      <c r="MXD204" s="943"/>
      <c r="MXE204" s="943"/>
      <c r="MXF204" s="943"/>
      <c r="MXG204" s="943"/>
      <c r="MXH204" s="943"/>
      <c r="MXI204" s="943"/>
      <c r="MXJ204" s="943"/>
      <c r="MXK204" s="943"/>
      <c r="MXL204" s="943"/>
      <c r="MXM204" s="943"/>
      <c r="MXN204" s="943"/>
      <c r="MXO204" s="943"/>
      <c r="MXP204" s="943"/>
      <c r="MXQ204" s="943"/>
      <c r="MXR204" s="943"/>
      <c r="MXS204" s="943"/>
      <c r="MXT204" s="943"/>
      <c r="MXU204" s="943"/>
      <c r="MXV204" s="943"/>
      <c r="MXW204" s="943"/>
      <c r="MXX204" s="943"/>
      <c r="MXY204" s="943"/>
      <c r="MXZ204" s="943"/>
      <c r="MYA204" s="943"/>
      <c r="MYB204" s="943"/>
      <c r="MYC204" s="943"/>
      <c r="MYD204" s="943"/>
      <c r="MYE204" s="943"/>
      <c r="MYF204" s="943"/>
      <c r="MYG204" s="943"/>
      <c r="MYH204" s="943"/>
      <c r="MYI204" s="943"/>
      <c r="MYJ204" s="943"/>
      <c r="MYK204" s="943"/>
      <c r="MYL204" s="943"/>
      <c r="MYM204" s="943"/>
      <c r="MYN204" s="943"/>
      <c r="MYO204" s="943"/>
      <c r="MYP204" s="943"/>
      <c r="MYQ204" s="943"/>
      <c r="MYR204" s="943"/>
      <c r="MYS204" s="943"/>
      <c r="MYT204" s="943"/>
      <c r="MYU204" s="943"/>
      <c r="MYV204" s="943"/>
      <c r="MYW204" s="943"/>
      <c r="MYX204" s="943"/>
      <c r="MYY204" s="943"/>
      <c r="MYZ204" s="943"/>
      <c r="MZA204" s="943"/>
      <c r="MZB204" s="943"/>
      <c r="MZC204" s="943"/>
      <c r="MZD204" s="943"/>
      <c r="MZE204" s="943"/>
      <c r="MZG204" s="943"/>
      <c r="MZH204" s="943"/>
      <c r="MZI204" s="943"/>
      <c r="MZJ204" s="943"/>
      <c r="MZK204" s="943"/>
      <c r="MZL204" s="943"/>
      <c r="MZM204" s="943"/>
      <c r="MZN204" s="943"/>
      <c r="MZO204" s="943"/>
      <c r="MZP204" s="943"/>
      <c r="MZQ204" s="943"/>
      <c r="MZR204" s="943"/>
      <c r="MZS204" s="943"/>
      <c r="MZT204" s="943"/>
      <c r="MZU204" s="943"/>
      <c r="MZV204" s="943"/>
      <c r="MZW204" s="943"/>
      <c r="MZX204" s="943"/>
      <c r="MZY204" s="943"/>
      <c r="MZZ204" s="943"/>
      <c r="NAA204" s="943"/>
      <c r="NAB204" s="943"/>
      <c r="NAC204" s="943"/>
      <c r="NAD204" s="943"/>
      <c r="NAE204" s="943"/>
      <c r="NAF204" s="943"/>
      <c r="NAG204" s="943"/>
      <c r="NAH204" s="943"/>
      <c r="NAI204" s="943"/>
      <c r="NAJ204" s="943"/>
      <c r="NAK204" s="943"/>
      <c r="NAL204" s="943"/>
      <c r="NAM204" s="943"/>
      <c r="NAN204" s="943"/>
      <c r="NAO204" s="943"/>
      <c r="NAP204" s="943"/>
      <c r="NAQ204" s="943"/>
      <c r="NAR204" s="943"/>
      <c r="NAS204" s="943"/>
      <c r="NAT204" s="943"/>
      <c r="NAU204" s="943"/>
      <c r="NAV204" s="943"/>
      <c r="NAW204" s="943"/>
      <c r="NAX204" s="943"/>
      <c r="NAY204" s="943"/>
      <c r="NAZ204" s="943"/>
      <c r="NBA204" s="943"/>
      <c r="NBB204" s="943"/>
      <c r="NBC204" s="943"/>
      <c r="NBD204" s="943"/>
      <c r="NBE204" s="943"/>
      <c r="NBF204" s="943"/>
      <c r="NBG204" s="943"/>
      <c r="NBH204" s="943"/>
      <c r="NBI204" s="943"/>
      <c r="NBJ204" s="943"/>
      <c r="NBK204" s="943"/>
      <c r="NBL204" s="943"/>
      <c r="NBM204" s="943"/>
      <c r="NBN204" s="943"/>
      <c r="NBO204" s="943"/>
      <c r="NBP204" s="943"/>
      <c r="NBQ204" s="943"/>
      <c r="NBR204" s="943"/>
      <c r="NBS204" s="943"/>
      <c r="NBT204" s="943"/>
      <c r="NBU204" s="943"/>
      <c r="NBV204" s="943"/>
      <c r="NBW204" s="943"/>
      <c r="NBX204" s="943"/>
      <c r="NBY204" s="943"/>
      <c r="NBZ204" s="943"/>
      <c r="NCA204" s="943"/>
      <c r="NCB204" s="943"/>
      <c r="NCC204" s="943"/>
      <c r="NCD204" s="943"/>
      <c r="NCE204" s="943"/>
      <c r="NCF204" s="943"/>
      <c r="NCG204" s="943"/>
      <c r="NCH204" s="943"/>
      <c r="NCI204" s="943"/>
      <c r="NCJ204" s="943"/>
      <c r="NCK204" s="943"/>
      <c r="NCL204" s="943"/>
      <c r="NCM204" s="943"/>
      <c r="NCN204" s="943"/>
      <c r="NCO204" s="943"/>
      <c r="NCP204" s="943"/>
      <c r="NCQ204" s="943"/>
      <c r="NCR204" s="943"/>
      <c r="NCS204" s="943"/>
      <c r="NCT204" s="943"/>
      <c r="NCU204" s="943"/>
      <c r="NCV204" s="943"/>
      <c r="NCW204" s="943"/>
      <c r="NCX204" s="943"/>
      <c r="NCY204" s="943"/>
      <c r="NCZ204" s="943"/>
      <c r="NDA204" s="943"/>
      <c r="NDB204" s="943"/>
      <c r="NDC204" s="943"/>
      <c r="NDD204" s="943"/>
      <c r="NDE204" s="943"/>
      <c r="NDF204" s="943"/>
      <c r="NDG204" s="943"/>
      <c r="NDH204" s="943"/>
      <c r="NDI204" s="943"/>
      <c r="NDJ204" s="943"/>
      <c r="NDK204" s="943"/>
      <c r="NDL204" s="943"/>
      <c r="NDM204" s="943"/>
      <c r="NDN204" s="943"/>
      <c r="NDO204" s="943"/>
      <c r="NDP204" s="943"/>
      <c r="NDQ204" s="943"/>
      <c r="NDR204" s="943"/>
      <c r="NDS204" s="943"/>
      <c r="NDT204" s="943"/>
      <c r="NDU204" s="943"/>
      <c r="NDV204" s="943"/>
      <c r="NDW204" s="943"/>
      <c r="NDX204" s="943"/>
      <c r="NDY204" s="943"/>
      <c r="NDZ204" s="943"/>
      <c r="NEA204" s="943"/>
      <c r="NEB204" s="943"/>
      <c r="NEC204" s="943"/>
      <c r="NED204" s="943"/>
      <c r="NEE204" s="943"/>
      <c r="NEF204" s="943"/>
      <c r="NEG204" s="943"/>
      <c r="NEH204" s="943"/>
      <c r="NEI204" s="943"/>
      <c r="NEJ204" s="943"/>
      <c r="NEK204" s="943"/>
      <c r="NEL204" s="943"/>
      <c r="NEM204" s="943"/>
      <c r="NEN204" s="943"/>
      <c r="NEO204" s="943"/>
      <c r="NEP204" s="943"/>
      <c r="NEQ204" s="943"/>
      <c r="NER204" s="943"/>
      <c r="NES204" s="943"/>
      <c r="NET204" s="943"/>
      <c r="NEU204" s="943"/>
      <c r="NEV204" s="943"/>
      <c r="NEW204" s="943"/>
      <c r="NEX204" s="943"/>
      <c r="NEY204" s="943"/>
      <c r="NEZ204" s="943"/>
      <c r="NFA204" s="943"/>
      <c r="NFB204" s="943"/>
      <c r="NFC204" s="943"/>
      <c r="NFD204" s="943"/>
      <c r="NFE204" s="943"/>
      <c r="NFF204" s="943"/>
      <c r="NFG204" s="943"/>
      <c r="NFH204" s="943"/>
      <c r="NFI204" s="943"/>
      <c r="NFJ204" s="943"/>
      <c r="NFK204" s="943"/>
      <c r="NFL204" s="943"/>
      <c r="NFM204" s="943"/>
      <c r="NFN204" s="943"/>
      <c r="NFO204" s="943"/>
      <c r="NFP204" s="943"/>
      <c r="NFQ204" s="943"/>
      <c r="NFR204" s="943"/>
      <c r="NFS204" s="943"/>
      <c r="NFT204" s="943"/>
      <c r="NFU204" s="943"/>
      <c r="NFV204" s="943"/>
      <c r="NFW204" s="943"/>
      <c r="NFX204" s="943"/>
      <c r="NFY204" s="943"/>
      <c r="NFZ204" s="943"/>
      <c r="NGA204" s="943"/>
      <c r="NGB204" s="943"/>
      <c r="NGC204" s="943"/>
      <c r="NGD204" s="943"/>
      <c r="NGE204" s="943"/>
      <c r="NGF204" s="943"/>
      <c r="NGG204" s="943"/>
      <c r="NGH204" s="943"/>
      <c r="NGI204" s="943"/>
      <c r="NGJ204" s="943"/>
      <c r="NGK204" s="943"/>
      <c r="NGL204" s="943"/>
      <c r="NGM204" s="943"/>
      <c r="NGN204" s="943"/>
      <c r="NGO204" s="943"/>
      <c r="NGP204" s="943"/>
      <c r="NGQ204" s="943"/>
      <c r="NGR204" s="943"/>
      <c r="NGS204" s="943"/>
      <c r="NGT204" s="943"/>
      <c r="NGU204" s="943"/>
      <c r="NGV204" s="943"/>
      <c r="NGW204" s="943"/>
      <c r="NGX204" s="943"/>
      <c r="NGY204" s="943"/>
      <c r="NGZ204" s="943"/>
      <c r="NHA204" s="943"/>
      <c r="NHB204" s="943"/>
      <c r="NHC204" s="943"/>
      <c r="NHD204" s="943"/>
      <c r="NHE204" s="943"/>
      <c r="NHF204" s="943"/>
      <c r="NHG204" s="943"/>
      <c r="NHH204" s="943"/>
      <c r="NHI204" s="943"/>
      <c r="NHJ204" s="943"/>
      <c r="NHK204" s="943"/>
      <c r="NHL204" s="943"/>
      <c r="NHM204" s="943"/>
      <c r="NHN204" s="943"/>
      <c r="NHO204" s="943"/>
      <c r="NHP204" s="943"/>
      <c r="NHQ204" s="943"/>
      <c r="NHR204" s="943"/>
      <c r="NHS204" s="943"/>
      <c r="NHT204" s="943"/>
      <c r="NHU204" s="943"/>
      <c r="NHV204" s="943"/>
      <c r="NHW204" s="943"/>
      <c r="NHX204" s="943"/>
      <c r="NHY204" s="943"/>
      <c r="NHZ204" s="943"/>
      <c r="NIA204" s="943"/>
      <c r="NIB204" s="943"/>
      <c r="NIC204" s="943"/>
      <c r="NID204" s="943"/>
      <c r="NIE204" s="943"/>
      <c r="NIF204" s="943"/>
      <c r="NIG204" s="943"/>
      <c r="NIH204" s="943"/>
      <c r="NII204" s="943"/>
      <c r="NIJ204" s="943"/>
      <c r="NIK204" s="943"/>
      <c r="NIL204" s="943"/>
      <c r="NIM204" s="943"/>
      <c r="NIN204" s="943"/>
      <c r="NIO204" s="943"/>
      <c r="NIP204" s="943"/>
      <c r="NIQ204" s="943"/>
      <c r="NIR204" s="943"/>
      <c r="NIS204" s="943"/>
      <c r="NIT204" s="943"/>
      <c r="NIU204" s="943"/>
      <c r="NIV204" s="943"/>
      <c r="NIW204" s="943"/>
      <c r="NIX204" s="943"/>
      <c r="NIY204" s="943"/>
      <c r="NIZ204" s="943"/>
      <c r="NJA204" s="943"/>
      <c r="NJC204" s="943"/>
      <c r="NJD204" s="943"/>
      <c r="NJE204" s="943"/>
      <c r="NJF204" s="943"/>
      <c r="NJG204" s="943"/>
      <c r="NJH204" s="943"/>
      <c r="NJI204" s="943"/>
      <c r="NJJ204" s="943"/>
      <c r="NJK204" s="943"/>
      <c r="NJL204" s="943"/>
      <c r="NJM204" s="943"/>
      <c r="NJN204" s="943"/>
      <c r="NJO204" s="943"/>
      <c r="NJP204" s="943"/>
      <c r="NJQ204" s="943"/>
      <c r="NJR204" s="943"/>
      <c r="NJS204" s="943"/>
      <c r="NJT204" s="943"/>
      <c r="NJU204" s="943"/>
      <c r="NJV204" s="943"/>
      <c r="NJW204" s="943"/>
      <c r="NJX204" s="943"/>
      <c r="NJY204" s="943"/>
      <c r="NJZ204" s="943"/>
      <c r="NKA204" s="943"/>
      <c r="NKB204" s="943"/>
      <c r="NKC204" s="943"/>
      <c r="NKD204" s="943"/>
      <c r="NKE204" s="943"/>
      <c r="NKF204" s="943"/>
      <c r="NKG204" s="943"/>
      <c r="NKH204" s="943"/>
      <c r="NKI204" s="943"/>
      <c r="NKJ204" s="943"/>
      <c r="NKK204" s="943"/>
      <c r="NKL204" s="943"/>
      <c r="NKM204" s="943"/>
      <c r="NKN204" s="943"/>
      <c r="NKO204" s="943"/>
      <c r="NKP204" s="943"/>
      <c r="NKQ204" s="943"/>
      <c r="NKR204" s="943"/>
      <c r="NKS204" s="943"/>
      <c r="NKT204" s="943"/>
      <c r="NKU204" s="943"/>
      <c r="NKV204" s="943"/>
      <c r="NKW204" s="943"/>
      <c r="NKX204" s="943"/>
      <c r="NKY204" s="943"/>
      <c r="NKZ204" s="943"/>
      <c r="NLA204" s="943"/>
      <c r="NLB204" s="943"/>
      <c r="NLC204" s="943"/>
      <c r="NLD204" s="943"/>
      <c r="NLE204" s="943"/>
      <c r="NLF204" s="943"/>
      <c r="NLG204" s="943"/>
      <c r="NLH204" s="943"/>
      <c r="NLI204" s="943"/>
      <c r="NLJ204" s="943"/>
      <c r="NLK204" s="943"/>
      <c r="NLL204" s="943"/>
      <c r="NLM204" s="943"/>
      <c r="NLN204" s="943"/>
      <c r="NLO204" s="943"/>
      <c r="NLP204" s="943"/>
      <c r="NLQ204" s="943"/>
      <c r="NLR204" s="943"/>
      <c r="NLS204" s="943"/>
      <c r="NLT204" s="943"/>
      <c r="NLU204" s="943"/>
      <c r="NLV204" s="943"/>
      <c r="NLW204" s="943"/>
      <c r="NLX204" s="943"/>
      <c r="NLY204" s="943"/>
      <c r="NLZ204" s="943"/>
      <c r="NMA204" s="943"/>
      <c r="NMB204" s="943"/>
      <c r="NMC204" s="943"/>
      <c r="NMD204" s="943"/>
      <c r="NME204" s="943"/>
      <c r="NMF204" s="943"/>
      <c r="NMG204" s="943"/>
      <c r="NMH204" s="943"/>
      <c r="NMI204" s="943"/>
      <c r="NMJ204" s="943"/>
      <c r="NMK204" s="943"/>
      <c r="NML204" s="943"/>
      <c r="NMM204" s="943"/>
      <c r="NMN204" s="943"/>
      <c r="NMO204" s="943"/>
      <c r="NMP204" s="943"/>
      <c r="NMQ204" s="943"/>
      <c r="NMR204" s="943"/>
      <c r="NMS204" s="943"/>
      <c r="NMT204" s="943"/>
      <c r="NMU204" s="943"/>
      <c r="NMV204" s="943"/>
      <c r="NMW204" s="943"/>
      <c r="NMX204" s="943"/>
      <c r="NMY204" s="943"/>
      <c r="NMZ204" s="943"/>
      <c r="NNA204" s="943"/>
      <c r="NNB204" s="943"/>
      <c r="NNC204" s="943"/>
      <c r="NND204" s="943"/>
      <c r="NNE204" s="943"/>
      <c r="NNF204" s="943"/>
      <c r="NNG204" s="943"/>
      <c r="NNH204" s="943"/>
      <c r="NNI204" s="943"/>
      <c r="NNJ204" s="943"/>
      <c r="NNK204" s="943"/>
      <c r="NNL204" s="943"/>
      <c r="NNM204" s="943"/>
      <c r="NNN204" s="943"/>
      <c r="NNO204" s="943"/>
      <c r="NNP204" s="943"/>
      <c r="NNQ204" s="943"/>
      <c r="NNR204" s="943"/>
      <c r="NNS204" s="943"/>
      <c r="NNT204" s="943"/>
      <c r="NNU204" s="943"/>
      <c r="NNV204" s="943"/>
      <c r="NNW204" s="943"/>
      <c r="NNX204" s="943"/>
      <c r="NNY204" s="943"/>
      <c r="NNZ204" s="943"/>
      <c r="NOA204" s="943"/>
      <c r="NOB204" s="943"/>
      <c r="NOC204" s="943"/>
      <c r="NOD204" s="943"/>
      <c r="NOE204" s="943"/>
      <c r="NOF204" s="943"/>
      <c r="NOG204" s="943"/>
      <c r="NOH204" s="943"/>
      <c r="NOI204" s="943"/>
      <c r="NOJ204" s="943"/>
      <c r="NOK204" s="943"/>
      <c r="NOL204" s="943"/>
      <c r="NOM204" s="943"/>
      <c r="NON204" s="943"/>
      <c r="NOO204" s="943"/>
      <c r="NOP204" s="943"/>
      <c r="NOQ204" s="943"/>
      <c r="NOR204" s="943"/>
      <c r="NOS204" s="943"/>
      <c r="NOT204" s="943"/>
      <c r="NOU204" s="943"/>
      <c r="NOV204" s="943"/>
      <c r="NOW204" s="943"/>
      <c r="NOX204" s="943"/>
      <c r="NOY204" s="943"/>
      <c r="NOZ204" s="943"/>
      <c r="NPA204" s="943"/>
      <c r="NPB204" s="943"/>
      <c r="NPC204" s="943"/>
      <c r="NPD204" s="943"/>
      <c r="NPE204" s="943"/>
      <c r="NPF204" s="943"/>
      <c r="NPG204" s="943"/>
      <c r="NPH204" s="943"/>
      <c r="NPI204" s="943"/>
      <c r="NPJ204" s="943"/>
      <c r="NPK204" s="943"/>
      <c r="NPL204" s="943"/>
      <c r="NPM204" s="943"/>
      <c r="NPN204" s="943"/>
      <c r="NPO204" s="943"/>
      <c r="NPP204" s="943"/>
      <c r="NPQ204" s="943"/>
      <c r="NPR204" s="943"/>
      <c r="NPS204" s="943"/>
      <c r="NPT204" s="943"/>
      <c r="NPU204" s="943"/>
      <c r="NPV204" s="943"/>
      <c r="NPW204" s="943"/>
      <c r="NPX204" s="943"/>
      <c r="NPY204" s="943"/>
      <c r="NPZ204" s="943"/>
      <c r="NQA204" s="943"/>
      <c r="NQB204" s="943"/>
      <c r="NQC204" s="943"/>
      <c r="NQD204" s="943"/>
      <c r="NQE204" s="943"/>
      <c r="NQF204" s="943"/>
      <c r="NQG204" s="943"/>
      <c r="NQH204" s="943"/>
      <c r="NQI204" s="943"/>
      <c r="NQJ204" s="943"/>
      <c r="NQK204" s="943"/>
      <c r="NQL204" s="943"/>
      <c r="NQM204" s="943"/>
      <c r="NQN204" s="943"/>
      <c r="NQO204" s="943"/>
      <c r="NQP204" s="943"/>
      <c r="NQQ204" s="943"/>
      <c r="NQR204" s="943"/>
      <c r="NQS204" s="943"/>
      <c r="NQT204" s="943"/>
      <c r="NQU204" s="943"/>
      <c r="NQV204" s="943"/>
      <c r="NQW204" s="943"/>
      <c r="NQX204" s="943"/>
      <c r="NQY204" s="943"/>
      <c r="NQZ204" s="943"/>
      <c r="NRA204" s="943"/>
      <c r="NRB204" s="943"/>
      <c r="NRC204" s="943"/>
      <c r="NRD204" s="943"/>
      <c r="NRE204" s="943"/>
      <c r="NRF204" s="943"/>
      <c r="NRG204" s="943"/>
      <c r="NRH204" s="943"/>
      <c r="NRI204" s="943"/>
      <c r="NRJ204" s="943"/>
      <c r="NRK204" s="943"/>
      <c r="NRL204" s="943"/>
      <c r="NRM204" s="943"/>
      <c r="NRN204" s="943"/>
      <c r="NRO204" s="943"/>
      <c r="NRP204" s="943"/>
      <c r="NRQ204" s="943"/>
      <c r="NRR204" s="943"/>
      <c r="NRS204" s="943"/>
      <c r="NRT204" s="943"/>
      <c r="NRU204" s="943"/>
      <c r="NRV204" s="943"/>
      <c r="NRW204" s="943"/>
      <c r="NRX204" s="943"/>
      <c r="NRY204" s="943"/>
      <c r="NRZ204" s="943"/>
      <c r="NSA204" s="943"/>
      <c r="NSB204" s="943"/>
      <c r="NSC204" s="943"/>
      <c r="NSD204" s="943"/>
      <c r="NSE204" s="943"/>
      <c r="NSF204" s="943"/>
      <c r="NSG204" s="943"/>
      <c r="NSH204" s="943"/>
      <c r="NSI204" s="943"/>
      <c r="NSJ204" s="943"/>
      <c r="NSK204" s="943"/>
      <c r="NSL204" s="943"/>
      <c r="NSM204" s="943"/>
      <c r="NSN204" s="943"/>
      <c r="NSO204" s="943"/>
      <c r="NSP204" s="943"/>
      <c r="NSQ204" s="943"/>
      <c r="NSR204" s="943"/>
      <c r="NSS204" s="943"/>
      <c r="NST204" s="943"/>
      <c r="NSU204" s="943"/>
      <c r="NSV204" s="943"/>
      <c r="NSW204" s="943"/>
      <c r="NSY204" s="943"/>
      <c r="NSZ204" s="943"/>
      <c r="NTA204" s="943"/>
      <c r="NTB204" s="943"/>
      <c r="NTC204" s="943"/>
      <c r="NTD204" s="943"/>
      <c r="NTE204" s="943"/>
      <c r="NTF204" s="943"/>
      <c r="NTG204" s="943"/>
      <c r="NTH204" s="943"/>
      <c r="NTI204" s="943"/>
      <c r="NTJ204" s="943"/>
      <c r="NTK204" s="943"/>
      <c r="NTL204" s="943"/>
      <c r="NTM204" s="943"/>
      <c r="NTN204" s="943"/>
      <c r="NTO204" s="943"/>
      <c r="NTP204" s="943"/>
      <c r="NTQ204" s="943"/>
      <c r="NTR204" s="943"/>
      <c r="NTS204" s="943"/>
      <c r="NTT204" s="943"/>
      <c r="NTU204" s="943"/>
      <c r="NTV204" s="943"/>
      <c r="NTW204" s="943"/>
      <c r="NTX204" s="943"/>
      <c r="NTY204" s="943"/>
      <c r="NTZ204" s="943"/>
      <c r="NUA204" s="943"/>
      <c r="NUB204" s="943"/>
      <c r="NUC204" s="943"/>
      <c r="NUD204" s="943"/>
      <c r="NUE204" s="943"/>
      <c r="NUF204" s="943"/>
      <c r="NUG204" s="943"/>
      <c r="NUH204" s="943"/>
      <c r="NUI204" s="943"/>
      <c r="NUJ204" s="943"/>
      <c r="NUK204" s="943"/>
      <c r="NUL204" s="943"/>
      <c r="NUM204" s="943"/>
      <c r="NUN204" s="943"/>
      <c r="NUO204" s="943"/>
      <c r="NUP204" s="943"/>
      <c r="NUQ204" s="943"/>
      <c r="NUR204" s="943"/>
      <c r="NUS204" s="943"/>
      <c r="NUT204" s="943"/>
      <c r="NUU204" s="943"/>
      <c r="NUV204" s="943"/>
      <c r="NUW204" s="943"/>
      <c r="NUX204" s="943"/>
      <c r="NUY204" s="943"/>
      <c r="NUZ204" s="943"/>
      <c r="NVA204" s="943"/>
      <c r="NVB204" s="943"/>
      <c r="NVC204" s="943"/>
      <c r="NVD204" s="943"/>
      <c r="NVE204" s="943"/>
      <c r="NVF204" s="943"/>
      <c r="NVG204" s="943"/>
      <c r="NVH204" s="943"/>
      <c r="NVI204" s="943"/>
      <c r="NVJ204" s="943"/>
      <c r="NVK204" s="943"/>
      <c r="NVL204" s="943"/>
      <c r="NVM204" s="943"/>
      <c r="NVN204" s="943"/>
      <c r="NVO204" s="943"/>
      <c r="NVP204" s="943"/>
      <c r="NVQ204" s="943"/>
      <c r="NVR204" s="943"/>
      <c r="NVS204" s="943"/>
      <c r="NVT204" s="943"/>
      <c r="NVU204" s="943"/>
      <c r="NVV204" s="943"/>
      <c r="NVW204" s="943"/>
      <c r="NVX204" s="943"/>
      <c r="NVY204" s="943"/>
      <c r="NVZ204" s="943"/>
      <c r="NWA204" s="943"/>
      <c r="NWB204" s="943"/>
      <c r="NWC204" s="943"/>
      <c r="NWD204" s="943"/>
      <c r="NWE204" s="943"/>
      <c r="NWF204" s="943"/>
      <c r="NWG204" s="943"/>
      <c r="NWH204" s="943"/>
      <c r="NWI204" s="943"/>
      <c r="NWJ204" s="943"/>
      <c r="NWK204" s="943"/>
      <c r="NWL204" s="943"/>
      <c r="NWM204" s="943"/>
      <c r="NWN204" s="943"/>
      <c r="NWO204" s="943"/>
      <c r="NWP204" s="943"/>
      <c r="NWQ204" s="943"/>
      <c r="NWR204" s="943"/>
      <c r="NWS204" s="943"/>
      <c r="NWT204" s="943"/>
      <c r="NWU204" s="943"/>
      <c r="NWV204" s="943"/>
      <c r="NWW204" s="943"/>
      <c r="NWX204" s="943"/>
      <c r="NWY204" s="943"/>
      <c r="NWZ204" s="943"/>
      <c r="NXA204" s="943"/>
      <c r="NXB204" s="943"/>
      <c r="NXC204" s="943"/>
      <c r="NXD204" s="943"/>
      <c r="NXE204" s="943"/>
      <c r="NXF204" s="943"/>
      <c r="NXG204" s="943"/>
      <c r="NXH204" s="943"/>
      <c r="NXI204" s="943"/>
      <c r="NXJ204" s="943"/>
      <c r="NXK204" s="943"/>
      <c r="NXL204" s="943"/>
      <c r="NXM204" s="943"/>
      <c r="NXN204" s="943"/>
      <c r="NXO204" s="943"/>
      <c r="NXP204" s="943"/>
      <c r="NXQ204" s="943"/>
      <c r="NXR204" s="943"/>
      <c r="NXS204" s="943"/>
      <c r="NXT204" s="943"/>
      <c r="NXU204" s="943"/>
      <c r="NXV204" s="943"/>
      <c r="NXW204" s="943"/>
      <c r="NXX204" s="943"/>
      <c r="NXY204" s="943"/>
      <c r="NXZ204" s="943"/>
      <c r="NYA204" s="943"/>
      <c r="NYB204" s="943"/>
      <c r="NYC204" s="943"/>
      <c r="NYD204" s="943"/>
      <c r="NYE204" s="943"/>
      <c r="NYF204" s="943"/>
      <c r="NYG204" s="943"/>
      <c r="NYH204" s="943"/>
      <c r="NYI204" s="943"/>
      <c r="NYJ204" s="943"/>
      <c r="NYK204" s="943"/>
      <c r="NYL204" s="943"/>
      <c r="NYM204" s="943"/>
      <c r="NYN204" s="943"/>
      <c r="NYO204" s="943"/>
      <c r="NYP204" s="943"/>
      <c r="NYQ204" s="943"/>
      <c r="NYR204" s="943"/>
      <c r="NYS204" s="943"/>
      <c r="NYT204" s="943"/>
      <c r="NYU204" s="943"/>
      <c r="NYV204" s="943"/>
      <c r="NYW204" s="943"/>
      <c r="NYX204" s="943"/>
      <c r="NYY204" s="943"/>
      <c r="NYZ204" s="943"/>
      <c r="NZA204" s="943"/>
      <c r="NZB204" s="943"/>
      <c r="NZC204" s="943"/>
      <c r="NZD204" s="943"/>
      <c r="NZE204" s="943"/>
      <c r="NZF204" s="943"/>
      <c r="NZG204" s="943"/>
      <c r="NZH204" s="943"/>
      <c r="NZI204" s="943"/>
      <c r="NZJ204" s="943"/>
      <c r="NZK204" s="943"/>
      <c r="NZL204" s="943"/>
      <c r="NZM204" s="943"/>
      <c r="NZN204" s="943"/>
      <c r="NZO204" s="943"/>
      <c r="NZP204" s="943"/>
      <c r="NZQ204" s="943"/>
      <c r="NZR204" s="943"/>
      <c r="NZS204" s="943"/>
      <c r="NZT204" s="943"/>
      <c r="NZU204" s="943"/>
      <c r="NZV204" s="943"/>
      <c r="NZW204" s="943"/>
      <c r="NZX204" s="943"/>
      <c r="NZY204" s="943"/>
      <c r="NZZ204" s="943"/>
      <c r="OAA204" s="943"/>
      <c r="OAB204" s="943"/>
      <c r="OAC204" s="943"/>
      <c r="OAD204" s="943"/>
      <c r="OAE204" s="943"/>
      <c r="OAF204" s="943"/>
      <c r="OAG204" s="943"/>
      <c r="OAH204" s="943"/>
      <c r="OAI204" s="943"/>
      <c r="OAJ204" s="943"/>
      <c r="OAK204" s="943"/>
      <c r="OAL204" s="943"/>
      <c r="OAM204" s="943"/>
      <c r="OAN204" s="943"/>
      <c r="OAO204" s="943"/>
      <c r="OAP204" s="943"/>
      <c r="OAQ204" s="943"/>
      <c r="OAR204" s="943"/>
      <c r="OAS204" s="943"/>
      <c r="OAT204" s="943"/>
      <c r="OAU204" s="943"/>
      <c r="OAV204" s="943"/>
      <c r="OAW204" s="943"/>
      <c r="OAX204" s="943"/>
      <c r="OAY204" s="943"/>
      <c r="OAZ204" s="943"/>
      <c r="OBA204" s="943"/>
      <c r="OBB204" s="943"/>
      <c r="OBC204" s="943"/>
      <c r="OBD204" s="943"/>
      <c r="OBE204" s="943"/>
      <c r="OBF204" s="943"/>
      <c r="OBG204" s="943"/>
      <c r="OBH204" s="943"/>
      <c r="OBI204" s="943"/>
      <c r="OBJ204" s="943"/>
      <c r="OBK204" s="943"/>
      <c r="OBL204" s="943"/>
      <c r="OBM204" s="943"/>
      <c r="OBN204" s="943"/>
      <c r="OBO204" s="943"/>
      <c r="OBP204" s="943"/>
      <c r="OBQ204" s="943"/>
      <c r="OBR204" s="943"/>
      <c r="OBS204" s="943"/>
      <c r="OBT204" s="943"/>
      <c r="OBU204" s="943"/>
      <c r="OBV204" s="943"/>
      <c r="OBW204" s="943"/>
      <c r="OBX204" s="943"/>
      <c r="OBY204" s="943"/>
      <c r="OBZ204" s="943"/>
      <c r="OCA204" s="943"/>
      <c r="OCB204" s="943"/>
      <c r="OCC204" s="943"/>
      <c r="OCD204" s="943"/>
      <c r="OCE204" s="943"/>
      <c r="OCF204" s="943"/>
      <c r="OCG204" s="943"/>
      <c r="OCH204" s="943"/>
      <c r="OCI204" s="943"/>
      <c r="OCJ204" s="943"/>
      <c r="OCK204" s="943"/>
      <c r="OCL204" s="943"/>
      <c r="OCM204" s="943"/>
      <c r="OCN204" s="943"/>
      <c r="OCO204" s="943"/>
      <c r="OCP204" s="943"/>
      <c r="OCQ204" s="943"/>
      <c r="OCR204" s="943"/>
      <c r="OCS204" s="943"/>
      <c r="OCU204" s="943"/>
      <c r="OCV204" s="943"/>
      <c r="OCW204" s="943"/>
      <c r="OCX204" s="943"/>
      <c r="OCY204" s="943"/>
      <c r="OCZ204" s="943"/>
      <c r="ODA204" s="943"/>
      <c r="ODB204" s="943"/>
      <c r="ODC204" s="943"/>
      <c r="ODD204" s="943"/>
      <c r="ODE204" s="943"/>
      <c r="ODF204" s="943"/>
      <c r="ODG204" s="943"/>
      <c r="ODH204" s="943"/>
      <c r="ODI204" s="943"/>
      <c r="ODJ204" s="943"/>
      <c r="ODK204" s="943"/>
      <c r="ODL204" s="943"/>
      <c r="ODM204" s="943"/>
      <c r="ODN204" s="943"/>
      <c r="ODO204" s="943"/>
      <c r="ODP204" s="943"/>
      <c r="ODQ204" s="943"/>
      <c r="ODR204" s="943"/>
      <c r="ODS204" s="943"/>
      <c r="ODT204" s="943"/>
      <c r="ODU204" s="943"/>
      <c r="ODV204" s="943"/>
      <c r="ODW204" s="943"/>
      <c r="ODX204" s="943"/>
      <c r="ODY204" s="943"/>
      <c r="ODZ204" s="943"/>
      <c r="OEA204" s="943"/>
      <c r="OEB204" s="943"/>
      <c r="OEC204" s="943"/>
      <c r="OED204" s="943"/>
      <c r="OEE204" s="943"/>
      <c r="OEF204" s="943"/>
      <c r="OEG204" s="943"/>
      <c r="OEH204" s="943"/>
      <c r="OEI204" s="943"/>
      <c r="OEJ204" s="943"/>
      <c r="OEK204" s="943"/>
      <c r="OEL204" s="943"/>
      <c r="OEM204" s="943"/>
      <c r="OEN204" s="943"/>
      <c r="OEO204" s="943"/>
      <c r="OEP204" s="943"/>
      <c r="OEQ204" s="943"/>
      <c r="OER204" s="943"/>
      <c r="OES204" s="943"/>
      <c r="OET204" s="943"/>
      <c r="OEU204" s="943"/>
      <c r="OEV204" s="943"/>
      <c r="OEW204" s="943"/>
      <c r="OEX204" s="943"/>
      <c r="OEY204" s="943"/>
      <c r="OEZ204" s="943"/>
      <c r="OFA204" s="943"/>
      <c r="OFB204" s="943"/>
      <c r="OFC204" s="943"/>
      <c r="OFD204" s="943"/>
      <c r="OFE204" s="943"/>
      <c r="OFF204" s="943"/>
      <c r="OFG204" s="943"/>
      <c r="OFH204" s="943"/>
      <c r="OFI204" s="943"/>
      <c r="OFJ204" s="943"/>
      <c r="OFK204" s="943"/>
      <c r="OFL204" s="943"/>
      <c r="OFM204" s="943"/>
      <c r="OFN204" s="943"/>
      <c r="OFO204" s="943"/>
      <c r="OFP204" s="943"/>
      <c r="OFQ204" s="943"/>
      <c r="OFR204" s="943"/>
      <c r="OFS204" s="943"/>
      <c r="OFT204" s="943"/>
      <c r="OFU204" s="943"/>
      <c r="OFV204" s="943"/>
      <c r="OFW204" s="943"/>
      <c r="OFX204" s="943"/>
      <c r="OFY204" s="943"/>
      <c r="OFZ204" s="943"/>
      <c r="OGA204" s="943"/>
      <c r="OGB204" s="943"/>
      <c r="OGC204" s="943"/>
      <c r="OGD204" s="943"/>
      <c r="OGE204" s="943"/>
      <c r="OGF204" s="943"/>
      <c r="OGG204" s="943"/>
      <c r="OGH204" s="943"/>
      <c r="OGI204" s="943"/>
      <c r="OGJ204" s="943"/>
      <c r="OGK204" s="943"/>
      <c r="OGL204" s="943"/>
      <c r="OGM204" s="943"/>
      <c r="OGN204" s="943"/>
      <c r="OGO204" s="943"/>
      <c r="OGP204" s="943"/>
      <c r="OGQ204" s="943"/>
      <c r="OGR204" s="943"/>
      <c r="OGS204" s="943"/>
      <c r="OGT204" s="943"/>
      <c r="OGU204" s="943"/>
      <c r="OGV204" s="943"/>
      <c r="OGW204" s="943"/>
      <c r="OGX204" s="943"/>
      <c r="OGY204" s="943"/>
      <c r="OGZ204" s="943"/>
      <c r="OHA204" s="943"/>
      <c r="OHB204" s="943"/>
      <c r="OHC204" s="943"/>
      <c r="OHD204" s="943"/>
      <c r="OHE204" s="943"/>
      <c r="OHF204" s="943"/>
      <c r="OHG204" s="943"/>
      <c r="OHH204" s="943"/>
      <c r="OHI204" s="943"/>
      <c r="OHJ204" s="943"/>
      <c r="OHK204" s="943"/>
      <c r="OHL204" s="943"/>
      <c r="OHM204" s="943"/>
      <c r="OHN204" s="943"/>
      <c r="OHO204" s="943"/>
      <c r="OHP204" s="943"/>
      <c r="OHQ204" s="943"/>
      <c r="OHR204" s="943"/>
      <c r="OHS204" s="943"/>
      <c r="OHT204" s="943"/>
      <c r="OHU204" s="943"/>
      <c r="OHV204" s="943"/>
      <c r="OHW204" s="943"/>
      <c r="OHX204" s="943"/>
      <c r="OHY204" s="943"/>
      <c r="OHZ204" s="943"/>
      <c r="OIA204" s="943"/>
      <c r="OIB204" s="943"/>
      <c r="OIC204" s="943"/>
      <c r="OID204" s="943"/>
      <c r="OIE204" s="943"/>
      <c r="OIF204" s="943"/>
      <c r="OIG204" s="943"/>
      <c r="OIH204" s="943"/>
      <c r="OII204" s="943"/>
      <c r="OIJ204" s="943"/>
      <c r="OIK204" s="943"/>
      <c r="OIL204" s="943"/>
      <c r="OIM204" s="943"/>
      <c r="OIN204" s="943"/>
      <c r="OIO204" s="943"/>
      <c r="OIP204" s="943"/>
      <c r="OIQ204" s="943"/>
      <c r="OIR204" s="943"/>
      <c r="OIS204" s="943"/>
      <c r="OIT204" s="943"/>
      <c r="OIU204" s="943"/>
      <c r="OIV204" s="943"/>
      <c r="OIW204" s="943"/>
      <c r="OIX204" s="943"/>
      <c r="OIY204" s="943"/>
      <c r="OIZ204" s="943"/>
      <c r="OJA204" s="943"/>
      <c r="OJB204" s="943"/>
      <c r="OJC204" s="943"/>
      <c r="OJD204" s="943"/>
      <c r="OJE204" s="943"/>
      <c r="OJF204" s="943"/>
      <c r="OJG204" s="943"/>
      <c r="OJH204" s="943"/>
      <c r="OJI204" s="943"/>
      <c r="OJJ204" s="943"/>
      <c r="OJK204" s="943"/>
      <c r="OJL204" s="943"/>
      <c r="OJM204" s="943"/>
      <c r="OJN204" s="943"/>
      <c r="OJO204" s="943"/>
      <c r="OJP204" s="943"/>
      <c r="OJQ204" s="943"/>
      <c r="OJR204" s="943"/>
      <c r="OJS204" s="943"/>
      <c r="OJT204" s="943"/>
      <c r="OJU204" s="943"/>
      <c r="OJV204" s="943"/>
      <c r="OJW204" s="943"/>
      <c r="OJX204" s="943"/>
      <c r="OJY204" s="943"/>
      <c r="OJZ204" s="943"/>
      <c r="OKA204" s="943"/>
      <c r="OKB204" s="943"/>
      <c r="OKC204" s="943"/>
      <c r="OKD204" s="943"/>
      <c r="OKE204" s="943"/>
      <c r="OKF204" s="943"/>
      <c r="OKG204" s="943"/>
      <c r="OKH204" s="943"/>
      <c r="OKI204" s="943"/>
      <c r="OKJ204" s="943"/>
      <c r="OKK204" s="943"/>
      <c r="OKL204" s="943"/>
      <c r="OKM204" s="943"/>
      <c r="OKN204" s="943"/>
      <c r="OKO204" s="943"/>
      <c r="OKP204" s="943"/>
      <c r="OKQ204" s="943"/>
      <c r="OKR204" s="943"/>
      <c r="OKS204" s="943"/>
      <c r="OKT204" s="943"/>
      <c r="OKU204" s="943"/>
      <c r="OKV204" s="943"/>
      <c r="OKW204" s="943"/>
      <c r="OKX204" s="943"/>
      <c r="OKY204" s="943"/>
      <c r="OKZ204" s="943"/>
      <c r="OLA204" s="943"/>
      <c r="OLB204" s="943"/>
      <c r="OLC204" s="943"/>
      <c r="OLD204" s="943"/>
      <c r="OLE204" s="943"/>
      <c r="OLF204" s="943"/>
      <c r="OLG204" s="943"/>
      <c r="OLH204" s="943"/>
      <c r="OLI204" s="943"/>
      <c r="OLJ204" s="943"/>
      <c r="OLK204" s="943"/>
      <c r="OLL204" s="943"/>
      <c r="OLM204" s="943"/>
      <c r="OLN204" s="943"/>
      <c r="OLO204" s="943"/>
      <c r="OLP204" s="943"/>
      <c r="OLQ204" s="943"/>
      <c r="OLR204" s="943"/>
      <c r="OLS204" s="943"/>
      <c r="OLT204" s="943"/>
      <c r="OLU204" s="943"/>
      <c r="OLV204" s="943"/>
      <c r="OLW204" s="943"/>
      <c r="OLX204" s="943"/>
      <c r="OLY204" s="943"/>
      <c r="OLZ204" s="943"/>
      <c r="OMA204" s="943"/>
      <c r="OMB204" s="943"/>
      <c r="OMC204" s="943"/>
      <c r="OMD204" s="943"/>
      <c r="OME204" s="943"/>
      <c r="OMF204" s="943"/>
      <c r="OMG204" s="943"/>
      <c r="OMH204" s="943"/>
      <c r="OMI204" s="943"/>
      <c r="OMJ204" s="943"/>
      <c r="OMK204" s="943"/>
      <c r="OML204" s="943"/>
      <c r="OMM204" s="943"/>
      <c r="OMN204" s="943"/>
      <c r="OMO204" s="943"/>
      <c r="OMQ204" s="943"/>
      <c r="OMR204" s="943"/>
      <c r="OMS204" s="943"/>
      <c r="OMT204" s="943"/>
      <c r="OMU204" s="943"/>
      <c r="OMV204" s="943"/>
      <c r="OMW204" s="943"/>
      <c r="OMX204" s="943"/>
      <c r="OMY204" s="943"/>
      <c r="OMZ204" s="943"/>
      <c r="ONA204" s="943"/>
      <c r="ONB204" s="943"/>
      <c r="ONC204" s="943"/>
      <c r="OND204" s="943"/>
      <c r="ONE204" s="943"/>
      <c r="ONF204" s="943"/>
      <c r="ONG204" s="943"/>
      <c r="ONH204" s="943"/>
      <c r="ONI204" s="943"/>
      <c r="ONJ204" s="943"/>
      <c r="ONK204" s="943"/>
      <c r="ONL204" s="943"/>
      <c r="ONM204" s="943"/>
      <c r="ONN204" s="943"/>
      <c r="ONO204" s="943"/>
      <c r="ONP204" s="943"/>
      <c r="ONQ204" s="943"/>
      <c r="ONR204" s="943"/>
      <c r="ONS204" s="943"/>
      <c r="ONT204" s="943"/>
      <c r="ONU204" s="943"/>
      <c r="ONV204" s="943"/>
      <c r="ONW204" s="943"/>
      <c r="ONX204" s="943"/>
      <c r="ONY204" s="943"/>
      <c r="ONZ204" s="943"/>
      <c r="OOA204" s="943"/>
      <c r="OOB204" s="943"/>
      <c r="OOC204" s="943"/>
      <c r="OOD204" s="943"/>
      <c r="OOE204" s="943"/>
      <c r="OOF204" s="943"/>
      <c r="OOG204" s="943"/>
      <c r="OOH204" s="943"/>
      <c r="OOI204" s="943"/>
      <c r="OOJ204" s="943"/>
      <c r="OOK204" s="943"/>
      <c r="OOL204" s="943"/>
      <c r="OOM204" s="943"/>
      <c r="OON204" s="943"/>
      <c r="OOO204" s="943"/>
      <c r="OOP204" s="943"/>
      <c r="OOQ204" s="943"/>
      <c r="OOR204" s="943"/>
      <c r="OOS204" s="943"/>
      <c r="OOT204" s="943"/>
      <c r="OOU204" s="943"/>
      <c r="OOV204" s="943"/>
      <c r="OOW204" s="943"/>
      <c r="OOX204" s="943"/>
      <c r="OOY204" s="943"/>
      <c r="OOZ204" s="943"/>
      <c r="OPA204" s="943"/>
      <c r="OPB204" s="943"/>
      <c r="OPC204" s="943"/>
      <c r="OPD204" s="943"/>
      <c r="OPE204" s="943"/>
      <c r="OPF204" s="943"/>
      <c r="OPG204" s="943"/>
      <c r="OPH204" s="943"/>
      <c r="OPI204" s="943"/>
      <c r="OPJ204" s="943"/>
      <c r="OPK204" s="943"/>
      <c r="OPL204" s="943"/>
      <c r="OPM204" s="943"/>
      <c r="OPN204" s="943"/>
      <c r="OPO204" s="943"/>
      <c r="OPP204" s="943"/>
      <c r="OPQ204" s="943"/>
      <c r="OPR204" s="943"/>
      <c r="OPS204" s="943"/>
      <c r="OPT204" s="943"/>
      <c r="OPU204" s="943"/>
      <c r="OPV204" s="943"/>
      <c r="OPW204" s="943"/>
      <c r="OPX204" s="943"/>
      <c r="OPY204" s="943"/>
      <c r="OPZ204" s="943"/>
      <c r="OQA204" s="943"/>
      <c r="OQB204" s="943"/>
      <c r="OQC204" s="943"/>
      <c r="OQD204" s="943"/>
      <c r="OQE204" s="943"/>
      <c r="OQF204" s="943"/>
      <c r="OQG204" s="943"/>
      <c r="OQH204" s="943"/>
      <c r="OQI204" s="943"/>
      <c r="OQJ204" s="943"/>
      <c r="OQK204" s="943"/>
      <c r="OQL204" s="943"/>
      <c r="OQM204" s="943"/>
      <c r="OQN204" s="943"/>
      <c r="OQO204" s="943"/>
      <c r="OQP204" s="943"/>
      <c r="OQQ204" s="943"/>
      <c r="OQR204" s="943"/>
      <c r="OQS204" s="943"/>
      <c r="OQT204" s="943"/>
      <c r="OQU204" s="943"/>
      <c r="OQV204" s="943"/>
      <c r="OQW204" s="943"/>
      <c r="OQX204" s="943"/>
      <c r="OQY204" s="943"/>
      <c r="OQZ204" s="943"/>
      <c r="ORA204" s="943"/>
      <c r="ORB204" s="943"/>
      <c r="ORC204" s="943"/>
      <c r="ORD204" s="943"/>
      <c r="ORE204" s="943"/>
      <c r="ORF204" s="943"/>
      <c r="ORG204" s="943"/>
      <c r="ORH204" s="943"/>
      <c r="ORI204" s="943"/>
      <c r="ORJ204" s="943"/>
      <c r="ORK204" s="943"/>
      <c r="ORL204" s="943"/>
      <c r="ORM204" s="943"/>
      <c r="ORN204" s="943"/>
      <c r="ORO204" s="943"/>
      <c r="ORP204" s="943"/>
      <c r="ORQ204" s="943"/>
      <c r="ORR204" s="943"/>
      <c r="ORS204" s="943"/>
      <c r="ORT204" s="943"/>
      <c r="ORU204" s="943"/>
      <c r="ORV204" s="943"/>
      <c r="ORW204" s="943"/>
      <c r="ORX204" s="943"/>
      <c r="ORY204" s="943"/>
      <c r="ORZ204" s="943"/>
      <c r="OSA204" s="943"/>
      <c r="OSB204" s="943"/>
      <c r="OSC204" s="943"/>
      <c r="OSD204" s="943"/>
      <c r="OSE204" s="943"/>
      <c r="OSF204" s="943"/>
      <c r="OSG204" s="943"/>
      <c r="OSH204" s="943"/>
      <c r="OSI204" s="943"/>
      <c r="OSJ204" s="943"/>
      <c r="OSK204" s="943"/>
      <c r="OSL204" s="943"/>
      <c r="OSM204" s="943"/>
      <c r="OSN204" s="943"/>
      <c r="OSO204" s="943"/>
      <c r="OSP204" s="943"/>
      <c r="OSQ204" s="943"/>
      <c r="OSR204" s="943"/>
      <c r="OSS204" s="943"/>
      <c r="OST204" s="943"/>
      <c r="OSU204" s="943"/>
      <c r="OSV204" s="943"/>
      <c r="OSW204" s="943"/>
      <c r="OSX204" s="943"/>
      <c r="OSY204" s="943"/>
      <c r="OSZ204" s="943"/>
      <c r="OTA204" s="943"/>
      <c r="OTB204" s="943"/>
      <c r="OTC204" s="943"/>
      <c r="OTD204" s="943"/>
      <c r="OTE204" s="943"/>
      <c r="OTF204" s="943"/>
      <c r="OTG204" s="943"/>
      <c r="OTH204" s="943"/>
      <c r="OTI204" s="943"/>
      <c r="OTJ204" s="943"/>
      <c r="OTK204" s="943"/>
      <c r="OTL204" s="943"/>
      <c r="OTM204" s="943"/>
      <c r="OTN204" s="943"/>
      <c r="OTO204" s="943"/>
      <c r="OTP204" s="943"/>
      <c r="OTQ204" s="943"/>
      <c r="OTR204" s="943"/>
      <c r="OTS204" s="943"/>
      <c r="OTT204" s="943"/>
      <c r="OTU204" s="943"/>
      <c r="OTV204" s="943"/>
      <c r="OTW204" s="943"/>
      <c r="OTX204" s="943"/>
      <c r="OTY204" s="943"/>
      <c r="OTZ204" s="943"/>
      <c r="OUA204" s="943"/>
      <c r="OUB204" s="943"/>
      <c r="OUC204" s="943"/>
      <c r="OUD204" s="943"/>
      <c r="OUE204" s="943"/>
      <c r="OUF204" s="943"/>
      <c r="OUG204" s="943"/>
      <c r="OUH204" s="943"/>
      <c r="OUI204" s="943"/>
      <c r="OUJ204" s="943"/>
      <c r="OUK204" s="943"/>
      <c r="OUL204" s="943"/>
      <c r="OUM204" s="943"/>
      <c r="OUN204" s="943"/>
      <c r="OUO204" s="943"/>
      <c r="OUP204" s="943"/>
      <c r="OUQ204" s="943"/>
      <c r="OUR204" s="943"/>
      <c r="OUS204" s="943"/>
      <c r="OUT204" s="943"/>
      <c r="OUU204" s="943"/>
      <c r="OUV204" s="943"/>
      <c r="OUW204" s="943"/>
      <c r="OUX204" s="943"/>
      <c r="OUY204" s="943"/>
      <c r="OUZ204" s="943"/>
      <c r="OVA204" s="943"/>
      <c r="OVB204" s="943"/>
      <c r="OVC204" s="943"/>
      <c r="OVD204" s="943"/>
      <c r="OVE204" s="943"/>
      <c r="OVF204" s="943"/>
      <c r="OVG204" s="943"/>
      <c r="OVH204" s="943"/>
      <c r="OVI204" s="943"/>
      <c r="OVJ204" s="943"/>
      <c r="OVK204" s="943"/>
      <c r="OVL204" s="943"/>
      <c r="OVM204" s="943"/>
      <c r="OVN204" s="943"/>
      <c r="OVO204" s="943"/>
      <c r="OVP204" s="943"/>
      <c r="OVQ204" s="943"/>
      <c r="OVR204" s="943"/>
      <c r="OVS204" s="943"/>
      <c r="OVT204" s="943"/>
      <c r="OVU204" s="943"/>
      <c r="OVV204" s="943"/>
      <c r="OVW204" s="943"/>
      <c r="OVX204" s="943"/>
      <c r="OVY204" s="943"/>
      <c r="OVZ204" s="943"/>
      <c r="OWA204" s="943"/>
      <c r="OWB204" s="943"/>
      <c r="OWC204" s="943"/>
      <c r="OWD204" s="943"/>
      <c r="OWE204" s="943"/>
      <c r="OWF204" s="943"/>
      <c r="OWG204" s="943"/>
      <c r="OWH204" s="943"/>
      <c r="OWI204" s="943"/>
      <c r="OWJ204" s="943"/>
      <c r="OWK204" s="943"/>
      <c r="OWM204" s="943"/>
      <c r="OWN204" s="943"/>
      <c r="OWO204" s="943"/>
      <c r="OWP204" s="943"/>
      <c r="OWQ204" s="943"/>
      <c r="OWR204" s="943"/>
      <c r="OWS204" s="943"/>
      <c r="OWT204" s="943"/>
      <c r="OWU204" s="943"/>
      <c r="OWV204" s="943"/>
      <c r="OWW204" s="943"/>
      <c r="OWX204" s="943"/>
      <c r="OWY204" s="943"/>
      <c r="OWZ204" s="943"/>
      <c r="OXA204" s="943"/>
      <c r="OXB204" s="943"/>
      <c r="OXC204" s="943"/>
      <c r="OXD204" s="943"/>
      <c r="OXE204" s="943"/>
      <c r="OXF204" s="943"/>
      <c r="OXG204" s="943"/>
      <c r="OXH204" s="943"/>
      <c r="OXI204" s="943"/>
      <c r="OXJ204" s="943"/>
      <c r="OXK204" s="943"/>
      <c r="OXL204" s="943"/>
      <c r="OXM204" s="943"/>
      <c r="OXN204" s="943"/>
      <c r="OXO204" s="943"/>
      <c r="OXP204" s="943"/>
      <c r="OXQ204" s="943"/>
      <c r="OXR204" s="943"/>
      <c r="OXS204" s="943"/>
      <c r="OXT204" s="943"/>
      <c r="OXU204" s="943"/>
      <c r="OXV204" s="943"/>
      <c r="OXW204" s="943"/>
      <c r="OXX204" s="943"/>
      <c r="OXY204" s="943"/>
      <c r="OXZ204" s="943"/>
      <c r="OYA204" s="943"/>
      <c r="OYB204" s="943"/>
      <c r="OYC204" s="943"/>
      <c r="OYD204" s="943"/>
      <c r="OYE204" s="943"/>
      <c r="OYF204" s="943"/>
      <c r="OYG204" s="943"/>
      <c r="OYH204" s="943"/>
      <c r="OYI204" s="943"/>
      <c r="OYJ204" s="943"/>
      <c r="OYK204" s="943"/>
      <c r="OYL204" s="943"/>
      <c r="OYM204" s="943"/>
      <c r="OYN204" s="943"/>
      <c r="OYO204" s="943"/>
      <c r="OYP204" s="943"/>
      <c r="OYQ204" s="943"/>
      <c r="OYR204" s="943"/>
      <c r="OYS204" s="943"/>
      <c r="OYT204" s="943"/>
      <c r="OYU204" s="943"/>
      <c r="OYV204" s="943"/>
      <c r="OYW204" s="943"/>
      <c r="OYX204" s="943"/>
      <c r="OYY204" s="943"/>
      <c r="OYZ204" s="943"/>
      <c r="OZA204" s="943"/>
      <c r="OZB204" s="943"/>
      <c r="OZC204" s="943"/>
      <c r="OZD204" s="943"/>
      <c r="OZE204" s="943"/>
      <c r="OZF204" s="943"/>
      <c r="OZG204" s="943"/>
      <c r="OZH204" s="943"/>
      <c r="OZI204" s="943"/>
      <c r="OZJ204" s="943"/>
      <c r="OZK204" s="943"/>
      <c r="OZL204" s="943"/>
      <c r="OZM204" s="943"/>
      <c r="OZN204" s="943"/>
      <c r="OZO204" s="943"/>
      <c r="OZP204" s="943"/>
      <c r="OZQ204" s="943"/>
      <c r="OZR204" s="943"/>
      <c r="OZS204" s="943"/>
      <c r="OZT204" s="943"/>
      <c r="OZU204" s="943"/>
      <c r="OZV204" s="943"/>
      <c r="OZW204" s="943"/>
      <c r="OZX204" s="943"/>
      <c r="OZY204" s="943"/>
      <c r="OZZ204" s="943"/>
      <c r="PAA204" s="943"/>
      <c r="PAB204" s="943"/>
      <c r="PAC204" s="943"/>
      <c r="PAD204" s="943"/>
      <c r="PAE204" s="943"/>
      <c r="PAF204" s="943"/>
      <c r="PAG204" s="943"/>
      <c r="PAH204" s="943"/>
      <c r="PAI204" s="943"/>
      <c r="PAJ204" s="943"/>
      <c r="PAK204" s="943"/>
      <c r="PAL204" s="943"/>
      <c r="PAM204" s="943"/>
      <c r="PAN204" s="943"/>
      <c r="PAO204" s="943"/>
      <c r="PAP204" s="943"/>
      <c r="PAQ204" s="943"/>
      <c r="PAR204" s="943"/>
      <c r="PAS204" s="943"/>
      <c r="PAT204" s="943"/>
      <c r="PAU204" s="943"/>
      <c r="PAV204" s="943"/>
      <c r="PAW204" s="943"/>
      <c r="PAX204" s="943"/>
      <c r="PAY204" s="943"/>
      <c r="PAZ204" s="943"/>
      <c r="PBA204" s="943"/>
      <c r="PBB204" s="943"/>
      <c r="PBC204" s="943"/>
      <c r="PBD204" s="943"/>
      <c r="PBE204" s="943"/>
      <c r="PBF204" s="943"/>
      <c r="PBG204" s="943"/>
      <c r="PBH204" s="943"/>
      <c r="PBI204" s="943"/>
      <c r="PBJ204" s="943"/>
      <c r="PBK204" s="943"/>
      <c r="PBL204" s="943"/>
      <c r="PBM204" s="943"/>
      <c r="PBN204" s="943"/>
      <c r="PBO204" s="943"/>
      <c r="PBP204" s="943"/>
      <c r="PBQ204" s="943"/>
      <c r="PBR204" s="943"/>
      <c r="PBS204" s="943"/>
      <c r="PBT204" s="943"/>
      <c r="PBU204" s="943"/>
      <c r="PBV204" s="943"/>
      <c r="PBW204" s="943"/>
      <c r="PBX204" s="943"/>
      <c r="PBY204" s="943"/>
      <c r="PBZ204" s="943"/>
      <c r="PCA204" s="943"/>
      <c r="PCB204" s="943"/>
      <c r="PCC204" s="943"/>
      <c r="PCD204" s="943"/>
      <c r="PCE204" s="943"/>
      <c r="PCF204" s="943"/>
      <c r="PCG204" s="943"/>
      <c r="PCH204" s="943"/>
      <c r="PCI204" s="943"/>
      <c r="PCJ204" s="943"/>
      <c r="PCK204" s="943"/>
      <c r="PCL204" s="943"/>
      <c r="PCM204" s="943"/>
      <c r="PCN204" s="943"/>
      <c r="PCO204" s="943"/>
      <c r="PCP204" s="943"/>
      <c r="PCQ204" s="943"/>
      <c r="PCR204" s="943"/>
      <c r="PCS204" s="943"/>
      <c r="PCT204" s="943"/>
      <c r="PCU204" s="943"/>
      <c r="PCV204" s="943"/>
      <c r="PCW204" s="943"/>
      <c r="PCX204" s="943"/>
      <c r="PCY204" s="943"/>
      <c r="PCZ204" s="943"/>
      <c r="PDA204" s="943"/>
      <c r="PDB204" s="943"/>
      <c r="PDC204" s="943"/>
      <c r="PDD204" s="943"/>
      <c r="PDE204" s="943"/>
      <c r="PDF204" s="943"/>
      <c r="PDG204" s="943"/>
      <c r="PDH204" s="943"/>
      <c r="PDI204" s="943"/>
      <c r="PDJ204" s="943"/>
      <c r="PDK204" s="943"/>
      <c r="PDL204" s="943"/>
      <c r="PDM204" s="943"/>
      <c r="PDN204" s="943"/>
      <c r="PDO204" s="943"/>
      <c r="PDP204" s="943"/>
      <c r="PDQ204" s="943"/>
      <c r="PDR204" s="943"/>
      <c r="PDS204" s="943"/>
      <c r="PDT204" s="943"/>
      <c r="PDU204" s="943"/>
      <c r="PDV204" s="943"/>
      <c r="PDW204" s="943"/>
      <c r="PDX204" s="943"/>
      <c r="PDY204" s="943"/>
      <c r="PDZ204" s="943"/>
      <c r="PEA204" s="943"/>
      <c r="PEB204" s="943"/>
      <c r="PEC204" s="943"/>
      <c r="PED204" s="943"/>
      <c r="PEE204" s="943"/>
      <c r="PEF204" s="943"/>
      <c r="PEG204" s="943"/>
      <c r="PEH204" s="943"/>
      <c r="PEI204" s="943"/>
      <c r="PEJ204" s="943"/>
      <c r="PEK204" s="943"/>
      <c r="PEL204" s="943"/>
      <c r="PEM204" s="943"/>
      <c r="PEN204" s="943"/>
      <c r="PEO204" s="943"/>
      <c r="PEP204" s="943"/>
      <c r="PEQ204" s="943"/>
      <c r="PER204" s="943"/>
      <c r="PES204" s="943"/>
      <c r="PET204" s="943"/>
      <c r="PEU204" s="943"/>
      <c r="PEV204" s="943"/>
      <c r="PEW204" s="943"/>
      <c r="PEX204" s="943"/>
      <c r="PEY204" s="943"/>
      <c r="PEZ204" s="943"/>
      <c r="PFA204" s="943"/>
      <c r="PFB204" s="943"/>
      <c r="PFC204" s="943"/>
      <c r="PFD204" s="943"/>
      <c r="PFE204" s="943"/>
      <c r="PFF204" s="943"/>
      <c r="PFG204" s="943"/>
      <c r="PFH204" s="943"/>
      <c r="PFI204" s="943"/>
      <c r="PFJ204" s="943"/>
      <c r="PFK204" s="943"/>
      <c r="PFL204" s="943"/>
      <c r="PFM204" s="943"/>
      <c r="PFN204" s="943"/>
      <c r="PFO204" s="943"/>
      <c r="PFP204" s="943"/>
      <c r="PFQ204" s="943"/>
      <c r="PFR204" s="943"/>
      <c r="PFS204" s="943"/>
      <c r="PFT204" s="943"/>
      <c r="PFU204" s="943"/>
      <c r="PFV204" s="943"/>
      <c r="PFW204" s="943"/>
      <c r="PFX204" s="943"/>
      <c r="PFY204" s="943"/>
      <c r="PFZ204" s="943"/>
      <c r="PGA204" s="943"/>
      <c r="PGB204" s="943"/>
      <c r="PGC204" s="943"/>
      <c r="PGD204" s="943"/>
      <c r="PGE204" s="943"/>
      <c r="PGF204" s="943"/>
      <c r="PGG204" s="943"/>
      <c r="PGI204" s="943"/>
      <c r="PGJ204" s="943"/>
      <c r="PGK204" s="943"/>
      <c r="PGL204" s="943"/>
      <c r="PGM204" s="943"/>
      <c r="PGN204" s="943"/>
      <c r="PGO204" s="943"/>
      <c r="PGP204" s="943"/>
      <c r="PGQ204" s="943"/>
      <c r="PGR204" s="943"/>
      <c r="PGS204" s="943"/>
      <c r="PGT204" s="943"/>
      <c r="PGU204" s="943"/>
      <c r="PGV204" s="943"/>
      <c r="PGW204" s="943"/>
      <c r="PGX204" s="943"/>
      <c r="PGY204" s="943"/>
      <c r="PGZ204" s="943"/>
      <c r="PHA204" s="943"/>
      <c r="PHB204" s="943"/>
      <c r="PHC204" s="943"/>
      <c r="PHD204" s="943"/>
      <c r="PHE204" s="943"/>
      <c r="PHF204" s="943"/>
      <c r="PHG204" s="943"/>
      <c r="PHH204" s="943"/>
      <c r="PHI204" s="943"/>
      <c r="PHJ204" s="943"/>
      <c r="PHK204" s="943"/>
      <c r="PHL204" s="943"/>
      <c r="PHM204" s="943"/>
      <c r="PHN204" s="943"/>
      <c r="PHO204" s="943"/>
      <c r="PHP204" s="943"/>
      <c r="PHQ204" s="943"/>
      <c r="PHR204" s="943"/>
      <c r="PHS204" s="943"/>
      <c r="PHT204" s="943"/>
      <c r="PHU204" s="943"/>
      <c r="PHV204" s="943"/>
      <c r="PHW204" s="943"/>
      <c r="PHX204" s="943"/>
      <c r="PHY204" s="943"/>
      <c r="PHZ204" s="943"/>
      <c r="PIA204" s="943"/>
      <c r="PIB204" s="943"/>
      <c r="PIC204" s="943"/>
      <c r="PID204" s="943"/>
      <c r="PIE204" s="943"/>
      <c r="PIF204" s="943"/>
      <c r="PIG204" s="943"/>
      <c r="PIH204" s="943"/>
      <c r="PII204" s="943"/>
      <c r="PIJ204" s="943"/>
      <c r="PIK204" s="943"/>
      <c r="PIL204" s="943"/>
      <c r="PIM204" s="943"/>
      <c r="PIN204" s="943"/>
      <c r="PIO204" s="943"/>
      <c r="PIP204" s="943"/>
      <c r="PIQ204" s="943"/>
      <c r="PIR204" s="943"/>
      <c r="PIS204" s="943"/>
      <c r="PIT204" s="943"/>
      <c r="PIU204" s="943"/>
      <c r="PIV204" s="943"/>
      <c r="PIW204" s="943"/>
      <c r="PIX204" s="943"/>
      <c r="PIY204" s="943"/>
      <c r="PIZ204" s="943"/>
      <c r="PJA204" s="943"/>
      <c r="PJB204" s="943"/>
      <c r="PJC204" s="943"/>
      <c r="PJD204" s="943"/>
      <c r="PJE204" s="943"/>
      <c r="PJF204" s="943"/>
      <c r="PJG204" s="943"/>
      <c r="PJH204" s="943"/>
      <c r="PJI204" s="943"/>
      <c r="PJJ204" s="943"/>
      <c r="PJK204" s="943"/>
      <c r="PJL204" s="943"/>
      <c r="PJM204" s="943"/>
      <c r="PJN204" s="943"/>
      <c r="PJO204" s="943"/>
      <c r="PJP204" s="943"/>
      <c r="PJQ204" s="943"/>
      <c r="PJR204" s="943"/>
      <c r="PJS204" s="943"/>
      <c r="PJT204" s="943"/>
      <c r="PJU204" s="943"/>
      <c r="PJV204" s="943"/>
      <c r="PJW204" s="943"/>
      <c r="PJX204" s="943"/>
      <c r="PJY204" s="943"/>
      <c r="PJZ204" s="943"/>
      <c r="PKA204" s="943"/>
      <c r="PKB204" s="943"/>
      <c r="PKC204" s="943"/>
      <c r="PKD204" s="943"/>
      <c r="PKE204" s="943"/>
      <c r="PKF204" s="943"/>
      <c r="PKG204" s="943"/>
      <c r="PKH204" s="943"/>
      <c r="PKI204" s="943"/>
      <c r="PKJ204" s="943"/>
      <c r="PKK204" s="943"/>
      <c r="PKL204" s="943"/>
      <c r="PKM204" s="943"/>
      <c r="PKN204" s="943"/>
      <c r="PKO204" s="943"/>
      <c r="PKP204" s="943"/>
      <c r="PKQ204" s="943"/>
      <c r="PKR204" s="943"/>
      <c r="PKS204" s="943"/>
      <c r="PKT204" s="943"/>
      <c r="PKU204" s="943"/>
      <c r="PKV204" s="943"/>
      <c r="PKW204" s="943"/>
      <c r="PKX204" s="943"/>
      <c r="PKY204" s="943"/>
      <c r="PKZ204" s="943"/>
      <c r="PLA204" s="943"/>
      <c r="PLB204" s="943"/>
      <c r="PLC204" s="943"/>
      <c r="PLD204" s="943"/>
      <c r="PLE204" s="943"/>
      <c r="PLF204" s="943"/>
      <c r="PLG204" s="943"/>
      <c r="PLH204" s="943"/>
      <c r="PLI204" s="943"/>
      <c r="PLJ204" s="943"/>
      <c r="PLK204" s="943"/>
      <c r="PLL204" s="943"/>
      <c r="PLM204" s="943"/>
      <c r="PLN204" s="943"/>
      <c r="PLO204" s="943"/>
      <c r="PLP204" s="943"/>
      <c r="PLQ204" s="943"/>
      <c r="PLR204" s="943"/>
      <c r="PLS204" s="943"/>
      <c r="PLT204" s="943"/>
      <c r="PLU204" s="943"/>
      <c r="PLV204" s="943"/>
      <c r="PLW204" s="943"/>
      <c r="PLX204" s="943"/>
      <c r="PLY204" s="943"/>
      <c r="PLZ204" s="943"/>
      <c r="PMA204" s="943"/>
      <c r="PMB204" s="943"/>
      <c r="PMC204" s="943"/>
      <c r="PMD204" s="943"/>
      <c r="PME204" s="943"/>
      <c r="PMF204" s="943"/>
      <c r="PMG204" s="943"/>
      <c r="PMH204" s="943"/>
      <c r="PMI204" s="943"/>
      <c r="PMJ204" s="943"/>
      <c r="PMK204" s="943"/>
      <c r="PML204" s="943"/>
      <c r="PMM204" s="943"/>
      <c r="PMN204" s="943"/>
      <c r="PMO204" s="943"/>
      <c r="PMP204" s="943"/>
      <c r="PMQ204" s="943"/>
      <c r="PMR204" s="943"/>
      <c r="PMS204" s="943"/>
      <c r="PMT204" s="943"/>
      <c r="PMU204" s="943"/>
      <c r="PMV204" s="943"/>
      <c r="PMW204" s="943"/>
      <c r="PMX204" s="943"/>
      <c r="PMY204" s="943"/>
      <c r="PMZ204" s="943"/>
      <c r="PNA204" s="943"/>
      <c r="PNB204" s="943"/>
      <c r="PNC204" s="943"/>
      <c r="PND204" s="943"/>
      <c r="PNE204" s="943"/>
      <c r="PNF204" s="943"/>
      <c r="PNG204" s="943"/>
      <c r="PNH204" s="943"/>
      <c r="PNI204" s="943"/>
      <c r="PNJ204" s="943"/>
      <c r="PNK204" s="943"/>
      <c r="PNL204" s="943"/>
      <c r="PNM204" s="943"/>
      <c r="PNN204" s="943"/>
      <c r="PNO204" s="943"/>
      <c r="PNP204" s="943"/>
      <c r="PNQ204" s="943"/>
      <c r="PNR204" s="943"/>
      <c r="PNS204" s="943"/>
      <c r="PNT204" s="943"/>
      <c r="PNU204" s="943"/>
      <c r="PNV204" s="943"/>
      <c r="PNW204" s="943"/>
      <c r="PNX204" s="943"/>
      <c r="PNY204" s="943"/>
      <c r="PNZ204" s="943"/>
      <c r="POA204" s="943"/>
      <c r="POB204" s="943"/>
      <c r="POC204" s="943"/>
      <c r="POD204" s="943"/>
      <c r="POE204" s="943"/>
      <c r="POF204" s="943"/>
      <c r="POG204" s="943"/>
      <c r="POH204" s="943"/>
      <c r="POI204" s="943"/>
      <c r="POJ204" s="943"/>
      <c r="POK204" s="943"/>
      <c r="POL204" s="943"/>
      <c r="POM204" s="943"/>
      <c r="PON204" s="943"/>
      <c r="POO204" s="943"/>
      <c r="POP204" s="943"/>
      <c r="POQ204" s="943"/>
      <c r="POR204" s="943"/>
      <c r="POS204" s="943"/>
      <c r="POT204" s="943"/>
      <c r="POU204" s="943"/>
      <c r="POV204" s="943"/>
      <c r="POW204" s="943"/>
      <c r="POX204" s="943"/>
      <c r="POY204" s="943"/>
      <c r="POZ204" s="943"/>
      <c r="PPA204" s="943"/>
      <c r="PPB204" s="943"/>
      <c r="PPC204" s="943"/>
      <c r="PPD204" s="943"/>
      <c r="PPE204" s="943"/>
      <c r="PPF204" s="943"/>
      <c r="PPG204" s="943"/>
      <c r="PPH204" s="943"/>
      <c r="PPI204" s="943"/>
      <c r="PPJ204" s="943"/>
      <c r="PPK204" s="943"/>
      <c r="PPL204" s="943"/>
      <c r="PPM204" s="943"/>
      <c r="PPN204" s="943"/>
      <c r="PPO204" s="943"/>
      <c r="PPP204" s="943"/>
      <c r="PPQ204" s="943"/>
      <c r="PPR204" s="943"/>
      <c r="PPS204" s="943"/>
      <c r="PPT204" s="943"/>
      <c r="PPU204" s="943"/>
      <c r="PPV204" s="943"/>
      <c r="PPW204" s="943"/>
      <c r="PPX204" s="943"/>
      <c r="PPY204" s="943"/>
      <c r="PPZ204" s="943"/>
      <c r="PQA204" s="943"/>
      <c r="PQB204" s="943"/>
      <c r="PQC204" s="943"/>
      <c r="PQE204" s="943"/>
      <c r="PQF204" s="943"/>
      <c r="PQG204" s="943"/>
      <c r="PQH204" s="943"/>
      <c r="PQI204" s="943"/>
      <c r="PQJ204" s="943"/>
      <c r="PQK204" s="943"/>
      <c r="PQL204" s="943"/>
      <c r="PQM204" s="943"/>
      <c r="PQN204" s="943"/>
      <c r="PQO204" s="943"/>
      <c r="PQP204" s="943"/>
      <c r="PQQ204" s="943"/>
      <c r="PQR204" s="943"/>
      <c r="PQS204" s="943"/>
      <c r="PQT204" s="943"/>
      <c r="PQU204" s="943"/>
      <c r="PQV204" s="943"/>
      <c r="PQW204" s="943"/>
      <c r="PQX204" s="943"/>
      <c r="PQY204" s="943"/>
      <c r="PQZ204" s="943"/>
      <c r="PRA204" s="943"/>
      <c r="PRB204" s="943"/>
      <c r="PRC204" s="943"/>
      <c r="PRD204" s="943"/>
      <c r="PRE204" s="943"/>
      <c r="PRF204" s="943"/>
      <c r="PRG204" s="943"/>
      <c r="PRH204" s="943"/>
      <c r="PRI204" s="943"/>
      <c r="PRJ204" s="943"/>
      <c r="PRK204" s="943"/>
      <c r="PRL204" s="943"/>
      <c r="PRM204" s="943"/>
      <c r="PRN204" s="943"/>
      <c r="PRO204" s="943"/>
      <c r="PRP204" s="943"/>
      <c r="PRQ204" s="943"/>
      <c r="PRR204" s="943"/>
      <c r="PRS204" s="943"/>
      <c r="PRT204" s="943"/>
      <c r="PRU204" s="943"/>
      <c r="PRV204" s="943"/>
      <c r="PRW204" s="943"/>
      <c r="PRX204" s="943"/>
      <c r="PRY204" s="943"/>
      <c r="PRZ204" s="943"/>
      <c r="PSA204" s="943"/>
      <c r="PSB204" s="943"/>
      <c r="PSC204" s="943"/>
      <c r="PSD204" s="943"/>
      <c r="PSE204" s="943"/>
      <c r="PSF204" s="943"/>
      <c r="PSG204" s="943"/>
      <c r="PSH204" s="943"/>
      <c r="PSI204" s="943"/>
      <c r="PSJ204" s="943"/>
      <c r="PSK204" s="943"/>
      <c r="PSL204" s="943"/>
      <c r="PSM204" s="943"/>
      <c r="PSN204" s="943"/>
      <c r="PSO204" s="943"/>
      <c r="PSP204" s="943"/>
      <c r="PSQ204" s="943"/>
      <c r="PSR204" s="943"/>
      <c r="PSS204" s="943"/>
      <c r="PST204" s="943"/>
      <c r="PSU204" s="943"/>
      <c r="PSV204" s="943"/>
      <c r="PSW204" s="943"/>
      <c r="PSX204" s="943"/>
      <c r="PSY204" s="943"/>
      <c r="PSZ204" s="943"/>
      <c r="PTA204" s="943"/>
      <c r="PTB204" s="943"/>
      <c r="PTC204" s="943"/>
      <c r="PTD204" s="943"/>
      <c r="PTE204" s="943"/>
      <c r="PTF204" s="943"/>
      <c r="PTG204" s="943"/>
      <c r="PTH204" s="943"/>
      <c r="PTI204" s="943"/>
      <c r="PTJ204" s="943"/>
      <c r="PTK204" s="943"/>
      <c r="PTL204" s="943"/>
      <c r="PTM204" s="943"/>
      <c r="PTN204" s="943"/>
      <c r="PTO204" s="943"/>
      <c r="PTP204" s="943"/>
      <c r="PTQ204" s="943"/>
      <c r="PTR204" s="943"/>
      <c r="PTS204" s="943"/>
      <c r="PTT204" s="943"/>
      <c r="PTU204" s="943"/>
      <c r="PTV204" s="943"/>
      <c r="PTW204" s="943"/>
      <c r="PTX204" s="943"/>
      <c r="PTY204" s="943"/>
      <c r="PTZ204" s="943"/>
      <c r="PUA204" s="943"/>
      <c r="PUB204" s="943"/>
      <c r="PUC204" s="943"/>
      <c r="PUD204" s="943"/>
      <c r="PUE204" s="943"/>
      <c r="PUF204" s="943"/>
      <c r="PUG204" s="943"/>
      <c r="PUH204" s="943"/>
      <c r="PUI204" s="943"/>
      <c r="PUJ204" s="943"/>
      <c r="PUK204" s="943"/>
      <c r="PUL204" s="943"/>
      <c r="PUM204" s="943"/>
      <c r="PUN204" s="943"/>
      <c r="PUO204" s="943"/>
      <c r="PUP204" s="943"/>
      <c r="PUQ204" s="943"/>
      <c r="PUR204" s="943"/>
      <c r="PUS204" s="943"/>
      <c r="PUT204" s="943"/>
      <c r="PUU204" s="943"/>
      <c r="PUV204" s="943"/>
      <c r="PUW204" s="943"/>
      <c r="PUX204" s="943"/>
      <c r="PUY204" s="943"/>
      <c r="PUZ204" s="943"/>
      <c r="PVA204" s="943"/>
      <c r="PVB204" s="943"/>
      <c r="PVC204" s="943"/>
      <c r="PVD204" s="943"/>
      <c r="PVE204" s="943"/>
      <c r="PVF204" s="943"/>
      <c r="PVG204" s="943"/>
      <c r="PVH204" s="943"/>
      <c r="PVI204" s="943"/>
      <c r="PVJ204" s="943"/>
      <c r="PVK204" s="943"/>
      <c r="PVL204" s="943"/>
      <c r="PVM204" s="943"/>
      <c r="PVN204" s="943"/>
      <c r="PVO204" s="943"/>
      <c r="PVP204" s="943"/>
      <c r="PVQ204" s="943"/>
      <c r="PVR204" s="943"/>
      <c r="PVS204" s="943"/>
      <c r="PVT204" s="943"/>
      <c r="PVU204" s="943"/>
      <c r="PVV204" s="943"/>
      <c r="PVW204" s="943"/>
      <c r="PVX204" s="943"/>
      <c r="PVY204" s="943"/>
      <c r="PVZ204" s="943"/>
      <c r="PWA204" s="943"/>
      <c r="PWB204" s="943"/>
      <c r="PWC204" s="943"/>
      <c r="PWD204" s="943"/>
      <c r="PWE204" s="943"/>
      <c r="PWF204" s="943"/>
      <c r="PWG204" s="943"/>
      <c r="PWH204" s="943"/>
      <c r="PWI204" s="943"/>
      <c r="PWJ204" s="943"/>
      <c r="PWK204" s="943"/>
      <c r="PWL204" s="943"/>
      <c r="PWM204" s="943"/>
      <c r="PWN204" s="943"/>
      <c r="PWO204" s="943"/>
      <c r="PWP204" s="943"/>
      <c r="PWQ204" s="943"/>
      <c r="PWR204" s="943"/>
      <c r="PWS204" s="943"/>
      <c r="PWT204" s="943"/>
      <c r="PWU204" s="943"/>
      <c r="PWV204" s="943"/>
      <c r="PWW204" s="943"/>
      <c r="PWX204" s="943"/>
      <c r="PWY204" s="943"/>
      <c r="PWZ204" s="943"/>
      <c r="PXA204" s="943"/>
      <c r="PXB204" s="943"/>
      <c r="PXC204" s="943"/>
      <c r="PXD204" s="943"/>
      <c r="PXE204" s="943"/>
      <c r="PXF204" s="943"/>
      <c r="PXG204" s="943"/>
      <c r="PXH204" s="943"/>
      <c r="PXI204" s="943"/>
      <c r="PXJ204" s="943"/>
      <c r="PXK204" s="943"/>
      <c r="PXL204" s="943"/>
      <c r="PXM204" s="943"/>
      <c r="PXN204" s="943"/>
      <c r="PXO204" s="943"/>
      <c r="PXP204" s="943"/>
      <c r="PXQ204" s="943"/>
      <c r="PXR204" s="943"/>
      <c r="PXS204" s="943"/>
      <c r="PXT204" s="943"/>
      <c r="PXU204" s="943"/>
      <c r="PXV204" s="943"/>
      <c r="PXW204" s="943"/>
      <c r="PXX204" s="943"/>
      <c r="PXY204" s="943"/>
      <c r="PXZ204" s="943"/>
      <c r="PYA204" s="943"/>
      <c r="PYB204" s="943"/>
      <c r="PYC204" s="943"/>
      <c r="PYD204" s="943"/>
      <c r="PYE204" s="943"/>
      <c r="PYF204" s="943"/>
      <c r="PYG204" s="943"/>
      <c r="PYH204" s="943"/>
      <c r="PYI204" s="943"/>
      <c r="PYJ204" s="943"/>
      <c r="PYK204" s="943"/>
      <c r="PYL204" s="943"/>
      <c r="PYM204" s="943"/>
      <c r="PYN204" s="943"/>
      <c r="PYO204" s="943"/>
      <c r="PYP204" s="943"/>
      <c r="PYQ204" s="943"/>
      <c r="PYR204" s="943"/>
      <c r="PYS204" s="943"/>
      <c r="PYT204" s="943"/>
      <c r="PYU204" s="943"/>
      <c r="PYV204" s="943"/>
      <c r="PYW204" s="943"/>
      <c r="PYX204" s="943"/>
      <c r="PYY204" s="943"/>
      <c r="PYZ204" s="943"/>
      <c r="PZA204" s="943"/>
      <c r="PZB204" s="943"/>
      <c r="PZC204" s="943"/>
      <c r="PZD204" s="943"/>
      <c r="PZE204" s="943"/>
      <c r="PZF204" s="943"/>
      <c r="PZG204" s="943"/>
      <c r="PZH204" s="943"/>
      <c r="PZI204" s="943"/>
      <c r="PZJ204" s="943"/>
      <c r="PZK204" s="943"/>
      <c r="PZL204" s="943"/>
      <c r="PZM204" s="943"/>
      <c r="PZN204" s="943"/>
      <c r="PZO204" s="943"/>
      <c r="PZP204" s="943"/>
      <c r="PZQ204" s="943"/>
      <c r="PZR204" s="943"/>
      <c r="PZS204" s="943"/>
      <c r="PZT204" s="943"/>
      <c r="PZU204" s="943"/>
      <c r="PZV204" s="943"/>
      <c r="PZW204" s="943"/>
      <c r="PZX204" s="943"/>
      <c r="PZY204" s="943"/>
      <c r="QAA204" s="943"/>
      <c r="QAB204" s="943"/>
      <c r="QAC204" s="943"/>
      <c r="QAD204" s="943"/>
      <c r="QAE204" s="943"/>
      <c r="QAF204" s="943"/>
      <c r="QAG204" s="943"/>
      <c r="QAH204" s="943"/>
      <c r="QAI204" s="943"/>
      <c r="QAJ204" s="943"/>
      <c r="QAK204" s="943"/>
      <c r="QAL204" s="943"/>
      <c r="QAM204" s="943"/>
      <c r="QAN204" s="943"/>
      <c r="QAO204" s="943"/>
      <c r="QAP204" s="943"/>
      <c r="QAQ204" s="943"/>
      <c r="QAR204" s="943"/>
      <c r="QAS204" s="943"/>
      <c r="QAT204" s="943"/>
      <c r="QAU204" s="943"/>
      <c r="QAV204" s="943"/>
      <c r="QAW204" s="943"/>
      <c r="QAX204" s="943"/>
      <c r="QAY204" s="943"/>
      <c r="QAZ204" s="943"/>
      <c r="QBA204" s="943"/>
      <c r="QBB204" s="943"/>
      <c r="QBC204" s="943"/>
      <c r="QBD204" s="943"/>
      <c r="QBE204" s="943"/>
      <c r="QBF204" s="943"/>
      <c r="QBG204" s="943"/>
      <c r="QBH204" s="943"/>
      <c r="QBI204" s="943"/>
      <c r="QBJ204" s="943"/>
      <c r="QBK204" s="943"/>
      <c r="QBL204" s="943"/>
      <c r="QBM204" s="943"/>
      <c r="QBN204" s="943"/>
      <c r="QBO204" s="943"/>
      <c r="QBP204" s="943"/>
      <c r="QBQ204" s="943"/>
      <c r="QBR204" s="943"/>
      <c r="QBS204" s="943"/>
      <c r="QBT204" s="943"/>
      <c r="QBU204" s="943"/>
      <c r="QBV204" s="943"/>
      <c r="QBW204" s="943"/>
      <c r="QBX204" s="943"/>
      <c r="QBY204" s="943"/>
      <c r="QBZ204" s="943"/>
      <c r="QCA204" s="943"/>
      <c r="QCB204" s="943"/>
      <c r="QCC204" s="943"/>
      <c r="QCD204" s="943"/>
      <c r="QCE204" s="943"/>
      <c r="QCF204" s="943"/>
      <c r="QCG204" s="943"/>
      <c r="QCH204" s="943"/>
      <c r="QCI204" s="943"/>
      <c r="QCJ204" s="943"/>
      <c r="QCK204" s="943"/>
      <c r="QCL204" s="943"/>
      <c r="QCM204" s="943"/>
      <c r="QCN204" s="943"/>
      <c r="QCO204" s="943"/>
      <c r="QCP204" s="943"/>
      <c r="QCQ204" s="943"/>
      <c r="QCR204" s="943"/>
      <c r="QCS204" s="943"/>
      <c r="QCT204" s="943"/>
      <c r="QCU204" s="943"/>
      <c r="QCV204" s="943"/>
      <c r="QCW204" s="943"/>
      <c r="QCX204" s="943"/>
      <c r="QCY204" s="943"/>
      <c r="QCZ204" s="943"/>
      <c r="QDA204" s="943"/>
      <c r="QDB204" s="943"/>
      <c r="QDC204" s="943"/>
      <c r="QDD204" s="943"/>
      <c r="QDE204" s="943"/>
      <c r="QDF204" s="943"/>
      <c r="QDG204" s="943"/>
      <c r="QDH204" s="943"/>
      <c r="QDI204" s="943"/>
      <c r="QDJ204" s="943"/>
      <c r="QDK204" s="943"/>
      <c r="QDL204" s="943"/>
      <c r="QDM204" s="943"/>
      <c r="QDN204" s="943"/>
      <c r="QDO204" s="943"/>
      <c r="QDP204" s="943"/>
      <c r="QDQ204" s="943"/>
      <c r="QDR204" s="943"/>
      <c r="QDS204" s="943"/>
      <c r="QDT204" s="943"/>
      <c r="QDU204" s="943"/>
      <c r="QDV204" s="943"/>
      <c r="QDW204" s="943"/>
      <c r="QDX204" s="943"/>
      <c r="QDY204" s="943"/>
      <c r="QDZ204" s="943"/>
      <c r="QEA204" s="943"/>
      <c r="QEB204" s="943"/>
      <c r="QEC204" s="943"/>
      <c r="QED204" s="943"/>
      <c r="QEE204" s="943"/>
      <c r="QEF204" s="943"/>
      <c r="QEG204" s="943"/>
      <c r="QEH204" s="943"/>
      <c r="QEI204" s="943"/>
      <c r="QEJ204" s="943"/>
      <c r="QEK204" s="943"/>
      <c r="QEL204" s="943"/>
      <c r="QEM204" s="943"/>
      <c r="QEN204" s="943"/>
      <c r="QEO204" s="943"/>
      <c r="QEP204" s="943"/>
      <c r="QEQ204" s="943"/>
      <c r="QER204" s="943"/>
      <c r="QES204" s="943"/>
      <c r="QET204" s="943"/>
      <c r="QEU204" s="943"/>
      <c r="QEV204" s="943"/>
      <c r="QEW204" s="943"/>
      <c r="QEX204" s="943"/>
      <c r="QEY204" s="943"/>
      <c r="QEZ204" s="943"/>
      <c r="QFA204" s="943"/>
      <c r="QFB204" s="943"/>
      <c r="QFC204" s="943"/>
      <c r="QFD204" s="943"/>
      <c r="QFE204" s="943"/>
      <c r="QFF204" s="943"/>
      <c r="QFG204" s="943"/>
      <c r="QFH204" s="943"/>
      <c r="QFI204" s="943"/>
      <c r="QFJ204" s="943"/>
      <c r="QFK204" s="943"/>
      <c r="QFL204" s="943"/>
      <c r="QFM204" s="943"/>
      <c r="QFN204" s="943"/>
      <c r="QFO204" s="943"/>
      <c r="QFP204" s="943"/>
      <c r="QFQ204" s="943"/>
      <c r="QFR204" s="943"/>
      <c r="QFS204" s="943"/>
      <c r="QFT204" s="943"/>
      <c r="QFU204" s="943"/>
      <c r="QFV204" s="943"/>
      <c r="QFW204" s="943"/>
      <c r="QFX204" s="943"/>
      <c r="QFY204" s="943"/>
      <c r="QFZ204" s="943"/>
      <c r="QGA204" s="943"/>
      <c r="QGB204" s="943"/>
      <c r="QGC204" s="943"/>
      <c r="QGD204" s="943"/>
      <c r="QGE204" s="943"/>
      <c r="QGF204" s="943"/>
      <c r="QGG204" s="943"/>
      <c r="QGH204" s="943"/>
      <c r="QGI204" s="943"/>
      <c r="QGJ204" s="943"/>
      <c r="QGK204" s="943"/>
      <c r="QGL204" s="943"/>
      <c r="QGM204" s="943"/>
      <c r="QGN204" s="943"/>
      <c r="QGO204" s="943"/>
      <c r="QGP204" s="943"/>
      <c r="QGQ204" s="943"/>
      <c r="QGR204" s="943"/>
      <c r="QGS204" s="943"/>
      <c r="QGT204" s="943"/>
      <c r="QGU204" s="943"/>
      <c r="QGV204" s="943"/>
      <c r="QGW204" s="943"/>
      <c r="QGX204" s="943"/>
      <c r="QGY204" s="943"/>
      <c r="QGZ204" s="943"/>
      <c r="QHA204" s="943"/>
      <c r="QHB204" s="943"/>
      <c r="QHC204" s="943"/>
      <c r="QHD204" s="943"/>
      <c r="QHE204" s="943"/>
      <c r="QHF204" s="943"/>
      <c r="QHG204" s="943"/>
      <c r="QHH204" s="943"/>
      <c r="QHI204" s="943"/>
      <c r="QHJ204" s="943"/>
      <c r="QHK204" s="943"/>
      <c r="QHL204" s="943"/>
      <c r="QHM204" s="943"/>
      <c r="QHN204" s="943"/>
      <c r="QHO204" s="943"/>
      <c r="QHP204" s="943"/>
      <c r="QHQ204" s="943"/>
      <c r="QHR204" s="943"/>
      <c r="QHS204" s="943"/>
      <c r="QHT204" s="943"/>
      <c r="QHU204" s="943"/>
      <c r="QHV204" s="943"/>
      <c r="QHW204" s="943"/>
      <c r="QHX204" s="943"/>
      <c r="QHY204" s="943"/>
      <c r="QHZ204" s="943"/>
      <c r="QIA204" s="943"/>
      <c r="QIB204" s="943"/>
      <c r="QIC204" s="943"/>
      <c r="QID204" s="943"/>
      <c r="QIE204" s="943"/>
      <c r="QIF204" s="943"/>
      <c r="QIG204" s="943"/>
      <c r="QIH204" s="943"/>
      <c r="QII204" s="943"/>
      <c r="QIJ204" s="943"/>
      <c r="QIK204" s="943"/>
      <c r="QIL204" s="943"/>
      <c r="QIM204" s="943"/>
      <c r="QIN204" s="943"/>
      <c r="QIO204" s="943"/>
      <c r="QIP204" s="943"/>
      <c r="QIQ204" s="943"/>
      <c r="QIR204" s="943"/>
      <c r="QIS204" s="943"/>
      <c r="QIT204" s="943"/>
      <c r="QIU204" s="943"/>
      <c r="QIV204" s="943"/>
      <c r="QIW204" s="943"/>
      <c r="QIX204" s="943"/>
      <c r="QIY204" s="943"/>
      <c r="QIZ204" s="943"/>
      <c r="QJA204" s="943"/>
      <c r="QJB204" s="943"/>
      <c r="QJC204" s="943"/>
      <c r="QJD204" s="943"/>
      <c r="QJE204" s="943"/>
      <c r="QJF204" s="943"/>
      <c r="QJG204" s="943"/>
      <c r="QJH204" s="943"/>
      <c r="QJI204" s="943"/>
      <c r="QJJ204" s="943"/>
      <c r="QJK204" s="943"/>
      <c r="QJL204" s="943"/>
      <c r="QJM204" s="943"/>
      <c r="QJN204" s="943"/>
      <c r="QJO204" s="943"/>
      <c r="QJP204" s="943"/>
      <c r="QJQ204" s="943"/>
      <c r="QJR204" s="943"/>
      <c r="QJS204" s="943"/>
      <c r="QJT204" s="943"/>
      <c r="QJU204" s="943"/>
      <c r="QJW204" s="943"/>
      <c r="QJX204" s="943"/>
      <c r="QJY204" s="943"/>
      <c r="QJZ204" s="943"/>
      <c r="QKA204" s="943"/>
      <c r="QKB204" s="943"/>
      <c r="QKC204" s="943"/>
      <c r="QKD204" s="943"/>
      <c r="QKE204" s="943"/>
      <c r="QKF204" s="943"/>
      <c r="QKG204" s="943"/>
      <c r="QKH204" s="943"/>
      <c r="QKI204" s="943"/>
      <c r="QKJ204" s="943"/>
      <c r="QKK204" s="943"/>
      <c r="QKL204" s="943"/>
      <c r="QKM204" s="943"/>
      <c r="QKN204" s="943"/>
      <c r="QKO204" s="943"/>
      <c r="QKP204" s="943"/>
      <c r="QKQ204" s="943"/>
      <c r="QKR204" s="943"/>
      <c r="QKS204" s="943"/>
      <c r="QKT204" s="943"/>
      <c r="QKU204" s="943"/>
      <c r="QKV204" s="943"/>
      <c r="QKW204" s="943"/>
      <c r="QKX204" s="943"/>
      <c r="QKY204" s="943"/>
      <c r="QKZ204" s="943"/>
      <c r="QLA204" s="943"/>
      <c r="QLB204" s="943"/>
      <c r="QLC204" s="943"/>
      <c r="QLD204" s="943"/>
      <c r="QLE204" s="943"/>
      <c r="QLF204" s="943"/>
      <c r="QLG204" s="943"/>
      <c r="QLH204" s="943"/>
      <c r="QLI204" s="943"/>
      <c r="QLJ204" s="943"/>
      <c r="QLK204" s="943"/>
      <c r="QLL204" s="943"/>
      <c r="QLM204" s="943"/>
      <c r="QLN204" s="943"/>
      <c r="QLO204" s="943"/>
      <c r="QLP204" s="943"/>
      <c r="QLQ204" s="943"/>
      <c r="QLR204" s="943"/>
      <c r="QLS204" s="943"/>
      <c r="QLT204" s="943"/>
      <c r="QLU204" s="943"/>
      <c r="QLV204" s="943"/>
      <c r="QLW204" s="943"/>
      <c r="QLX204" s="943"/>
      <c r="QLY204" s="943"/>
      <c r="QLZ204" s="943"/>
      <c r="QMA204" s="943"/>
      <c r="QMB204" s="943"/>
      <c r="QMC204" s="943"/>
      <c r="QMD204" s="943"/>
      <c r="QME204" s="943"/>
      <c r="QMF204" s="943"/>
      <c r="QMG204" s="943"/>
      <c r="QMH204" s="943"/>
      <c r="QMI204" s="943"/>
      <c r="QMJ204" s="943"/>
      <c r="QMK204" s="943"/>
      <c r="QML204" s="943"/>
      <c r="QMM204" s="943"/>
      <c r="QMN204" s="943"/>
      <c r="QMO204" s="943"/>
      <c r="QMP204" s="943"/>
      <c r="QMQ204" s="943"/>
      <c r="QMR204" s="943"/>
      <c r="QMS204" s="943"/>
      <c r="QMT204" s="943"/>
      <c r="QMU204" s="943"/>
      <c r="QMV204" s="943"/>
      <c r="QMW204" s="943"/>
      <c r="QMX204" s="943"/>
      <c r="QMY204" s="943"/>
      <c r="QMZ204" s="943"/>
      <c r="QNA204" s="943"/>
      <c r="QNB204" s="943"/>
      <c r="QNC204" s="943"/>
      <c r="QND204" s="943"/>
      <c r="QNE204" s="943"/>
      <c r="QNF204" s="943"/>
      <c r="QNG204" s="943"/>
      <c r="QNH204" s="943"/>
      <c r="QNI204" s="943"/>
      <c r="QNJ204" s="943"/>
      <c r="QNK204" s="943"/>
      <c r="QNL204" s="943"/>
      <c r="QNM204" s="943"/>
      <c r="QNN204" s="943"/>
      <c r="QNO204" s="943"/>
      <c r="QNP204" s="943"/>
      <c r="QNQ204" s="943"/>
      <c r="QNR204" s="943"/>
      <c r="QNS204" s="943"/>
      <c r="QNT204" s="943"/>
      <c r="QNU204" s="943"/>
      <c r="QNV204" s="943"/>
      <c r="QNW204" s="943"/>
      <c r="QNX204" s="943"/>
      <c r="QNY204" s="943"/>
      <c r="QNZ204" s="943"/>
      <c r="QOA204" s="943"/>
      <c r="QOB204" s="943"/>
      <c r="QOC204" s="943"/>
      <c r="QOD204" s="943"/>
      <c r="QOE204" s="943"/>
      <c r="QOF204" s="943"/>
      <c r="QOG204" s="943"/>
      <c r="QOH204" s="943"/>
      <c r="QOI204" s="943"/>
      <c r="QOJ204" s="943"/>
      <c r="QOK204" s="943"/>
      <c r="QOL204" s="943"/>
      <c r="QOM204" s="943"/>
      <c r="QON204" s="943"/>
      <c r="QOO204" s="943"/>
      <c r="QOP204" s="943"/>
      <c r="QOQ204" s="943"/>
      <c r="QOR204" s="943"/>
      <c r="QOS204" s="943"/>
      <c r="QOT204" s="943"/>
      <c r="QOU204" s="943"/>
      <c r="QOV204" s="943"/>
      <c r="QOW204" s="943"/>
      <c r="QOX204" s="943"/>
      <c r="QOY204" s="943"/>
      <c r="QOZ204" s="943"/>
      <c r="QPA204" s="943"/>
      <c r="QPB204" s="943"/>
      <c r="QPC204" s="943"/>
      <c r="QPD204" s="943"/>
      <c r="QPE204" s="943"/>
      <c r="QPF204" s="943"/>
      <c r="QPG204" s="943"/>
      <c r="QPH204" s="943"/>
      <c r="QPI204" s="943"/>
      <c r="QPJ204" s="943"/>
      <c r="QPK204" s="943"/>
      <c r="QPL204" s="943"/>
      <c r="QPM204" s="943"/>
      <c r="QPN204" s="943"/>
      <c r="QPO204" s="943"/>
      <c r="QPP204" s="943"/>
      <c r="QPQ204" s="943"/>
      <c r="QPR204" s="943"/>
      <c r="QPS204" s="943"/>
      <c r="QPT204" s="943"/>
      <c r="QPU204" s="943"/>
      <c r="QPV204" s="943"/>
      <c r="QPW204" s="943"/>
      <c r="QPX204" s="943"/>
      <c r="QPY204" s="943"/>
      <c r="QPZ204" s="943"/>
      <c r="QQA204" s="943"/>
      <c r="QQB204" s="943"/>
      <c r="QQC204" s="943"/>
      <c r="QQD204" s="943"/>
      <c r="QQE204" s="943"/>
      <c r="QQF204" s="943"/>
      <c r="QQG204" s="943"/>
      <c r="QQH204" s="943"/>
      <c r="QQI204" s="943"/>
      <c r="QQJ204" s="943"/>
      <c r="QQK204" s="943"/>
      <c r="QQL204" s="943"/>
      <c r="QQM204" s="943"/>
      <c r="QQN204" s="943"/>
      <c r="QQO204" s="943"/>
      <c r="QQP204" s="943"/>
      <c r="QQQ204" s="943"/>
      <c r="QQR204" s="943"/>
      <c r="QQS204" s="943"/>
      <c r="QQT204" s="943"/>
      <c r="QQU204" s="943"/>
      <c r="QQV204" s="943"/>
      <c r="QQW204" s="943"/>
      <c r="QQX204" s="943"/>
      <c r="QQY204" s="943"/>
      <c r="QQZ204" s="943"/>
      <c r="QRA204" s="943"/>
      <c r="QRB204" s="943"/>
      <c r="QRC204" s="943"/>
      <c r="QRD204" s="943"/>
      <c r="QRE204" s="943"/>
      <c r="QRF204" s="943"/>
      <c r="QRG204" s="943"/>
      <c r="QRH204" s="943"/>
      <c r="QRI204" s="943"/>
      <c r="QRJ204" s="943"/>
      <c r="QRK204" s="943"/>
      <c r="QRL204" s="943"/>
      <c r="QRM204" s="943"/>
      <c r="QRN204" s="943"/>
      <c r="QRO204" s="943"/>
      <c r="QRP204" s="943"/>
      <c r="QRQ204" s="943"/>
      <c r="QRR204" s="943"/>
      <c r="QRS204" s="943"/>
      <c r="QRT204" s="943"/>
      <c r="QRU204" s="943"/>
      <c r="QRV204" s="943"/>
      <c r="QRW204" s="943"/>
      <c r="QRX204" s="943"/>
      <c r="QRY204" s="943"/>
      <c r="QRZ204" s="943"/>
      <c r="QSA204" s="943"/>
      <c r="QSB204" s="943"/>
      <c r="QSC204" s="943"/>
      <c r="QSD204" s="943"/>
      <c r="QSE204" s="943"/>
      <c r="QSF204" s="943"/>
      <c r="QSG204" s="943"/>
      <c r="QSH204" s="943"/>
      <c r="QSI204" s="943"/>
      <c r="QSJ204" s="943"/>
      <c r="QSK204" s="943"/>
      <c r="QSL204" s="943"/>
      <c r="QSM204" s="943"/>
      <c r="QSN204" s="943"/>
      <c r="QSO204" s="943"/>
      <c r="QSP204" s="943"/>
      <c r="QSQ204" s="943"/>
      <c r="QSR204" s="943"/>
      <c r="QSS204" s="943"/>
      <c r="QST204" s="943"/>
      <c r="QSU204" s="943"/>
      <c r="QSV204" s="943"/>
      <c r="QSW204" s="943"/>
      <c r="QSX204" s="943"/>
      <c r="QSY204" s="943"/>
      <c r="QSZ204" s="943"/>
      <c r="QTA204" s="943"/>
      <c r="QTB204" s="943"/>
      <c r="QTC204" s="943"/>
      <c r="QTD204" s="943"/>
      <c r="QTE204" s="943"/>
      <c r="QTF204" s="943"/>
      <c r="QTG204" s="943"/>
      <c r="QTH204" s="943"/>
      <c r="QTI204" s="943"/>
      <c r="QTJ204" s="943"/>
      <c r="QTK204" s="943"/>
      <c r="QTL204" s="943"/>
      <c r="QTM204" s="943"/>
      <c r="QTN204" s="943"/>
      <c r="QTO204" s="943"/>
      <c r="QTP204" s="943"/>
      <c r="QTQ204" s="943"/>
      <c r="QTS204" s="943"/>
      <c r="QTT204" s="943"/>
      <c r="QTU204" s="943"/>
      <c r="QTV204" s="943"/>
      <c r="QTW204" s="943"/>
      <c r="QTX204" s="943"/>
      <c r="QTY204" s="943"/>
      <c r="QTZ204" s="943"/>
      <c r="QUA204" s="943"/>
      <c r="QUB204" s="943"/>
      <c r="QUC204" s="943"/>
      <c r="QUD204" s="943"/>
      <c r="QUE204" s="943"/>
      <c r="QUF204" s="943"/>
      <c r="QUG204" s="943"/>
      <c r="QUH204" s="943"/>
      <c r="QUI204" s="943"/>
      <c r="QUJ204" s="943"/>
      <c r="QUK204" s="943"/>
      <c r="QUL204" s="943"/>
      <c r="QUM204" s="943"/>
      <c r="QUN204" s="943"/>
      <c r="QUO204" s="943"/>
      <c r="QUP204" s="943"/>
      <c r="QUQ204" s="943"/>
      <c r="QUR204" s="943"/>
      <c r="QUS204" s="943"/>
      <c r="QUT204" s="943"/>
      <c r="QUU204" s="943"/>
      <c r="QUV204" s="943"/>
      <c r="QUW204" s="943"/>
      <c r="QUX204" s="943"/>
      <c r="QUY204" s="943"/>
      <c r="QUZ204" s="943"/>
      <c r="QVA204" s="943"/>
      <c r="QVB204" s="943"/>
      <c r="QVC204" s="943"/>
      <c r="QVD204" s="943"/>
      <c r="QVE204" s="943"/>
      <c r="QVF204" s="943"/>
      <c r="QVG204" s="943"/>
      <c r="QVH204" s="943"/>
      <c r="QVI204" s="943"/>
      <c r="QVJ204" s="943"/>
      <c r="QVK204" s="943"/>
      <c r="QVL204" s="943"/>
      <c r="QVM204" s="943"/>
      <c r="QVN204" s="943"/>
      <c r="QVO204" s="943"/>
      <c r="QVP204" s="943"/>
      <c r="QVQ204" s="943"/>
      <c r="QVR204" s="943"/>
      <c r="QVS204" s="943"/>
      <c r="QVT204" s="943"/>
      <c r="QVU204" s="943"/>
      <c r="QVV204" s="943"/>
      <c r="QVW204" s="943"/>
      <c r="QVX204" s="943"/>
      <c r="QVY204" s="943"/>
      <c r="QVZ204" s="943"/>
      <c r="QWA204" s="943"/>
      <c r="QWB204" s="943"/>
      <c r="QWC204" s="943"/>
      <c r="QWD204" s="943"/>
      <c r="QWE204" s="943"/>
      <c r="QWF204" s="943"/>
      <c r="QWG204" s="943"/>
      <c r="QWH204" s="943"/>
      <c r="QWI204" s="943"/>
      <c r="QWJ204" s="943"/>
      <c r="QWK204" s="943"/>
      <c r="QWL204" s="943"/>
      <c r="QWM204" s="943"/>
      <c r="QWN204" s="943"/>
      <c r="QWO204" s="943"/>
      <c r="QWP204" s="943"/>
      <c r="QWQ204" s="943"/>
      <c r="QWR204" s="943"/>
      <c r="QWS204" s="943"/>
      <c r="QWT204" s="943"/>
      <c r="QWU204" s="943"/>
      <c r="QWV204" s="943"/>
      <c r="QWW204" s="943"/>
      <c r="QWX204" s="943"/>
      <c r="QWY204" s="943"/>
      <c r="QWZ204" s="943"/>
      <c r="QXA204" s="943"/>
      <c r="QXB204" s="943"/>
      <c r="QXC204" s="943"/>
      <c r="QXD204" s="943"/>
      <c r="QXE204" s="943"/>
      <c r="QXF204" s="943"/>
      <c r="QXG204" s="943"/>
      <c r="QXH204" s="943"/>
      <c r="QXI204" s="943"/>
      <c r="QXJ204" s="943"/>
      <c r="QXK204" s="943"/>
      <c r="QXL204" s="943"/>
      <c r="QXM204" s="943"/>
      <c r="QXN204" s="943"/>
      <c r="QXO204" s="943"/>
      <c r="QXP204" s="943"/>
      <c r="QXQ204" s="943"/>
      <c r="QXR204" s="943"/>
      <c r="QXS204" s="943"/>
      <c r="QXT204" s="943"/>
      <c r="QXU204" s="943"/>
      <c r="QXV204" s="943"/>
      <c r="QXW204" s="943"/>
      <c r="QXX204" s="943"/>
      <c r="QXY204" s="943"/>
      <c r="QXZ204" s="943"/>
      <c r="QYA204" s="943"/>
      <c r="QYB204" s="943"/>
      <c r="QYC204" s="943"/>
      <c r="QYD204" s="943"/>
      <c r="QYE204" s="943"/>
      <c r="QYF204" s="943"/>
      <c r="QYG204" s="943"/>
      <c r="QYH204" s="943"/>
      <c r="QYI204" s="943"/>
      <c r="QYJ204" s="943"/>
      <c r="QYK204" s="943"/>
      <c r="QYL204" s="943"/>
      <c r="QYM204" s="943"/>
      <c r="QYN204" s="943"/>
      <c r="QYO204" s="943"/>
      <c r="QYP204" s="943"/>
      <c r="QYQ204" s="943"/>
      <c r="QYR204" s="943"/>
      <c r="QYS204" s="943"/>
      <c r="QYT204" s="943"/>
      <c r="QYU204" s="943"/>
      <c r="QYV204" s="943"/>
      <c r="QYW204" s="943"/>
      <c r="QYX204" s="943"/>
      <c r="QYY204" s="943"/>
      <c r="QYZ204" s="943"/>
      <c r="QZA204" s="943"/>
      <c r="QZB204" s="943"/>
      <c r="QZC204" s="943"/>
      <c r="QZD204" s="943"/>
      <c r="QZE204" s="943"/>
      <c r="QZF204" s="943"/>
      <c r="QZG204" s="943"/>
      <c r="QZH204" s="943"/>
      <c r="QZI204" s="943"/>
      <c r="QZJ204" s="943"/>
      <c r="QZK204" s="943"/>
      <c r="QZL204" s="943"/>
      <c r="QZM204" s="943"/>
      <c r="QZN204" s="943"/>
      <c r="QZO204" s="943"/>
      <c r="QZP204" s="943"/>
      <c r="QZQ204" s="943"/>
      <c r="QZR204" s="943"/>
      <c r="QZS204" s="943"/>
      <c r="QZT204" s="943"/>
      <c r="QZU204" s="943"/>
      <c r="QZV204" s="943"/>
      <c r="QZW204" s="943"/>
      <c r="QZX204" s="943"/>
      <c r="QZY204" s="943"/>
      <c r="QZZ204" s="943"/>
      <c r="RAA204" s="943"/>
      <c r="RAB204" s="943"/>
      <c r="RAC204" s="943"/>
      <c r="RAD204" s="943"/>
      <c r="RAE204" s="943"/>
      <c r="RAF204" s="943"/>
      <c r="RAG204" s="943"/>
      <c r="RAH204" s="943"/>
      <c r="RAI204" s="943"/>
      <c r="RAJ204" s="943"/>
      <c r="RAK204" s="943"/>
      <c r="RAL204" s="943"/>
      <c r="RAM204" s="943"/>
      <c r="RAN204" s="943"/>
      <c r="RAO204" s="943"/>
      <c r="RAP204" s="943"/>
      <c r="RAQ204" s="943"/>
      <c r="RAR204" s="943"/>
      <c r="RAS204" s="943"/>
      <c r="RAT204" s="943"/>
      <c r="RAU204" s="943"/>
      <c r="RAV204" s="943"/>
      <c r="RAW204" s="943"/>
      <c r="RAX204" s="943"/>
      <c r="RAY204" s="943"/>
      <c r="RAZ204" s="943"/>
      <c r="RBA204" s="943"/>
      <c r="RBB204" s="943"/>
      <c r="RBC204" s="943"/>
      <c r="RBD204" s="943"/>
      <c r="RBE204" s="943"/>
      <c r="RBF204" s="943"/>
      <c r="RBG204" s="943"/>
      <c r="RBH204" s="943"/>
      <c r="RBI204" s="943"/>
      <c r="RBJ204" s="943"/>
      <c r="RBK204" s="943"/>
      <c r="RBL204" s="943"/>
      <c r="RBM204" s="943"/>
      <c r="RBN204" s="943"/>
      <c r="RBO204" s="943"/>
      <c r="RBP204" s="943"/>
      <c r="RBQ204" s="943"/>
      <c r="RBR204" s="943"/>
      <c r="RBS204" s="943"/>
      <c r="RBT204" s="943"/>
      <c r="RBU204" s="943"/>
      <c r="RBV204" s="943"/>
      <c r="RBW204" s="943"/>
      <c r="RBX204" s="943"/>
      <c r="RBY204" s="943"/>
      <c r="RBZ204" s="943"/>
      <c r="RCA204" s="943"/>
      <c r="RCB204" s="943"/>
      <c r="RCC204" s="943"/>
      <c r="RCD204" s="943"/>
      <c r="RCE204" s="943"/>
      <c r="RCF204" s="943"/>
      <c r="RCG204" s="943"/>
      <c r="RCH204" s="943"/>
      <c r="RCI204" s="943"/>
      <c r="RCJ204" s="943"/>
      <c r="RCK204" s="943"/>
      <c r="RCL204" s="943"/>
      <c r="RCM204" s="943"/>
      <c r="RCN204" s="943"/>
      <c r="RCO204" s="943"/>
      <c r="RCP204" s="943"/>
      <c r="RCQ204" s="943"/>
      <c r="RCR204" s="943"/>
      <c r="RCS204" s="943"/>
      <c r="RCT204" s="943"/>
      <c r="RCU204" s="943"/>
      <c r="RCV204" s="943"/>
      <c r="RCW204" s="943"/>
      <c r="RCX204" s="943"/>
      <c r="RCY204" s="943"/>
      <c r="RCZ204" s="943"/>
      <c r="RDA204" s="943"/>
      <c r="RDB204" s="943"/>
      <c r="RDC204" s="943"/>
      <c r="RDD204" s="943"/>
      <c r="RDE204" s="943"/>
      <c r="RDF204" s="943"/>
      <c r="RDG204" s="943"/>
      <c r="RDH204" s="943"/>
      <c r="RDI204" s="943"/>
      <c r="RDJ204" s="943"/>
      <c r="RDK204" s="943"/>
      <c r="RDL204" s="943"/>
      <c r="RDM204" s="943"/>
      <c r="RDO204" s="943"/>
      <c r="RDP204" s="943"/>
      <c r="RDQ204" s="943"/>
      <c r="RDR204" s="943"/>
      <c r="RDS204" s="943"/>
      <c r="RDT204" s="943"/>
      <c r="RDU204" s="943"/>
      <c r="RDV204" s="943"/>
      <c r="RDW204" s="943"/>
      <c r="RDX204" s="943"/>
      <c r="RDY204" s="943"/>
      <c r="RDZ204" s="943"/>
      <c r="REA204" s="943"/>
      <c r="REB204" s="943"/>
      <c r="REC204" s="943"/>
      <c r="RED204" s="943"/>
      <c r="REE204" s="943"/>
      <c r="REF204" s="943"/>
      <c r="REG204" s="943"/>
      <c r="REH204" s="943"/>
      <c r="REI204" s="943"/>
      <c r="REJ204" s="943"/>
      <c r="REK204" s="943"/>
      <c r="REL204" s="943"/>
      <c r="REM204" s="943"/>
      <c r="REN204" s="943"/>
      <c r="REO204" s="943"/>
      <c r="REP204" s="943"/>
      <c r="REQ204" s="943"/>
      <c r="RER204" s="943"/>
      <c r="RES204" s="943"/>
      <c r="RET204" s="943"/>
      <c r="REU204" s="943"/>
      <c r="REV204" s="943"/>
      <c r="REW204" s="943"/>
      <c r="REX204" s="943"/>
      <c r="REY204" s="943"/>
      <c r="REZ204" s="943"/>
      <c r="RFA204" s="943"/>
      <c r="RFB204" s="943"/>
      <c r="RFC204" s="943"/>
      <c r="RFD204" s="943"/>
      <c r="RFE204" s="943"/>
      <c r="RFF204" s="943"/>
      <c r="RFG204" s="943"/>
      <c r="RFH204" s="943"/>
      <c r="RFI204" s="943"/>
      <c r="RFJ204" s="943"/>
      <c r="RFK204" s="943"/>
      <c r="RFL204" s="943"/>
      <c r="RFM204" s="943"/>
      <c r="RFN204" s="943"/>
      <c r="RFO204" s="943"/>
      <c r="RFP204" s="943"/>
      <c r="RFQ204" s="943"/>
      <c r="RFR204" s="943"/>
      <c r="RFS204" s="943"/>
      <c r="RFT204" s="943"/>
      <c r="RFU204" s="943"/>
      <c r="RFV204" s="943"/>
      <c r="RFW204" s="943"/>
      <c r="RFX204" s="943"/>
      <c r="RFY204" s="943"/>
      <c r="RFZ204" s="943"/>
      <c r="RGA204" s="943"/>
      <c r="RGB204" s="943"/>
      <c r="RGC204" s="943"/>
      <c r="RGD204" s="943"/>
      <c r="RGE204" s="943"/>
      <c r="RGF204" s="943"/>
      <c r="RGG204" s="943"/>
      <c r="RGH204" s="943"/>
      <c r="RGI204" s="943"/>
      <c r="RGJ204" s="943"/>
      <c r="RGK204" s="943"/>
      <c r="RGL204" s="943"/>
      <c r="RGM204" s="943"/>
      <c r="RGN204" s="943"/>
      <c r="RGO204" s="943"/>
      <c r="RGP204" s="943"/>
      <c r="RGQ204" s="943"/>
      <c r="RGR204" s="943"/>
      <c r="RGS204" s="943"/>
      <c r="RGT204" s="943"/>
      <c r="RGU204" s="943"/>
      <c r="RGV204" s="943"/>
      <c r="RGW204" s="943"/>
      <c r="RGX204" s="943"/>
      <c r="RGY204" s="943"/>
      <c r="RGZ204" s="943"/>
      <c r="RHA204" s="943"/>
      <c r="RHB204" s="943"/>
      <c r="RHC204" s="943"/>
      <c r="RHD204" s="943"/>
      <c r="RHE204" s="943"/>
      <c r="RHF204" s="943"/>
      <c r="RHG204" s="943"/>
      <c r="RHH204" s="943"/>
      <c r="RHI204" s="943"/>
      <c r="RHJ204" s="943"/>
      <c r="RHK204" s="943"/>
      <c r="RHL204" s="943"/>
      <c r="RHM204" s="943"/>
      <c r="RHN204" s="943"/>
      <c r="RHO204" s="943"/>
      <c r="RHP204" s="943"/>
      <c r="RHQ204" s="943"/>
      <c r="RHR204" s="943"/>
      <c r="RHS204" s="943"/>
      <c r="RHT204" s="943"/>
      <c r="RHU204" s="943"/>
      <c r="RHV204" s="943"/>
      <c r="RHW204" s="943"/>
      <c r="RHX204" s="943"/>
      <c r="RHY204" s="943"/>
      <c r="RHZ204" s="943"/>
      <c r="RIA204" s="943"/>
      <c r="RIB204" s="943"/>
      <c r="RIC204" s="943"/>
      <c r="RID204" s="943"/>
      <c r="RIE204" s="943"/>
      <c r="RIF204" s="943"/>
      <c r="RIG204" s="943"/>
      <c r="RIH204" s="943"/>
      <c r="RII204" s="943"/>
      <c r="RIJ204" s="943"/>
      <c r="RIK204" s="943"/>
      <c r="RIL204" s="943"/>
      <c r="RIM204" s="943"/>
      <c r="RIN204" s="943"/>
      <c r="RIO204" s="943"/>
      <c r="RIP204" s="943"/>
      <c r="RIQ204" s="943"/>
      <c r="RIR204" s="943"/>
      <c r="RIS204" s="943"/>
      <c r="RIT204" s="943"/>
      <c r="RIU204" s="943"/>
      <c r="RIV204" s="943"/>
      <c r="RIW204" s="943"/>
      <c r="RIX204" s="943"/>
      <c r="RIY204" s="943"/>
      <c r="RIZ204" s="943"/>
      <c r="RJA204" s="943"/>
      <c r="RJB204" s="943"/>
      <c r="RJC204" s="943"/>
      <c r="RJD204" s="943"/>
      <c r="RJE204" s="943"/>
      <c r="RJF204" s="943"/>
      <c r="RJG204" s="943"/>
      <c r="RJH204" s="943"/>
      <c r="RJI204" s="943"/>
      <c r="RJJ204" s="943"/>
      <c r="RJK204" s="943"/>
      <c r="RJL204" s="943"/>
      <c r="RJM204" s="943"/>
      <c r="RJN204" s="943"/>
      <c r="RJO204" s="943"/>
      <c r="RJP204" s="943"/>
      <c r="RJQ204" s="943"/>
      <c r="RJR204" s="943"/>
      <c r="RJS204" s="943"/>
      <c r="RJT204" s="943"/>
      <c r="RJU204" s="943"/>
      <c r="RJV204" s="943"/>
      <c r="RJW204" s="943"/>
      <c r="RJX204" s="943"/>
      <c r="RJY204" s="943"/>
      <c r="RJZ204" s="943"/>
      <c r="RKA204" s="943"/>
      <c r="RKB204" s="943"/>
      <c r="RKC204" s="943"/>
      <c r="RKD204" s="943"/>
      <c r="RKE204" s="943"/>
      <c r="RKF204" s="943"/>
      <c r="RKG204" s="943"/>
      <c r="RKH204" s="943"/>
      <c r="RKI204" s="943"/>
      <c r="RKJ204" s="943"/>
      <c r="RKK204" s="943"/>
      <c r="RKL204" s="943"/>
      <c r="RKM204" s="943"/>
      <c r="RKN204" s="943"/>
      <c r="RKO204" s="943"/>
      <c r="RKP204" s="943"/>
      <c r="RKQ204" s="943"/>
      <c r="RKR204" s="943"/>
      <c r="RKS204" s="943"/>
      <c r="RKT204" s="943"/>
      <c r="RKU204" s="943"/>
      <c r="RKV204" s="943"/>
      <c r="RKW204" s="943"/>
      <c r="RKX204" s="943"/>
      <c r="RKY204" s="943"/>
      <c r="RKZ204" s="943"/>
      <c r="RLA204" s="943"/>
      <c r="RLB204" s="943"/>
      <c r="RLC204" s="943"/>
      <c r="RLD204" s="943"/>
      <c r="RLE204" s="943"/>
      <c r="RLF204" s="943"/>
      <c r="RLG204" s="943"/>
      <c r="RLH204" s="943"/>
      <c r="RLI204" s="943"/>
      <c r="RLJ204" s="943"/>
      <c r="RLK204" s="943"/>
      <c r="RLL204" s="943"/>
      <c r="RLM204" s="943"/>
      <c r="RLN204" s="943"/>
      <c r="RLO204" s="943"/>
      <c r="RLP204" s="943"/>
      <c r="RLQ204" s="943"/>
      <c r="RLR204" s="943"/>
      <c r="RLS204" s="943"/>
      <c r="RLT204" s="943"/>
      <c r="RLU204" s="943"/>
      <c r="RLV204" s="943"/>
      <c r="RLW204" s="943"/>
      <c r="RLX204" s="943"/>
      <c r="RLY204" s="943"/>
      <c r="RLZ204" s="943"/>
      <c r="RMA204" s="943"/>
      <c r="RMB204" s="943"/>
      <c r="RMC204" s="943"/>
      <c r="RMD204" s="943"/>
      <c r="RME204" s="943"/>
      <c r="RMF204" s="943"/>
      <c r="RMG204" s="943"/>
      <c r="RMH204" s="943"/>
      <c r="RMI204" s="943"/>
      <c r="RMJ204" s="943"/>
      <c r="RMK204" s="943"/>
      <c r="RML204" s="943"/>
      <c r="RMM204" s="943"/>
      <c r="RMN204" s="943"/>
      <c r="RMO204" s="943"/>
      <c r="RMP204" s="943"/>
      <c r="RMQ204" s="943"/>
      <c r="RMR204" s="943"/>
      <c r="RMS204" s="943"/>
      <c r="RMT204" s="943"/>
      <c r="RMU204" s="943"/>
      <c r="RMV204" s="943"/>
      <c r="RMW204" s="943"/>
      <c r="RMX204" s="943"/>
      <c r="RMY204" s="943"/>
      <c r="RMZ204" s="943"/>
      <c r="RNA204" s="943"/>
      <c r="RNB204" s="943"/>
      <c r="RNC204" s="943"/>
      <c r="RND204" s="943"/>
      <c r="RNE204" s="943"/>
      <c r="RNF204" s="943"/>
      <c r="RNG204" s="943"/>
      <c r="RNH204" s="943"/>
      <c r="RNI204" s="943"/>
      <c r="RNK204" s="943"/>
      <c r="RNL204" s="943"/>
      <c r="RNM204" s="943"/>
      <c r="RNN204" s="943"/>
      <c r="RNO204" s="943"/>
      <c r="RNP204" s="943"/>
      <c r="RNQ204" s="943"/>
      <c r="RNR204" s="943"/>
      <c r="RNS204" s="943"/>
      <c r="RNT204" s="943"/>
      <c r="RNU204" s="943"/>
      <c r="RNV204" s="943"/>
      <c r="RNW204" s="943"/>
      <c r="RNX204" s="943"/>
      <c r="RNY204" s="943"/>
      <c r="RNZ204" s="943"/>
      <c r="ROA204" s="943"/>
      <c r="ROB204" s="943"/>
      <c r="ROC204" s="943"/>
      <c r="ROD204" s="943"/>
      <c r="ROE204" s="943"/>
      <c r="ROF204" s="943"/>
      <c r="ROG204" s="943"/>
      <c r="ROH204" s="943"/>
      <c r="ROI204" s="943"/>
      <c r="ROJ204" s="943"/>
      <c r="ROK204" s="943"/>
      <c r="ROL204" s="943"/>
      <c r="ROM204" s="943"/>
      <c r="RON204" s="943"/>
      <c r="ROO204" s="943"/>
      <c r="ROP204" s="943"/>
      <c r="ROQ204" s="943"/>
      <c r="ROR204" s="943"/>
      <c r="ROS204" s="943"/>
      <c r="ROT204" s="943"/>
      <c r="ROU204" s="943"/>
      <c r="ROV204" s="943"/>
      <c r="ROW204" s="943"/>
      <c r="ROX204" s="943"/>
      <c r="ROY204" s="943"/>
      <c r="ROZ204" s="943"/>
      <c r="RPA204" s="943"/>
      <c r="RPB204" s="943"/>
      <c r="RPC204" s="943"/>
      <c r="RPD204" s="943"/>
      <c r="RPE204" s="943"/>
      <c r="RPF204" s="943"/>
      <c r="RPG204" s="943"/>
      <c r="RPH204" s="943"/>
      <c r="RPI204" s="943"/>
      <c r="RPJ204" s="943"/>
      <c r="RPK204" s="943"/>
      <c r="RPL204" s="943"/>
      <c r="RPM204" s="943"/>
      <c r="RPN204" s="943"/>
      <c r="RPO204" s="943"/>
      <c r="RPP204" s="943"/>
      <c r="RPQ204" s="943"/>
      <c r="RPR204" s="943"/>
      <c r="RPS204" s="943"/>
      <c r="RPT204" s="943"/>
      <c r="RPU204" s="943"/>
      <c r="RPV204" s="943"/>
      <c r="RPW204" s="943"/>
      <c r="RPX204" s="943"/>
      <c r="RPY204" s="943"/>
      <c r="RPZ204" s="943"/>
      <c r="RQA204" s="943"/>
      <c r="RQB204" s="943"/>
      <c r="RQC204" s="943"/>
      <c r="RQD204" s="943"/>
      <c r="RQE204" s="943"/>
      <c r="RQF204" s="943"/>
      <c r="RQG204" s="943"/>
      <c r="RQH204" s="943"/>
      <c r="RQI204" s="943"/>
      <c r="RQJ204" s="943"/>
      <c r="RQK204" s="943"/>
      <c r="RQL204" s="943"/>
      <c r="RQM204" s="943"/>
      <c r="RQN204" s="943"/>
      <c r="RQO204" s="943"/>
      <c r="RQP204" s="943"/>
      <c r="RQQ204" s="943"/>
      <c r="RQR204" s="943"/>
      <c r="RQS204" s="943"/>
      <c r="RQT204" s="943"/>
      <c r="RQU204" s="943"/>
      <c r="RQV204" s="943"/>
      <c r="RQW204" s="943"/>
      <c r="RQX204" s="943"/>
      <c r="RQY204" s="943"/>
      <c r="RQZ204" s="943"/>
      <c r="RRA204" s="943"/>
      <c r="RRB204" s="943"/>
      <c r="RRC204" s="943"/>
      <c r="RRD204" s="943"/>
      <c r="RRE204" s="943"/>
      <c r="RRF204" s="943"/>
      <c r="RRG204" s="943"/>
      <c r="RRH204" s="943"/>
      <c r="RRI204" s="943"/>
      <c r="RRJ204" s="943"/>
      <c r="RRK204" s="943"/>
      <c r="RRL204" s="943"/>
      <c r="RRM204" s="943"/>
      <c r="RRN204" s="943"/>
      <c r="RRO204" s="943"/>
      <c r="RRP204" s="943"/>
      <c r="RRQ204" s="943"/>
      <c r="RRR204" s="943"/>
      <c r="RRS204" s="943"/>
      <c r="RRT204" s="943"/>
      <c r="RRU204" s="943"/>
      <c r="RRV204" s="943"/>
      <c r="RRW204" s="943"/>
      <c r="RRX204" s="943"/>
      <c r="RRY204" s="943"/>
      <c r="RRZ204" s="943"/>
      <c r="RSA204" s="943"/>
      <c r="RSB204" s="943"/>
      <c r="RSC204" s="943"/>
      <c r="RSD204" s="943"/>
      <c r="RSE204" s="943"/>
      <c r="RSF204" s="943"/>
      <c r="RSG204" s="943"/>
      <c r="RSH204" s="943"/>
      <c r="RSI204" s="943"/>
      <c r="RSJ204" s="943"/>
      <c r="RSK204" s="943"/>
      <c r="RSL204" s="943"/>
      <c r="RSM204" s="943"/>
      <c r="RSN204" s="943"/>
      <c r="RSO204" s="943"/>
      <c r="RSP204" s="943"/>
      <c r="RSQ204" s="943"/>
      <c r="RSR204" s="943"/>
      <c r="RSS204" s="943"/>
      <c r="RST204" s="943"/>
      <c r="RSU204" s="943"/>
      <c r="RSV204" s="943"/>
      <c r="RSW204" s="943"/>
      <c r="RSX204" s="943"/>
      <c r="RSY204" s="943"/>
      <c r="RSZ204" s="943"/>
      <c r="RTA204" s="943"/>
      <c r="RTB204" s="943"/>
      <c r="RTC204" s="943"/>
      <c r="RTD204" s="943"/>
      <c r="RTE204" s="943"/>
      <c r="RTF204" s="943"/>
      <c r="RTG204" s="943"/>
      <c r="RTH204" s="943"/>
      <c r="RTI204" s="943"/>
      <c r="RTJ204" s="943"/>
      <c r="RTK204" s="943"/>
      <c r="RTL204" s="943"/>
      <c r="RTM204" s="943"/>
      <c r="RTN204" s="943"/>
      <c r="RTO204" s="943"/>
      <c r="RTP204" s="943"/>
      <c r="RTQ204" s="943"/>
      <c r="RTR204" s="943"/>
      <c r="RTS204" s="943"/>
      <c r="RTT204" s="943"/>
      <c r="RTU204" s="943"/>
      <c r="RTV204" s="943"/>
      <c r="RTW204" s="943"/>
      <c r="RTX204" s="943"/>
      <c r="RTY204" s="943"/>
      <c r="RTZ204" s="943"/>
      <c r="RUA204" s="943"/>
      <c r="RUB204" s="943"/>
      <c r="RUC204" s="943"/>
      <c r="RUD204" s="943"/>
      <c r="RUE204" s="943"/>
      <c r="RUF204" s="943"/>
      <c r="RUG204" s="943"/>
      <c r="RUH204" s="943"/>
      <c r="RUI204" s="943"/>
      <c r="RUJ204" s="943"/>
      <c r="RUK204" s="943"/>
      <c r="RUL204" s="943"/>
      <c r="RUM204" s="943"/>
      <c r="RUN204" s="943"/>
      <c r="RUO204" s="943"/>
      <c r="RUP204" s="943"/>
      <c r="RUQ204" s="943"/>
      <c r="RUR204" s="943"/>
      <c r="RUS204" s="943"/>
      <c r="RUT204" s="943"/>
      <c r="RUU204" s="943"/>
      <c r="RUV204" s="943"/>
      <c r="RUW204" s="943"/>
      <c r="RUX204" s="943"/>
      <c r="RUY204" s="943"/>
      <c r="RUZ204" s="943"/>
      <c r="RVA204" s="943"/>
      <c r="RVB204" s="943"/>
      <c r="RVC204" s="943"/>
      <c r="RVD204" s="943"/>
      <c r="RVE204" s="943"/>
      <c r="RVF204" s="943"/>
      <c r="RVG204" s="943"/>
      <c r="RVH204" s="943"/>
      <c r="RVI204" s="943"/>
      <c r="RVJ204" s="943"/>
      <c r="RVK204" s="943"/>
      <c r="RVL204" s="943"/>
      <c r="RVM204" s="943"/>
      <c r="RVN204" s="943"/>
      <c r="RVO204" s="943"/>
      <c r="RVP204" s="943"/>
      <c r="RVQ204" s="943"/>
      <c r="RVR204" s="943"/>
      <c r="RVS204" s="943"/>
      <c r="RVT204" s="943"/>
      <c r="RVU204" s="943"/>
      <c r="RVV204" s="943"/>
      <c r="RVW204" s="943"/>
      <c r="RVX204" s="943"/>
      <c r="RVY204" s="943"/>
      <c r="RVZ204" s="943"/>
      <c r="RWA204" s="943"/>
      <c r="RWB204" s="943"/>
      <c r="RWC204" s="943"/>
      <c r="RWD204" s="943"/>
      <c r="RWE204" s="943"/>
      <c r="RWF204" s="943"/>
      <c r="RWG204" s="943"/>
      <c r="RWH204" s="943"/>
      <c r="RWI204" s="943"/>
      <c r="RWJ204" s="943"/>
      <c r="RWK204" s="943"/>
      <c r="RWL204" s="943"/>
      <c r="RWM204" s="943"/>
      <c r="RWN204" s="943"/>
      <c r="RWO204" s="943"/>
      <c r="RWP204" s="943"/>
      <c r="RWQ204" s="943"/>
      <c r="RWR204" s="943"/>
      <c r="RWS204" s="943"/>
      <c r="RWT204" s="943"/>
      <c r="RWU204" s="943"/>
      <c r="RWV204" s="943"/>
      <c r="RWW204" s="943"/>
      <c r="RWX204" s="943"/>
      <c r="RWY204" s="943"/>
      <c r="RWZ204" s="943"/>
      <c r="RXA204" s="943"/>
      <c r="RXB204" s="943"/>
      <c r="RXC204" s="943"/>
      <c r="RXD204" s="943"/>
      <c r="RXE204" s="943"/>
      <c r="RXG204" s="943"/>
      <c r="RXH204" s="943"/>
      <c r="RXI204" s="943"/>
      <c r="RXJ204" s="943"/>
      <c r="RXK204" s="943"/>
      <c r="RXL204" s="943"/>
      <c r="RXM204" s="943"/>
      <c r="RXN204" s="943"/>
      <c r="RXO204" s="943"/>
      <c r="RXP204" s="943"/>
      <c r="RXQ204" s="943"/>
      <c r="RXR204" s="943"/>
      <c r="RXS204" s="943"/>
      <c r="RXT204" s="943"/>
      <c r="RXU204" s="943"/>
      <c r="RXV204" s="943"/>
      <c r="RXW204" s="943"/>
      <c r="RXX204" s="943"/>
      <c r="RXY204" s="943"/>
      <c r="RXZ204" s="943"/>
      <c r="RYA204" s="943"/>
      <c r="RYB204" s="943"/>
      <c r="RYC204" s="943"/>
      <c r="RYD204" s="943"/>
      <c r="RYE204" s="943"/>
      <c r="RYF204" s="943"/>
      <c r="RYG204" s="943"/>
      <c r="RYH204" s="943"/>
      <c r="RYI204" s="943"/>
      <c r="RYJ204" s="943"/>
      <c r="RYK204" s="943"/>
      <c r="RYL204" s="943"/>
      <c r="RYM204" s="943"/>
      <c r="RYN204" s="943"/>
      <c r="RYO204" s="943"/>
      <c r="RYP204" s="943"/>
      <c r="RYQ204" s="943"/>
      <c r="RYR204" s="943"/>
      <c r="RYS204" s="943"/>
      <c r="RYT204" s="943"/>
      <c r="RYU204" s="943"/>
      <c r="RYV204" s="943"/>
      <c r="RYW204" s="943"/>
      <c r="RYX204" s="943"/>
      <c r="RYY204" s="943"/>
      <c r="RYZ204" s="943"/>
      <c r="RZA204" s="943"/>
      <c r="RZB204" s="943"/>
      <c r="RZC204" s="943"/>
      <c r="RZD204" s="943"/>
      <c r="RZE204" s="943"/>
      <c r="RZF204" s="943"/>
      <c r="RZG204" s="943"/>
      <c r="RZH204" s="943"/>
      <c r="RZI204" s="943"/>
      <c r="RZJ204" s="943"/>
      <c r="RZK204" s="943"/>
      <c r="RZL204" s="943"/>
      <c r="RZM204" s="943"/>
      <c r="RZN204" s="943"/>
      <c r="RZO204" s="943"/>
      <c r="RZP204" s="943"/>
      <c r="RZQ204" s="943"/>
      <c r="RZR204" s="943"/>
      <c r="RZS204" s="943"/>
      <c r="RZT204" s="943"/>
      <c r="RZU204" s="943"/>
      <c r="RZV204" s="943"/>
      <c r="RZW204" s="943"/>
      <c r="RZX204" s="943"/>
      <c r="RZY204" s="943"/>
      <c r="RZZ204" s="943"/>
      <c r="SAA204" s="943"/>
      <c r="SAB204" s="943"/>
      <c r="SAC204" s="943"/>
      <c r="SAD204" s="943"/>
      <c r="SAE204" s="943"/>
      <c r="SAF204" s="943"/>
      <c r="SAG204" s="943"/>
      <c r="SAH204" s="943"/>
      <c r="SAI204" s="943"/>
      <c r="SAJ204" s="943"/>
      <c r="SAK204" s="943"/>
      <c r="SAL204" s="943"/>
      <c r="SAM204" s="943"/>
      <c r="SAN204" s="943"/>
      <c r="SAO204" s="943"/>
      <c r="SAP204" s="943"/>
      <c r="SAQ204" s="943"/>
      <c r="SAR204" s="943"/>
      <c r="SAS204" s="943"/>
      <c r="SAT204" s="943"/>
      <c r="SAU204" s="943"/>
      <c r="SAV204" s="943"/>
      <c r="SAW204" s="943"/>
      <c r="SAX204" s="943"/>
      <c r="SAY204" s="943"/>
      <c r="SAZ204" s="943"/>
      <c r="SBA204" s="943"/>
      <c r="SBB204" s="943"/>
      <c r="SBC204" s="943"/>
      <c r="SBD204" s="943"/>
      <c r="SBE204" s="943"/>
      <c r="SBF204" s="943"/>
      <c r="SBG204" s="943"/>
      <c r="SBH204" s="943"/>
      <c r="SBI204" s="943"/>
      <c r="SBJ204" s="943"/>
      <c r="SBK204" s="943"/>
      <c r="SBL204" s="943"/>
      <c r="SBM204" s="943"/>
      <c r="SBN204" s="943"/>
      <c r="SBO204" s="943"/>
      <c r="SBP204" s="943"/>
      <c r="SBQ204" s="943"/>
      <c r="SBR204" s="943"/>
      <c r="SBS204" s="943"/>
      <c r="SBT204" s="943"/>
      <c r="SBU204" s="943"/>
      <c r="SBV204" s="943"/>
      <c r="SBW204" s="943"/>
      <c r="SBX204" s="943"/>
      <c r="SBY204" s="943"/>
      <c r="SBZ204" s="943"/>
      <c r="SCA204" s="943"/>
      <c r="SCB204" s="943"/>
      <c r="SCC204" s="943"/>
      <c r="SCD204" s="943"/>
      <c r="SCE204" s="943"/>
      <c r="SCF204" s="943"/>
      <c r="SCG204" s="943"/>
      <c r="SCH204" s="943"/>
      <c r="SCI204" s="943"/>
      <c r="SCJ204" s="943"/>
      <c r="SCK204" s="943"/>
      <c r="SCL204" s="943"/>
      <c r="SCM204" s="943"/>
      <c r="SCN204" s="943"/>
      <c r="SCO204" s="943"/>
      <c r="SCP204" s="943"/>
      <c r="SCQ204" s="943"/>
      <c r="SCR204" s="943"/>
      <c r="SCS204" s="943"/>
      <c r="SCT204" s="943"/>
      <c r="SCU204" s="943"/>
      <c r="SCV204" s="943"/>
      <c r="SCW204" s="943"/>
      <c r="SCX204" s="943"/>
      <c r="SCY204" s="943"/>
      <c r="SCZ204" s="943"/>
      <c r="SDA204" s="943"/>
      <c r="SDB204" s="943"/>
      <c r="SDC204" s="943"/>
      <c r="SDD204" s="943"/>
      <c r="SDE204" s="943"/>
      <c r="SDF204" s="943"/>
      <c r="SDG204" s="943"/>
      <c r="SDH204" s="943"/>
      <c r="SDI204" s="943"/>
      <c r="SDJ204" s="943"/>
      <c r="SDK204" s="943"/>
      <c r="SDL204" s="943"/>
      <c r="SDM204" s="943"/>
      <c r="SDN204" s="943"/>
      <c r="SDO204" s="943"/>
      <c r="SDP204" s="943"/>
      <c r="SDQ204" s="943"/>
      <c r="SDR204" s="943"/>
      <c r="SDS204" s="943"/>
      <c r="SDT204" s="943"/>
      <c r="SDU204" s="943"/>
      <c r="SDV204" s="943"/>
      <c r="SDW204" s="943"/>
      <c r="SDX204" s="943"/>
      <c r="SDY204" s="943"/>
      <c r="SDZ204" s="943"/>
      <c r="SEA204" s="943"/>
      <c r="SEB204" s="943"/>
      <c r="SEC204" s="943"/>
      <c r="SED204" s="943"/>
      <c r="SEE204" s="943"/>
      <c r="SEF204" s="943"/>
      <c r="SEG204" s="943"/>
      <c r="SEH204" s="943"/>
      <c r="SEI204" s="943"/>
      <c r="SEJ204" s="943"/>
      <c r="SEK204" s="943"/>
      <c r="SEL204" s="943"/>
      <c r="SEM204" s="943"/>
      <c r="SEN204" s="943"/>
      <c r="SEO204" s="943"/>
      <c r="SEP204" s="943"/>
      <c r="SEQ204" s="943"/>
      <c r="SER204" s="943"/>
      <c r="SES204" s="943"/>
      <c r="SET204" s="943"/>
      <c r="SEU204" s="943"/>
      <c r="SEV204" s="943"/>
      <c r="SEW204" s="943"/>
      <c r="SEX204" s="943"/>
      <c r="SEY204" s="943"/>
      <c r="SEZ204" s="943"/>
      <c r="SFA204" s="943"/>
      <c r="SFB204" s="943"/>
      <c r="SFC204" s="943"/>
      <c r="SFD204" s="943"/>
      <c r="SFE204" s="943"/>
      <c r="SFF204" s="943"/>
      <c r="SFG204" s="943"/>
      <c r="SFH204" s="943"/>
      <c r="SFI204" s="943"/>
      <c r="SFJ204" s="943"/>
      <c r="SFK204" s="943"/>
      <c r="SFL204" s="943"/>
      <c r="SFM204" s="943"/>
      <c r="SFN204" s="943"/>
      <c r="SFO204" s="943"/>
      <c r="SFP204" s="943"/>
      <c r="SFQ204" s="943"/>
      <c r="SFR204" s="943"/>
      <c r="SFS204" s="943"/>
      <c r="SFT204" s="943"/>
      <c r="SFU204" s="943"/>
      <c r="SFV204" s="943"/>
      <c r="SFW204" s="943"/>
      <c r="SFX204" s="943"/>
      <c r="SFY204" s="943"/>
      <c r="SFZ204" s="943"/>
      <c r="SGA204" s="943"/>
      <c r="SGB204" s="943"/>
      <c r="SGC204" s="943"/>
      <c r="SGD204" s="943"/>
      <c r="SGE204" s="943"/>
      <c r="SGF204" s="943"/>
      <c r="SGG204" s="943"/>
      <c r="SGH204" s="943"/>
      <c r="SGI204" s="943"/>
      <c r="SGJ204" s="943"/>
      <c r="SGK204" s="943"/>
      <c r="SGL204" s="943"/>
      <c r="SGM204" s="943"/>
      <c r="SGN204" s="943"/>
      <c r="SGO204" s="943"/>
      <c r="SGP204" s="943"/>
      <c r="SGQ204" s="943"/>
      <c r="SGR204" s="943"/>
      <c r="SGS204" s="943"/>
      <c r="SGT204" s="943"/>
      <c r="SGU204" s="943"/>
      <c r="SGV204" s="943"/>
      <c r="SGW204" s="943"/>
      <c r="SGX204" s="943"/>
      <c r="SGY204" s="943"/>
      <c r="SGZ204" s="943"/>
      <c r="SHA204" s="943"/>
      <c r="SHC204" s="943"/>
      <c r="SHD204" s="943"/>
      <c r="SHE204" s="943"/>
      <c r="SHF204" s="943"/>
      <c r="SHG204" s="943"/>
      <c r="SHH204" s="943"/>
      <c r="SHI204" s="943"/>
      <c r="SHJ204" s="943"/>
      <c r="SHK204" s="943"/>
      <c r="SHL204" s="943"/>
      <c r="SHM204" s="943"/>
      <c r="SHN204" s="943"/>
      <c r="SHO204" s="943"/>
      <c r="SHP204" s="943"/>
      <c r="SHQ204" s="943"/>
      <c r="SHR204" s="943"/>
      <c r="SHS204" s="943"/>
      <c r="SHT204" s="943"/>
      <c r="SHU204" s="943"/>
      <c r="SHV204" s="943"/>
      <c r="SHW204" s="943"/>
      <c r="SHX204" s="943"/>
      <c r="SHY204" s="943"/>
      <c r="SHZ204" s="943"/>
      <c r="SIA204" s="943"/>
      <c r="SIB204" s="943"/>
      <c r="SIC204" s="943"/>
      <c r="SID204" s="943"/>
      <c r="SIE204" s="943"/>
      <c r="SIF204" s="943"/>
      <c r="SIG204" s="943"/>
      <c r="SIH204" s="943"/>
      <c r="SII204" s="943"/>
      <c r="SIJ204" s="943"/>
      <c r="SIK204" s="943"/>
      <c r="SIL204" s="943"/>
      <c r="SIM204" s="943"/>
      <c r="SIN204" s="943"/>
      <c r="SIO204" s="943"/>
      <c r="SIP204" s="943"/>
      <c r="SIQ204" s="943"/>
      <c r="SIR204" s="943"/>
      <c r="SIS204" s="943"/>
      <c r="SIT204" s="943"/>
      <c r="SIU204" s="943"/>
      <c r="SIV204" s="943"/>
      <c r="SIW204" s="943"/>
      <c r="SIX204" s="943"/>
      <c r="SIY204" s="943"/>
      <c r="SIZ204" s="943"/>
      <c r="SJA204" s="943"/>
      <c r="SJB204" s="943"/>
      <c r="SJC204" s="943"/>
      <c r="SJD204" s="943"/>
      <c r="SJE204" s="943"/>
      <c r="SJF204" s="943"/>
      <c r="SJG204" s="943"/>
      <c r="SJH204" s="943"/>
      <c r="SJI204" s="943"/>
      <c r="SJJ204" s="943"/>
      <c r="SJK204" s="943"/>
      <c r="SJL204" s="943"/>
      <c r="SJM204" s="943"/>
      <c r="SJN204" s="943"/>
      <c r="SJO204" s="943"/>
      <c r="SJP204" s="943"/>
      <c r="SJQ204" s="943"/>
      <c r="SJR204" s="943"/>
      <c r="SJS204" s="943"/>
      <c r="SJT204" s="943"/>
      <c r="SJU204" s="943"/>
      <c r="SJV204" s="943"/>
      <c r="SJW204" s="943"/>
      <c r="SJX204" s="943"/>
      <c r="SJY204" s="943"/>
      <c r="SJZ204" s="943"/>
      <c r="SKA204" s="943"/>
      <c r="SKB204" s="943"/>
      <c r="SKC204" s="943"/>
      <c r="SKD204" s="943"/>
      <c r="SKE204" s="943"/>
      <c r="SKF204" s="943"/>
      <c r="SKG204" s="943"/>
      <c r="SKH204" s="943"/>
      <c r="SKI204" s="943"/>
      <c r="SKJ204" s="943"/>
      <c r="SKK204" s="943"/>
      <c r="SKL204" s="943"/>
      <c r="SKM204" s="943"/>
      <c r="SKN204" s="943"/>
      <c r="SKO204" s="943"/>
      <c r="SKP204" s="943"/>
      <c r="SKQ204" s="943"/>
      <c r="SKR204" s="943"/>
      <c r="SKS204" s="943"/>
      <c r="SKT204" s="943"/>
      <c r="SKU204" s="943"/>
      <c r="SKV204" s="943"/>
      <c r="SKW204" s="943"/>
      <c r="SKX204" s="943"/>
      <c r="SKY204" s="943"/>
      <c r="SKZ204" s="943"/>
      <c r="SLA204" s="943"/>
      <c r="SLB204" s="943"/>
      <c r="SLC204" s="943"/>
      <c r="SLD204" s="943"/>
      <c r="SLE204" s="943"/>
      <c r="SLF204" s="943"/>
      <c r="SLG204" s="943"/>
      <c r="SLH204" s="943"/>
      <c r="SLI204" s="943"/>
      <c r="SLJ204" s="943"/>
      <c r="SLK204" s="943"/>
      <c r="SLL204" s="943"/>
      <c r="SLM204" s="943"/>
      <c r="SLN204" s="943"/>
      <c r="SLO204" s="943"/>
      <c r="SLP204" s="943"/>
      <c r="SLQ204" s="943"/>
      <c r="SLR204" s="943"/>
      <c r="SLS204" s="943"/>
      <c r="SLT204" s="943"/>
      <c r="SLU204" s="943"/>
      <c r="SLV204" s="943"/>
      <c r="SLW204" s="943"/>
      <c r="SLX204" s="943"/>
      <c r="SLY204" s="943"/>
      <c r="SLZ204" s="943"/>
      <c r="SMA204" s="943"/>
      <c r="SMB204" s="943"/>
      <c r="SMC204" s="943"/>
      <c r="SMD204" s="943"/>
      <c r="SME204" s="943"/>
      <c r="SMF204" s="943"/>
      <c r="SMG204" s="943"/>
      <c r="SMH204" s="943"/>
      <c r="SMI204" s="943"/>
      <c r="SMJ204" s="943"/>
      <c r="SMK204" s="943"/>
      <c r="SML204" s="943"/>
      <c r="SMM204" s="943"/>
      <c r="SMN204" s="943"/>
      <c r="SMO204" s="943"/>
      <c r="SMP204" s="943"/>
      <c r="SMQ204" s="943"/>
      <c r="SMR204" s="943"/>
      <c r="SMS204" s="943"/>
      <c r="SMT204" s="943"/>
      <c r="SMU204" s="943"/>
      <c r="SMV204" s="943"/>
      <c r="SMW204" s="943"/>
      <c r="SMX204" s="943"/>
      <c r="SMY204" s="943"/>
      <c r="SMZ204" s="943"/>
      <c r="SNA204" s="943"/>
      <c r="SNB204" s="943"/>
      <c r="SNC204" s="943"/>
      <c r="SND204" s="943"/>
      <c r="SNE204" s="943"/>
      <c r="SNF204" s="943"/>
      <c r="SNG204" s="943"/>
      <c r="SNH204" s="943"/>
      <c r="SNI204" s="943"/>
      <c r="SNJ204" s="943"/>
      <c r="SNK204" s="943"/>
      <c r="SNL204" s="943"/>
      <c r="SNM204" s="943"/>
      <c r="SNN204" s="943"/>
      <c r="SNO204" s="943"/>
      <c r="SNP204" s="943"/>
      <c r="SNQ204" s="943"/>
      <c r="SNR204" s="943"/>
      <c r="SNS204" s="943"/>
      <c r="SNT204" s="943"/>
      <c r="SNU204" s="943"/>
      <c r="SNV204" s="943"/>
      <c r="SNW204" s="943"/>
      <c r="SNX204" s="943"/>
      <c r="SNY204" s="943"/>
      <c r="SNZ204" s="943"/>
      <c r="SOA204" s="943"/>
      <c r="SOB204" s="943"/>
      <c r="SOC204" s="943"/>
      <c r="SOD204" s="943"/>
      <c r="SOE204" s="943"/>
      <c r="SOF204" s="943"/>
      <c r="SOG204" s="943"/>
      <c r="SOH204" s="943"/>
      <c r="SOI204" s="943"/>
      <c r="SOJ204" s="943"/>
      <c r="SOK204" s="943"/>
      <c r="SOL204" s="943"/>
      <c r="SOM204" s="943"/>
      <c r="SON204" s="943"/>
      <c r="SOO204" s="943"/>
      <c r="SOP204" s="943"/>
      <c r="SOQ204" s="943"/>
      <c r="SOR204" s="943"/>
      <c r="SOS204" s="943"/>
      <c r="SOT204" s="943"/>
      <c r="SOU204" s="943"/>
      <c r="SOV204" s="943"/>
      <c r="SOW204" s="943"/>
      <c r="SOX204" s="943"/>
      <c r="SOY204" s="943"/>
      <c r="SOZ204" s="943"/>
      <c r="SPA204" s="943"/>
      <c r="SPB204" s="943"/>
      <c r="SPC204" s="943"/>
      <c r="SPD204" s="943"/>
      <c r="SPE204" s="943"/>
      <c r="SPF204" s="943"/>
      <c r="SPG204" s="943"/>
      <c r="SPH204" s="943"/>
      <c r="SPI204" s="943"/>
      <c r="SPJ204" s="943"/>
      <c r="SPK204" s="943"/>
      <c r="SPL204" s="943"/>
      <c r="SPM204" s="943"/>
      <c r="SPN204" s="943"/>
      <c r="SPO204" s="943"/>
      <c r="SPP204" s="943"/>
      <c r="SPQ204" s="943"/>
      <c r="SPR204" s="943"/>
      <c r="SPS204" s="943"/>
      <c r="SPT204" s="943"/>
      <c r="SPU204" s="943"/>
      <c r="SPV204" s="943"/>
      <c r="SPW204" s="943"/>
      <c r="SPX204" s="943"/>
      <c r="SPY204" s="943"/>
      <c r="SPZ204" s="943"/>
      <c r="SQA204" s="943"/>
      <c r="SQB204" s="943"/>
      <c r="SQC204" s="943"/>
      <c r="SQD204" s="943"/>
      <c r="SQE204" s="943"/>
      <c r="SQF204" s="943"/>
      <c r="SQG204" s="943"/>
      <c r="SQH204" s="943"/>
      <c r="SQI204" s="943"/>
      <c r="SQJ204" s="943"/>
      <c r="SQK204" s="943"/>
      <c r="SQL204" s="943"/>
      <c r="SQM204" s="943"/>
      <c r="SQN204" s="943"/>
      <c r="SQO204" s="943"/>
      <c r="SQP204" s="943"/>
      <c r="SQQ204" s="943"/>
      <c r="SQR204" s="943"/>
      <c r="SQS204" s="943"/>
      <c r="SQT204" s="943"/>
      <c r="SQU204" s="943"/>
      <c r="SQV204" s="943"/>
      <c r="SQW204" s="943"/>
      <c r="SQY204" s="943"/>
      <c r="SQZ204" s="943"/>
      <c r="SRA204" s="943"/>
      <c r="SRB204" s="943"/>
      <c r="SRC204" s="943"/>
      <c r="SRD204" s="943"/>
      <c r="SRE204" s="943"/>
      <c r="SRF204" s="943"/>
      <c r="SRG204" s="943"/>
      <c r="SRH204" s="943"/>
      <c r="SRI204" s="943"/>
      <c r="SRJ204" s="943"/>
      <c r="SRK204" s="943"/>
      <c r="SRL204" s="943"/>
      <c r="SRM204" s="943"/>
      <c r="SRN204" s="943"/>
      <c r="SRO204" s="943"/>
      <c r="SRP204" s="943"/>
      <c r="SRQ204" s="943"/>
      <c r="SRR204" s="943"/>
      <c r="SRS204" s="943"/>
      <c r="SRT204" s="943"/>
      <c r="SRU204" s="943"/>
      <c r="SRV204" s="943"/>
      <c r="SRW204" s="943"/>
      <c r="SRX204" s="943"/>
      <c r="SRY204" s="943"/>
      <c r="SRZ204" s="943"/>
      <c r="SSA204" s="943"/>
      <c r="SSB204" s="943"/>
      <c r="SSC204" s="943"/>
      <c r="SSD204" s="943"/>
      <c r="SSE204" s="943"/>
      <c r="SSF204" s="943"/>
      <c r="SSG204" s="943"/>
      <c r="SSH204" s="943"/>
      <c r="SSI204" s="943"/>
      <c r="SSJ204" s="943"/>
      <c r="SSK204" s="943"/>
      <c r="SSL204" s="943"/>
      <c r="SSM204" s="943"/>
      <c r="SSN204" s="943"/>
      <c r="SSO204" s="943"/>
      <c r="SSP204" s="943"/>
      <c r="SSQ204" s="943"/>
      <c r="SSR204" s="943"/>
      <c r="SSS204" s="943"/>
      <c r="SST204" s="943"/>
      <c r="SSU204" s="943"/>
      <c r="SSV204" s="943"/>
      <c r="SSW204" s="943"/>
      <c r="SSX204" s="943"/>
      <c r="SSY204" s="943"/>
      <c r="SSZ204" s="943"/>
      <c r="STA204" s="943"/>
      <c r="STB204" s="943"/>
      <c r="STC204" s="943"/>
      <c r="STD204" s="943"/>
      <c r="STE204" s="943"/>
      <c r="STF204" s="943"/>
      <c r="STG204" s="943"/>
      <c r="STH204" s="943"/>
      <c r="STI204" s="943"/>
      <c r="STJ204" s="943"/>
      <c r="STK204" s="943"/>
      <c r="STL204" s="943"/>
      <c r="STM204" s="943"/>
      <c r="STN204" s="943"/>
      <c r="STO204" s="943"/>
      <c r="STP204" s="943"/>
      <c r="STQ204" s="943"/>
      <c r="STR204" s="943"/>
      <c r="STS204" s="943"/>
      <c r="STT204" s="943"/>
      <c r="STU204" s="943"/>
      <c r="STV204" s="943"/>
      <c r="STW204" s="943"/>
      <c r="STX204" s="943"/>
      <c r="STY204" s="943"/>
      <c r="STZ204" s="943"/>
      <c r="SUA204" s="943"/>
      <c r="SUB204" s="943"/>
      <c r="SUC204" s="943"/>
      <c r="SUD204" s="943"/>
      <c r="SUE204" s="943"/>
      <c r="SUF204" s="943"/>
      <c r="SUG204" s="943"/>
      <c r="SUH204" s="943"/>
      <c r="SUI204" s="943"/>
      <c r="SUJ204" s="943"/>
      <c r="SUK204" s="943"/>
      <c r="SUL204" s="943"/>
      <c r="SUM204" s="943"/>
      <c r="SUN204" s="943"/>
      <c r="SUO204" s="943"/>
      <c r="SUP204" s="943"/>
      <c r="SUQ204" s="943"/>
      <c r="SUR204" s="943"/>
      <c r="SUS204" s="943"/>
      <c r="SUT204" s="943"/>
      <c r="SUU204" s="943"/>
      <c r="SUV204" s="943"/>
      <c r="SUW204" s="943"/>
      <c r="SUX204" s="943"/>
      <c r="SUY204" s="943"/>
      <c r="SUZ204" s="943"/>
      <c r="SVA204" s="943"/>
      <c r="SVB204" s="943"/>
      <c r="SVC204" s="943"/>
      <c r="SVD204" s="943"/>
      <c r="SVE204" s="943"/>
      <c r="SVF204" s="943"/>
      <c r="SVG204" s="943"/>
      <c r="SVH204" s="943"/>
      <c r="SVI204" s="943"/>
      <c r="SVJ204" s="943"/>
      <c r="SVK204" s="943"/>
      <c r="SVL204" s="943"/>
      <c r="SVM204" s="943"/>
      <c r="SVN204" s="943"/>
      <c r="SVO204" s="943"/>
      <c r="SVP204" s="943"/>
      <c r="SVQ204" s="943"/>
      <c r="SVR204" s="943"/>
      <c r="SVS204" s="943"/>
      <c r="SVT204" s="943"/>
      <c r="SVU204" s="943"/>
      <c r="SVV204" s="943"/>
      <c r="SVW204" s="943"/>
      <c r="SVX204" s="943"/>
      <c r="SVY204" s="943"/>
      <c r="SVZ204" s="943"/>
      <c r="SWA204" s="943"/>
      <c r="SWB204" s="943"/>
      <c r="SWC204" s="943"/>
      <c r="SWD204" s="943"/>
      <c r="SWE204" s="943"/>
      <c r="SWF204" s="943"/>
      <c r="SWG204" s="943"/>
      <c r="SWH204" s="943"/>
      <c r="SWI204" s="943"/>
      <c r="SWJ204" s="943"/>
      <c r="SWK204" s="943"/>
      <c r="SWL204" s="943"/>
      <c r="SWM204" s="943"/>
      <c r="SWN204" s="943"/>
      <c r="SWO204" s="943"/>
      <c r="SWP204" s="943"/>
      <c r="SWQ204" s="943"/>
      <c r="SWR204" s="943"/>
      <c r="SWS204" s="943"/>
      <c r="SWT204" s="943"/>
      <c r="SWU204" s="943"/>
      <c r="SWV204" s="943"/>
      <c r="SWW204" s="943"/>
      <c r="SWX204" s="943"/>
      <c r="SWY204" s="943"/>
      <c r="SWZ204" s="943"/>
      <c r="SXA204" s="943"/>
      <c r="SXB204" s="943"/>
      <c r="SXC204" s="943"/>
      <c r="SXD204" s="943"/>
      <c r="SXE204" s="943"/>
      <c r="SXF204" s="943"/>
      <c r="SXG204" s="943"/>
      <c r="SXH204" s="943"/>
      <c r="SXI204" s="943"/>
      <c r="SXJ204" s="943"/>
      <c r="SXK204" s="943"/>
      <c r="SXL204" s="943"/>
      <c r="SXM204" s="943"/>
      <c r="SXN204" s="943"/>
      <c r="SXO204" s="943"/>
      <c r="SXP204" s="943"/>
      <c r="SXQ204" s="943"/>
      <c r="SXR204" s="943"/>
      <c r="SXS204" s="943"/>
      <c r="SXT204" s="943"/>
      <c r="SXU204" s="943"/>
      <c r="SXV204" s="943"/>
      <c r="SXW204" s="943"/>
      <c r="SXX204" s="943"/>
      <c r="SXY204" s="943"/>
      <c r="SXZ204" s="943"/>
      <c r="SYA204" s="943"/>
      <c r="SYB204" s="943"/>
      <c r="SYC204" s="943"/>
      <c r="SYD204" s="943"/>
      <c r="SYE204" s="943"/>
      <c r="SYF204" s="943"/>
      <c r="SYG204" s="943"/>
      <c r="SYH204" s="943"/>
      <c r="SYI204" s="943"/>
      <c r="SYJ204" s="943"/>
      <c r="SYK204" s="943"/>
      <c r="SYL204" s="943"/>
      <c r="SYM204" s="943"/>
      <c r="SYN204" s="943"/>
      <c r="SYO204" s="943"/>
      <c r="SYP204" s="943"/>
      <c r="SYQ204" s="943"/>
      <c r="SYR204" s="943"/>
      <c r="SYS204" s="943"/>
      <c r="SYT204" s="943"/>
      <c r="SYU204" s="943"/>
      <c r="SYV204" s="943"/>
      <c r="SYW204" s="943"/>
      <c r="SYX204" s="943"/>
      <c r="SYY204" s="943"/>
      <c r="SYZ204" s="943"/>
      <c r="SZA204" s="943"/>
      <c r="SZB204" s="943"/>
      <c r="SZC204" s="943"/>
      <c r="SZD204" s="943"/>
      <c r="SZE204" s="943"/>
      <c r="SZF204" s="943"/>
      <c r="SZG204" s="943"/>
      <c r="SZH204" s="943"/>
      <c r="SZI204" s="943"/>
      <c r="SZJ204" s="943"/>
      <c r="SZK204" s="943"/>
      <c r="SZL204" s="943"/>
      <c r="SZM204" s="943"/>
      <c r="SZN204" s="943"/>
      <c r="SZO204" s="943"/>
      <c r="SZP204" s="943"/>
      <c r="SZQ204" s="943"/>
      <c r="SZR204" s="943"/>
      <c r="SZS204" s="943"/>
      <c r="SZT204" s="943"/>
      <c r="SZU204" s="943"/>
      <c r="SZV204" s="943"/>
      <c r="SZW204" s="943"/>
      <c r="SZX204" s="943"/>
      <c r="SZY204" s="943"/>
      <c r="SZZ204" s="943"/>
      <c r="TAA204" s="943"/>
      <c r="TAB204" s="943"/>
      <c r="TAC204" s="943"/>
      <c r="TAD204" s="943"/>
      <c r="TAE204" s="943"/>
      <c r="TAF204" s="943"/>
      <c r="TAG204" s="943"/>
      <c r="TAH204" s="943"/>
      <c r="TAI204" s="943"/>
      <c r="TAJ204" s="943"/>
      <c r="TAK204" s="943"/>
      <c r="TAL204" s="943"/>
      <c r="TAM204" s="943"/>
      <c r="TAN204" s="943"/>
      <c r="TAO204" s="943"/>
      <c r="TAP204" s="943"/>
      <c r="TAQ204" s="943"/>
      <c r="TAR204" s="943"/>
      <c r="TAS204" s="943"/>
      <c r="TAU204" s="943"/>
      <c r="TAV204" s="943"/>
      <c r="TAW204" s="943"/>
      <c r="TAX204" s="943"/>
      <c r="TAY204" s="943"/>
      <c r="TAZ204" s="943"/>
      <c r="TBA204" s="943"/>
      <c r="TBB204" s="943"/>
      <c r="TBC204" s="943"/>
      <c r="TBD204" s="943"/>
      <c r="TBE204" s="943"/>
      <c r="TBF204" s="943"/>
      <c r="TBG204" s="943"/>
      <c r="TBH204" s="943"/>
      <c r="TBI204" s="943"/>
      <c r="TBJ204" s="943"/>
      <c r="TBK204" s="943"/>
      <c r="TBL204" s="943"/>
      <c r="TBM204" s="943"/>
      <c r="TBN204" s="943"/>
      <c r="TBO204" s="943"/>
      <c r="TBP204" s="943"/>
      <c r="TBQ204" s="943"/>
      <c r="TBR204" s="943"/>
      <c r="TBS204" s="943"/>
      <c r="TBT204" s="943"/>
      <c r="TBU204" s="943"/>
      <c r="TBV204" s="943"/>
      <c r="TBW204" s="943"/>
      <c r="TBX204" s="943"/>
      <c r="TBY204" s="943"/>
      <c r="TBZ204" s="943"/>
      <c r="TCA204" s="943"/>
      <c r="TCB204" s="943"/>
      <c r="TCC204" s="943"/>
      <c r="TCD204" s="943"/>
      <c r="TCE204" s="943"/>
      <c r="TCF204" s="943"/>
      <c r="TCG204" s="943"/>
      <c r="TCH204" s="943"/>
      <c r="TCI204" s="943"/>
      <c r="TCJ204" s="943"/>
      <c r="TCK204" s="943"/>
      <c r="TCL204" s="943"/>
      <c r="TCM204" s="943"/>
      <c r="TCN204" s="943"/>
      <c r="TCO204" s="943"/>
      <c r="TCP204" s="943"/>
      <c r="TCQ204" s="943"/>
      <c r="TCR204" s="943"/>
      <c r="TCS204" s="943"/>
      <c r="TCT204" s="943"/>
      <c r="TCU204" s="943"/>
      <c r="TCV204" s="943"/>
      <c r="TCW204" s="943"/>
      <c r="TCX204" s="943"/>
      <c r="TCY204" s="943"/>
      <c r="TCZ204" s="943"/>
      <c r="TDA204" s="943"/>
      <c r="TDB204" s="943"/>
      <c r="TDC204" s="943"/>
      <c r="TDD204" s="943"/>
      <c r="TDE204" s="943"/>
      <c r="TDF204" s="943"/>
      <c r="TDG204" s="943"/>
      <c r="TDH204" s="943"/>
      <c r="TDI204" s="943"/>
      <c r="TDJ204" s="943"/>
      <c r="TDK204" s="943"/>
      <c r="TDL204" s="943"/>
      <c r="TDM204" s="943"/>
      <c r="TDN204" s="943"/>
      <c r="TDO204" s="943"/>
      <c r="TDP204" s="943"/>
      <c r="TDQ204" s="943"/>
      <c r="TDR204" s="943"/>
      <c r="TDS204" s="943"/>
      <c r="TDT204" s="943"/>
      <c r="TDU204" s="943"/>
      <c r="TDV204" s="943"/>
      <c r="TDW204" s="943"/>
      <c r="TDX204" s="943"/>
      <c r="TDY204" s="943"/>
      <c r="TDZ204" s="943"/>
      <c r="TEA204" s="943"/>
      <c r="TEB204" s="943"/>
      <c r="TEC204" s="943"/>
      <c r="TED204" s="943"/>
      <c r="TEE204" s="943"/>
      <c r="TEF204" s="943"/>
      <c r="TEG204" s="943"/>
      <c r="TEH204" s="943"/>
      <c r="TEI204" s="943"/>
      <c r="TEJ204" s="943"/>
      <c r="TEK204" s="943"/>
      <c r="TEL204" s="943"/>
      <c r="TEM204" s="943"/>
      <c r="TEN204" s="943"/>
      <c r="TEO204" s="943"/>
      <c r="TEP204" s="943"/>
      <c r="TEQ204" s="943"/>
      <c r="TER204" s="943"/>
      <c r="TES204" s="943"/>
      <c r="TET204" s="943"/>
      <c r="TEU204" s="943"/>
      <c r="TEV204" s="943"/>
      <c r="TEW204" s="943"/>
      <c r="TEX204" s="943"/>
      <c r="TEY204" s="943"/>
      <c r="TEZ204" s="943"/>
      <c r="TFA204" s="943"/>
      <c r="TFB204" s="943"/>
      <c r="TFC204" s="943"/>
      <c r="TFD204" s="943"/>
      <c r="TFE204" s="943"/>
      <c r="TFF204" s="943"/>
      <c r="TFG204" s="943"/>
      <c r="TFH204" s="943"/>
      <c r="TFI204" s="943"/>
      <c r="TFJ204" s="943"/>
      <c r="TFK204" s="943"/>
      <c r="TFL204" s="943"/>
      <c r="TFM204" s="943"/>
      <c r="TFN204" s="943"/>
      <c r="TFO204" s="943"/>
      <c r="TFP204" s="943"/>
      <c r="TFQ204" s="943"/>
      <c r="TFR204" s="943"/>
      <c r="TFS204" s="943"/>
      <c r="TFT204" s="943"/>
      <c r="TFU204" s="943"/>
      <c r="TFV204" s="943"/>
      <c r="TFW204" s="943"/>
      <c r="TFX204" s="943"/>
      <c r="TFY204" s="943"/>
      <c r="TFZ204" s="943"/>
      <c r="TGA204" s="943"/>
      <c r="TGB204" s="943"/>
      <c r="TGC204" s="943"/>
      <c r="TGD204" s="943"/>
      <c r="TGE204" s="943"/>
      <c r="TGF204" s="943"/>
      <c r="TGG204" s="943"/>
      <c r="TGH204" s="943"/>
      <c r="TGI204" s="943"/>
      <c r="TGJ204" s="943"/>
      <c r="TGK204" s="943"/>
      <c r="TGL204" s="943"/>
      <c r="TGM204" s="943"/>
      <c r="TGN204" s="943"/>
      <c r="TGO204" s="943"/>
      <c r="TGP204" s="943"/>
      <c r="TGQ204" s="943"/>
      <c r="TGR204" s="943"/>
      <c r="TGS204" s="943"/>
      <c r="TGT204" s="943"/>
      <c r="TGU204" s="943"/>
      <c r="TGV204" s="943"/>
      <c r="TGW204" s="943"/>
      <c r="TGX204" s="943"/>
      <c r="TGY204" s="943"/>
      <c r="TGZ204" s="943"/>
      <c r="THA204" s="943"/>
      <c r="THB204" s="943"/>
      <c r="THC204" s="943"/>
      <c r="THD204" s="943"/>
      <c r="THE204" s="943"/>
      <c r="THF204" s="943"/>
      <c r="THG204" s="943"/>
      <c r="THH204" s="943"/>
      <c r="THI204" s="943"/>
      <c r="THJ204" s="943"/>
      <c r="THK204" s="943"/>
      <c r="THL204" s="943"/>
      <c r="THM204" s="943"/>
      <c r="THN204" s="943"/>
      <c r="THO204" s="943"/>
      <c r="THP204" s="943"/>
      <c r="THQ204" s="943"/>
      <c r="THR204" s="943"/>
      <c r="THS204" s="943"/>
      <c r="THT204" s="943"/>
      <c r="THU204" s="943"/>
      <c r="THV204" s="943"/>
      <c r="THW204" s="943"/>
      <c r="THX204" s="943"/>
      <c r="THY204" s="943"/>
      <c r="THZ204" s="943"/>
      <c r="TIA204" s="943"/>
      <c r="TIB204" s="943"/>
      <c r="TIC204" s="943"/>
      <c r="TID204" s="943"/>
      <c r="TIE204" s="943"/>
      <c r="TIF204" s="943"/>
      <c r="TIG204" s="943"/>
      <c r="TIH204" s="943"/>
      <c r="TII204" s="943"/>
      <c r="TIJ204" s="943"/>
      <c r="TIK204" s="943"/>
      <c r="TIL204" s="943"/>
      <c r="TIM204" s="943"/>
      <c r="TIN204" s="943"/>
      <c r="TIO204" s="943"/>
      <c r="TIP204" s="943"/>
      <c r="TIQ204" s="943"/>
      <c r="TIR204" s="943"/>
      <c r="TIS204" s="943"/>
      <c r="TIT204" s="943"/>
      <c r="TIU204" s="943"/>
      <c r="TIV204" s="943"/>
      <c r="TIW204" s="943"/>
      <c r="TIX204" s="943"/>
      <c r="TIY204" s="943"/>
      <c r="TIZ204" s="943"/>
      <c r="TJA204" s="943"/>
      <c r="TJB204" s="943"/>
      <c r="TJC204" s="943"/>
      <c r="TJD204" s="943"/>
      <c r="TJE204" s="943"/>
      <c r="TJF204" s="943"/>
      <c r="TJG204" s="943"/>
      <c r="TJH204" s="943"/>
      <c r="TJI204" s="943"/>
      <c r="TJJ204" s="943"/>
      <c r="TJK204" s="943"/>
      <c r="TJL204" s="943"/>
      <c r="TJM204" s="943"/>
      <c r="TJN204" s="943"/>
      <c r="TJO204" s="943"/>
      <c r="TJP204" s="943"/>
      <c r="TJQ204" s="943"/>
      <c r="TJR204" s="943"/>
      <c r="TJS204" s="943"/>
      <c r="TJT204" s="943"/>
      <c r="TJU204" s="943"/>
      <c r="TJV204" s="943"/>
      <c r="TJW204" s="943"/>
      <c r="TJX204" s="943"/>
      <c r="TJY204" s="943"/>
      <c r="TJZ204" s="943"/>
      <c r="TKA204" s="943"/>
      <c r="TKB204" s="943"/>
      <c r="TKC204" s="943"/>
      <c r="TKD204" s="943"/>
      <c r="TKE204" s="943"/>
      <c r="TKF204" s="943"/>
      <c r="TKG204" s="943"/>
      <c r="TKH204" s="943"/>
      <c r="TKI204" s="943"/>
      <c r="TKJ204" s="943"/>
      <c r="TKK204" s="943"/>
      <c r="TKL204" s="943"/>
      <c r="TKM204" s="943"/>
      <c r="TKN204" s="943"/>
      <c r="TKO204" s="943"/>
      <c r="TKQ204" s="943"/>
      <c r="TKR204" s="943"/>
      <c r="TKS204" s="943"/>
      <c r="TKT204" s="943"/>
      <c r="TKU204" s="943"/>
      <c r="TKV204" s="943"/>
      <c r="TKW204" s="943"/>
      <c r="TKX204" s="943"/>
      <c r="TKY204" s="943"/>
      <c r="TKZ204" s="943"/>
      <c r="TLA204" s="943"/>
      <c r="TLB204" s="943"/>
      <c r="TLC204" s="943"/>
      <c r="TLD204" s="943"/>
      <c r="TLE204" s="943"/>
      <c r="TLF204" s="943"/>
      <c r="TLG204" s="943"/>
      <c r="TLH204" s="943"/>
      <c r="TLI204" s="943"/>
      <c r="TLJ204" s="943"/>
      <c r="TLK204" s="943"/>
      <c r="TLL204" s="943"/>
      <c r="TLM204" s="943"/>
      <c r="TLN204" s="943"/>
      <c r="TLO204" s="943"/>
      <c r="TLP204" s="943"/>
      <c r="TLQ204" s="943"/>
      <c r="TLR204" s="943"/>
      <c r="TLS204" s="943"/>
      <c r="TLT204" s="943"/>
      <c r="TLU204" s="943"/>
      <c r="TLV204" s="943"/>
      <c r="TLW204" s="943"/>
      <c r="TLX204" s="943"/>
      <c r="TLY204" s="943"/>
      <c r="TLZ204" s="943"/>
      <c r="TMA204" s="943"/>
      <c r="TMB204" s="943"/>
      <c r="TMC204" s="943"/>
      <c r="TMD204" s="943"/>
      <c r="TME204" s="943"/>
      <c r="TMF204" s="943"/>
      <c r="TMG204" s="943"/>
      <c r="TMH204" s="943"/>
      <c r="TMI204" s="943"/>
      <c r="TMJ204" s="943"/>
      <c r="TMK204" s="943"/>
      <c r="TML204" s="943"/>
      <c r="TMM204" s="943"/>
      <c r="TMN204" s="943"/>
      <c r="TMO204" s="943"/>
      <c r="TMP204" s="943"/>
      <c r="TMQ204" s="943"/>
      <c r="TMR204" s="943"/>
      <c r="TMS204" s="943"/>
      <c r="TMT204" s="943"/>
      <c r="TMU204" s="943"/>
      <c r="TMV204" s="943"/>
      <c r="TMW204" s="943"/>
      <c r="TMX204" s="943"/>
      <c r="TMY204" s="943"/>
      <c r="TMZ204" s="943"/>
      <c r="TNA204" s="943"/>
      <c r="TNB204" s="943"/>
      <c r="TNC204" s="943"/>
      <c r="TND204" s="943"/>
      <c r="TNE204" s="943"/>
      <c r="TNF204" s="943"/>
      <c r="TNG204" s="943"/>
      <c r="TNH204" s="943"/>
      <c r="TNI204" s="943"/>
      <c r="TNJ204" s="943"/>
      <c r="TNK204" s="943"/>
      <c r="TNL204" s="943"/>
      <c r="TNM204" s="943"/>
      <c r="TNN204" s="943"/>
      <c r="TNO204" s="943"/>
      <c r="TNP204" s="943"/>
      <c r="TNQ204" s="943"/>
      <c r="TNR204" s="943"/>
      <c r="TNS204" s="943"/>
      <c r="TNT204" s="943"/>
      <c r="TNU204" s="943"/>
      <c r="TNV204" s="943"/>
      <c r="TNW204" s="943"/>
      <c r="TNX204" s="943"/>
      <c r="TNY204" s="943"/>
      <c r="TNZ204" s="943"/>
      <c r="TOA204" s="943"/>
      <c r="TOB204" s="943"/>
      <c r="TOC204" s="943"/>
      <c r="TOD204" s="943"/>
      <c r="TOE204" s="943"/>
      <c r="TOF204" s="943"/>
      <c r="TOG204" s="943"/>
      <c r="TOH204" s="943"/>
      <c r="TOI204" s="943"/>
      <c r="TOJ204" s="943"/>
      <c r="TOK204" s="943"/>
      <c r="TOL204" s="943"/>
      <c r="TOM204" s="943"/>
      <c r="TON204" s="943"/>
      <c r="TOO204" s="943"/>
      <c r="TOP204" s="943"/>
      <c r="TOQ204" s="943"/>
      <c r="TOR204" s="943"/>
      <c r="TOS204" s="943"/>
      <c r="TOT204" s="943"/>
      <c r="TOU204" s="943"/>
      <c r="TOV204" s="943"/>
      <c r="TOW204" s="943"/>
      <c r="TOX204" s="943"/>
      <c r="TOY204" s="943"/>
      <c r="TOZ204" s="943"/>
      <c r="TPA204" s="943"/>
      <c r="TPB204" s="943"/>
      <c r="TPC204" s="943"/>
      <c r="TPD204" s="943"/>
      <c r="TPE204" s="943"/>
      <c r="TPF204" s="943"/>
      <c r="TPG204" s="943"/>
      <c r="TPH204" s="943"/>
      <c r="TPI204" s="943"/>
      <c r="TPJ204" s="943"/>
      <c r="TPK204" s="943"/>
      <c r="TPL204" s="943"/>
      <c r="TPM204" s="943"/>
      <c r="TPN204" s="943"/>
      <c r="TPO204" s="943"/>
      <c r="TPP204" s="943"/>
      <c r="TPQ204" s="943"/>
      <c r="TPR204" s="943"/>
      <c r="TPS204" s="943"/>
      <c r="TPT204" s="943"/>
      <c r="TPU204" s="943"/>
      <c r="TPV204" s="943"/>
      <c r="TPW204" s="943"/>
      <c r="TPX204" s="943"/>
      <c r="TPY204" s="943"/>
      <c r="TPZ204" s="943"/>
      <c r="TQA204" s="943"/>
      <c r="TQB204" s="943"/>
      <c r="TQC204" s="943"/>
      <c r="TQD204" s="943"/>
      <c r="TQE204" s="943"/>
      <c r="TQF204" s="943"/>
      <c r="TQG204" s="943"/>
      <c r="TQH204" s="943"/>
      <c r="TQI204" s="943"/>
      <c r="TQJ204" s="943"/>
      <c r="TQK204" s="943"/>
      <c r="TQL204" s="943"/>
      <c r="TQM204" s="943"/>
      <c r="TQN204" s="943"/>
      <c r="TQO204" s="943"/>
      <c r="TQP204" s="943"/>
      <c r="TQQ204" s="943"/>
      <c r="TQR204" s="943"/>
      <c r="TQS204" s="943"/>
      <c r="TQT204" s="943"/>
      <c r="TQU204" s="943"/>
      <c r="TQV204" s="943"/>
      <c r="TQW204" s="943"/>
      <c r="TQX204" s="943"/>
      <c r="TQY204" s="943"/>
      <c r="TQZ204" s="943"/>
      <c r="TRA204" s="943"/>
      <c r="TRB204" s="943"/>
      <c r="TRC204" s="943"/>
      <c r="TRD204" s="943"/>
      <c r="TRE204" s="943"/>
      <c r="TRF204" s="943"/>
      <c r="TRG204" s="943"/>
      <c r="TRH204" s="943"/>
      <c r="TRI204" s="943"/>
      <c r="TRJ204" s="943"/>
      <c r="TRK204" s="943"/>
      <c r="TRL204" s="943"/>
      <c r="TRM204" s="943"/>
      <c r="TRN204" s="943"/>
      <c r="TRO204" s="943"/>
      <c r="TRP204" s="943"/>
      <c r="TRQ204" s="943"/>
      <c r="TRR204" s="943"/>
      <c r="TRS204" s="943"/>
      <c r="TRT204" s="943"/>
      <c r="TRU204" s="943"/>
      <c r="TRV204" s="943"/>
      <c r="TRW204" s="943"/>
      <c r="TRX204" s="943"/>
      <c r="TRY204" s="943"/>
      <c r="TRZ204" s="943"/>
      <c r="TSA204" s="943"/>
      <c r="TSB204" s="943"/>
      <c r="TSC204" s="943"/>
      <c r="TSD204" s="943"/>
      <c r="TSE204" s="943"/>
      <c r="TSF204" s="943"/>
      <c r="TSG204" s="943"/>
      <c r="TSH204" s="943"/>
      <c r="TSI204" s="943"/>
      <c r="TSJ204" s="943"/>
      <c r="TSK204" s="943"/>
      <c r="TSL204" s="943"/>
      <c r="TSM204" s="943"/>
      <c r="TSN204" s="943"/>
      <c r="TSO204" s="943"/>
      <c r="TSP204" s="943"/>
      <c r="TSQ204" s="943"/>
      <c r="TSR204" s="943"/>
      <c r="TSS204" s="943"/>
      <c r="TST204" s="943"/>
      <c r="TSU204" s="943"/>
      <c r="TSV204" s="943"/>
      <c r="TSW204" s="943"/>
      <c r="TSX204" s="943"/>
      <c r="TSY204" s="943"/>
      <c r="TSZ204" s="943"/>
      <c r="TTA204" s="943"/>
      <c r="TTB204" s="943"/>
      <c r="TTC204" s="943"/>
      <c r="TTD204" s="943"/>
      <c r="TTE204" s="943"/>
      <c r="TTF204" s="943"/>
      <c r="TTG204" s="943"/>
      <c r="TTH204" s="943"/>
      <c r="TTI204" s="943"/>
      <c r="TTJ204" s="943"/>
      <c r="TTK204" s="943"/>
      <c r="TTL204" s="943"/>
      <c r="TTM204" s="943"/>
      <c r="TTN204" s="943"/>
      <c r="TTO204" s="943"/>
      <c r="TTP204" s="943"/>
      <c r="TTQ204" s="943"/>
      <c r="TTR204" s="943"/>
      <c r="TTS204" s="943"/>
      <c r="TTT204" s="943"/>
      <c r="TTU204" s="943"/>
      <c r="TTV204" s="943"/>
      <c r="TTW204" s="943"/>
      <c r="TTX204" s="943"/>
      <c r="TTY204" s="943"/>
      <c r="TTZ204" s="943"/>
      <c r="TUA204" s="943"/>
      <c r="TUB204" s="943"/>
      <c r="TUC204" s="943"/>
      <c r="TUD204" s="943"/>
      <c r="TUE204" s="943"/>
      <c r="TUF204" s="943"/>
      <c r="TUG204" s="943"/>
      <c r="TUH204" s="943"/>
      <c r="TUI204" s="943"/>
      <c r="TUJ204" s="943"/>
      <c r="TUK204" s="943"/>
      <c r="TUM204" s="943"/>
      <c r="TUN204" s="943"/>
      <c r="TUO204" s="943"/>
      <c r="TUP204" s="943"/>
      <c r="TUQ204" s="943"/>
      <c r="TUR204" s="943"/>
      <c r="TUS204" s="943"/>
      <c r="TUT204" s="943"/>
      <c r="TUU204" s="943"/>
      <c r="TUV204" s="943"/>
      <c r="TUW204" s="943"/>
      <c r="TUX204" s="943"/>
      <c r="TUY204" s="943"/>
      <c r="TUZ204" s="943"/>
      <c r="TVA204" s="943"/>
      <c r="TVB204" s="943"/>
      <c r="TVC204" s="943"/>
      <c r="TVD204" s="943"/>
      <c r="TVE204" s="943"/>
      <c r="TVF204" s="943"/>
      <c r="TVG204" s="943"/>
      <c r="TVH204" s="943"/>
      <c r="TVI204" s="943"/>
      <c r="TVJ204" s="943"/>
      <c r="TVK204" s="943"/>
      <c r="TVL204" s="943"/>
      <c r="TVM204" s="943"/>
      <c r="TVN204" s="943"/>
      <c r="TVO204" s="943"/>
      <c r="TVP204" s="943"/>
      <c r="TVQ204" s="943"/>
      <c r="TVR204" s="943"/>
      <c r="TVS204" s="943"/>
      <c r="TVT204" s="943"/>
      <c r="TVU204" s="943"/>
      <c r="TVV204" s="943"/>
      <c r="TVW204" s="943"/>
      <c r="TVX204" s="943"/>
      <c r="TVY204" s="943"/>
      <c r="TVZ204" s="943"/>
      <c r="TWA204" s="943"/>
      <c r="TWB204" s="943"/>
      <c r="TWC204" s="943"/>
      <c r="TWD204" s="943"/>
      <c r="TWE204" s="943"/>
      <c r="TWF204" s="943"/>
      <c r="TWG204" s="943"/>
      <c r="TWH204" s="943"/>
      <c r="TWI204" s="943"/>
      <c r="TWJ204" s="943"/>
      <c r="TWK204" s="943"/>
      <c r="TWL204" s="943"/>
      <c r="TWM204" s="943"/>
      <c r="TWN204" s="943"/>
      <c r="TWO204" s="943"/>
      <c r="TWP204" s="943"/>
      <c r="TWQ204" s="943"/>
      <c r="TWR204" s="943"/>
      <c r="TWS204" s="943"/>
      <c r="TWT204" s="943"/>
      <c r="TWU204" s="943"/>
      <c r="TWV204" s="943"/>
      <c r="TWW204" s="943"/>
      <c r="TWX204" s="943"/>
      <c r="TWY204" s="943"/>
      <c r="TWZ204" s="943"/>
      <c r="TXA204" s="943"/>
      <c r="TXB204" s="943"/>
      <c r="TXC204" s="943"/>
      <c r="TXD204" s="943"/>
      <c r="TXE204" s="943"/>
      <c r="TXF204" s="943"/>
      <c r="TXG204" s="943"/>
      <c r="TXH204" s="943"/>
      <c r="TXI204" s="943"/>
      <c r="TXJ204" s="943"/>
      <c r="TXK204" s="943"/>
      <c r="TXL204" s="943"/>
      <c r="TXM204" s="943"/>
      <c r="TXN204" s="943"/>
      <c r="TXO204" s="943"/>
      <c r="TXP204" s="943"/>
      <c r="TXQ204" s="943"/>
      <c r="TXR204" s="943"/>
      <c r="TXS204" s="943"/>
      <c r="TXT204" s="943"/>
      <c r="TXU204" s="943"/>
      <c r="TXV204" s="943"/>
      <c r="TXW204" s="943"/>
      <c r="TXX204" s="943"/>
      <c r="TXY204" s="943"/>
      <c r="TXZ204" s="943"/>
      <c r="TYA204" s="943"/>
      <c r="TYB204" s="943"/>
      <c r="TYC204" s="943"/>
      <c r="TYD204" s="943"/>
      <c r="TYE204" s="943"/>
      <c r="TYF204" s="943"/>
      <c r="TYG204" s="943"/>
      <c r="TYH204" s="943"/>
      <c r="TYI204" s="943"/>
      <c r="TYJ204" s="943"/>
      <c r="TYK204" s="943"/>
      <c r="TYL204" s="943"/>
      <c r="TYM204" s="943"/>
      <c r="TYN204" s="943"/>
      <c r="TYO204" s="943"/>
      <c r="TYP204" s="943"/>
      <c r="TYQ204" s="943"/>
      <c r="TYR204" s="943"/>
      <c r="TYS204" s="943"/>
      <c r="TYT204" s="943"/>
      <c r="TYU204" s="943"/>
      <c r="TYV204" s="943"/>
      <c r="TYW204" s="943"/>
      <c r="TYX204" s="943"/>
      <c r="TYY204" s="943"/>
      <c r="TYZ204" s="943"/>
      <c r="TZA204" s="943"/>
      <c r="TZB204" s="943"/>
      <c r="TZC204" s="943"/>
      <c r="TZD204" s="943"/>
      <c r="TZE204" s="943"/>
      <c r="TZF204" s="943"/>
      <c r="TZG204" s="943"/>
      <c r="TZH204" s="943"/>
      <c r="TZI204" s="943"/>
      <c r="TZJ204" s="943"/>
      <c r="TZK204" s="943"/>
      <c r="TZL204" s="943"/>
      <c r="TZM204" s="943"/>
      <c r="TZN204" s="943"/>
      <c r="TZO204" s="943"/>
      <c r="TZP204" s="943"/>
      <c r="TZQ204" s="943"/>
      <c r="TZR204" s="943"/>
      <c r="TZS204" s="943"/>
      <c r="TZT204" s="943"/>
      <c r="TZU204" s="943"/>
      <c r="TZV204" s="943"/>
      <c r="TZW204" s="943"/>
      <c r="TZX204" s="943"/>
      <c r="TZY204" s="943"/>
      <c r="TZZ204" s="943"/>
      <c r="UAA204" s="943"/>
      <c r="UAB204" s="943"/>
      <c r="UAC204" s="943"/>
      <c r="UAD204" s="943"/>
      <c r="UAE204" s="943"/>
      <c r="UAF204" s="943"/>
      <c r="UAG204" s="943"/>
      <c r="UAH204" s="943"/>
      <c r="UAI204" s="943"/>
      <c r="UAJ204" s="943"/>
      <c r="UAK204" s="943"/>
      <c r="UAL204" s="943"/>
      <c r="UAM204" s="943"/>
      <c r="UAN204" s="943"/>
      <c r="UAO204" s="943"/>
      <c r="UAP204" s="943"/>
      <c r="UAQ204" s="943"/>
      <c r="UAR204" s="943"/>
      <c r="UAS204" s="943"/>
      <c r="UAT204" s="943"/>
      <c r="UAU204" s="943"/>
      <c r="UAV204" s="943"/>
      <c r="UAW204" s="943"/>
      <c r="UAX204" s="943"/>
      <c r="UAY204" s="943"/>
      <c r="UAZ204" s="943"/>
      <c r="UBA204" s="943"/>
      <c r="UBB204" s="943"/>
      <c r="UBC204" s="943"/>
      <c r="UBD204" s="943"/>
      <c r="UBE204" s="943"/>
      <c r="UBF204" s="943"/>
      <c r="UBG204" s="943"/>
      <c r="UBH204" s="943"/>
      <c r="UBI204" s="943"/>
      <c r="UBJ204" s="943"/>
      <c r="UBK204" s="943"/>
      <c r="UBL204" s="943"/>
      <c r="UBM204" s="943"/>
      <c r="UBN204" s="943"/>
      <c r="UBO204" s="943"/>
      <c r="UBP204" s="943"/>
      <c r="UBQ204" s="943"/>
      <c r="UBR204" s="943"/>
      <c r="UBS204" s="943"/>
      <c r="UBT204" s="943"/>
      <c r="UBU204" s="943"/>
      <c r="UBV204" s="943"/>
      <c r="UBW204" s="943"/>
      <c r="UBX204" s="943"/>
      <c r="UBY204" s="943"/>
      <c r="UBZ204" s="943"/>
      <c r="UCA204" s="943"/>
      <c r="UCB204" s="943"/>
      <c r="UCC204" s="943"/>
      <c r="UCD204" s="943"/>
      <c r="UCE204" s="943"/>
      <c r="UCF204" s="943"/>
      <c r="UCG204" s="943"/>
      <c r="UCH204" s="943"/>
      <c r="UCI204" s="943"/>
      <c r="UCJ204" s="943"/>
      <c r="UCK204" s="943"/>
      <c r="UCL204" s="943"/>
      <c r="UCM204" s="943"/>
      <c r="UCN204" s="943"/>
      <c r="UCO204" s="943"/>
      <c r="UCP204" s="943"/>
      <c r="UCQ204" s="943"/>
      <c r="UCR204" s="943"/>
      <c r="UCS204" s="943"/>
      <c r="UCT204" s="943"/>
      <c r="UCU204" s="943"/>
      <c r="UCV204" s="943"/>
      <c r="UCW204" s="943"/>
      <c r="UCX204" s="943"/>
      <c r="UCY204" s="943"/>
      <c r="UCZ204" s="943"/>
      <c r="UDA204" s="943"/>
      <c r="UDB204" s="943"/>
      <c r="UDC204" s="943"/>
      <c r="UDD204" s="943"/>
      <c r="UDE204" s="943"/>
      <c r="UDF204" s="943"/>
      <c r="UDG204" s="943"/>
      <c r="UDH204" s="943"/>
      <c r="UDI204" s="943"/>
      <c r="UDJ204" s="943"/>
      <c r="UDK204" s="943"/>
      <c r="UDL204" s="943"/>
      <c r="UDM204" s="943"/>
      <c r="UDN204" s="943"/>
      <c r="UDO204" s="943"/>
      <c r="UDP204" s="943"/>
      <c r="UDQ204" s="943"/>
      <c r="UDR204" s="943"/>
      <c r="UDS204" s="943"/>
      <c r="UDT204" s="943"/>
      <c r="UDU204" s="943"/>
      <c r="UDV204" s="943"/>
      <c r="UDW204" s="943"/>
      <c r="UDX204" s="943"/>
      <c r="UDY204" s="943"/>
      <c r="UDZ204" s="943"/>
      <c r="UEA204" s="943"/>
      <c r="UEB204" s="943"/>
      <c r="UEC204" s="943"/>
      <c r="UED204" s="943"/>
      <c r="UEE204" s="943"/>
      <c r="UEF204" s="943"/>
      <c r="UEG204" s="943"/>
      <c r="UEI204" s="943"/>
      <c r="UEJ204" s="943"/>
      <c r="UEK204" s="943"/>
      <c r="UEL204" s="943"/>
      <c r="UEM204" s="943"/>
      <c r="UEN204" s="943"/>
      <c r="UEO204" s="943"/>
      <c r="UEP204" s="943"/>
      <c r="UEQ204" s="943"/>
      <c r="UER204" s="943"/>
      <c r="UES204" s="943"/>
      <c r="UET204" s="943"/>
      <c r="UEU204" s="943"/>
      <c r="UEV204" s="943"/>
      <c r="UEW204" s="943"/>
      <c r="UEX204" s="943"/>
      <c r="UEY204" s="943"/>
      <c r="UEZ204" s="943"/>
      <c r="UFA204" s="943"/>
      <c r="UFB204" s="943"/>
      <c r="UFC204" s="943"/>
      <c r="UFD204" s="943"/>
      <c r="UFE204" s="943"/>
      <c r="UFF204" s="943"/>
      <c r="UFG204" s="943"/>
      <c r="UFH204" s="943"/>
      <c r="UFI204" s="943"/>
      <c r="UFJ204" s="943"/>
      <c r="UFK204" s="943"/>
      <c r="UFL204" s="943"/>
      <c r="UFM204" s="943"/>
      <c r="UFN204" s="943"/>
      <c r="UFO204" s="943"/>
      <c r="UFP204" s="943"/>
      <c r="UFQ204" s="943"/>
      <c r="UFR204" s="943"/>
      <c r="UFS204" s="943"/>
      <c r="UFT204" s="943"/>
      <c r="UFU204" s="943"/>
      <c r="UFV204" s="943"/>
      <c r="UFW204" s="943"/>
      <c r="UFX204" s="943"/>
      <c r="UFY204" s="943"/>
      <c r="UFZ204" s="943"/>
      <c r="UGA204" s="943"/>
      <c r="UGB204" s="943"/>
      <c r="UGC204" s="943"/>
      <c r="UGD204" s="943"/>
      <c r="UGE204" s="943"/>
      <c r="UGF204" s="943"/>
      <c r="UGG204" s="943"/>
      <c r="UGH204" s="943"/>
      <c r="UGI204" s="943"/>
      <c r="UGJ204" s="943"/>
      <c r="UGK204" s="943"/>
      <c r="UGL204" s="943"/>
      <c r="UGM204" s="943"/>
      <c r="UGN204" s="943"/>
      <c r="UGO204" s="943"/>
      <c r="UGP204" s="943"/>
      <c r="UGQ204" s="943"/>
      <c r="UGR204" s="943"/>
      <c r="UGS204" s="943"/>
      <c r="UGT204" s="943"/>
      <c r="UGU204" s="943"/>
      <c r="UGV204" s="943"/>
      <c r="UGW204" s="943"/>
      <c r="UGX204" s="943"/>
      <c r="UGY204" s="943"/>
      <c r="UGZ204" s="943"/>
      <c r="UHA204" s="943"/>
      <c r="UHB204" s="943"/>
      <c r="UHC204" s="943"/>
      <c r="UHD204" s="943"/>
      <c r="UHE204" s="943"/>
      <c r="UHF204" s="943"/>
      <c r="UHG204" s="943"/>
      <c r="UHH204" s="943"/>
      <c r="UHI204" s="943"/>
      <c r="UHJ204" s="943"/>
      <c r="UHK204" s="943"/>
      <c r="UHL204" s="943"/>
      <c r="UHM204" s="943"/>
      <c r="UHN204" s="943"/>
      <c r="UHO204" s="943"/>
      <c r="UHP204" s="943"/>
      <c r="UHQ204" s="943"/>
      <c r="UHR204" s="943"/>
      <c r="UHS204" s="943"/>
      <c r="UHT204" s="943"/>
      <c r="UHU204" s="943"/>
      <c r="UHV204" s="943"/>
      <c r="UHW204" s="943"/>
      <c r="UHX204" s="943"/>
      <c r="UHY204" s="943"/>
      <c r="UHZ204" s="943"/>
      <c r="UIA204" s="943"/>
      <c r="UIB204" s="943"/>
      <c r="UIC204" s="943"/>
      <c r="UID204" s="943"/>
      <c r="UIE204" s="943"/>
      <c r="UIF204" s="943"/>
      <c r="UIG204" s="943"/>
      <c r="UIH204" s="943"/>
      <c r="UII204" s="943"/>
      <c r="UIJ204" s="943"/>
      <c r="UIK204" s="943"/>
      <c r="UIL204" s="943"/>
      <c r="UIM204" s="943"/>
      <c r="UIN204" s="943"/>
      <c r="UIO204" s="943"/>
      <c r="UIP204" s="943"/>
      <c r="UIQ204" s="943"/>
      <c r="UIR204" s="943"/>
      <c r="UIS204" s="943"/>
      <c r="UIT204" s="943"/>
      <c r="UIU204" s="943"/>
      <c r="UIV204" s="943"/>
      <c r="UIW204" s="943"/>
      <c r="UIX204" s="943"/>
      <c r="UIY204" s="943"/>
      <c r="UIZ204" s="943"/>
      <c r="UJA204" s="943"/>
      <c r="UJB204" s="943"/>
      <c r="UJC204" s="943"/>
      <c r="UJD204" s="943"/>
      <c r="UJE204" s="943"/>
      <c r="UJF204" s="943"/>
      <c r="UJG204" s="943"/>
      <c r="UJH204" s="943"/>
      <c r="UJI204" s="943"/>
      <c r="UJJ204" s="943"/>
      <c r="UJK204" s="943"/>
      <c r="UJL204" s="943"/>
      <c r="UJM204" s="943"/>
      <c r="UJN204" s="943"/>
      <c r="UJO204" s="943"/>
      <c r="UJP204" s="943"/>
      <c r="UJQ204" s="943"/>
      <c r="UJR204" s="943"/>
      <c r="UJS204" s="943"/>
      <c r="UJT204" s="943"/>
      <c r="UJU204" s="943"/>
      <c r="UJV204" s="943"/>
      <c r="UJW204" s="943"/>
      <c r="UJX204" s="943"/>
      <c r="UJY204" s="943"/>
      <c r="UJZ204" s="943"/>
      <c r="UKA204" s="943"/>
      <c r="UKB204" s="943"/>
      <c r="UKC204" s="943"/>
      <c r="UKD204" s="943"/>
      <c r="UKE204" s="943"/>
      <c r="UKF204" s="943"/>
      <c r="UKG204" s="943"/>
      <c r="UKH204" s="943"/>
      <c r="UKI204" s="943"/>
      <c r="UKJ204" s="943"/>
      <c r="UKK204" s="943"/>
      <c r="UKL204" s="943"/>
      <c r="UKM204" s="943"/>
      <c r="UKN204" s="943"/>
      <c r="UKO204" s="943"/>
      <c r="UKP204" s="943"/>
      <c r="UKQ204" s="943"/>
      <c r="UKR204" s="943"/>
      <c r="UKS204" s="943"/>
      <c r="UKT204" s="943"/>
      <c r="UKU204" s="943"/>
      <c r="UKV204" s="943"/>
      <c r="UKW204" s="943"/>
      <c r="UKX204" s="943"/>
      <c r="UKY204" s="943"/>
      <c r="UKZ204" s="943"/>
      <c r="ULA204" s="943"/>
      <c r="ULB204" s="943"/>
      <c r="ULC204" s="943"/>
      <c r="ULD204" s="943"/>
      <c r="ULE204" s="943"/>
      <c r="ULF204" s="943"/>
      <c r="ULG204" s="943"/>
      <c r="ULH204" s="943"/>
      <c r="ULI204" s="943"/>
      <c r="ULJ204" s="943"/>
      <c r="ULK204" s="943"/>
      <c r="ULL204" s="943"/>
      <c r="ULM204" s="943"/>
      <c r="ULN204" s="943"/>
      <c r="ULO204" s="943"/>
      <c r="ULP204" s="943"/>
      <c r="ULQ204" s="943"/>
      <c r="ULR204" s="943"/>
      <c r="ULS204" s="943"/>
      <c r="ULT204" s="943"/>
      <c r="ULU204" s="943"/>
      <c r="ULV204" s="943"/>
      <c r="ULW204" s="943"/>
      <c r="ULX204" s="943"/>
      <c r="ULY204" s="943"/>
      <c r="ULZ204" s="943"/>
      <c r="UMA204" s="943"/>
      <c r="UMB204" s="943"/>
      <c r="UMC204" s="943"/>
      <c r="UMD204" s="943"/>
      <c r="UME204" s="943"/>
      <c r="UMF204" s="943"/>
      <c r="UMG204" s="943"/>
      <c r="UMH204" s="943"/>
      <c r="UMI204" s="943"/>
      <c r="UMJ204" s="943"/>
      <c r="UMK204" s="943"/>
      <c r="UML204" s="943"/>
      <c r="UMM204" s="943"/>
      <c r="UMN204" s="943"/>
      <c r="UMO204" s="943"/>
      <c r="UMP204" s="943"/>
      <c r="UMQ204" s="943"/>
      <c r="UMR204" s="943"/>
      <c r="UMS204" s="943"/>
      <c r="UMT204" s="943"/>
      <c r="UMU204" s="943"/>
      <c r="UMV204" s="943"/>
      <c r="UMW204" s="943"/>
      <c r="UMX204" s="943"/>
      <c r="UMY204" s="943"/>
      <c r="UMZ204" s="943"/>
      <c r="UNA204" s="943"/>
      <c r="UNB204" s="943"/>
      <c r="UNC204" s="943"/>
      <c r="UND204" s="943"/>
      <c r="UNE204" s="943"/>
      <c r="UNF204" s="943"/>
      <c r="UNG204" s="943"/>
      <c r="UNH204" s="943"/>
      <c r="UNI204" s="943"/>
      <c r="UNJ204" s="943"/>
      <c r="UNK204" s="943"/>
      <c r="UNL204" s="943"/>
      <c r="UNM204" s="943"/>
      <c r="UNN204" s="943"/>
      <c r="UNO204" s="943"/>
      <c r="UNP204" s="943"/>
      <c r="UNQ204" s="943"/>
      <c r="UNR204" s="943"/>
      <c r="UNS204" s="943"/>
      <c r="UNT204" s="943"/>
      <c r="UNU204" s="943"/>
      <c r="UNV204" s="943"/>
      <c r="UNW204" s="943"/>
      <c r="UNX204" s="943"/>
      <c r="UNY204" s="943"/>
      <c r="UNZ204" s="943"/>
      <c r="UOA204" s="943"/>
      <c r="UOB204" s="943"/>
      <c r="UOC204" s="943"/>
      <c r="UOE204" s="943"/>
      <c r="UOF204" s="943"/>
      <c r="UOG204" s="943"/>
      <c r="UOH204" s="943"/>
      <c r="UOI204" s="943"/>
      <c r="UOJ204" s="943"/>
      <c r="UOK204" s="943"/>
      <c r="UOL204" s="943"/>
      <c r="UOM204" s="943"/>
      <c r="UON204" s="943"/>
      <c r="UOO204" s="943"/>
      <c r="UOP204" s="943"/>
      <c r="UOQ204" s="943"/>
      <c r="UOR204" s="943"/>
      <c r="UOS204" s="943"/>
      <c r="UOT204" s="943"/>
      <c r="UOU204" s="943"/>
      <c r="UOV204" s="943"/>
      <c r="UOW204" s="943"/>
      <c r="UOX204" s="943"/>
      <c r="UOY204" s="943"/>
      <c r="UOZ204" s="943"/>
      <c r="UPA204" s="943"/>
      <c r="UPB204" s="943"/>
      <c r="UPC204" s="943"/>
      <c r="UPD204" s="943"/>
      <c r="UPE204" s="943"/>
      <c r="UPF204" s="943"/>
      <c r="UPG204" s="943"/>
      <c r="UPH204" s="943"/>
      <c r="UPI204" s="943"/>
      <c r="UPJ204" s="943"/>
      <c r="UPK204" s="943"/>
      <c r="UPL204" s="943"/>
      <c r="UPM204" s="943"/>
      <c r="UPN204" s="943"/>
      <c r="UPO204" s="943"/>
      <c r="UPP204" s="943"/>
      <c r="UPQ204" s="943"/>
      <c r="UPR204" s="943"/>
      <c r="UPS204" s="943"/>
      <c r="UPT204" s="943"/>
      <c r="UPU204" s="943"/>
      <c r="UPV204" s="943"/>
      <c r="UPW204" s="943"/>
      <c r="UPX204" s="943"/>
      <c r="UPY204" s="943"/>
      <c r="UPZ204" s="943"/>
      <c r="UQA204" s="943"/>
      <c r="UQB204" s="943"/>
      <c r="UQC204" s="943"/>
      <c r="UQD204" s="943"/>
      <c r="UQE204" s="943"/>
      <c r="UQF204" s="943"/>
      <c r="UQG204" s="943"/>
      <c r="UQH204" s="943"/>
      <c r="UQI204" s="943"/>
      <c r="UQJ204" s="943"/>
      <c r="UQK204" s="943"/>
      <c r="UQL204" s="943"/>
      <c r="UQM204" s="943"/>
      <c r="UQN204" s="943"/>
      <c r="UQO204" s="943"/>
      <c r="UQP204" s="943"/>
      <c r="UQQ204" s="943"/>
      <c r="UQR204" s="943"/>
      <c r="UQS204" s="943"/>
      <c r="UQT204" s="943"/>
      <c r="UQU204" s="943"/>
      <c r="UQV204" s="943"/>
      <c r="UQW204" s="943"/>
      <c r="UQX204" s="943"/>
      <c r="UQY204" s="943"/>
      <c r="UQZ204" s="943"/>
      <c r="URA204" s="943"/>
      <c r="URB204" s="943"/>
      <c r="URC204" s="943"/>
      <c r="URD204" s="943"/>
      <c r="URE204" s="943"/>
      <c r="URF204" s="943"/>
      <c r="URG204" s="943"/>
      <c r="URH204" s="943"/>
      <c r="URI204" s="943"/>
      <c r="URJ204" s="943"/>
      <c r="URK204" s="943"/>
      <c r="URL204" s="943"/>
      <c r="URM204" s="943"/>
      <c r="URN204" s="943"/>
      <c r="URO204" s="943"/>
      <c r="URP204" s="943"/>
      <c r="URQ204" s="943"/>
      <c r="URR204" s="943"/>
      <c r="URS204" s="943"/>
      <c r="URT204" s="943"/>
      <c r="URU204" s="943"/>
      <c r="URV204" s="943"/>
      <c r="URW204" s="943"/>
      <c r="URX204" s="943"/>
      <c r="URY204" s="943"/>
      <c r="URZ204" s="943"/>
      <c r="USA204" s="943"/>
      <c r="USB204" s="943"/>
      <c r="USC204" s="943"/>
      <c r="USD204" s="943"/>
      <c r="USE204" s="943"/>
      <c r="USF204" s="943"/>
      <c r="USG204" s="943"/>
      <c r="USH204" s="943"/>
      <c r="USI204" s="943"/>
      <c r="USJ204" s="943"/>
      <c r="USK204" s="943"/>
      <c r="USL204" s="943"/>
      <c r="USM204" s="943"/>
      <c r="USN204" s="943"/>
      <c r="USO204" s="943"/>
      <c r="USP204" s="943"/>
      <c r="USQ204" s="943"/>
      <c r="USR204" s="943"/>
      <c r="USS204" s="943"/>
      <c r="UST204" s="943"/>
      <c r="USU204" s="943"/>
      <c r="USV204" s="943"/>
      <c r="USW204" s="943"/>
      <c r="USX204" s="943"/>
      <c r="USY204" s="943"/>
      <c r="USZ204" s="943"/>
      <c r="UTA204" s="943"/>
      <c r="UTB204" s="943"/>
      <c r="UTC204" s="943"/>
      <c r="UTD204" s="943"/>
      <c r="UTE204" s="943"/>
      <c r="UTF204" s="943"/>
      <c r="UTG204" s="943"/>
      <c r="UTH204" s="943"/>
      <c r="UTI204" s="943"/>
      <c r="UTJ204" s="943"/>
      <c r="UTK204" s="943"/>
      <c r="UTL204" s="943"/>
      <c r="UTM204" s="943"/>
      <c r="UTN204" s="943"/>
      <c r="UTO204" s="943"/>
      <c r="UTP204" s="943"/>
      <c r="UTQ204" s="943"/>
      <c r="UTR204" s="943"/>
      <c r="UTS204" s="943"/>
      <c r="UTT204" s="943"/>
      <c r="UTU204" s="943"/>
      <c r="UTV204" s="943"/>
      <c r="UTW204" s="943"/>
      <c r="UTX204" s="943"/>
      <c r="UTY204" s="943"/>
      <c r="UTZ204" s="943"/>
      <c r="UUA204" s="943"/>
      <c r="UUB204" s="943"/>
      <c r="UUC204" s="943"/>
      <c r="UUD204" s="943"/>
      <c r="UUE204" s="943"/>
      <c r="UUF204" s="943"/>
      <c r="UUG204" s="943"/>
      <c r="UUH204" s="943"/>
      <c r="UUI204" s="943"/>
      <c r="UUJ204" s="943"/>
      <c r="UUK204" s="943"/>
      <c r="UUL204" s="943"/>
      <c r="UUM204" s="943"/>
      <c r="UUN204" s="943"/>
      <c r="UUO204" s="943"/>
      <c r="UUP204" s="943"/>
      <c r="UUQ204" s="943"/>
      <c r="UUR204" s="943"/>
      <c r="UUS204" s="943"/>
      <c r="UUT204" s="943"/>
      <c r="UUU204" s="943"/>
      <c r="UUV204" s="943"/>
      <c r="UUW204" s="943"/>
      <c r="UUX204" s="943"/>
      <c r="UUY204" s="943"/>
      <c r="UUZ204" s="943"/>
      <c r="UVA204" s="943"/>
      <c r="UVB204" s="943"/>
      <c r="UVC204" s="943"/>
      <c r="UVD204" s="943"/>
      <c r="UVE204" s="943"/>
      <c r="UVF204" s="943"/>
      <c r="UVG204" s="943"/>
      <c r="UVH204" s="943"/>
      <c r="UVI204" s="943"/>
      <c r="UVJ204" s="943"/>
      <c r="UVK204" s="943"/>
      <c r="UVL204" s="943"/>
      <c r="UVM204" s="943"/>
      <c r="UVN204" s="943"/>
      <c r="UVO204" s="943"/>
      <c r="UVP204" s="943"/>
      <c r="UVQ204" s="943"/>
      <c r="UVR204" s="943"/>
      <c r="UVS204" s="943"/>
      <c r="UVT204" s="943"/>
      <c r="UVU204" s="943"/>
      <c r="UVV204" s="943"/>
      <c r="UVW204" s="943"/>
      <c r="UVX204" s="943"/>
      <c r="UVY204" s="943"/>
      <c r="UVZ204" s="943"/>
      <c r="UWA204" s="943"/>
      <c r="UWB204" s="943"/>
      <c r="UWC204" s="943"/>
      <c r="UWD204" s="943"/>
      <c r="UWE204" s="943"/>
      <c r="UWF204" s="943"/>
      <c r="UWG204" s="943"/>
      <c r="UWH204" s="943"/>
      <c r="UWI204" s="943"/>
      <c r="UWJ204" s="943"/>
      <c r="UWK204" s="943"/>
      <c r="UWL204" s="943"/>
      <c r="UWM204" s="943"/>
      <c r="UWN204" s="943"/>
      <c r="UWO204" s="943"/>
      <c r="UWP204" s="943"/>
      <c r="UWQ204" s="943"/>
      <c r="UWR204" s="943"/>
      <c r="UWS204" s="943"/>
      <c r="UWT204" s="943"/>
      <c r="UWU204" s="943"/>
      <c r="UWV204" s="943"/>
      <c r="UWW204" s="943"/>
      <c r="UWX204" s="943"/>
      <c r="UWY204" s="943"/>
      <c r="UWZ204" s="943"/>
      <c r="UXA204" s="943"/>
      <c r="UXB204" s="943"/>
      <c r="UXC204" s="943"/>
      <c r="UXD204" s="943"/>
      <c r="UXE204" s="943"/>
      <c r="UXF204" s="943"/>
      <c r="UXG204" s="943"/>
      <c r="UXH204" s="943"/>
      <c r="UXI204" s="943"/>
      <c r="UXJ204" s="943"/>
      <c r="UXK204" s="943"/>
      <c r="UXL204" s="943"/>
      <c r="UXM204" s="943"/>
      <c r="UXN204" s="943"/>
      <c r="UXO204" s="943"/>
      <c r="UXP204" s="943"/>
      <c r="UXQ204" s="943"/>
      <c r="UXR204" s="943"/>
      <c r="UXS204" s="943"/>
      <c r="UXT204" s="943"/>
      <c r="UXU204" s="943"/>
      <c r="UXV204" s="943"/>
      <c r="UXW204" s="943"/>
      <c r="UXX204" s="943"/>
      <c r="UXY204" s="943"/>
      <c r="UYA204" s="943"/>
      <c r="UYB204" s="943"/>
      <c r="UYC204" s="943"/>
      <c r="UYD204" s="943"/>
      <c r="UYE204" s="943"/>
      <c r="UYF204" s="943"/>
      <c r="UYG204" s="943"/>
      <c r="UYH204" s="943"/>
      <c r="UYI204" s="943"/>
      <c r="UYJ204" s="943"/>
      <c r="UYK204" s="943"/>
      <c r="UYL204" s="943"/>
      <c r="UYM204" s="943"/>
      <c r="UYN204" s="943"/>
      <c r="UYO204" s="943"/>
      <c r="UYP204" s="943"/>
      <c r="UYQ204" s="943"/>
      <c r="UYR204" s="943"/>
      <c r="UYS204" s="943"/>
      <c r="UYT204" s="943"/>
      <c r="UYU204" s="943"/>
      <c r="UYV204" s="943"/>
      <c r="UYW204" s="943"/>
      <c r="UYX204" s="943"/>
      <c r="UYY204" s="943"/>
      <c r="UYZ204" s="943"/>
      <c r="UZA204" s="943"/>
      <c r="UZB204" s="943"/>
      <c r="UZC204" s="943"/>
      <c r="UZD204" s="943"/>
      <c r="UZE204" s="943"/>
      <c r="UZF204" s="943"/>
      <c r="UZG204" s="943"/>
      <c r="UZH204" s="943"/>
      <c r="UZI204" s="943"/>
      <c r="UZJ204" s="943"/>
      <c r="UZK204" s="943"/>
      <c r="UZL204" s="943"/>
      <c r="UZM204" s="943"/>
      <c r="UZN204" s="943"/>
      <c r="UZO204" s="943"/>
      <c r="UZP204" s="943"/>
      <c r="UZQ204" s="943"/>
      <c r="UZR204" s="943"/>
      <c r="UZS204" s="943"/>
      <c r="UZT204" s="943"/>
      <c r="UZU204" s="943"/>
      <c r="UZV204" s="943"/>
      <c r="UZW204" s="943"/>
      <c r="UZX204" s="943"/>
      <c r="UZY204" s="943"/>
      <c r="UZZ204" s="943"/>
      <c r="VAA204" s="943"/>
      <c r="VAB204" s="943"/>
      <c r="VAC204" s="943"/>
      <c r="VAD204" s="943"/>
      <c r="VAE204" s="943"/>
      <c r="VAF204" s="943"/>
      <c r="VAG204" s="943"/>
      <c r="VAH204" s="943"/>
      <c r="VAI204" s="943"/>
      <c r="VAJ204" s="943"/>
      <c r="VAK204" s="943"/>
      <c r="VAL204" s="943"/>
      <c r="VAM204" s="943"/>
      <c r="VAN204" s="943"/>
      <c r="VAO204" s="943"/>
      <c r="VAP204" s="943"/>
      <c r="VAQ204" s="943"/>
      <c r="VAR204" s="943"/>
      <c r="VAS204" s="943"/>
      <c r="VAT204" s="943"/>
      <c r="VAU204" s="943"/>
      <c r="VAV204" s="943"/>
      <c r="VAW204" s="943"/>
      <c r="VAX204" s="943"/>
      <c r="VAY204" s="943"/>
      <c r="VAZ204" s="943"/>
      <c r="VBA204" s="943"/>
      <c r="VBB204" s="943"/>
      <c r="VBC204" s="943"/>
      <c r="VBD204" s="943"/>
      <c r="VBE204" s="943"/>
      <c r="VBF204" s="943"/>
      <c r="VBG204" s="943"/>
      <c r="VBH204" s="943"/>
      <c r="VBI204" s="943"/>
      <c r="VBJ204" s="943"/>
      <c r="VBK204" s="943"/>
      <c r="VBL204" s="943"/>
      <c r="VBM204" s="943"/>
      <c r="VBN204" s="943"/>
      <c r="VBO204" s="943"/>
      <c r="VBP204" s="943"/>
      <c r="VBQ204" s="943"/>
      <c r="VBR204" s="943"/>
      <c r="VBS204" s="943"/>
      <c r="VBT204" s="943"/>
      <c r="VBU204" s="943"/>
      <c r="VBV204" s="943"/>
      <c r="VBW204" s="943"/>
      <c r="VBX204" s="943"/>
      <c r="VBY204" s="943"/>
      <c r="VBZ204" s="943"/>
      <c r="VCA204" s="943"/>
      <c r="VCB204" s="943"/>
      <c r="VCC204" s="943"/>
      <c r="VCD204" s="943"/>
      <c r="VCE204" s="943"/>
      <c r="VCF204" s="943"/>
      <c r="VCG204" s="943"/>
      <c r="VCH204" s="943"/>
      <c r="VCI204" s="943"/>
      <c r="VCJ204" s="943"/>
      <c r="VCK204" s="943"/>
      <c r="VCL204" s="943"/>
      <c r="VCM204" s="943"/>
      <c r="VCN204" s="943"/>
      <c r="VCO204" s="943"/>
      <c r="VCP204" s="943"/>
      <c r="VCQ204" s="943"/>
      <c r="VCR204" s="943"/>
      <c r="VCS204" s="943"/>
      <c r="VCT204" s="943"/>
      <c r="VCU204" s="943"/>
      <c r="VCV204" s="943"/>
      <c r="VCW204" s="943"/>
      <c r="VCX204" s="943"/>
      <c r="VCY204" s="943"/>
      <c r="VCZ204" s="943"/>
      <c r="VDA204" s="943"/>
      <c r="VDB204" s="943"/>
      <c r="VDC204" s="943"/>
      <c r="VDD204" s="943"/>
      <c r="VDE204" s="943"/>
      <c r="VDF204" s="943"/>
      <c r="VDG204" s="943"/>
      <c r="VDH204" s="943"/>
      <c r="VDI204" s="943"/>
      <c r="VDJ204" s="943"/>
      <c r="VDK204" s="943"/>
      <c r="VDL204" s="943"/>
      <c r="VDM204" s="943"/>
      <c r="VDN204" s="943"/>
      <c r="VDO204" s="943"/>
      <c r="VDP204" s="943"/>
      <c r="VDQ204" s="943"/>
      <c r="VDR204" s="943"/>
      <c r="VDS204" s="943"/>
      <c r="VDT204" s="943"/>
      <c r="VDU204" s="943"/>
      <c r="VDV204" s="943"/>
      <c r="VDW204" s="943"/>
      <c r="VDX204" s="943"/>
      <c r="VDY204" s="943"/>
      <c r="VDZ204" s="943"/>
      <c r="VEA204" s="943"/>
      <c r="VEB204" s="943"/>
      <c r="VEC204" s="943"/>
      <c r="VED204" s="943"/>
      <c r="VEE204" s="943"/>
      <c r="VEF204" s="943"/>
      <c r="VEG204" s="943"/>
      <c r="VEH204" s="943"/>
      <c r="VEI204" s="943"/>
      <c r="VEJ204" s="943"/>
      <c r="VEK204" s="943"/>
      <c r="VEL204" s="943"/>
      <c r="VEM204" s="943"/>
      <c r="VEN204" s="943"/>
      <c r="VEO204" s="943"/>
      <c r="VEP204" s="943"/>
      <c r="VEQ204" s="943"/>
      <c r="VER204" s="943"/>
      <c r="VES204" s="943"/>
      <c r="VET204" s="943"/>
      <c r="VEU204" s="943"/>
      <c r="VEV204" s="943"/>
      <c r="VEW204" s="943"/>
      <c r="VEX204" s="943"/>
      <c r="VEY204" s="943"/>
      <c r="VEZ204" s="943"/>
      <c r="VFA204" s="943"/>
      <c r="VFB204" s="943"/>
      <c r="VFC204" s="943"/>
      <c r="VFD204" s="943"/>
      <c r="VFE204" s="943"/>
      <c r="VFF204" s="943"/>
      <c r="VFG204" s="943"/>
      <c r="VFH204" s="943"/>
      <c r="VFI204" s="943"/>
      <c r="VFJ204" s="943"/>
      <c r="VFK204" s="943"/>
      <c r="VFL204" s="943"/>
      <c r="VFM204" s="943"/>
      <c r="VFN204" s="943"/>
      <c r="VFO204" s="943"/>
      <c r="VFP204" s="943"/>
      <c r="VFQ204" s="943"/>
      <c r="VFR204" s="943"/>
      <c r="VFS204" s="943"/>
      <c r="VFT204" s="943"/>
      <c r="VFU204" s="943"/>
      <c r="VFV204" s="943"/>
      <c r="VFW204" s="943"/>
      <c r="VFX204" s="943"/>
      <c r="VFY204" s="943"/>
      <c r="VFZ204" s="943"/>
      <c r="VGA204" s="943"/>
      <c r="VGB204" s="943"/>
      <c r="VGC204" s="943"/>
      <c r="VGD204" s="943"/>
      <c r="VGE204" s="943"/>
      <c r="VGF204" s="943"/>
      <c r="VGG204" s="943"/>
      <c r="VGH204" s="943"/>
      <c r="VGI204" s="943"/>
      <c r="VGJ204" s="943"/>
      <c r="VGK204" s="943"/>
      <c r="VGL204" s="943"/>
      <c r="VGM204" s="943"/>
      <c r="VGN204" s="943"/>
      <c r="VGO204" s="943"/>
      <c r="VGP204" s="943"/>
      <c r="VGQ204" s="943"/>
      <c r="VGR204" s="943"/>
      <c r="VGS204" s="943"/>
      <c r="VGT204" s="943"/>
      <c r="VGU204" s="943"/>
      <c r="VGV204" s="943"/>
      <c r="VGW204" s="943"/>
      <c r="VGX204" s="943"/>
      <c r="VGY204" s="943"/>
      <c r="VGZ204" s="943"/>
      <c r="VHA204" s="943"/>
      <c r="VHB204" s="943"/>
      <c r="VHC204" s="943"/>
      <c r="VHD204" s="943"/>
      <c r="VHE204" s="943"/>
      <c r="VHF204" s="943"/>
      <c r="VHG204" s="943"/>
      <c r="VHH204" s="943"/>
      <c r="VHI204" s="943"/>
      <c r="VHJ204" s="943"/>
      <c r="VHK204" s="943"/>
      <c r="VHL204" s="943"/>
      <c r="VHM204" s="943"/>
      <c r="VHN204" s="943"/>
      <c r="VHO204" s="943"/>
      <c r="VHP204" s="943"/>
      <c r="VHQ204" s="943"/>
      <c r="VHR204" s="943"/>
      <c r="VHS204" s="943"/>
      <c r="VHT204" s="943"/>
      <c r="VHU204" s="943"/>
      <c r="VHW204" s="943"/>
      <c r="VHX204" s="943"/>
      <c r="VHY204" s="943"/>
      <c r="VHZ204" s="943"/>
      <c r="VIA204" s="943"/>
      <c r="VIB204" s="943"/>
      <c r="VIC204" s="943"/>
      <c r="VID204" s="943"/>
      <c r="VIE204" s="943"/>
      <c r="VIF204" s="943"/>
      <c r="VIG204" s="943"/>
      <c r="VIH204" s="943"/>
      <c r="VII204" s="943"/>
      <c r="VIJ204" s="943"/>
      <c r="VIK204" s="943"/>
      <c r="VIL204" s="943"/>
      <c r="VIM204" s="943"/>
      <c r="VIN204" s="943"/>
      <c r="VIO204" s="943"/>
      <c r="VIP204" s="943"/>
      <c r="VIQ204" s="943"/>
      <c r="VIR204" s="943"/>
      <c r="VIS204" s="943"/>
      <c r="VIT204" s="943"/>
      <c r="VIU204" s="943"/>
      <c r="VIV204" s="943"/>
      <c r="VIW204" s="943"/>
      <c r="VIX204" s="943"/>
      <c r="VIY204" s="943"/>
      <c r="VIZ204" s="943"/>
      <c r="VJA204" s="943"/>
      <c r="VJB204" s="943"/>
      <c r="VJC204" s="943"/>
      <c r="VJD204" s="943"/>
      <c r="VJE204" s="943"/>
      <c r="VJF204" s="943"/>
      <c r="VJG204" s="943"/>
      <c r="VJH204" s="943"/>
      <c r="VJI204" s="943"/>
      <c r="VJJ204" s="943"/>
      <c r="VJK204" s="943"/>
      <c r="VJL204" s="943"/>
      <c r="VJM204" s="943"/>
      <c r="VJN204" s="943"/>
      <c r="VJO204" s="943"/>
      <c r="VJP204" s="943"/>
      <c r="VJQ204" s="943"/>
      <c r="VJR204" s="943"/>
      <c r="VJS204" s="943"/>
      <c r="VJT204" s="943"/>
      <c r="VJU204" s="943"/>
      <c r="VJV204" s="943"/>
      <c r="VJW204" s="943"/>
      <c r="VJX204" s="943"/>
      <c r="VJY204" s="943"/>
      <c r="VJZ204" s="943"/>
      <c r="VKA204" s="943"/>
      <c r="VKB204" s="943"/>
      <c r="VKC204" s="943"/>
      <c r="VKD204" s="943"/>
      <c r="VKE204" s="943"/>
      <c r="VKF204" s="943"/>
      <c r="VKG204" s="943"/>
      <c r="VKH204" s="943"/>
      <c r="VKI204" s="943"/>
      <c r="VKJ204" s="943"/>
      <c r="VKK204" s="943"/>
      <c r="VKL204" s="943"/>
      <c r="VKM204" s="943"/>
      <c r="VKN204" s="943"/>
      <c r="VKO204" s="943"/>
      <c r="VKP204" s="943"/>
      <c r="VKQ204" s="943"/>
      <c r="VKR204" s="943"/>
      <c r="VKS204" s="943"/>
      <c r="VKT204" s="943"/>
      <c r="VKU204" s="943"/>
      <c r="VKV204" s="943"/>
      <c r="VKW204" s="943"/>
      <c r="VKX204" s="943"/>
      <c r="VKY204" s="943"/>
      <c r="VKZ204" s="943"/>
      <c r="VLA204" s="943"/>
      <c r="VLB204" s="943"/>
      <c r="VLC204" s="943"/>
      <c r="VLD204" s="943"/>
      <c r="VLE204" s="943"/>
      <c r="VLF204" s="943"/>
      <c r="VLG204" s="943"/>
      <c r="VLH204" s="943"/>
      <c r="VLI204" s="943"/>
      <c r="VLJ204" s="943"/>
      <c r="VLK204" s="943"/>
      <c r="VLL204" s="943"/>
      <c r="VLM204" s="943"/>
      <c r="VLN204" s="943"/>
      <c r="VLO204" s="943"/>
      <c r="VLP204" s="943"/>
      <c r="VLQ204" s="943"/>
      <c r="VLR204" s="943"/>
      <c r="VLS204" s="943"/>
      <c r="VLT204" s="943"/>
      <c r="VLU204" s="943"/>
      <c r="VLV204" s="943"/>
      <c r="VLW204" s="943"/>
      <c r="VLX204" s="943"/>
      <c r="VLY204" s="943"/>
      <c r="VLZ204" s="943"/>
      <c r="VMA204" s="943"/>
      <c r="VMB204" s="943"/>
      <c r="VMC204" s="943"/>
      <c r="VMD204" s="943"/>
      <c r="VME204" s="943"/>
      <c r="VMF204" s="943"/>
      <c r="VMG204" s="943"/>
      <c r="VMH204" s="943"/>
      <c r="VMI204" s="943"/>
      <c r="VMJ204" s="943"/>
      <c r="VMK204" s="943"/>
      <c r="VML204" s="943"/>
      <c r="VMM204" s="943"/>
      <c r="VMN204" s="943"/>
      <c r="VMO204" s="943"/>
      <c r="VMP204" s="943"/>
      <c r="VMQ204" s="943"/>
      <c r="VMR204" s="943"/>
      <c r="VMS204" s="943"/>
      <c r="VMT204" s="943"/>
      <c r="VMU204" s="943"/>
      <c r="VMV204" s="943"/>
      <c r="VMW204" s="943"/>
      <c r="VMX204" s="943"/>
      <c r="VMY204" s="943"/>
      <c r="VMZ204" s="943"/>
      <c r="VNA204" s="943"/>
      <c r="VNB204" s="943"/>
      <c r="VNC204" s="943"/>
      <c r="VND204" s="943"/>
      <c r="VNE204" s="943"/>
      <c r="VNF204" s="943"/>
      <c r="VNG204" s="943"/>
      <c r="VNH204" s="943"/>
      <c r="VNI204" s="943"/>
      <c r="VNJ204" s="943"/>
      <c r="VNK204" s="943"/>
      <c r="VNL204" s="943"/>
      <c r="VNM204" s="943"/>
      <c r="VNN204" s="943"/>
      <c r="VNO204" s="943"/>
      <c r="VNP204" s="943"/>
      <c r="VNQ204" s="943"/>
      <c r="VNR204" s="943"/>
      <c r="VNS204" s="943"/>
      <c r="VNT204" s="943"/>
      <c r="VNU204" s="943"/>
      <c r="VNV204" s="943"/>
      <c r="VNW204" s="943"/>
      <c r="VNX204" s="943"/>
      <c r="VNY204" s="943"/>
      <c r="VNZ204" s="943"/>
      <c r="VOA204" s="943"/>
      <c r="VOB204" s="943"/>
      <c r="VOC204" s="943"/>
      <c r="VOD204" s="943"/>
      <c r="VOE204" s="943"/>
      <c r="VOF204" s="943"/>
      <c r="VOG204" s="943"/>
      <c r="VOH204" s="943"/>
      <c r="VOI204" s="943"/>
      <c r="VOJ204" s="943"/>
      <c r="VOK204" s="943"/>
      <c r="VOL204" s="943"/>
      <c r="VOM204" s="943"/>
      <c r="VON204" s="943"/>
      <c r="VOO204" s="943"/>
      <c r="VOP204" s="943"/>
      <c r="VOQ204" s="943"/>
      <c r="VOR204" s="943"/>
      <c r="VOS204" s="943"/>
      <c r="VOT204" s="943"/>
      <c r="VOU204" s="943"/>
      <c r="VOV204" s="943"/>
      <c r="VOW204" s="943"/>
      <c r="VOX204" s="943"/>
      <c r="VOY204" s="943"/>
      <c r="VOZ204" s="943"/>
      <c r="VPA204" s="943"/>
      <c r="VPB204" s="943"/>
      <c r="VPC204" s="943"/>
      <c r="VPD204" s="943"/>
      <c r="VPE204" s="943"/>
      <c r="VPF204" s="943"/>
      <c r="VPG204" s="943"/>
      <c r="VPH204" s="943"/>
      <c r="VPI204" s="943"/>
      <c r="VPJ204" s="943"/>
      <c r="VPK204" s="943"/>
      <c r="VPL204" s="943"/>
      <c r="VPM204" s="943"/>
      <c r="VPN204" s="943"/>
      <c r="VPO204" s="943"/>
      <c r="VPP204" s="943"/>
      <c r="VPQ204" s="943"/>
      <c r="VPR204" s="943"/>
      <c r="VPS204" s="943"/>
      <c r="VPT204" s="943"/>
      <c r="VPU204" s="943"/>
      <c r="VPV204" s="943"/>
      <c r="VPW204" s="943"/>
      <c r="VPX204" s="943"/>
      <c r="VPY204" s="943"/>
      <c r="VPZ204" s="943"/>
      <c r="VQA204" s="943"/>
      <c r="VQB204" s="943"/>
      <c r="VQC204" s="943"/>
      <c r="VQD204" s="943"/>
      <c r="VQE204" s="943"/>
      <c r="VQF204" s="943"/>
      <c r="VQG204" s="943"/>
      <c r="VQH204" s="943"/>
      <c r="VQI204" s="943"/>
      <c r="VQJ204" s="943"/>
      <c r="VQK204" s="943"/>
      <c r="VQL204" s="943"/>
      <c r="VQM204" s="943"/>
      <c r="VQN204" s="943"/>
      <c r="VQO204" s="943"/>
      <c r="VQP204" s="943"/>
      <c r="VQQ204" s="943"/>
      <c r="VQR204" s="943"/>
      <c r="VQS204" s="943"/>
      <c r="VQT204" s="943"/>
      <c r="VQU204" s="943"/>
      <c r="VQV204" s="943"/>
      <c r="VQW204" s="943"/>
      <c r="VQX204" s="943"/>
      <c r="VQY204" s="943"/>
      <c r="VQZ204" s="943"/>
      <c r="VRA204" s="943"/>
      <c r="VRB204" s="943"/>
      <c r="VRC204" s="943"/>
      <c r="VRD204" s="943"/>
      <c r="VRE204" s="943"/>
      <c r="VRF204" s="943"/>
      <c r="VRG204" s="943"/>
      <c r="VRH204" s="943"/>
      <c r="VRI204" s="943"/>
      <c r="VRJ204" s="943"/>
      <c r="VRK204" s="943"/>
      <c r="VRL204" s="943"/>
      <c r="VRM204" s="943"/>
      <c r="VRN204" s="943"/>
      <c r="VRO204" s="943"/>
      <c r="VRP204" s="943"/>
      <c r="VRQ204" s="943"/>
      <c r="VRS204" s="943"/>
      <c r="VRT204" s="943"/>
      <c r="VRU204" s="943"/>
      <c r="VRV204" s="943"/>
      <c r="VRW204" s="943"/>
      <c r="VRX204" s="943"/>
      <c r="VRY204" s="943"/>
      <c r="VRZ204" s="943"/>
      <c r="VSA204" s="943"/>
      <c r="VSB204" s="943"/>
      <c r="VSC204" s="943"/>
      <c r="VSD204" s="943"/>
      <c r="VSE204" s="943"/>
      <c r="VSF204" s="943"/>
      <c r="VSG204" s="943"/>
      <c r="VSH204" s="943"/>
      <c r="VSI204" s="943"/>
      <c r="VSJ204" s="943"/>
      <c r="VSK204" s="943"/>
      <c r="VSL204" s="943"/>
      <c r="VSM204" s="943"/>
      <c r="VSN204" s="943"/>
      <c r="VSO204" s="943"/>
      <c r="VSP204" s="943"/>
      <c r="VSQ204" s="943"/>
      <c r="VSR204" s="943"/>
      <c r="VSS204" s="943"/>
      <c r="VST204" s="943"/>
      <c r="VSU204" s="943"/>
      <c r="VSV204" s="943"/>
      <c r="VSW204" s="943"/>
      <c r="VSX204" s="943"/>
      <c r="VSY204" s="943"/>
      <c r="VSZ204" s="943"/>
      <c r="VTA204" s="943"/>
      <c r="VTB204" s="943"/>
      <c r="VTC204" s="943"/>
      <c r="VTD204" s="943"/>
      <c r="VTE204" s="943"/>
      <c r="VTF204" s="943"/>
      <c r="VTG204" s="943"/>
      <c r="VTH204" s="943"/>
      <c r="VTI204" s="943"/>
      <c r="VTJ204" s="943"/>
      <c r="VTK204" s="943"/>
      <c r="VTL204" s="943"/>
      <c r="VTM204" s="943"/>
      <c r="VTN204" s="943"/>
      <c r="VTO204" s="943"/>
      <c r="VTP204" s="943"/>
      <c r="VTQ204" s="943"/>
      <c r="VTR204" s="943"/>
      <c r="VTS204" s="943"/>
      <c r="VTT204" s="943"/>
      <c r="VTU204" s="943"/>
      <c r="VTV204" s="943"/>
      <c r="VTW204" s="943"/>
      <c r="VTX204" s="943"/>
      <c r="VTY204" s="943"/>
      <c r="VTZ204" s="943"/>
      <c r="VUA204" s="943"/>
      <c r="VUB204" s="943"/>
      <c r="VUC204" s="943"/>
      <c r="VUD204" s="943"/>
      <c r="VUE204" s="943"/>
      <c r="VUF204" s="943"/>
      <c r="VUG204" s="943"/>
      <c r="VUH204" s="943"/>
      <c r="VUI204" s="943"/>
      <c r="VUJ204" s="943"/>
      <c r="VUK204" s="943"/>
      <c r="VUL204" s="943"/>
      <c r="VUM204" s="943"/>
      <c r="VUN204" s="943"/>
      <c r="VUO204" s="943"/>
      <c r="VUP204" s="943"/>
      <c r="VUQ204" s="943"/>
      <c r="VUR204" s="943"/>
      <c r="VUS204" s="943"/>
      <c r="VUT204" s="943"/>
      <c r="VUU204" s="943"/>
      <c r="VUV204" s="943"/>
      <c r="VUW204" s="943"/>
      <c r="VUX204" s="943"/>
      <c r="VUY204" s="943"/>
      <c r="VUZ204" s="943"/>
      <c r="VVA204" s="943"/>
      <c r="VVB204" s="943"/>
      <c r="VVC204" s="943"/>
      <c r="VVD204" s="943"/>
      <c r="VVE204" s="943"/>
      <c r="VVF204" s="943"/>
      <c r="VVG204" s="943"/>
      <c r="VVH204" s="943"/>
      <c r="VVI204" s="943"/>
      <c r="VVJ204" s="943"/>
      <c r="VVK204" s="943"/>
      <c r="VVL204" s="943"/>
      <c r="VVM204" s="943"/>
      <c r="VVN204" s="943"/>
      <c r="VVO204" s="943"/>
      <c r="VVP204" s="943"/>
      <c r="VVQ204" s="943"/>
      <c r="VVR204" s="943"/>
      <c r="VVS204" s="943"/>
      <c r="VVT204" s="943"/>
      <c r="VVU204" s="943"/>
      <c r="VVV204" s="943"/>
      <c r="VVW204" s="943"/>
      <c r="VVX204" s="943"/>
      <c r="VVY204" s="943"/>
      <c r="VVZ204" s="943"/>
      <c r="VWA204" s="943"/>
      <c r="VWB204" s="943"/>
      <c r="VWC204" s="943"/>
      <c r="VWD204" s="943"/>
      <c r="VWE204" s="943"/>
      <c r="VWF204" s="943"/>
      <c r="VWG204" s="943"/>
      <c r="VWH204" s="943"/>
      <c r="VWI204" s="943"/>
      <c r="VWJ204" s="943"/>
      <c r="VWK204" s="943"/>
      <c r="VWL204" s="943"/>
      <c r="VWM204" s="943"/>
      <c r="VWN204" s="943"/>
      <c r="VWO204" s="943"/>
      <c r="VWP204" s="943"/>
      <c r="VWQ204" s="943"/>
      <c r="VWR204" s="943"/>
      <c r="VWS204" s="943"/>
      <c r="VWT204" s="943"/>
      <c r="VWU204" s="943"/>
      <c r="VWV204" s="943"/>
      <c r="VWW204" s="943"/>
      <c r="VWX204" s="943"/>
      <c r="VWY204" s="943"/>
      <c r="VWZ204" s="943"/>
      <c r="VXA204" s="943"/>
      <c r="VXB204" s="943"/>
      <c r="VXC204" s="943"/>
      <c r="VXD204" s="943"/>
      <c r="VXE204" s="943"/>
      <c r="VXF204" s="943"/>
      <c r="VXG204" s="943"/>
      <c r="VXH204" s="943"/>
      <c r="VXI204" s="943"/>
      <c r="VXJ204" s="943"/>
      <c r="VXK204" s="943"/>
      <c r="VXL204" s="943"/>
      <c r="VXM204" s="943"/>
      <c r="VXN204" s="943"/>
      <c r="VXO204" s="943"/>
      <c r="VXP204" s="943"/>
      <c r="VXQ204" s="943"/>
      <c r="VXR204" s="943"/>
      <c r="VXS204" s="943"/>
      <c r="VXT204" s="943"/>
      <c r="VXU204" s="943"/>
      <c r="VXV204" s="943"/>
      <c r="VXW204" s="943"/>
      <c r="VXX204" s="943"/>
      <c r="VXY204" s="943"/>
      <c r="VXZ204" s="943"/>
      <c r="VYA204" s="943"/>
      <c r="VYB204" s="943"/>
      <c r="VYC204" s="943"/>
      <c r="VYD204" s="943"/>
      <c r="VYE204" s="943"/>
      <c r="VYF204" s="943"/>
      <c r="VYG204" s="943"/>
      <c r="VYH204" s="943"/>
      <c r="VYI204" s="943"/>
      <c r="VYJ204" s="943"/>
      <c r="VYK204" s="943"/>
      <c r="VYL204" s="943"/>
      <c r="VYM204" s="943"/>
      <c r="VYN204" s="943"/>
      <c r="VYO204" s="943"/>
      <c r="VYP204" s="943"/>
      <c r="VYQ204" s="943"/>
      <c r="VYR204" s="943"/>
      <c r="VYS204" s="943"/>
      <c r="VYT204" s="943"/>
      <c r="VYU204" s="943"/>
      <c r="VYV204" s="943"/>
      <c r="VYW204" s="943"/>
      <c r="VYX204" s="943"/>
      <c r="VYY204" s="943"/>
      <c r="VYZ204" s="943"/>
      <c r="VZA204" s="943"/>
      <c r="VZB204" s="943"/>
      <c r="VZC204" s="943"/>
      <c r="VZD204" s="943"/>
      <c r="VZE204" s="943"/>
      <c r="VZF204" s="943"/>
      <c r="VZG204" s="943"/>
      <c r="VZH204" s="943"/>
      <c r="VZI204" s="943"/>
      <c r="VZJ204" s="943"/>
      <c r="VZK204" s="943"/>
      <c r="VZL204" s="943"/>
      <c r="VZM204" s="943"/>
      <c r="VZN204" s="943"/>
      <c r="VZO204" s="943"/>
      <c r="VZP204" s="943"/>
      <c r="VZQ204" s="943"/>
      <c r="VZR204" s="943"/>
      <c r="VZS204" s="943"/>
      <c r="VZT204" s="943"/>
      <c r="VZU204" s="943"/>
      <c r="VZV204" s="943"/>
      <c r="VZW204" s="943"/>
      <c r="VZX204" s="943"/>
      <c r="VZY204" s="943"/>
      <c r="VZZ204" s="943"/>
      <c r="WAA204" s="943"/>
      <c r="WAB204" s="943"/>
      <c r="WAC204" s="943"/>
      <c r="WAD204" s="943"/>
      <c r="WAE204" s="943"/>
      <c r="WAF204" s="943"/>
      <c r="WAG204" s="943"/>
      <c r="WAH204" s="943"/>
      <c r="WAI204" s="943"/>
      <c r="WAJ204" s="943"/>
      <c r="WAK204" s="943"/>
      <c r="WAL204" s="943"/>
      <c r="WAM204" s="943"/>
      <c r="WAN204" s="943"/>
      <c r="WAO204" s="943"/>
      <c r="WAP204" s="943"/>
      <c r="WAQ204" s="943"/>
      <c r="WAR204" s="943"/>
      <c r="WAS204" s="943"/>
      <c r="WAT204" s="943"/>
      <c r="WAU204" s="943"/>
      <c r="WAV204" s="943"/>
      <c r="WAW204" s="943"/>
      <c r="WAX204" s="943"/>
      <c r="WAY204" s="943"/>
      <c r="WAZ204" s="943"/>
      <c r="WBA204" s="943"/>
      <c r="WBB204" s="943"/>
      <c r="WBC204" s="943"/>
      <c r="WBD204" s="943"/>
      <c r="WBE204" s="943"/>
      <c r="WBF204" s="943"/>
      <c r="WBG204" s="943"/>
      <c r="WBH204" s="943"/>
      <c r="WBI204" s="943"/>
      <c r="WBJ204" s="943"/>
      <c r="WBK204" s="943"/>
      <c r="WBL204" s="943"/>
      <c r="WBM204" s="943"/>
      <c r="WBO204" s="943"/>
      <c r="WBP204" s="943"/>
      <c r="WBQ204" s="943"/>
      <c r="WBR204" s="943"/>
      <c r="WBS204" s="943"/>
      <c r="WBT204" s="943"/>
      <c r="WBU204" s="943"/>
      <c r="WBV204" s="943"/>
      <c r="WBW204" s="943"/>
      <c r="WBX204" s="943"/>
      <c r="WBY204" s="943"/>
      <c r="WBZ204" s="943"/>
      <c r="WCA204" s="943"/>
      <c r="WCB204" s="943"/>
      <c r="WCC204" s="943"/>
      <c r="WCD204" s="943"/>
      <c r="WCE204" s="943"/>
      <c r="WCF204" s="943"/>
      <c r="WCG204" s="943"/>
      <c r="WCH204" s="943"/>
      <c r="WCI204" s="943"/>
      <c r="WCJ204" s="943"/>
      <c r="WCK204" s="943"/>
      <c r="WCL204" s="943"/>
      <c r="WCM204" s="943"/>
      <c r="WCN204" s="943"/>
      <c r="WCO204" s="943"/>
      <c r="WCP204" s="943"/>
      <c r="WCQ204" s="943"/>
      <c r="WCR204" s="943"/>
      <c r="WCS204" s="943"/>
      <c r="WCT204" s="943"/>
      <c r="WCU204" s="943"/>
      <c r="WCV204" s="943"/>
      <c r="WCW204" s="943"/>
      <c r="WCX204" s="943"/>
      <c r="WCY204" s="943"/>
      <c r="WCZ204" s="943"/>
      <c r="WDA204" s="943"/>
      <c r="WDB204" s="943"/>
      <c r="WDC204" s="943"/>
      <c r="WDD204" s="943"/>
      <c r="WDE204" s="943"/>
      <c r="WDF204" s="943"/>
      <c r="WDG204" s="943"/>
      <c r="WDH204" s="943"/>
      <c r="WDI204" s="943"/>
      <c r="WDJ204" s="943"/>
      <c r="WDK204" s="943"/>
      <c r="WDL204" s="943"/>
      <c r="WDM204" s="943"/>
      <c r="WDN204" s="943"/>
      <c r="WDO204" s="943"/>
      <c r="WDP204" s="943"/>
      <c r="WDQ204" s="943"/>
      <c r="WDR204" s="943"/>
      <c r="WDS204" s="943"/>
      <c r="WDT204" s="943"/>
      <c r="WDU204" s="943"/>
      <c r="WDV204" s="943"/>
      <c r="WDW204" s="943"/>
      <c r="WDX204" s="943"/>
      <c r="WDY204" s="943"/>
      <c r="WDZ204" s="943"/>
      <c r="WEA204" s="943"/>
      <c r="WEB204" s="943"/>
      <c r="WEC204" s="943"/>
      <c r="WED204" s="943"/>
      <c r="WEE204" s="943"/>
      <c r="WEF204" s="943"/>
      <c r="WEG204" s="943"/>
      <c r="WEH204" s="943"/>
      <c r="WEI204" s="943"/>
      <c r="WEJ204" s="943"/>
      <c r="WEK204" s="943"/>
      <c r="WEL204" s="943"/>
      <c r="WEM204" s="943"/>
      <c r="WEN204" s="943"/>
      <c r="WEO204" s="943"/>
      <c r="WEP204" s="943"/>
      <c r="WEQ204" s="943"/>
      <c r="WER204" s="943"/>
      <c r="WES204" s="943"/>
      <c r="WET204" s="943"/>
      <c r="WEU204" s="943"/>
      <c r="WEV204" s="943"/>
      <c r="WEW204" s="943"/>
      <c r="WEX204" s="943"/>
      <c r="WEY204" s="943"/>
      <c r="WEZ204" s="943"/>
      <c r="WFA204" s="943"/>
      <c r="WFB204" s="943"/>
      <c r="WFC204" s="943"/>
      <c r="WFD204" s="943"/>
      <c r="WFE204" s="943"/>
      <c r="WFF204" s="943"/>
      <c r="WFG204" s="943"/>
      <c r="WFH204" s="943"/>
      <c r="WFI204" s="943"/>
      <c r="WFJ204" s="943"/>
      <c r="WFK204" s="943"/>
      <c r="WFL204" s="943"/>
      <c r="WFM204" s="943"/>
      <c r="WFN204" s="943"/>
      <c r="WFO204" s="943"/>
      <c r="WFP204" s="943"/>
      <c r="WFQ204" s="943"/>
      <c r="WFR204" s="943"/>
      <c r="WFS204" s="943"/>
      <c r="WFT204" s="943"/>
      <c r="WFU204" s="943"/>
      <c r="WFV204" s="943"/>
      <c r="WFW204" s="943"/>
      <c r="WFX204" s="943"/>
      <c r="WFY204" s="943"/>
      <c r="WFZ204" s="943"/>
      <c r="WGA204" s="943"/>
      <c r="WGB204" s="943"/>
      <c r="WGC204" s="943"/>
      <c r="WGD204" s="943"/>
      <c r="WGE204" s="943"/>
      <c r="WGF204" s="943"/>
      <c r="WGG204" s="943"/>
      <c r="WGH204" s="943"/>
      <c r="WGI204" s="943"/>
      <c r="WGJ204" s="943"/>
      <c r="WGK204" s="943"/>
      <c r="WGL204" s="943"/>
      <c r="WGM204" s="943"/>
      <c r="WGN204" s="943"/>
      <c r="WGO204" s="943"/>
      <c r="WGP204" s="943"/>
      <c r="WGQ204" s="943"/>
      <c r="WGR204" s="943"/>
      <c r="WGS204" s="943"/>
      <c r="WGT204" s="943"/>
      <c r="WGU204" s="943"/>
      <c r="WGV204" s="943"/>
      <c r="WGW204" s="943"/>
      <c r="WGX204" s="943"/>
      <c r="WGY204" s="943"/>
      <c r="WGZ204" s="943"/>
      <c r="WHA204" s="943"/>
      <c r="WHB204" s="943"/>
      <c r="WHC204" s="943"/>
      <c r="WHD204" s="943"/>
      <c r="WHE204" s="943"/>
      <c r="WHF204" s="943"/>
      <c r="WHG204" s="943"/>
      <c r="WHH204" s="943"/>
      <c r="WHI204" s="943"/>
      <c r="WHJ204" s="943"/>
      <c r="WHK204" s="943"/>
      <c r="WHL204" s="943"/>
      <c r="WHM204" s="943"/>
      <c r="WHN204" s="943"/>
      <c r="WHO204" s="943"/>
      <c r="WHP204" s="943"/>
      <c r="WHQ204" s="943"/>
      <c r="WHR204" s="943"/>
      <c r="WHS204" s="943"/>
      <c r="WHT204" s="943"/>
      <c r="WHU204" s="943"/>
      <c r="WHV204" s="943"/>
      <c r="WHW204" s="943"/>
      <c r="WHX204" s="943"/>
      <c r="WHY204" s="943"/>
      <c r="WHZ204" s="943"/>
      <c r="WIA204" s="943"/>
      <c r="WIB204" s="943"/>
      <c r="WIC204" s="943"/>
      <c r="WID204" s="943"/>
      <c r="WIE204" s="943"/>
      <c r="WIF204" s="943"/>
      <c r="WIG204" s="943"/>
      <c r="WIH204" s="943"/>
      <c r="WII204" s="943"/>
      <c r="WIJ204" s="943"/>
      <c r="WIK204" s="943"/>
      <c r="WIL204" s="943"/>
      <c r="WIM204" s="943"/>
      <c r="WIN204" s="943"/>
      <c r="WIO204" s="943"/>
      <c r="WIP204" s="943"/>
      <c r="WIQ204" s="943"/>
      <c r="WIR204" s="943"/>
      <c r="WIS204" s="943"/>
      <c r="WIT204" s="943"/>
      <c r="WIU204" s="943"/>
      <c r="WIV204" s="943"/>
      <c r="WIW204" s="943"/>
      <c r="WIX204" s="943"/>
      <c r="WIY204" s="943"/>
      <c r="WIZ204" s="943"/>
      <c r="WJA204" s="943"/>
      <c r="WJB204" s="943"/>
      <c r="WJC204" s="943"/>
      <c r="WJD204" s="943"/>
      <c r="WJE204" s="943"/>
      <c r="WJF204" s="943"/>
      <c r="WJG204" s="943"/>
      <c r="WJH204" s="943"/>
      <c r="WJI204" s="943"/>
      <c r="WJJ204" s="943"/>
      <c r="WJK204" s="943"/>
      <c r="WJL204" s="943"/>
      <c r="WJM204" s="943"/>
      <c r="WJN204" s="943"/>
      <c r="WJO204" s="943"/>
      <c r="WJP204" s="943"/>
      <c r="WJQ204" s="943"/>
      <c r="WJR204" s="943"/>
      <c r="WJS204" s="943"/>
      <c r="WJT204" s="943"/>
      <c r="WJU204" s="943"/>
      <c r="WJV204" s="943"/>
      <c r="WJW204" s="943"/>
      <c r="WJX204" s="943"/>
      <c r="WJY204" s="943"/>
      <c r="WJZ204" s="943"/>
      <c r="WKA204" s="943"/>
      <c r="WKB204" s="943"/>
      <c r="WKC204" s="943"/>
      <c r="WKD204" s="943"/>
      <c r="WKE204" s="943"/>
      <c r="WKF204" s="943"/>
      <c r="WKG204" s="943"/>
      <c r="WKH204" s="943"/>
      <c r="WKI204" s="943"/>
      <c r="WKJ204" s="943"/>
      <c r="WKK204" s="943"/>
      <c r="WKL204" s="943"/>
      <c r="WKM204" s="943"/>
      <c r="WKN204" s="943"/>
      <c r="WKO204" s="943"/>
      <c r="WKP204" s="943"/>
      <c r="WKQ204" s="943"/>
      <c r="WKR204" s="943"/>
      <c r="WKS204" s="943"/>
      <c r="WKT204" s="943"/>
      <c r="WKU204" s="943"/>
      <c r="WKV204" s="943"/>
      <c r="WKW204" s="943"/>
      <c r="WKX204" s="943"/>
      <c r="WKY204" s="943"/>
      <c r="WKZ204" s="943"/>
      <c r="WLA204" s="943"/>
      <c r="WLB204" s="943"/>
      <c r="WLC204" s="943"/>
      <c r="WLD204" s="943"/>
      <c r="WLE204" s="943"/>
      <c r="WLF204" s="943"/>
      <c r="WLG204" s="943"/>
      <c r="WLH204" s="943"/>
      <c r="WLI204" s="943"/>
      <c r="WLK204" s="943"/>
      <c r="WLL204" s="943"/>
      <c r="WLM204" s="943"/>
      <c r="WLN204" s="943"/>
      <c r="WLO204" s="943"/>
      <c r="WLP204" s="943"/>
      <c r="WLQ204" s="943"/>
      <c r="WLR204" s="943"/>
      <c r="WLS204" s="943"/>
      <c r="WLT204" s="943"/>
      <c r="WLU204" s="943"/>
      <c r="WLV204" s="943"/>
      <c r="WLW204" s="943"/>
      <c r="WLX204" s="943"/>
      <c r="WLY204" s="943"/>
      <c r="WLZ204" s="943"/>
      <c r="WMA204" s="943"/>
      <c r="WMB204" s="943"/>
      <c r="WMC204" s="943"/>
      <c r="WMD204" s="943"/>
      <c r="WME204" s="943"/>
      <c r="WMF204" s="943"/>
      <c r="WMG204" s="943"/>
      <c r="WMH204" s="943"/>
      <c r="WMI204" s="943"/>
      <c r="WMJ204" s="943"/>
      <c r="WMK204" s="943"/>
      <c r="WML204" s="943"/>
      <c r="WMM204" s="943"/>
      <c r="WMN204" s="943"/>
      <c r="WMO204" s="943"/>
      <c r="WMP204" s="943"/>
      <c r="WMQ204" s="943"/>
      <c r="WMR204" s="943"/>
      <c r="WMS204" s="943"/>
      <c r="WMT204" s="943"/>
      <c r="WMU204" s="943"/>
      <c r="WMV204" s="943"/>
      <c r="WMW204" s="943"/>
      <c r="WMX204" s="943"/>
      <c r="WMY204" s="943"/>
      <c r="WMZ204" s="943"/>
      <c r="WNA204" s="943"/>
      <c r="WNB204" s="943"/>
      <c r="WNC204" s="943"/>
      <c r="WND204" s="943"/>
      <c r="WNE204" s="943"/>
      <c r="WNF204" s="943"/>
      <c r="WNG204" s="943"/>
      <c r="WNH204" s="943"/>
      <c r="WNI204" s="943"/>
      <c r="WNJ204" s="943"/>
      <c r="WNK204" s="943"/>
      <c r="WNL204" s="943"/>
      <c r="WNM204" s="943"/>
      <c r="WNN204" s="943"/>
      <c r="WNO204" s="943"/>
      <c r="WNP204" s="943"/>
      <c r="WNQ204" s="943"/>
      <c r="WNR204" s="943"/>
      <c r="WNS204" s="943"/>
      <c r="WNT204" s="943"/>
      <c r="WNU204" s="943"/>
      <c r="WNV204" s="943"/>
      <c r="WNW204" s="943"/>
      <c r="WNX204" s="943"/>
      <c r="WNY204" s="943"/>
      <c r="WNZ204" s="943"/>
      <c r="WOA204" s="943"/>
      <c r="WOB204" s="943"/>
      <c r="WOC204" s="943"/>
      <c r="WOD204" s="943"/>
      <c r="WOE204" s="943"/>
      <c r="WOF204" s="943"/>
      <c r="WOG204" s="943"/>
      <c r="WOH204" s="943"/>
      <c r="WOI204" s="943"/>
      <c r="WOJ204" s="943"/>
      <c r="WOK204" s="943"/>
      <c r="WOL204" s="943"/>
      <c r="WOM204" s="943"/>
      <c r="WON204" s="943"/>
      <c r="WOO204" s="943"/>
      <c r="WOP204" s="943"/>
      <c r="WOQ204" s="943"/>
      <c r="WOR204" s="943"/>
      <c r="WOS204" s="943"/>
      <c r="WOT204" s="943"/>
      <c r="WOU204" s="943"/>
      <c r="WOV204" s="943"/>
      <c r="WOW204" s="943"/>
      <c r="WOX204" s="943"/>
      <c r="WOY204" s="943"/>
      <c r="WOZ204" s="943"/>
      <c r="WPA204" s="943"/>
      <c r="WPB204" s="943"/>
      <c r="WPC204" s="943"/>
      <c r="WPD204" s="943"/>
      <c r="WPE204" s="943"/>
      <c r="WPF204" s="943"/>
      <c r="WPG204" s="943"/>
      <c r="WPH204" s="943"/>
      <c r="WPI204" s="943"/>
      <c r="WPJ204" s="943"/>
      <c r="WPK204" s="943"/>
      <c r="WPL204" s="943"/>
      <c r="WPM204" s="943"/>
      <c r="WPN204" s="943"/>
      <c r="WPO204" s="943"/>
      <c r="WPP204" s="943"/>
      <c r="WPQ204" s="943"/>
      <c r="WPR204" s="943"/>
      <c r="WPS204" s="943"/>
      <c r="WPT204" s="943"/>
      <c r="WPU204" s="943"/>
      <c r="WPV204" s="943"/>
      <c r="WPW204" s="943"/>
      <c r="WPX204" s="943"/>
      <c r="WPY204" s="943"/>
      <c r="WPZ204" s="943"/>
      <c r="WQA204" s="943"/>
      <c r="WQB204" s="943"/>
      <c r="WQC204" s="943"/>
      <c r="WQD204" s="943"/>
      <c r="WQE204" s="943"/>
      <c r="WQF204" s="943"/>
      <c r="WQG204" s="943"/>
      <c r="WQH204" s="943"/>
      <c r="WQI204" s="943"/>
      <c r="WQJ204" s="943"/>
      <c r="WQK204" s="943"/>
      <c r="WQL204" s="943"/>
      <c r="WQM204" s="943"/>
      <c r="WQN204" s="943"/>
      <c r="WQO204" s="943"/>
      <c r="WQP204" s="943"/>
      <c r="WQQ204" s="943"/>
      <c r="WQR204" s="943"/>
      <c r="WQS204" s="943"/>
      <c r="WQT204" s="943"/>
      <c r="WQU204" s="943"/>
      <c r="WQV204" s="943"/>
      <c r="WQW204" s="943"/>
      <c r="WQX204" s="943"/>
      <c r="WQY204" s="943"/>
      <c r="WQZ204" s="943"/>
      <c r="WRA204" s="943"/>
      <c r="WRB204" s="943"/>
      <c r="WRC204" s="943"/>
      <c r="WRD204" s="943"/>
      <c r="WRE204" s="943"/>
      <c r="WRF204" s="943"/>
      <c r="WRG204" s="943"/>
      <c r="WRH204" s="943"/>
      <c r="WRI204" s="943"/>
      <c r="WRJ204" s="943"/>
      <c r="WRK204" s="943"/>
      <c r="WRL204" s="943"/>
      <c r="WRM204" s="943"/>
      <c r="WRN204" s="943"/>
      <c r="WRO204" s="943"/>
      <c r="WRP204" s="943"/>
      <c r="WRQ204" s="943"/>
      <c r="WRR204" s="943"/>
      <c r="WRS204" s="943"/>
      <c r="WRT204" s="943"/>
      <c r="WRU204" s="943"/>
      <c r="WRV204" s="943"/>
      <c r="WRW204" s="943"/>
      <c r="WRX204" s="943"/>
      <c r="WRY204" s="943"/>
      <c r="WRZ204" s="943"/>
      <c r="WSA204" s="943"/>
      <c r="WSB204" s="943"/>
      <c r="WSC204" s="943"/>
      <c r="WSD204" s="943"/>
      <c r="WSE204" s="943"/>
      <c r="WSF204" s="943"/>
      <c r="WSG204" s="943"/>
      <c r="WSH204" s="943"/>
      <c r="WSI204" s="943"/>
      <c r="WSJ204" s="943"/>
      <c r="WSK204" s="943"/>
      <c r="WSL204" s="943"/>
      <c r="WSM204" s="943"/>
      <c r="WSN204" s="943"/>
      <c r="WSO204" s="943"/>
      <c r="WSP204" s="943"/>
      <c r="WSQ204" s="943"/>
      <c r="WSR204" s="943"/>
      <c r="WSS204" s="943"/>
      <c r="WST204" s="943"/>
      <c r="WSU204" s="943"/>
      <c r="WSV204" s="943"/>
      <c r="WSW204" s="943"/>
      <c r="WSX204" s="943"/>
      <c r="WSY204" s="943"/>
      <c r="WSZ204" s="943"/>
      <c r="WTA204" s="943"/>
      <c r="WTB204" s="943"/>
      <c r="WTC204" s="943"/>
      <c r="WTD204" s="943"/>
      <c r="WTE204" s="943"/>
      <c r="WTF204" s="943"/>
      <c r="WTG204" s="943"/>
      <c r="WTH204" s="943"/>
      <c r="WTI204" s="943"/>
      <c r="WTJ204" s="943"/>
      <c r="WTK204" s="943"/>
      <c r="WTL204" s="943"/>
      <c r="WTM204" s="943"/>
      <c r="WTN204" s="943"/>
      <c r="WTO204" s="943"/>
      <c r="WTP204" s="943"/>
      <c r="WTQ204" s="943"/>
      <c r="WTR204" s="943"/>
      <c r="WTS204" s="943"/>
      <c r="WTT204" s="943"/>
      <c r="WTU204" s="943"/>
      <c r="WTV204" s="943"/>
      <c r="WTW204" s="943"/>
      <c r="WTX204" s="943"/>
      <c r="WTY204" s="943"/>
      <c r="WTZ204" s="943"/>
      <c r="WUA204" s="943"/>
      <c r="WUB204" s="943"/>
      <c r="WUC204" s="943"/>
      <c r="WUD204" s="943"/>
      <c r="WUE204" s="943"/>
      <c r="WUF204" s="943"/>
      <c r="WUG204" s="943"/>
      <c r="WUH204" s="943"/>
      <c r="WUI204" s="943"/>
      <c r="WUJ204" s="943"/>
      <c r="WUK204" s="943"/>
      <c r="WUL204" s="943"/>
      <c r="WUM204" s="943"/>
      <c r="WUN204" s="943"/>
      <c r="WUO204" s="943"/>
      <c r="WUP204" s="943"/>
      <c r="WUQ204" s="943"/>
      <c r="WUR204" s="943"/>
      <c r="WUS204" s="943"/>
      <c r="WUT204" s="943"/>
      <c r="WUU204" s="943"/>
      <c r="WUV204" s="943"/>
      <c r="WUW204" s="943"/>
      <c r="WUX204" s="943"/>
      <c r="WUY204" s="943"/>
      <c r="WUZ204" s="943"/>
      <c r="WVA204" s="943"/>
      <c r="WVB204" s="943"/>
      <c r="WVC204" s="943"/>
      <c r="WVD204" s="943"/>
      <c r="WVE204" s="943"/>
      <c r="WVG204" s="943"/>
      <c r="WVH204" s="943"/>
      <c r="WVI204" s="943"/>
      <c r="WVJ204" s="943"/>
      <c r="WVK204" s="943"/>
      <c r="WVL204" s="943"/>
      <c r="WVM204" s="943"/>
      <c r="WVN204" s="943"/>
      <c r="WVO204" s="943"/>
      <c r="WVP204" s="943"/>
      <c r="WVQ204" s="943"/>
      <c r="WVR204" s="943"/>
      <c r="WVS204" s="943"/>
      <c r="WVT204" s="943"/>
      <c r="WVU204" s="943"/>
      <c r="WVV204" s="943"/>
      <c r="WVW204" s="943"/>
      <c r="WVX204" s="943"/>
      <c r="WVY204" s="943"/>
      <c r="WVZ204" s="943"/>
      <c r="WWA204" s="943"/>
      <c r="WWB204" s="943"/>
      <c r="WWC204" s="943"/>
      <c r="WWD204" s="943"/>
      <c r="WWE204" s="943"/>
      <c r="WWF204" s="943"/>
      <c r="WWG204" s="943"/>
      <c r="WWH204" s="943"/>
      <c r="WWI204" s="943"/>
      <c r="WWJ204" s="943"/>
      <c r="WWK204" s="943"/>
      <c r="WWL204" s="943"/>
      <c r="WWM204" s="943"/>
      <c r="WWN204" s="943"/>
      <c r="WWO204" s="943"/>
      <c r="WWP204" s="943"/>
      <c r="WWQ204" s="943"/>
      <c r="WWR204" s="943"/>
      <c r="WWS204" s="943"/>
      <c r="WWT204" s="943"/>
      <c r="WWU204" s="943"/>
      <c r="WWV204" s="943"/>
      <c r="WWW204" s="943"/>
      <c r="WWX204" s="943"/>
      <c r="WWY204" s="943"/>
      <c r="WWZ204" s="943"/>
      <c r="WXA204" s="943"/>
      <c r="WXB204" s="943"/>
      <c r="WXC204" s="943"/>
      <c r="WXD204" s="943"/>
      <c r="WXE204" s="943"/>
      <c r="WXF204" s="943"/>
      <c r="WXG204" s="943"/>
      <c r="WXH204" s="943"/>
      <c r="WXI204" s="943"/>
      <c r="WXJ204" s="943"/>
      <c r="WXK204" s="943"/>
      <c r="WXL204" s="943"/>
      <c r="WXM204" s="943"/>
      <c r="WXN204" s="943"/>
      <c r="WXO204" s="943"/>
      <c r="WXP204" s="943"/>
      <c r="WXQ204" s="943"/>
      <c r="WXR204" s="943"/>
      <c r="WXS204" s="943"/>
      <c r="WXT204" s="943"/>
      <c r="WXU204" s="943"/>
      <c r="WXV204" s="943"/>
      <c r="WXW204" s="943"/>
      <c r="WXX204" s="943"/>
      <c r="WXY204" s="943"/>
      <c r="WXZ204" s="943"/>
      <c r="WYA204" s="943"/>
      <c r="WYB204" s="943"/>
      <c r="WYC204" s="943"/>
      <c r="WYD204" s="943"/>
      <c r="WYE204" s="943"/>
      <c r="WYF204" s="943"/>
      <c r="WYG204" s="943"/>
      <c r="WYH204" s="943"/>
      <c r="WYI204" s="943"/>
      <c r="WYJ204" s="943"/>
      <c r="WYK204" s="943"/>
      <c r="WYL204" s="943"/>
      <c r="WYM204" s="943"/>
      <c r="WYN204" s="943"/>
      <c r="WYO204" s="943"/>
      <c r="WYP204" s="943"/>
      <c r="WYQ204" s="943"/>
      <c r="WYR204" s="943"/>
      <c r="WYS204" s="943"/>
      <c r="WYT204" s="943"/>
      <c r="WYU204" s="943"/>
      <c r="WYV204" s="943"/>
      <c r="WYW204" s="943"/>
      <c r="WYX204" s="943"/>
      <c r="WYY204" s="943"/>
      <c r="WYZ204" s="943"/>
      <c r="WZA204" s="943"/>
      <c r="WZB204" s="943"/>
      <c r="WZC204" s="943"/>
      <c r="WZD204" s="943"/>
      <c r="WZE204" s="943"/>
      <c r="WZF204" s="943"/>
      <c r="WZG204" s="943"/>
      <c r="WZH204" s="943"/>
      <c r="WZI204" s="943"/>
      <c r="WZJ204" s="943"/>
      <c r="WZK204" s="943"/>
      <c r="WZL204" s="943"/>
      <c r="WZM204" s="943"/>
      <c r="WZN204" s="943"/>
      <c r="WZO204" s="943"/>
      <c r="WZP204" s="943"/>
      <c r="WZQ204" s="943"/>
      <c r="WZR204" s="943"/>
      <c r="WZS204" s="943"/>
      <c r="WZT204" s="943"/>
      <c r="WZU204" s="943"/>
      <c r="WZV204" s="943"/>
      <c r="WZW204" s="943"/>
      <c r="WZX204" s="943"/>
      <c r="WZY204" s="943"/>
      <c r="WZZ204" s="943"/>
      <c r="XAA204" s="943"/>
      <c r="XAB204" s="943"/>
      <c r="XAC204" s="943"/>
      <c r="XAD204" s="943"/>
      <c r="XAE204" s="943"/>
      <c r="XAF204" s="943"/>
      <c r="XAG204" s="943"/>
      <c r="XAH204" s="943"/>
      <c r="XAI204" s="943"/>
      <c r="XAJ204" s="943"/>
      <c r="XAK204" s="943"/>
      <c r="XAL204" s="943"/>
      <c r="XAM204" s="943"/>
      <c r="XAN204" s="943"/>
      <c r="XAO204" s="943"/>
      <c r="XAP204" s="943"/>
      <c r="XAQ204" s="943"/>
      <c r="XAR204" s="943"/>
      <c r="XAS204" s="943"/>
      <c r="XAT204" s="943"/>
      <c r="XAU204" s="943"/>
      <c r="XAV204" s="943"/>
      <c r="XAW204" s="943"/>
      <c r="XAX204" s="943"/>
      <c r="XAY204" s="943"/>
      <c r="XAZ204" s="943"/>
      <c r="XBA204" s="943"/>
      <c r="XBB204" s="943"/>
      <c r="XBC204" s="943"/>
      <c r="XBD204" s="943"/>
      <c r="XBE204" s="943"/>
      <c r="XBF204" s="943"/>
      <c r="XBG204" s="943"/>
      <c r="XBH204" s="943"/>
      <c r="XBI204" s="943"/>
      <c r="XBJ204" s="943"/>
      <c r="XBK204" s="943"/>
      <c r="XBL204" s="943"/>
      <c r="XBM204" s="943"/>
      <c r="XBN204" s="943"/>
      <c r="XBO204" s="943"/>
      <c r="XBP204" s="943"/>
      <c r="XBQ204" s="943"/>
      <c r="XBR204" s="943"/>
      <c r="XBS204" s="943"/>
      <c r="XBT204" s="943"/>
      <c r="XBU204" s="943"/>
      <c r="XBV204" s="943"/>
      <c r="XBW204" s="943"/>
      <c r="XBX204" s="943"/>
      <c r="XBY204" s="943"/>
      <c r="XBZ204" s="943"/>
      <c r="XCA204" s="943"/>
      <c r="XCB204" s="943"/>
      <c r="XCC204" s="943"/>
      <c r="XCD204" s="943"/>
      <c r="XCE204" s="943"/>
      <c r="XCF204" s="943"/>
      <c r="XCG204" s="943"/>
      <c r="XCH204" s="943"/>
      <c r="XCI204" s="943"/>
      <c r="XCJ204" s="943"/>
      <c r="XCK204" s="943"/>
      <c r="XCL204" s="943"/>
      <c r="XCM204" s="943"/>
      <c r="XCN204" s="943"/>
      <c r="XCO204" s="943"/>
      <c r="XCP204" s="943"/>
      <c r="XCQ204" s="943"/>
      <c r="XCR204" s="943"/>
      <c r="XCS204" s="943"/>
      <c r="XCT204" s="943"/>
      <c r="XCU204" s="943"/>
      <c r="XCV204" s="943"/>
      <c r="XCW204" s="943"/>
      <c r="XCX204" s="943"/>
      <c r="XCY204" s="943"/>
      <c r="XCZ204" s="943"/>
      <c r="XDA204" s="943"/>
      <c r="XDB204" s="943"/>
      <c r="XDC204" s="943"/>
      <c r="XDD204" s="943"/>
      <c r="XDE204" s="943"/>
      <c r="XDF204" s="943"/>
      <c r="XDG204" s="943"/>
      <c r="XDH204" s="943"/>
      <c r="XDI204" s="943"/>
      <c r="XDJ204" s="943"/>
      <c r="XDK204" s="943"/>
      <c r="XDL204" s="943"/>
      <c r="XDM204" s="943"/>
      <c r="XDN204" s="943"/>
      <c r="XDO204" s="943"/>
      <c r="XDP204" s="943"/>
      <c r="XDQ204" s="943"/>
      <c r="XDR204" s="943"/>
      <c r="XDS204" s="943"/>
      <c r="XDT204" s="943"/>
      <c r="XDU204" s="943"/>
      <c r="XDV204" s="943"/>
      <c r="XDW204" s="943"/>
      <c r="XDX204" s="943"/>
      <c r="XDY204" s="943"/>
      <c r="XDZ204" s="943"/>
      <c r="XEA204" s="943"/>
      <c r="XEB204" s="943"/>
      <c r="XEC204" s="943"/>
      <c r="XED204" s="943"/>
      <c r="XEE204" s="943"/>
      <c r="XEF204" s="943"/>
      <c r="XEG204" s="943"/>
      <c r="XEH204" s="943"/>
      <c r="XEI204" s="943"/>
      <c r="XEJ204" s="943"/>
      <c r="XEK204" s="943"/>
      <c r="XEL204" s="943"/>
      <c r="XEM204" s="943"/>
      <c r="XEN204" s="943"/>
      <c r="XEO204" s="943"/>
      <c r="XEP204" s="943"/>
      <c r="XEQ204" s="943"/>
      <c r="XER204" s="943"/>
      <c r="XES204" s="943"/>
      <c r="XET204" s="943"/>
      <c r="XEU204" s="943"/>
      <c r="XEV204" s="943"/>
      <c r="XEW204" s="943"/>
      <c r="XEX204" s="943"/>
      <c r="XEY204" s="943"/>
      <c r="XEZ204" s="943"/>
      <c r="XFA204" s="943"/>
      <c r="XFB204" s="943"/>
      <c r="XFC204" s="943"/>
      <c r="XFD204" s="943"/>
    </row>
    <row r="205" spans="1:16384" s="1092" customFormat="1" ht="97.5" customHeight="1" x14ac:dyDescent="0.25">
      <c r="A205" s="928" t="s">
        <v>4894</v>
      </c>
      <c r="B205" s="928" t="s">
        <v>4733</v>
      </c>
      <c r="C205" s="928" t="s">
        <v>50</v>
      </c>
      <c r="D205" s="1464" t="s">
        <v>4744</v>
      </c>
      <c r="E205" s="931" t="s">
        <v>19</v>
      </c>
      <c r="F205" s="932">
        <v>1</v>
      </c>
      <c r="G205" s="1630">
        <v>40182</v>
      </c>
      <c r="H205" s="1630">
        <v>40543</v>
      </c>
      <c r="I205" s="944" t="s">
        <v>20</v>
      </c>
      <c r="J205" s="935">
        <v>0</v>
      </c>
      <c r="K205" s="1465">
        <v>0</v>
      </c>
      <c r="L205" s="1466">
        <v>1553</v>
      </c>
      <c r="M205" s="935">
        <f t="shared" ref="M205:M210" si="1">+L205*F205</f>
        <v>1553</v>
      </c>
      <c r="N205" s="939">
        <f>735638534-2177280</f>
        <v>733461254</v>
      </c>
      <c r="O205" s="1631" t="s">
        <v>4745</v>
      </c>
      <c r="P205" s="940" t="s">
        <v>4898</v>
      </c>
      <c r="Q205" s="941"/>
      <c r="R205" s="941"/>
      <c r="S205" s="941"/>
      <c r="T205" s="941"/>
      <c r="U205" s="941"/>
      <c r="V205" s="941"/>
      <c r="W205" s="941"/>
      <c r="X205" s="941"/>
      <c r="Y205" s="941"/>
      <c r="Z205" s="943"/>
      <c r="AA205" s="943"/>
      <c r="AB205" s="943"/>
      <c r="AC205" s="943"/>
      <c r="AD205" s="943"/>
      <c r="AE205" s="943"/>
      <c r="AF205" s="943"/>
      <c r="AG205" s="943"/>
      <c r="AH205" s="943"/>
      <c r="AI205" s="943"/>
      <c r="AJ205" s="943"/>
      <c r="AK205" s="943"/>
      <c r="AL205" s="943"/>
      <c r="AM205" s="943"/>
      <c r="AN205" s="943"/>
      <c r="AO205" s="943"/>
      <c r="AP205" s="943"/>
      <c r="AQ205" s="943"/>
      <c r="AR205" s="943"/>
      <c r="AS205" s="943"/>
      <c r="AT205" s="943"/>
      <c r="AU205" s="943"/>
      <c r="AV205" s="943"/>
      <c r="AW205" s="943"/>
      <c r="AX205" s="943"/>
      <c r="AY205" s="943"/>
      <c r="AZ205" s="943"/>
      <c r="BA205" s="943"/>
      <c r="BB205" s="943"/>
      <c r="BC205" s="943"/>
      <c r="BD205" s="943"/>
      <c r="BE205" s="943"/>
      <c r="BF205" s="943"/>
      <c r="BG205" s="943"/>
      <c r="BH205" s="943"/>
      <c r="BI205" s="943"/>
      <c r="BJ205" s="943"/>
      <c r="BK205" s="943"/>
      <c r="BL205" s="943"/>
      <c r="BM205" s="943"/>
      <c r="BN205" s="943"/>
      <c r="BO205" s="943"/>
      <c r="BP205" s="943"/>
      <c r="BQ205" s="943"/>
      <c r="BR205" s="943"/>
      <c r="BS205" s="943"/>
      <c r="BT205" s="943"/>
      <c r="BU205" s="943"/>
      <c r="BV205" s="943"/>
      <c r="BW205" s="943"/>
      <c r="BX205" s="943"/>
      <c r="BY205" s="943"/>
      <c r="BZ205" s="943"/>
      <c r="CA205" s="943"/>
      <c r="CB205" s="943"/>
      <c r="CC205" s="943"/>
      <c r="CD205" s="943"/>
      <c r="CE205" s="943"/>
      <c r="CF205" s="943"/>
      <c r="CG205" s="943"/>
      <c r="CH205" s="943"/>
      <c r="CI205" s="943"/>
      <c r="CJ205" s="943"/>
      <c r="CK205" s="943"/>
      <c r="CL205" s="943"/>
      <c r="CM205" s="943"/>
      <c r="CN205" s="943"/>
      <c r="CO205" s="943"/>
      <c r="CP205" s="943"/>
      <c r="CQ205" s="943"/>
      <c r="CR205" s="943"/>
      <c r="CS205" s="943"/>
      <c r="CT205" s="943"/>
      <c r="CU205" s="943"/>
      <c r="CV205" s="943"/>
      <c r="CW205" s="943"/>
      <c r="CX205" s="943"/>
      <c r="CY205" s="943"/>
      <c r="CZ205" s="943"/>
      <c r="DA205" s="943"/>
      <c r="DB205" s="943"/>
      <c r="DC205" s="943"/>
      <c r="DD205" s="943"/>
      <c r="DE205" s="943"/>
      <c r="DF205" s="943"/>
      <c r="DG205" s="943"/>
      <c r="DH205" s="943"/>
      <c r="DI205" s="943"/>
      <c r="DJ205" s="943"/>
      <c r="DK205" s="943"/>
      <c r="DL205" s="943"/>
      <c r="DM205" s="943"/>
      <c r="DN205" s="943"/>
      <c r="DO205" s="943"/>
      <c r="DP205" s="943"/>
      <c r="DQ205" s="943"/>
      <c r="DR205" s="943"/>
      <c r="DS205" s="943"/>
      <c r="DT205" s="943"/>
      <c r="DU205" s="943"/>
      <c r="DV205" s="943"/>
      <c r="DW205" s="943"/>
      <c r="DX205" s="943"/>
      <c r="DY205" s="943"/>
      <c r="DZ205" s="943"/>
      <c r="EA205" s="943"/>
      <c r="EB205" s="943"/>
      <c r="EC205" s="943"/>
      <c r="ED205" s="943"/>
      <c r="EE205" s="943"/>
      <c r="EF205" s="943"/>
      <c r="EG205" s="943"/>
      <c r="EH205" s="943"/>
      <c r="EI205" s="943"/>
      <c r="EJ205" s="943"/>
      <c r="EK205" s="943"/>
      <c r="EL205" s="943"/>
      <c r="EM205" s="943"/>
      <c r="EN205" s="943"/>
      <c r="EO205" s="943"/>
      <c r="EP205" s="943"/>
      <c r="EQ205" s="943"/>
      <c r="ER205" s="943"/>
      <c r="ES205" s="943"/>
      <c r="ET205" s="943"/>
      <c r="EU205" s="943"/>
      <c r="EV205" s="943"/>
      <c r="EW205" s="943"/>
      <c r="EX205" s="943"/>
      <c r="EY205" s="943"/>
      <c r="EZ205" s="943"/>
      <c r="FA205" s="943"/>
      <c r="FB205" s="943"/>
      <c r="FC205" s="943"/>
      <c r="FD205" s="943"/>
      <c r="FE205" s="943"/>
      <c r="FF205" s="943"/>
      <c r="FG205" s="943"/>
      <c r="FH205" s="943"/>
      <c r="FI205" s="943"/>
      <c r="FJ205" s="943"/>
      <c r="FK205" s="943"/>
      <c r="FL205" s="943"/>
      <c r="FM205" s="943"/>
      <c r="FN205" s="943"/>
      <c r="FO205" s="943"/>
      <c r="FP205" s="943"/>
      <c r="FQ205" s="943"/>
      <c r="FR205" s="943"/>
      <c r="FS205" s="943"/>
      <c r="FT205" s="943"/>
      <c r="FU205" s="943"/>
      <c r="FV205" s="943"/>
      <c r="FW205" s="943"/>
      <c r="FX205" s="943"/>
      <c r="FY205" s="943"/>
      <c r="FZ205" s="943"/>
      <c r="GA205" s="943"/>
      <c r="GB205" s="943"/>
      <c r="GC205" s="943"/>
      <c r="GD205" s="943"/>
      <c r="GE205" s="943"/>
      <c r="GF205" s="943"/>
      <c r="GG205" s="943"/>
      <c r="GH205" s="943"/>
      <c r="GI205" s="943"/>
      <c r="GJ205" s="943"/>
      <c r="GK205" s="943"/>
      <c r="GL205" s="943"/>
      <c r="GM205" s="943"/>
      <c r="GN205" s="943"/>
      <c r="GO205" s="943"/>
      <c r="GP205" s="943"/>
      <c r="GQ205" s="943"/>
      <c r="GR205" s="943"/>
      <c r="GS205" s="943"/>
      <c r="GT205" s="943"/>
      <c r="GU205" s="943"/>
      <c r="GV205" s="943"/>
      <c r="GW205" s="943"/>
      <c r="GX205" s="943"/>
      <c r="GY205" s="943"/>
      <c r="GZ205" s="943"/>
      <c r="HA205" s="943"/>
      <c r="HB205" s="943"/>
      <c r="HC205" s="943"/>
      <c r="HD205" s="943"/>
      <c r="HE205" s="943"/>
      <c r="HF205" s="943"/>
      <c r="HG205" s="943"/>
      <c r="HH205" s="943"/>
      <c r="HI205" s="943"/>
      <c r="HJ205" s="943"/>
      <c r="HK205" s="943"/>
      <c r="HL205" s="943"/>
      <c r="HM205" s="943"/>
      <c r="HN205" s="943"/>
      <c r="HO205" s="943"/>
      <c r="HP205" s="943"/>
      <c r="HQ205" s="943"/>
      <c r="HR205" s="943"/>
      <c r="HS205" s="943"/>
      <c r="HT205" s="943"/>
      <c r="HU205" s="943"/>
      <c r="HV205" s="943"/>
      <c r="HW205" s="943"/>
      <c r="HX205" s="943"/>
      <c r="HY205" s="943"/>
      <c r="HZ205" s="943"/>
      <c r="IA205" s="943"/>
      <c r="IB205" s="943"/>
      <c r="IC205" s="943"/>
      <c r="ID205" s="943"/>
      <c r="IE205" s="943"/>
      <c r="IF205" s="943"/>
      <c r="IG205" s="943"/>
      <c r="IH205" s="943"/>
      <c r="II205" s="943"/>
      <c r="IJ205" s="943"/>
      <c r="IK205" s="943"/>
      <c r="IL205" s="943"/>
      <c r="IM205" s="943"/>
      <c r="IN205" s="943"/>
      <c r="IO205" s="943"/>
      <c r="IP205" s="943"/>
      <c r="IQ205" s="943"/>
      <c r="IR205" s="943"/>
      <c r="IS205" s="943"/>
      <c r="IU205" s="943"/>
      <c r="IV205" s="943"/>
      <c r="IW205" s="943"/>
      <c r="IX205" s="943"/>
      <c r="IY205" s="943"/>
      <c r="IZ205" s="943"/>
      <c r="JA205" s="943"/>
      <c r="JB205" s="943"/>
      <c r="JC205" s="943"/>
      <c r="JD205" s="943"/>
      <c r="JE205" s="943"/>
      <c r="JF205" s="943"/>
      <c r="JG205" s="943"/>
      <c r="JH205" s="943"/>
      <c r="JI205" s="943"/>
      <c r="JJ205" s="943"/>
      <c r="JK205" s="943"/>
      <c r="JL205" s="943"/>
      <c r="JM205" s="943"/>
      <c r="JN205" s="943"/>
      <c r="JO205" s="943"/>
      <c r="JP205" s="943"/>
      <c r="JQ205" s="943"/>
      <c r="JR205" s="943"/>
      <c r="JS205" s="943"/>
      <c r="JT205" s="943"/>
      <c r="JU205" s="943"/>
      <c r="JV205" s="943"/>
      <c r="JW205" s="943"/>
      <c r="JX205" s="943"/>
      <c r="JY205" s="943"/>
      <c r="JZ205" s="943"/>
      <c r="KA205" s="943"/>
      <c r="KB205" s="943"/>
      <c r="KC205" s="943"/>
      <c r="KD205" s="943"/>
      <c r="KE205" s="943"/>
      <c r="KF205" s="943"/>
      <c r="KG205" s="943"/>
      <c r="KH205" s="943"/>
      <c r="KI205" s="943"/>
      <c r="KJ205" s="943"/>
      <c r="KK205" s="943"/>
      <c r="KL205" s="943"/>
      <c r="KM205" s="943"/>
      <c r="KN205" s="943"/>
      <c r="KO205" s="943"/>
      <c r="KP205" s="943"/>
      <c r="KQ205" s="943"/>
      <c r="KR205" s="943"/>
      <c r="KS205" s="943"/>
      <c r="KT205" s="943"/>
      <c r="KU205" s="943"/>
      <c r="KV205" s="943"/>
      <c r="KW205" s="943"/>
      <c r="KX205" s="943"/>
      <c r="KY205" s="943"/>
      <c r="KZ205" s="943"/>
      <c r="LA205" s="943"/>
      <c r="LB205" s="943"/>
      <c r="LC205" s="943"/>
      <c r="LD205" s="943"/>
      <c r="LE205" s="943"/>
      <c r="LF205" s="943"/>
      <c r="LG205" s="943"/>
      <c r="LH205" s="943"/>
      <c r="LI205" s="943"/>
      <c r="LJ205" s="943"/>
      <c r="LK205" s="943"/>
      <c r="LL205" s="943"/>
      <c r="LM205" s="943"/>
      <c r="LN205" s="943"/>
      <c r="LO205" s="943"/>
      <c r="LP205" s="943"/>
      <c r="LQ205" s="943"/>
      <c r="LR205" s="943"/>
      <c r="LS205" s="943"/>
      <c r="LT205" s="943"/>
      <c r="LU205" s="943"/>
      <c r="LV205" s="943"/>
      <c r="LW205" s="943"/>
      <c r="LX205" s="943"/>
      <c r="LY205" s="943"/>
      <c r="LZ205" s="943"/>
      <c r="MA205" s="943"/>
      <c r="MB205" s="943"/>
      <c r="MC205" s="943"/>
      <c r="MD205" s="943"/>
      <c r="ME205" s="943"/>
      <c r="MF205" s="943"/>
      <c r="MG205" s="943"/>
      <c r="MH205" s="943"/>
      <c r="MI205" s="943"/>
      <c r="MJ205" s="943"/>
      <c r="MK205" s="943"/>
      <c r="ML205" s="943"/>
      <c r="MM205" s="943"/>
      <c r="MN205" s="943"/>
      <c r="MO205" s="943"/>
      <c r="MP205" s="943"/>
      <c r="MQ205" s="943"/>
      <c r="MR205" s="943"/>
      <c r="MS205" s="943"/>
      <c r="MT205" s="943"/>
      <c r="MU205" s="943"/>
      <c r="MV205" s="943"/>
      <c r="MW205" s="943"/>
      <c r="MX205" s="943"/>
      <c r="MY205" s="943"/>
      <c r="MZ205" s="943"/>
      <c r="NA205" s="943"/>
      <c r="NB205" s="943"/>
      <c r="NC205" s="943"/>
      <c r="ND205" s="943"/>
      <c r="NE205" s="943"/>
      <c r="NF205" s="943"/>
      <c r="NG205" s="943"/>
      <c r="NH205" s="943"/>
      <c r="NI205" s="943"/>
      <c r="NJ205" s="943"/>
      <c r="NK205" s="943"/>
      <c r="NL205" s="943"/>
      <c r="NM205" s="943"/>
      <c r="NN205" s="943"/>
      <c r="NO205" s="943"/>
      <c r="NP205" s="943"/>
      <c r="NQ205" s="943"/>
      <c r="NR205" s="943"/>
      <c r="NS205" s="943"/>
      <c r="NT205" s="943"/>
      <c r="NU205" s="943"/>
      <c r="NV205" s="943"/>
      <c r="NW205" s="943"/>
      <c r="NX205" s="943"/>
      <c r="NY205" s="943"/>
      <c r="NZ205" s="943"/>
      <c r="OA205" s="943"/>
      <c r="OB205" s="943"/>
      <c r="OC205" s="943"/>
      <c r="OD205" s="943"/>
      <c r="OE205" s="943"/>
      <c r="OF205" s="943"/>
      <c r="OG205" s="943"/>
      <c r="OH205" s="943"/>
      <c r="OI205" s="943"/>
      <c r="OJ205" s="943"/>
      <c r="OK205" s="943"/>
      <c r="OL205" s="943"/>
      <c r="OM205" s="943"/>
      <c r="ON205" s="943"/>
      <c r="OO205" s="943"/>
      <c r="OP205" s="943"/>
      <c r="OQ205" s="943"/>
      <c r="OR205" s="943"/>
      <c r="OS205" s="943"/>
      <c r="OT205" s="943"/>
      <c r="OU205" s="943"/>
      <c r="OV205" s="943"/>
      <c r="OW205" s="943"/>
      <c r="OX205" s="943"/>
      <c r="OY205" s="943"/>
      <c r="OZ205" s="943"/>
      <c r="PA205" s="943"/>
      <c r="PB205" s="943"/>
      <c r="PC205" s="943"/>
      <c r="PD205" s="943"/>
      <c r="PE205" s="943"/>
      <c r="PF205" s="943"/>
      <c r="PG205" s="943"/>
      <c r="PH205" s="943"/>
      <c r="PI205" s="943"/>
      <c r="PJ205" s="943"/>
      <c r="PK205" s="943"/>
      <c r="PL205" s="943"/>
      <c r="PM205" s="943"/>
      <c r="PN205" s="943"/>
      <c r="PO205" s="943"/>
      <c r="PP205" s="943"/>
      <c r="PQ205" s="943"/>
      <c r="PR205" s="943"/>
      <c r="PS205" s="943"/>
      <c r="PT205" s="943"/>
      <c r="PU205" s="943"/>
      <c r="PV205" s="943"/>
      <c r="PW205" s="943"/>
      <c r="PX205" s="943"/>
      <c r="PY205" s="943"/>
      <c r="PZ205" s="943"/>
      <c r="QA205" s="943"/>
      <c r="QB205" s="943"/>
      <c r="QC205" s="943"/>
      <c r="QD205" s="943"/>
      <c r="QE205" s="943"/>
      <c r="QF205" s="943"/>
      <c r="QG205" s="943"/>
      <c r="QH205" s="943"/>
      <c r="QI205" s="943"/>
      <c r="QJ205" s="943"/>
      <c r="QK205" s="943"/>
      <c r="QL205" s="943"/>
      <c r="QM205" s="943"/>
      <c r="QN205" s="943"/>
      <c r="QO205" s="943"/>
      <c r="QP205" s="943"/>
      <c r="QQ205" s="943"/>
      <c r="QR205" s="943"/>
      <c r="QS205" s="943"/>
      <c r="QT205" s="943"/>
      <c r="QU205" s="943"/>
      <c r="QV205" s="943"/>
      <c r="QW205" s="943"/>
      <c r="QX205" s="943"/>
      <c r="QY205" s="943"/>
      <c r="QZ205" s="943"/>
      <c r="RA205" s="943"/>
      <c r="RB205" s="943"/>
      <c r="RC205" s="943"/>
      <c r="RD205" s="943"/>
      <c r="RE205" s="943"/>
      <c r="RF205" s="943"/>
      <c r="RG205" s="943"/>
      <c r="RH205" s="943"/>
      <c r="RI205" s="943"/>
      <c r="RJ205" s="943"/>
      <c r="RK205" s="943"/>
      <c r="RL205" s="943"/>
      <c r="RM205" s="943"/>
      <c r="RN205" s="943"/>
      <c r="RO205" s="943"/>
      <c r="RP205" s="943"/>
      <c r="RQ205" s="943"/>
      <c r="RR205" s="943"/>
      <c r="RS205" s="943"/>
      <c r="RT205" s="943"/>
      <c r="RU205" s="943"/>
      <c r="RV205" s="943"/>
      <c r="RW205" s="943"/>
      <c r="RX205" s="943"/>
      <c r="RY205" s="943"/>
      <c r="RZ205" s="943"/>
      <c r="SA205" s="943"/>
      <c r="SB205" s="943"/>
      <c r="SC205" s="943"/>
      <c r="SD205" s="943"/>
      <c r="SE205" s="943"/>
      <c r="SF205" s="943"/>
      <c r="SG205" s="943"/>
      <c r="SH205" s="943"/>
      <c r="SI205" s="943"/>
      <c r="SJ205" s="943"/>
      <c r="SK205" s="943"/>
      <c r="SL205" s="943"/>
      <c r="SM205" s="943"/>
      <c r="SN205" s="943"/>
      <c r="SO205" s="943"/>
      <c r="SQ205" s="943"/>
      <c r="SR205" s="943"/>
      <c r="SS205" s="943"/>
      <c r="ST205" s="943"/>
      <c r="SU205" s="943"/>
      <c r="SV205" s="943"/>
      <c r="SW205" s="943"/>
      <c r="SX205" s="943"/>
      <c r="SY205" s="943"/>
      <c r="SZ205" s="943"/>
      <c r="TA205" s="943"/>
      <c r="TB205" s="943"/>
      <c r="TC205" s="943"/>
      <c r="TD205" s="943"/>
      <c r="TE205" s="943"/>
      <c r="TF205" s="943"/>
      <c r="TG205" s="943"/>
      <c r="TH205" s="943"/>
      <c r="TI205" s="943"/>
      <c r="TJ205" s="943"/>
      <c r="TK205" s="943"/>
      <c r="TL205" s="943"/>
      <c r="TM205" s="943"/>
      <c r="TN205" s="943"/>
      <c r="TO205" s="943"/>
      <c r="TP205" s="943"/>
      <c r="TQ205" s="943"/>
      <c r="TR205" s="943"/>
      <c r="TS205" s="943"/>
      <c r="TT205" s="943"/>
      <c r="TU205" s="943"/>
      <c r="TV205" s="943"/>
      <c r="TW205" s="943"/>
      <c r="TX205" s="943"/>
      <c r="TY205" s="943"/>
      <c r="TZ205" s="943"/>
      <c r="UA205" s="943"/>
      <c r="UB205" s="943"/>
      <c r="UC205" s="943"/>
      <c r="UD205" s="943"/>
      <c r="UE205" s="943"/>
      <c r="UF205" s="943"/>
      <c r="UG205" s="943"/>
      <c r="UH205" s="943"/>
      <c r="UI205" s="943"/>
      <c r="UJ205" s="943"/>
      <c r="UK205" s="943"/>
      <c r="UL205" s="943"/>
      <c r="UM205" s="943"/>
      <c r="UN205" s="943"/>
      <c r="UO205" s="943"/>
      <c r="UP205" s="943"/>
      <c r="UQ205" s="943"/>
      <c r="UR205" s="943"/>
      <c r="US205" s="943"/>
      <c r="UT205" s="943"/>
      <c r="UU205" s="943"/>
      <c r="UV205" s="943"/>
      <c r="UW205" s="943"/>
      <c r="UX205" s="943"/>
      <c r="UY205" s="943"/>
      <c r="UZ205" s="943"/>
      <c r="VA205" s="943"/>
      <c r="VB205" s="943"/>
      <c r="VC205" s="943"/>
      <c r="VD205" s="943"/>
      <c r="VE205" s="943"/>
      <c r="VF205" s="943"/>
      <c r="VG205" s="943"/>
      <c r="VH205" s="943"/>
      <c r="VI205" s="943"/>
      <c r="VJ205" s="943"/>
      <c r="VK205" s="943"/>
      <c r="VL205" s="943"/>
      <c r="VM205" s="943"/>
      <c r="VN205" s="943"/>
      <c r="VO205" s="943"/>
      <c r="VP205" s="943"/>
      <c r="VQ205" s="943"/>
      <c r="VR205" s="943"/>
      <c r="VS205" s="943"/>
      <c r="VT205" s="943"/>
      <c r="VU205" s="943"/>
      <c r="VV205" s="943"/>
      <c r="VW205" s="943"/>
      <c r="VX205" s="943"/>
      <c r="VY205" s="943"/>
      <c r="VZ205" s="943"/>
      <c r="WA205" s="943"/>
      <c r="WB205" s="943"/>
      <c r="WC205" s="943"/>
      <c r="WD205" s="943"/>
      <c r="WE205" s="943"/>
      <c r="WF205" s="943"/>
      <c r="WG205" s="943"/>
      <c r="WH205" s="943"/>
      <c r="WI205" s="943"/>
      <c r="WJ205" s="943"/>
      <c r="WK205" s="943"/>
      <c r="WL205" s="943"/>
      <c r="WM205" s="943"/>
      <c r="WN205" s="943"/>
      <c r="WO205" s="943"/>
      <c r="WP205" s="943"/>
      <c r="WQ205" s="943"/>
      <c r="WR205" s="943"/>
      <c r="WS205" s="943"/>
      <c r="WT205" s="943"/>
      <c r="WU205" s="943"/>
      <c r="WV205" s="943"/>
      <c r="WW205" s="943"/>
      <c r="WX205" s="943"/>
      <c r="WY205" s="943"/>
      <c r="WZ205" s="943"/>
      <c r="XA205" s="943"/>
      <c r="XB205" s="943"/>
      <c r="XC205" s="943"/>
      <c r="XD205" s="943"/>
      <c r="XE205" s="943"/>
      <c r="XF205" s="943"/>
      <c r="XG205" s="943"/>
      <c r="XH205" s="943"/>
      <c r="XI205" s="943"/>
      <c r="XJ205" s="943"/>
      <c r="XK205" s="943"/>
      <c r="XL205" s="943"/>
      <c r="XM205" s="943"/>
      <c r="XN205" s="943"/>
      <c r="XO205" s="943"/>
      <c r="XP205" s="943"/>
      <c r="XQ205" s="943"/>
      <c r="XR205" s="943"/>
      <c r="XS205" s="943"/>
      <c r="XT205" s="943"/>
      <c r="XU205" s="943"/>
      <c r="XV205" s="943"/>
      <c r="XW205" s="943"/>
      <c r="XX205" s="943"/>
      <c r="XY205" s="943"/>
      <c r="XZ205" s="943"/>
      <c r="YA205" s="943"/>
      <c r="YB205" s="943"/>
      <c r="YC205" s="943"/>
      <c r="YD205" s="943"/>
      <c r="YE205" s="943"/>
      <c r="YF205" s="943"/>
      <c r="YG205" s="943"/>
      <c r="YH205" s="943"/>
      <c r="YI205" s="943"/>
      <c r="YJ205" s="943"/>
      <c r="YK205" s="943"/>
      <c r="YL205" s="943"/>
      <c r="YM205" s="943"/>
      <c r="YN205" s="943"/>
      <c r="YO205" s="943"/>
      <c r="YP205" s="943"/>
      <c r="YQ205" s="943"/>
      <c r="YR205" s="943"/>
      <c r="YS205" s="943"/>
      <c r="YT205" s="943"/>
      <c r="YU205" s="943"/>
      <c r="YV205" s="943"/>
      <c r="YW205" s="943"/>
      <c r="YX205" s="943"/>
      <c r="YY205" s="943"/>
      <c r="YZ205" s="943"/>
      <c r="ZA205" s="943"/>
      <c r="ZB205" s="943"/>
      <c r="ZC205" s="943"/>
      <c r="ZD205" s="943"/>
      <c r="ZE205" s="943"/>
      <c r="ZF205" s="943"/>
      <c r="ZG205" s="943"/>
      <c r="ZH205" s="943"/>
      <c r="ZI205" s="943"/>
      <c r="ZJ205" s="943"/>
      <c r="ZK205" s="943"/>
      <c r="ZL205" s="943"/>
      <c r="ZM205" s="943"/>
      <c r="ZN205" s="943"/>
      <c r="ZO205" s="943"/>
      <c r="ZP205" s="943"/>
      <c r="ZQ205" s="943"/>
      <c r="ZR205" s="943"/>
      <c r="ZS205" s="943"/>
      <c r="ZT205" s="943"/>
      <c r="ZU205" s="943"/>
      <c r="ZV205" s="943"/>
      <c r="ZW205" s="943"/>
      <c r="ZX205" s="943"/>
      <c r="ZY205" s="943"/>
      <c r="ZZ205" s="943"/>
      <c r="AAA205" s="943"/>
      <c r="AAB205" s="943"/>
      <c r="AAC205" s="943"/>
      <c r="AAD205" s="943"/>
      <c r="AAE205" s="943"/>
      <c r="AAF205" s="943"/>
      <c r="AAG205" s="943"/>
      <c r="AAH205" s="943"/>
      <c r="AAI205" s="943"/>
      <c r="AAJ205" s="943"/>
      <c r="AAK205" s="943"/>
      <c r="AAL205" s="943"/>
      <c r="AAM205" s="943"/>
      <c r="AAN205" s="943"/>
      <c r="AAO205" s="943"/>
      <c r="AAP205" s="943"/>
      <c r="AAQ205" s="943"/>
      <c r="AAR205" s="943"/>
      <c r="AAS205" s="943"/>
      <c r="AAT205" s="943"/>
      <c r="AAU205" s="943"/>
      <c r="AAV205" s="943"/>
      <c r="AAW205" s="943"/>
      <c r="AAX205" s="943"/>
      <c r="AAY205" s="943"/>
      <c r="AAZ205" s="943"/>
      <c r="ABA205" s="943"/>
      <c r="ABB205" s="943"/>
      <c r="ABC205" s="943"/>
      <c r="ABD205" s="943"/>
      <c r="ABE205" s="943"/>
      <c r="ABF205" s="943"/>
      <c r="ABG205" s="943"/>
      <c r="ABH205" s="943"/>
      <c r="ABI205" s="943"/>
      <c r="ABJ205" s="943"/>
      <c r="ABK205" s="943"/>
      <c r="ABL205" s="943"/>
      <c r="ABM205" s="943"/>
      <c r="ABN205" s="943"/>
      <c r="ABO205" s="943"/>
      <c r="ABP205" s="943"/>
      <c r="ABQ205" s="943"/>
      <c r="ABR205" s="943"/>
      <c r="ABS205" s="943"/>
      <c r="ABT205" s="943"/>
      <c r="ABU205" s="943"/>
      <c r="ABV205" s="943"/>
      <c r="ABW205" s="943"/>
      <c r="ABX205" s="943"/>
      <c r="ABY205" s="943"/>
      <c r="ABZ205" s="943"/>
      <c r="ACA205" s="943"/>
      <c r="ACB205" s="943"/>
      <c r="ACC205" s="943"/>
      <c r="ACD205" s="943"/>
      <c r="ACE205" s="943"/>
      <c r="ACF205" s="943"/>
      <c r="ACG205" s="943"/>
      <c r="ACH205" s="943"/>
      <c r="ACI205" s="943"/>
      <c r="ACJ205" s="943"/>
      <c r="ACK205" s="943"/>
      <c r="ACM205" s="943"/>
      <c r="ACN205" s="943"/>
      <c r="ACO205" s="943"/>
      <c r="ACP205" s="943"/>
      <c r="ACQ205" s="943"/>
      <c r="ACR205" s="943"/>
      <c r="ACS205" s="943"/>
      <c r="ACT205" s="943"/>
      <c r="ACU205" s="943"/>
      <c r="ACV205" s="943"/>
      <c r="ACW205" s="943"/>
      <c r="ACX205" s="943"/>
      <c r="ACY205" s="943"/>
      <c r="ACZ205" s="943"/>
      <c r="ADA205" s="943"/>
      <c r="ADB205" s="943"/>
      <c r="ADC205" s="943"/>
      <c r="ADD205" s="943"/>
      <c r="ADE205" s="943"/>
      <c r="ADF205" s="943"/>
      <c r="ADG205" s="943"/>
      <c r="ADH205" s="943"/>
      <c r="ADI205" s="943"/>
      <c r="ADJ205" s="943"/>
      <c r="ADK205" s="943"/>
      <c r="ADL205" s="943"/>
      <c r="ADM205" s="943"/>
      <c r="ADN205" s="943"/>
      <c r="ADO205" s="943"/>
      <c r="ADP205" s="943"/>
      <c r="ADQ205" s="943"/>
      <c r="ADR205" s="943"/>
      <c r="ADS205" s="943"/>
      <c r="ADT205" s="943"/>
      <c r="ADU205" s="943"/>
      <c r="ADV205" s="943"/>
      <c r="ADW205" s="943"/>
      <c r="ADX205" s="943"/>
      <c r="ADY205" s="943"/>
      <c r="ADZ205" s="943"/>
      <c r="AEA205" s="943"/>
      <c r="AEB205" s="943"/>
      <c r="AEC205" s="943"/>
      <c r="AED205" s="943"/>
      <c r="AEE205" s="943"/>
      <c r="AEF205" s="943"/>
      <c r="AEG205" s="943"/>
      <c r="AEH205" s="943"/>
      <c r="AEI205" s="943"/>
      <c r="AEJ205" s="943"/>
      <c r="AEK205" s="943"/>
      <c r="AEL205" s="943"/>
      <c r="AEM205" s="943"/>
      <c r="AEN205" s="943"/>
      <c r="AEO205" s="943"/>
      <c r="AEP205" s="943"/>
      <c r="AEQ205" s="943"/>
      <c r="AER205" s="943"/>
      <c r="AES205" s="943"/>
      <c r="AET205" s="943"/>
      <c r="AEU205" s="943"/>
      <c r="AEV205" s="943"/>
      <c r="AEW205" s="943"/>
      <c r="AEX205" s="943"/>
      <c r="AEY205" s="943"/>
      <c r="AEZ205" s="943"/>
      <c r="AFA205" s="943"/>
      <c r="AFB205" s="943"/>
      <c r="AFC205" s="943"/>
      <c r="AFD205" s="943"/>
      <c r="AFE205" s="943"/>
      <c r="AFF205" s="943"/>
      <c r="AFG205" s="943"/>
      <c r="AFH205" s="943"/>
      <c r="AFI205" s="943"/>
      <c r="AFJ205" s="943"/>
      <c r="AFK205" s="943"/>
      <c r="AFL205" s="943"/>
      <c r="AFM205" s="943"/>
      <c r="AFN205" s="943"/>
      <c r="AFO205" s="943"/>
      <c r="AFP205" s="943"/>
      <c r="AFQ205" s="943"/>
      <c r="AFR205" s="943"/>
      <c r="AFS205" s="943"/>
      <c r="AFT205" s="943"/>
      <c r="AFU205" s="943"/>
      <c r="AFV205" s="943"/>
      <c r="AFW205" s="943"/>
      <c r="AFX205" s="943"/>
      <c r="AFY205" s="943"/>
      <c r="AFZ205" s="943"/>
      <c r="AGA205" s="943"/>
      <c r="AGB205" s="943"/>
      <c r="AGC205" s="943"/>
      <c r="AGD205" s="943"/>
      <c r="AGE205" s="943"/>
      <c r="AGF205" s="943"/>
      <c r="AGG205" s="943"/>
      <c r="AGH205" s="943"/>
      <c r="AGI205" s="943"/>
      <c r="AGJ205" s="943"/>
      <c r="AGK205" s="943"/>
      <c r="AGL205" s="943"/>
      <c r="AGM205" s="943"/>
      <c r="AGN205" s="943"/>
      <c r="AGO205" s="943"/>
      <c r="AGP205" s="943"/>
      <c r="AGQ205" s="943"/>
      <c r="AGR205" s="943"/>
      <c r="AGS205" s="943"/>
      <c r="AGT205" s="943"/>
      <c r="AGU205" s="943"/>
      <c r="AGV205" s="943"/>
      <c r="AGW205" s="943"/>
      <c r="AGX205" s="943"/>
      <c r="AGY205" s="943"/>
      <c r="AGZ205" s="943"/>
      <c r="AHA205" s="943"/>
      <c r="AHB205" s="943"/>
      <c r="AHC205" s="943"/>
      <c r="AHD205" s="943"/>
      <c r="AHE205" s="943"/>
      <c r="AHF205" s="943"/>
      <c r="AHG205" s="943"/>
      <c r="AHH205" s="943"/>
      <c r="AHI205" s="943"/>
      <c r="AHJ205" s="943"/>
      <c r="AHK205" s="943"/>
      <c r="AHL205" s="943"/>
      <c r="AHM205" s="943"/>
      <c r="AHN205" s="943"/>
      <c r="AHO205" s="943"/>
      <c r="AHP205" s="943"/>
      <c r="AHQ205" s="943"/>
      <c r="AHR205" s="943"/>
      <c r="AHS205" s="943"/>
      <c r="AHT205" s="943"/>
      <c r="AHU205" s="943"/>
      <c r="AHV205" s="943"/>
      <c r="AHW205" s="943"/>
      <c r="AHX205" s="943"/>
      <c r="AHY205" s="943"/>
      <c r="AHZ205" s="943"/>
      <c r="AIA205" s="943"/>
      <c r="AIB205" s="943"/>
      <c r="AIC205" s="943"/>
      <c r="AID205" s="943"/>
      <c r="AIE205" s="943"/>
      <c r="AIF205" s="943"/>
      <c r="AIG205" s="943"/>
      <c r="AIH205" s="943"/>
      <c r="AII205" s="943"/>
      <c r="AIJ205" s="943"/>
      <c r="AIK205" s="943"/>
      <c r="AIL205" s="943"/>
      <c r="AIM205" s="943"/>
      <c r="AIN205" s="943"/>
      <c r="AIO205" s="943"/>
      <c r="AIP205" s="943"/>
      <c r="AIQ205" s="943"/>
      <c r="AIR205" s="943"/>
      <c r="AIS205" s="943"/>
      <c r="AIT205" s="943"/>
      <c r="AIU205" s="943"/>
      <c r="AIV205" s="943"/>
      <c r="AIW205" s="943"/>
      <c r="AIX205" s="943"/>
      <c r="AIY205" s="943"/>
      <c r="AIZ205" s="943"/>
      <c r="AJA205" s="943"/>
      <c r="AJB205" s="943"/>
      <c r="AJC205" s="943"/>
      <c r="AJD205" s="943"/>
      <c r="AJE205" s="943"/>
      <c r="AJF205" s="943"/>
      <c r="AJG205" s="943"/>
      <c r="AJH205" s="943"/>
      <c r="AJI205" s="943"/>
      <c r="AJJ205" s="943"/>
      <c r="AJK205" s="943"/>
      <c r="AJL205" s="943"/>
      <c r="AJM205" s="943"/>
      <c r="AJN205" s="943"/>
      <c r="AJO205" s="943"/>
      <c r="AJP205" s="943"/>
      <c r="AJQ205" s="943"/>
      <c r="AJR205" s="943"/>
      <c r="AJS205" s="943"/>
      <c r="AJT205" s="943"/>
      <c r="AJU205" s="943"/>
      <c r="AJV205" s="943"/>
      <c r="AJW205" s="943"/>
      <c r="AJX205" s="943"/>
      <c r="AJY205" s="943"/>
      <c r="AJZ205" s="943"/>
      <c r="AKA205" s="943"/>
      <c r="AKB205" s="943"/>
      <c r="AKC205" s="943"/>
      <c r="AKD205" s="943"/>
      <c r="AKE205" s="943"/>
      <c r="AKF205" s="943"/>
      <c r="AKG205" s="943"/>
      <c r="AKH205" s="943"/>
      <c r="AKI205" s="943"/>
      <c r="AKJ205" s="943"/>
      <c r="AKK205" s="943"/>
      <c r="AKL205" s="943"/>
      <c r="AKM205" s="943"/>
      <c r="AKN205" s="943"/>
      <c r="AKO205" s="943"/>
      <c r="AKP205" s="943"/>
      <c r="AKQ205" s="943"/>
      <c r="AKR205" s="943"/>
      <c r="AKS205" s="943"/>
      <c r="AKT205" s="943"/>
      <c r="AKU205" s="943"/>
      <c r="AKV205" s="943"/>
      <c r="AKW205" s="943"/>
      <c r="AKX205" s="943"/>
      <c r="AKY205" s="943"/>
      <c r="AKZ205" s="943"/>
      <c r="ALA205" s="943"/>
      <c r="ALB205" s="943"/>
      <c r="ALC205" s="943"/>
      <c r="ALD205" s="943"/>
      <c r="ALE205" s="943"/>
      <c r="ALF205" s="943"/>
      <c r="ALG205" s="943"/>
      <c r="ALH205" s="943"/>
      <c r="ALI205" s="943"/>
      <c r="ALJ205" s="943"/>
      <c r="ALK205" s="943"/>
      <c r="ALL205" s="943"/>
      <c r="ALM205" s="943"/>
      <c r="ALN205" s="943"/>
      <c r="ALO205" s="943"/>
      <c r="ALP205" s="943"/>
      <c r="ALQ205" s="943"/>
      <c r="ALR205" s="943"/>
      <c r="ALS205" s="943"/>
      <c r="ALT205" s="943"/>
      <c r="ALU205" s="943"/>
      <c r="ALV205" s="943"/>
      <c r="ALW205" s="943"/>
      <c r="ALX205" s="943"/>
      <c r="ALY205" s="943"/>
      <c r="ALZ205" s="943"/>
      <c r="AMA205" s="943"/>
      <c r="AMB205" s="943"/>
      <c r="AMC205" s="943"/>
      <c r="AMD205" s="943"/>
      <c r="AME205" s="943"/>
      <c r="AMF205" s="943"/>
      <c r="AMG205" s="943"/>
      <c r="AMI205" s="943"/>
      <c r="AMJ205" s="943"/>
      <c r="AMK205" s="943"/>
      <c r="AML205" s="943"/>
      <c r="AMM205" s="943"/>
      <c r="AMN205" s="943"/>
      <c r="AMO205" s="943"/>
      <c r="AMP205" s="943"/>
      <c r="AMQ205" s="943"/>
      <c r="AMR205" s="943"/>
      <c r="AMS205" s="943"/>
      <c r="AMT205" s="943"/>
      <c r="AMU205" s="943"/>
      <c r="AMV205" s="943"/>
      <c r="AMW205" s="943"/>
      <c r="AMX205" s="943"/>
      <c r="AMY205" s="943"/>
      <c r="AMZ205" s="943"/>
      <c r="ANA205" s="943"/>
      <c r="ANB205" s="943"/>
      <c r="ANC205" s="943"/>
      <c r="AND205" s="943"/>
      <c r="ANE205" s="943"/>
      <c r="ANF205" s="943"/>
      <c r="ANG205" s="943"/>
      <c r="ANH205" s="943"/>
      <c r="ANI205" s="943"/>
      <c r="ANJ205" s="943"/>
      <c r="ANK205" s="943"/>
      <c r="ANL205" s="943"/>
      <c r="ANM205" s="943"/>
      <c r="ANN205" s="943"/>
      <c r="ANO205" s="943"/>
      <c r="ANP205" s="943"/>
      <c r="ANQ205" s="943"/>
      <c r="ANR205" s="943"/>
      <c r="ANS205" s="943"/>
      <c r="ANT205" s="943"/>
      <c r="ANU205" s="943"/>
      <c r="ANV205" s="943"/>
      <c r="ANW205" s="943"/>
      <c r="ANX205" s="943"/>
      <c r="ANY205" s="943"/>
      <c r="ANZ205" s="943"/>
      <c r="AOA205" s="943"/>
      <c r="AOB205" s="943"/>
      <c r="AOC205" s="943"/>
      <c r="AOD205" s="943"/>
      <c r="AOE205" s="943"/>
      <c r="AOF205" s="943"/>
      <c r="AOG205" s="943"/>
      <c r="AOH205" s="943"/>
      <c r="AOI205" s="943"/>
      <c r="AOJ205" s="943"/>
      <c r="AOK205" s="943"/>
      <c r="AOL205" s="943"/>
      <c r="AOM205" s="943"/>
      <c r="AON205" s="943"/>
      <c r="AOO205" s="943"/>
      <c r="AOP205" s="943"/>
      <c r="AOQ205" s="943"/>
      <c r="AOR205" s="943"/>
      <c r="AOS205" s="943"/>
      <c r="AOT205" s="943"/>
      <c r="AOU205" s="943"/>
      <c r="AOV205" s="943"/>
      <c r="AOW205" s="943"/>
      <c r="AOX205" s="943"/>
      <c r="AOY205" s="943"/>
      <c r="AOZ205" s="943"/>
      <c r="APA205" s="943"/>
      <c r="APB205" s="943"/>
      <c r="APC205" s="943"/>
      <c r="APD205" s="943"/>
      <c r="APE205" s="943"/>
      <c r="APF205" s="943"/>
      <c r="APG205" s="943"/>
      <c r="APH205" s="943"/>
      <c r="API205" s="943"/>
      <c r="APJ205" s="943"/>
      <c r="APK205" s="943"/>
      <c r="APL205" s="943"/>
      <c r="APM205" s="943"/>
      <c r="APN205" s="943"/>
      <c r="APO205" s="943"/>
      <c r="APP205" s="943"/>
      <c r="APQ205" s="943"/>
      <c r="APR205" s="943"/>
      <c r="APS205" s="943"/>
      <c r="APT205" s="943"/>
      <c r="APU205" s="943"/>
      <c r="APV205" s="943"/>
      <c r="APW205" s="943"/>
      <c r="APX205" s="943"/>
      <c r="APY205" s="943"/>
      <c r="APZ205" s="943"/>
      <c r="AQA205" s="943"/>
      <c r="AQB205" s="943"/>
      <c r="AQC205" s="943"/>
      <c r="AQD205" s="943"/>
      <c r="AQE205" s="943"/>
      <c r="AQF205" s="943"/>
      <c r="AQG205" s="943"/>
      <c r="AQH205" s="943"/>
      <c r="AQI205" s="943"/>
      <c r="AQJ205" s="943"/>
      <c r="AQK205" s="943"/>
      <c r="AQL205" s="943"/>
      <c r="AQM205" s="943"/>
      <c r="AQN205" s="943"/>
      <c r="AQO205" s="943"/>
      <c r="AQP205" s="943"/>
      <c r="AQQ205" s="943"/>
      <c r="AQR205" s="943"/>
      <c r="AQS205" s="943"/>
      <c r="AQT205" s="943"/>
      <c r="AQU205" s="943"/>
      <c r="AQV205" s="943"/>
      <c r="AQW205" s="943"/>
      <c r="AQX205" s="943"/>
      <c r="AQY205" s="943"/>
      <c r="AQZ205" s="943"/>
      <c r="ARA205" s="943"/>
      <c r="ARB205" s="943"/>
      <c r="ARC205" s="943"/>
      <c r="ARD205" s="943"/>
      <c r="ARE205" s="943"/>
      <c r="ARF205" s="943"/>
      <c r="ARG205" s="943"/>
      <c r="ARH205" s="943"/>
      <c r="ARI205" s="943"/>
      <c r="ARJ205" s="943"/>
      <c r="ARK205" s="943"/>
      <c r="ARL205" s="943"/>
      <c r="ARM205" s="943"/>
      <c r="ARN205" s="943"/>
      <c r="ARO205" s="943"/>
      <c r="ARP205" s="943"/>
      <c r="ARQ205" s="943"/>
      <c r="ARR205" s="943"/>
      <c r="ARS205" s="943"/>
      <c r="ART205" s="943"/>
      <c r="ARU205" s="943"/>
      <c r="ARV205" s="943"/>
      <c r="ARW205" s="943"/>
      <c r="ARX205" s="943"/>
      <c r="ARY205" s="943"/>
      <c r="ARZ205" s="943"/>
      <c r="ASA205" s="943"/>
      <c r="ASB205" s="943"/>
      <c r="ASC205" s="943"/>
      <c r="ASD205" s="943"/>
      <c r="ASE205" s="943"/>
      <c r="ASF205" s="943"/>
      <c r="ASG205" s="943"/>
      <c r="ASH205" s="943"/>
      <c r="ASI205" s="943"/>
      <c r="ASJ205" s="943"/>
      <c r="ASK205" s="943"/>
      <c r="ASL205" s="943"/>
      <c r="ASM205" s="943"/>
      <c r="ASN205" s="943"/>
      <c r="ASO205" s="943"/>
      <c r="ASP205" s="943"/>
      <c r="ASQ205" s="943"/>
      <c r="ASR205" s="943"/>
      <c r="ASS205" s="943"/>
      <c r="AST205" s="943"/>
      <c r="ASU205" s="943"/>
      <c r="ASV205" s="943"/>
      <c r="ASW205" s="943"/>
      <c r="ASX205" s="943"/>
      <c r="ASY205" s="943"/>
      <c r="ASZ205" s="943"/>
      <c r="ATA205" s="943"/>
      <c r="ATB205" s="943"/>
      <c r="ATC205" s="943"/>
      <c r="ATD205" s="943"/>
      <c r="ATE205" s="943"/>
      <c r="ATF205" s="943"/>
      <c r="ATG205" s="943"/>
      <c r="ATH205" s="943"/>
      <c r="ATI205" s="943"/>
      <c r="ATJ205" s="943"/>
      <c r="ATK205" s="943"/>
      <c r="ATL205" s="943"/>
      <c r="ATM205" s="943"/>
      <c r="ATN205" s="943"/>
      <c r="ATO205" s="943"/>
      <c r="ATP205" s="943"/>
      <c r="ATQ205" s="943"/>
      <c r="ATR205" s="943"/>
      <c r="ATS205" s="943"/>
      <c r="ATT205" s="943"/>
      <c r="ATU205" s="943"/>
      <c r="ATV205" s="943"/>
      <c r="ATW205" s="943"/>
      <c r="ATX205" s="943"/>
      <c r="ATY205" s="943"/>
      <c r="ATZ205" s="943"/>
      <c r="AUA205" s="943"/>
      <c r="AUB205" s="943"/>
      <c r="AUC205" s="943"/>
      <c r="AUD205" s="943"/>
      <c r="AUE205" s="943"/>
      <c r="AUF205" s="943"/>
      <c r="AUG205" s="943"/>
      <c r="AUH205" s="943"/>
      <c r="AUI205" s="943"/>
      <c r="AUJ205" s="943"/>
      <c r="AUK205" s="943"/>
      <c r="AUL205" s="943"/>
      <c r="AUM205" s="943"/>
      <c r="AUN205" s="943"/>
      <c r="AUO205" s="943"/>
      <c r="AUP205" s="943"/>
      <c r="AUQ205" s="943"/>
      <c r="AUR205" s="943"/>
      <c r="AUS205" s="943"/>
      <c r="AUT205" s="943"/>
      <c r="AUU205" s="943"/>
      <c r="AUV205" s="943"/>
      <c r="AUW205" s="943"/>
      <c r="AUX205" s="943"/>
      <c r="AUY205" s="943"/>
      <c r="AUZ205" s="943"/>
      <c r="AVA205" s="943"/>
      <c r="AVB205" s="943"/>
      <c r="AVC205" s="943"/>
      <c r="AVD205" s="943"/>
      <c r="AVE205" s="943"/>
      <c r="AVF205" s="943"/>
      <c r="AVG205" s="943"/>
      <c r="AVH205" s="943"/>
      <c r="AVI205" s="943"/>
      <c r="AVJ205" s="943"/>
      <c r="AVK205" s="943"/>
      <c r="AVL205" s="943"/>
      <c r="AVM205" s="943"/>
      <c r="AVN205" s="943"/>
      <c r="AVO205" s="943"/>
      <c r="AVP205" s="943"/>
      <c r="AVQ205" s="943"/>
      <c r="AVR205" s="943"/>
      <c r="AVS205" s="943"/>
      <c r="AVT205" s="943"/>
      <c r="AVU205" s="943"/>
      <c r="AVV205" s="943"/>
      <c r="AVW205" s="943"/>
      <c r="AVX205" s="943"/>
      <c r="AVY205" s="943"/>
      <c r="AVZ205" s="943"/>
      <c r="AWA205" s="943"/>
      <c r="AWB205" s="943"/>
      <c r="AWC205" s="943"/>
      <c r="AWE205" s="943"/>
      <c r="AWF205" s="943"/>
      <c r="AWG205" s="943"/>
      <c r="AWH205" s="943"/>
      <c r="AWI205" s="943"/>
      <c r="AWJ205" s="943"/>
      <c r="AWK205" s="943"/>
      <c r="AWL205" s="943"/>
      <c r="AWM205" s="943"/>
      <c r="AWN205" s="943"/>
      <c r="AWO205" s="943"/>
      <c r="AWP205" s="943"/>
      <c r="AWQ205" s="943"/>
      <c r="AWR205" s="943"/>
      <c r="AWS205" s="943"/>
      <c r="AWT205" s="943"/>
      <c r="AWU205" s="943"/>
      <c r="AWV205" s="943"/>
      <c r="AWW205" s="943"/>
      <c r="AWX205" s="943"/>
      <c r="AWY205" s="943"/>
      <c r="AWZ205" s="943"/>
      <c r="AXA205" s="943"/>
      <c r="AXB205" s="943"/>
      <c r="AXC205" s="943"/>
      <c r="AXD205" s="943"/>
      <c r="AXE205" s="943"/>
      <c r="AXF205" s="943"/>
      <c r="AXG205" s="943"/>
      <c r="AXH205" s="943"/>
      <c r="AXI205" s="943"/>
      <c r="AXJ205" s="943"/>
      <c r="AXK205" s="943"/>
      <c r="AXL205" s="943"/>
      <c r="AXM205" s="943"/>
      <c r="AXN205" s="943"/>
      <c r="AXO205" s="943"/>
      <c r="AXP205" s="943"/>
      <c r="AXQ205" s="943"/>
      <c r="AXR205" s="943"/>
      <c r="AXS205" s="943"/>
      <c r="AXT205" s="943"/>
      <c r="AXU205" s="943"/>
      <c r="AXV205" s="943"/>
      <c r="AXW205" s="943"/>
      <c r="AXX205" s="943"/>
      <c r="AXY205" s="943"/>
      <c r="AXZ205" s="943"/>
      <c r="AYA205" s="943"/>
      <c r="AYB205" s="943"/>
      <c r="AYC205" s="943"/>
      <c r="AYD205" s="943"/>
      <c r="AYE205" s="943"/>
      <c r="AYF205" s="943"/>
      <c r="AYG205" s="943"/>
      <c r="AYH205" s="943"/>
      <c r="AYI205" s="943"/>
      <c r="AYJ205" s="943"/>
      <c r="AYK205" s="943"/>
      <c r="AYL205" s="943"/>
      <c r="AYM205" s="943"/>
      <c r="AYN205" s="943"/>
      <c r="AYO205" s="943"/>
      <c r="AYP205" s="943"/>
      <c r="AYQ205" s="943"/>
      <c r="AYR205" s="943"/>
      <c r="AYS205" s="943"/>
      <c r="AYT205" s="943"/>
      <c r="AYU205" s="943"/>
      <c r="AYV205" s="943"/>
      <c r="AYW205" s="943"/>
      <c r="AYX205" s="943"/>
      <c r="AYY205" s="943"/>
      <c r="AYZ205" s="943"/>
      <c r="AZA205" s="943"/>
      <c r="AZB205" s="943"/>
      <c r="AZC205" s="943"/>
      <c r="AZD205" s="943"/>
      <c r="AZE205" s="943"/>
      <c r="AZF205" s="943"/>
      <c r="AZG205" s="943"/>
      <c r="AZH205" s="943"/>
      <c r="AZI205" s="943"/>
      <c r="AZJ205" s="943"/>
      <c r="AZK205" s="943"/>
      <c r="AZL205" s="943"/>
      <c r="AZM205" s="943"/>
      <c r="AZN205" s="943"/>
      <c r="AZO205" s="943"/>
      <c r="AZP205" s="943"/>
      <c r="AZQ205" s="943"/>
      <c r="AZR205" s="943"/>
      <c r="AZS205" s="943"/>
      <c r="AZT205" s="943"/>
      <c r="AZU205" s="943"/>
      <c r="AZV205" s="943"/>
      <c r="AZW205" s="943"/>
      <c r="AZX205" s="943"/>
      <c r="AZY205" s="943"/>
      <c r="AZZ205" s="943"/>
      <c r="BAA205" s="943"/>
      <c r="BAB205" s="943"/>
      <c r="BAC205" s="943"/>
      <c r="BAD205" s="943"/>
      <c r="BAE205" s="943"/>
      <c r="BAF205" s="943"/>
      <c r="BAG205" s="943"/>
      <c r="BAH205" s="943"/>
      <c r="BAI205" s="943"/>
      <c r="BAJ205" s="943"/>
      <c r="BAK205" s="943"/>
      <c r="BAL205" s="943"/>
      <c r="BAM205" s="943"/>
      <c r="BAN205" s="943"/>
      <c r="BAO205" s="943"/>
      <c r="BAP205" s="943"/>
      <c r="BAQ205" s="943"/>
      <c r="BAR205" s="943"/>
      <c r="BAS205" s="943"/>
      <c r="BAT205" s="943"/>
      <c r="BAU205" s="943"/>
      <c r="BAV205" s="943"/>
      <c r="BAW205" s="943"/>
      <c r="BAX205" s="943"/>
      <c r="BAY205" s="943"/>
      <c r="BAZ205" s="943"/>
      <c r="BBA205" s="943"/>
      <c r="BBB205" s="943"/>
      <c r="BBC205" s="943"/>
      <c r="BBD205" s="943"/>
      <c r="BBE205" s="943"/>
      <c r="BBF205" s="943"/>
      <c r="BBG205" s="943"/>
      <c r="BBH205" s="943"/>
      <c r="BBI205" s="943"/>
      <c r="BBJ205" s="943"/>
      <c r="BBK205" s="943"/>
      <c r="BBL205" s="943"/>
      <c r="BBM205" s="943"/>
      <c r="BBN205" s="943"/>
      <c r="BBO205" s="943"/>
      <c r="BBP205" s="943"/>
      <c r="BBQ205" s="943"/>
      <c r="BBR205" s="943"/>
      <c r="BBS205" s="943"/>
      <c r="BBT205" s="943"/>
      <c r="BBU205" s="943"/>
      <c r="BBV205" s="943"/>
      <c r="BBW205" s="943"/>
      <c r="BBX205" s="943"/>
      <c r="BBY205" s="943"/>
      <c r="BBZ205" s="943"/>
      <c r="BCA205" s="943"/>
      <c r="BCB205" s="943"/>
      <c r="BCC205" s="943"/>
      <c r="BCD205" s="943"/>
      <c r="BCE205" s="943"/>
      <c r="BCF205" s="943"/>
      <c r="BCG205" s="943"/>
      <c r="BCH205" s="943"/>
      <c r="BCI205" s="943"/>
      <c r="BCJ205" s="943"/>
      <c r="BCK205" s="943"/>
      <c r="BCL205" s="943"/>
      <c r="BCM205" s="943"/>
      <c r="BCN205" s="943"/>
      <c r="BCO205" s="943"/>
      <c r="BCP205" s="943"/>
      <c r="BCQ205" s="943"/>
      <c r="BCR205" s="943"/>
      <c r="BCS205" s="943"/>
      <c r="BCT205" s="943"/>
      <c r="BCU205" s="943"/>
      <c r="BCV205" s="943"/>
      <c r="BCW205" s="943"/>
      <c r="BCX205" s="943"/>
      <c r="BCY205" s="943"/>
      <c r="BCZ205" s="943"/>
      <c r="BDA205" s="943"/>
      <c r="BDB205" s="943"/>
      <c r="BDC205" s="943"/>
      <c r="BDD205" s="943"/>
      <c r="BDE205" s="943"/>
      <c r="BDF205" s="943"/>
      <c r="BDG205" s="943"/>
      <c r="BDH205" s="943"/>
      <c r="BDI205" s="943"/>
      <c r="BDJ205" s="943"/>
      <c r="BDK205" s="943"/>
      <c r="BDL205" s="943"/>
      <c r="BDM205" s="943"/>
      <c r="BDN205" s="943"/>
      <c r="BDO205" s="943"/>
      <c r="BDP205" s="943"/>
      <c r="BDQ205" s="943"/>
      <c r="BDR205" s="943"/>
      <c r="BDS205" s="943"/>
      <c r="BDT205" s="943"/>
      <c r="BDU205" s="943"/>
      <c r="BDV205" s="943"/>
      <c r="BDW205" s="943"/>
      <c r="BDX205" s="943"/>
      <c r="BDY205" s="943"/>
      <c r="BDZ205" s="943"/>
      <c r="BEA205" s="943"/>
      <c r="BEB205" s="943"/>
      <c r="BEC205" s="943"/>
      <c r="BED205" s="943"/>
      <c r="BEE205" s="943"/>
      <c r="BEF205" s="943"/>
      <c r="BEG205" s="943"/>
      <c r="BEH205" s="943"/>
      <c r="BEI205" s="943"/>
      <c r="BEJ205" s="943"/>
      <c r="BEK205" s="943"/>
      <c r="BEL205" s="943"/>
      <c r="BEM205" s="943"/>
      <c r="BEN205" s="943"/>
      <c r="BEO205" s="943"/>
      <c r="BEP205" s="943"/>
      <c r="BEQ205" s="943"/>
      <c r="BER205" s="943"/>
      <c r="BES205" s="943"/>
      <c r="BET205" s="943"/>
      <c r="BEU205" s="943"/>
      <c r="BEV205" s="943"/>
      <c r="BEW205" s="943"/>
      <c r="BEX205" s="943"/>
      <c r="BEY205" s="943"/>
      <c r="BEZ205" s="943"/>
      <c r="BFA205" s="943"/>
      <c r="BFB205" s="943"/>
      <c r="BFC205" s="943"/>
      <c r="BFD205" s="943"/>
      <c r="BFE205" s="943"/>
      <c r="BFF205" s="943"/>
      <c r="BFG205" s="943"/>
      <c r="BFH205" s="943"/>
      <c r="BFI205" s="943"/>
      <c r="BFJ205" s="943"/>
      <c r="BFK205" s="943"/>
      <c r="BFL205" s="943"/>
      <c r="BFM205" s="943"/>
      <c r="BFN205" s="943"/>
      <c r="BFO205" s="943"/>
      <c r="BFP205" s="943"/>
      <c r="BFQ205" s="943"/>
      <c r="BFR205" s="943"/>
      <c r="BFS205" s="943"/>
      <c r="BFT205" s="943"/>
      <c r="BFU205" s="943"/>
      <c r="BFV205" s="943"/>
      <c r="BFW205" s="943"/>
      <c r="BFX205" s="943"/>
      <c r="BFY205" s="943"/>
      <c r="BGA205" s="943"/>
      <c r="BGB205" s="943"/>
      <c r="BGC205" s="943"/>
      <c r="BGD205" s="943"/>
      <c r="BGE205" s="943"/>
      <c r="BGF205" s="943"/>
      <c r="BGG205" s="943"/>
      <c r="BGH205" s="943"/>
      <c r="BGI205" s="943"/>
      <c r="BGJ205" s="943"/>
      <c r="BGK205" s="943"/>
      <c r="BGL205" s="943"/>
      <c r="BGM205" s="943"/>
      <c r="BGN205" s="943"/>
      <c r="BGO205" s="943"/>
      <c r="BGP205" s="943"/>
      <c r="BGQ205" s="943"/>
      <c r="BGR205" s="943"/>
      <c r="BGS205" s="943"/>
      <c r="BGT205" s="943"/>
      <c r="BGU205" s="943"/>
      <c r="BGV205" s="943"/>
      <c r="BGW205" s="943"/>
      <c r="BGX205" s="943"/>
      <c r="BGY205" s="943"/>
      <c r="BGZ205" s="943"/>
      <c r="BHA205" s="943"/>
      <c r="BHB205" s="943"/>
      <c r="BHC205" s="943"/>
      <c r="BHD205" s="943"/>
      <c r="BHE205" s="943"/>
      <c r="BHF205" s="943"/>
      <c r="BHG205" s="943"/>
      <c r="BHH205" s="943"/>
      <c r="BHI205" s="943"/>
      <c r="BHJ205" s="943"/>
      <c r="BHK205" s="943"/>
      <c r="BHL205" s="943"/>
      <c r="BHM205" s="943"/>
      <c r="BHN205" s="943"/>
      <c r="BHO205" s="943"/>
      <c r="BHP205" s="943"/>
      <c r="BHQ205" s="943"/>
      <c r="BHR205" s="943"/>
      <c r="BHS205" s="943"/>
      <c r="BHT205" s="943"/>
      <c r="BHU205" s="943"/>
      <c r="BHV205" s="943"/>
      <c r="BHW205" s="943"/>
      <c r="BHX205" s="943"/>
      <c r="BHY205" s="943"/>
      <c r="BHZ205" s="943"/>
      <c r="BIA205" s="943"/>
      <c r="BIB205" s="943"/>
      <c r="BIC205" s="943"/>
      <c r="BID205" s="943"/>
      <c r="BIE205" s="943"/>
      <c r="BIF205" s="943"/>
      <c r="BIG205" s="943"/>
      <c r="BIH205" s="943"/>
      <c r="BII205" s="943"/>
      <c r="BIJ205" s="943"/>
      <c r="BIK205" s="943"/>
      <c r="BIL205" s="943"/>
      <c r="BIM205" s="943"/>
      <c r="BIN205" s="943"/>
      <c r="BIO205" s="943"/>
      <c r="BIP205" s="943"/>
      <c r="BIQ205" s="943"/>
      <c r="BIR205" s="943"/>
      <c r="BIS205" s="943"/>
      <c r="BIT205" s="943"/>
      <c r="BIU205" s="943"/>
      <c r="BIV205" s="943"/>
      <c r="BIW205" s="943"/>
      <c r="BIX205" s="943"/>
      <c r="BIY205" s="943"/>
      <c r="BIZ205" s="943"/>
      <c r="BJA205" s="943"/>
      <c r="BJB205" s="943"/>
      <c r="BJC205" s="943"/>
      <c r="BJD205" s="943"/>
      <c r="BJE205" s="943"/>
      <c r="BJF205" s="943"/>
      <c r="BJG205" s="943"/>
      <c r="BJH205" s="943"/>
      <c r="BJI205" s="943"/>
      <c r="BJJ205" s="943"/>
      <c r="BJK205" s="943"/>
      <c r="BJL205" s="943"/>
      <c r="BJM205" s="943"/>
      <c r="BJN205" s="943"/>
      <c r="BJO205" s="943"/>
      <c r="BJP205" s="943"/>
      <c r="BJQ205" s="943"/>
      <c r="BJR205" s="943"/>
      <c r="BJS205" s="943"/>
      <c r="BJT205" s="943"/>
      <c r="BJU205" s="943"/>
      <c r="BJV205" s="943"/>
      <c r="BJW205" s="943"/>
      <c r="BJX205" s="943"/>
      <c r="BJY205" s="943"/>
      <c r="BJZ205" s="943"/>
      <c r="BKA205" s="943"/>
      <c r="BKB205" s="943"/>
      <c r="BKC205" s="943"/>
      <c r="BKD205" s="943"/>
      <c r="BKE205" s="943"/>
      <c r="BKF205" s="943"/>
      <c r="BKG205" s="943"/>
      <c r="BKH205" s="943"/>
      <c r="BKI205" s="943"/>
      <c r="BKJ205" s="943"/>
      <c r="BKK205" s="943"/>
      <c r="BKL205" s="943"/>
      <c r="BKM205" s="943"/>
      <c r="BKN205" s="943"/>
      <c r="BKO205" s="943"/>
      <c r="BKP205" s="943"/>
      <c r="BKQ205" s="943"/>
      <c r="BKR205" s="943"/>
      <c r="BKS205" s="943"/>
      <c r="BKT205" s="943"/>
      <c r="BKU205" s="943"/>
      <c r="BKV205" s="943"/>
      <c r="BKW205" s="943"/>
      <c r="BKX205" s="943"/>
      <c r="BKY205" s="943"/>
      <c r="BKZ205" s="943"/>
      <c r="BLA205" s="943"/>
      <c r="BLB205" s="943"/>
      <c r="BLC205" s="943"/>
      <c r="BLD205" s="943"/>
      <c r="BLE205" s="943"/>
      <c r="BLF205" s="943"/>
      <c r="BLG205" s="943"/>
      <c r="BLH205" s="943"/>
      <c r="BLI205" s="943"/>
      <c r="BLJ205" s="943"/>
      <c r="BLK205" s="943"/>
      <c r="BLL205" s="943"/>
      <c r="BLM205" s="943"/>
      <c r="BLN205" s="943"/>
      <c r="BLO205" s="943"/>
      <c r="BLP205" s="943"/>
      <c r="BLQ205" s="943"/>
      <c r="BLR205" s="943"/>
      <c r="BLS205" s="943"/>
      <c r="BLT205" s="943"/>
      <c r="BLU205" s="943"/>
      <c r="BLV205" s="943"/>
      <c r="BLW205" s="943"/>
      <c r="BLX205" s="943"/>
      <c r="BLY205" s="943"/>
      <c r="BLZ205" s="943"/>
      <c r="BMA205" s="943"/>
      <c r="BMB205" s="943"/>
      <c r="BMC205" s="943"/>
      <c r="BMD205" s="943"/>
      <c r="BME205" s="943"/>
      <c r="BMF205" s="943"/>
      <c r="BMG205" s="943"/>
      <c r="BMH205" s="943"/>
      <c r="BMI205" s="943"/>
      <c r="BMJ205" s="943"/>
      <c r="BMK205" s="943"/>
      <c r="BML205" s="943"/>
      <c r="BMM205" s="943"/>
      <c r="BMN205" s="943"/>
      <c r="BMO205" s="943"/>
      <c r="BMP205" s="943"/>
      <c r="BMQ205" s="943"/>
      <c r="BMR205" s="943"/>
      <c r="BMS205" s="943"/>
      <c r="BMT205" s="943"/>
      <c r="BMU205" s="943"/>
      <c r="BMV205" s="943"/>
      <c r="BMW205" s="943"/>
      <c r="BMX205" s="943"/>
      <c r="BMY205" s="943"/>
      <c r="BMZ205" s="943"/>
      <c r="BNA205" s="943"/>
      <c r="BNB205" s="943"/>
      <c r="BNC205" s="943"/>
      <c r="BND205" s="943"/>
      <c r="BNE205" s="943"/>
      <c r="BNF205" s="943"/>
      <c r="BNG205" s="943"/>
      <c r="BNH205" s="943"/>
      <c r="BNI205" s="943"/>
      <c r="BNJ205" s="943"/>
      <c r="BNK205" s="943"/>
      <c r="BNL205" s="943"/>
      <c r="BNM205" s="943"/>
      <c r="BNN205" s="943"/>
      <c r="BNO205" s="943"/>
      <c r="BNP205" s="943"/>
      <c r="BNQ205" s="943"/>
      <c r="BNR205" s="943"/>
      <c r="BNS205" s="943"/>
      <c r="BNT205" s="943"/>
      <c r="BNU205" s="943"/>
      <c r="BNV205" s="943"/>
      <c r="BNW205" s="943"/>
      <c r="BNX205" s="943"/>
      <c r="BNY205" s="943"/>
      <c r="BNZ205" s="943"/>
      <c r="BOA205" s="943"/>
      <c r="BOB205" s="943"/>
      <c r="BOC205" s="943"/>
      <c r="BOD205" s="943"/>
      <c r="BOE205" s="943"/>
      <c r="BOF205" s="943"/>
      <c r="BOG205" s="943"/>
      <c r="BOH205" s="943"/>
      <c r="BOI205" s="943"/>
      <c r="BOJ205" s="943"/>
      <c r="BOK205" s="943"/>
      <c r="BOL205" s="943"/>
      <c r="BOM205" s="943"/>
      <c r="BON205" s="943"/>
      <c r="BOO205" s="943"/>
      <c r="BOP205" s="943"/>
      <c r="BOQ205" s="943"/>
      <c r="BOR205" s="943"/>
      <c r="BOS205" s="943"/>
      <c r="BOT205" s="943"/>
      <c r="BOU205" s="943"/>
      <c r="BOV205" s="943"/>
      <c r="BOW205" s="943"/>
      <c r="BOX205" s="943"/>
      <c r="BOY205" s="943"/>
      <c r="BOZ205" s="943"/>
      <c r="BPA205" s="943"/>
      <c r="BPB205" s="943"/>
      <c r="BPC205" s="943"/>
      <c r="BPD205" s="943"/>
      <c r="BPE205" s="943"/>
      <c r="BPF205" s="943"/>
      <c r="BPG205" s="943"/>
      <c r="BPH205" s="943"/>
      <c r="BPI205" s="943"/>
      <c r="BPJ205" s="943"/>
      <c r="BPK205" s="943"/>
      <c r="BPL205" s="943"/>
      <c r="BPM205" s="943"/>
      <c r="BPN205" s="943"/>
      <c r="BPO205" s="943"/>
      <c r="BPP205" s="943"/>
      <c r="BPQ205" s="943"/>
      <c r="BPR205" s="943"/>
      <c r="BPS205" s="943"/>
      <c r="BPT205" s="943"/>
      <c r="BPU205" s="943"/>
      <c r="BPW205" s="943"/>
      <c r="BPX205" s="943"/>
      <c r="BPY205" s="943"/>
      <c r="BPZ205" s="943"/>
      <c r="BQA205" s="943"/>
      <c r="BQB205" s="943"/>
      <c r="BQC205" s="943"/>
      <c r="BQD205" s="943"/>
      <c r="BQE205" s="943"/>
      <c r="BQF205" s="943"/>
      <c r="BQG205" s="943"/>
      <c r="BQH205" s="943"/>
      <c r="BQI205" s="943"/>
      <c r="BQJ205" s="943"/>
      <c r="BQK205" s="943"/>
      <c r="BQL205" s="943"/>
      <c r="BQM205" s="943"/>
      <c r="BQN205" s="943"/>
      <c r="BQO205" s="943"/>
      <c r="BQP205" s="943"/>
      <c r="BQQ205" s="943"/>
      <c r="BQR205" s="943"/>
      <c r="BQS205" s="943"/>
      <c r="BQT205" s="943"/>
      <c r="BQU205" s="943"/>
      <c r="BQV205" s="943"/>
      <c r="BQW205" s="943"/>
      <c r="BQX205" s="943"/>
      <c r="BQY205" s="943"/>
      <c r="BQZ205" s="943"/>
      <c r="BRA205" s="943"/>
      <c r="BRB205" s="943"/>
      <c r="BRC205" s="943"/>
      <c r="BRD205" s="943"/>
      <c r="BRE205" s="943"/>
      <c r="BRF205" s="943"/>
      <c r="BRG205" s="943"/>
      <c r="BRH205" s="943"/>
      <c r="BRI205" s="943"/>
      <c r="BRJ205" s="943"/>
      <c r="BRK205" s="943"/>
      <c r="BRL205" s="943"/>
      <c r="BRM205" s="943"/>
      <c r="BRN205" s="943"/>
      <c r="BRO205" s="943"/>
      <c r="BRP205" s="943"/>
      <c r="BRQ205" s="943"/>
      <c r="BRR205" s="943"/>
      <c r="BRS205" s="943"/>
      <c r="BRT205" s="943"/>
      <c r="BRU205" s="943"/>
      <c r="BRV205" s="943"/>
      <c r="BRW205" s="943"/>
      <c r="BRX205" s="943"/>
      <c r="BRY205" s="943"/>
      <c r="BRZ205" s="943"/>
      <c r="BSA205" s="943"/>
      <c r="BSB205" s="943"/>
      <c r="BSC205" s="943"/>
      <c r="BSD205" s="943"/>
      <c r="BSE205" s="943"/>
      <c r="BSF205" s="943"/>
      <c r="BSG205" s="943"/>
      <c r="BSH205" s="943"/>
      <c r="BSI205" s="943"/>
      <c r="BSJ205" s="943"/>
      <c r="BSK205" s="943"/>
      <c r="BSL205" s="943"/>
      <c r="BSM205" s="943"/>
      <c r="BSN205" s="943"/>
      <c r="BSO205" s="943"/>
      <c r="BSP205" s="943"/>
      <c r="BSQ205" s="943"/>
      <c r="BSR205" s="943"/>
      <c r="BSS205" s="943"/>
      <c r="BST205" s="943"/>
      <c r="BSU205" s="943"/>
      <c r="BSV205" s="943"/>
      <c r="BSW205" s="943"/>
      <c r="BSX205" s="943"/>
      <c r="BSY205" s="943"/>
      <c r="BSZ205" s="943"/>
      <c r="BTA205" s="943"/>
      <c r="BTB205" s="943"/>
      <c r="BTC205" s="943"/>
      <c r="BTD205" s="943"/>
      <c r="BTE205" s="943"/>
      <c r="BTF205" s="943"/>
      <c r="BTG205" s="943"/>
      <c r="BTH205" s="943"/>
      <c r="BTI205" s="943"/>
      <c r="BTJ205" s="943"/>
      <c r="BTK205" s="943"/>
      <c r="BTL205" s="943"/>
      <c r="BTM205" s="943"/>
      <c r="BTN205" s="943"/>
      <c r="BTO205" s="943"/>
      <c r="BTP205" s="943"/>
      <c r="BTQ205" s="943"/>
      <c r="BTR205" s="943"/>
      <c r="BTS205" s="943"/>
      <c r="BTT205" s="943"/>
      <c r="BTU205" s="943"/>
      <c r="BTV205" s="943"/>
      <c r="BTW205" s="943"/>
      <c r="BTX205" s="943"/>
      <c r="BTY205" s="943"/>
      <c r="BTZ205" s="943"/>
      <c r="BUA205" s="943"/>
      <c r="BUB205" s="943"/>
      <c r="BUC205" s="943"/>
      <c r="BUD205" s="943"/>
      <c r="BUE205" s="943"/>
      <c r="BUF205" s="943"/>
      <c r="BUG205" s="943"/>
      <c r="BUH205" s="943"/>
      <c r="BUI205" s="943"/>
      <c r="BUJ205" s="943"/>
      <c r="BUK205" s="943"/>
      <c r="BUL205" s="943"/>
      <c r="BUM205" s="943"/>
      <c r="BUN205" s="943"/>
      <c r="BUO205" s="943"/>
      <c r="BUP205" s="943"/>
      <c r="BUQ205" s="943"/>
      <c r="BUR205" s="943"/>
      <c r="BUS205" s="943"/>
      <c r="BUT205" s="943"/>
      <c r="BUU205" s="943"/>
      <c r="BUV205" s="943"/>
      <c r="BUW205" s="943"/>
      <c r="BUX205" s="943"/>
      <c r="BUY205" s="943"/>
      <c r="BUZ205" s="943"/>
      <c r="BVA205" s="943"/>
      <c r="BVB205" s="943"/>
      <c r="BVC205" s="943"/>
      <c r="BVD205" s="943"/>
      <c r="BVE205" s="943"/>
      <c r="BVF205" s="943"/>
      <c r="BVG205" s="943"/>
      <c r="BVH205" s="943"/>
      <c r="BVI205" s="943"/>
      <c r="BVJ205" s="943"/>
      <c r="BVK205" s="943"/>
      <c r="BVL205" s="943"/>
      <c r="BVM205" s="943"/>
      <c r="BVN205" s="943"/>
      <c r="BVO205" s="943"/>
      <c r="BVP205" s="943"/>
      <c r="BVQ205" s="943"/>
      <c r="BVR205" s="943"/>
      <c r="BVS205" s="943"/>
      <c r="BVT205" s="943"/>
      <c r="BVU205" s="943"/>
      <c r="BVV205" s="943"/>
      <c r="BVW205" s="943"/>
      <c r="BVX205" s="943"/>
      <c r="BVY205" s="943"/>
      <c r="BVZ205" s="943"/>
      <c r="BWA205" s="943"/>
      <c r="BWB205" s="943"/>
      <c r="BWC205" s="943"/>
      <c r="BWD205" s="943"/>
      <c r="BWE205" s="943"/>
      <c r="BWF205" s="943"/>
      <c r="BWG205" s="943"/>
      <c r="BWH205" s="943"/>
      <c r="BWI205" s="943"/>
      <c r="BWJ205" s="943"/>
      <c r="BWK205" s="943"/>
      <c r="BWL205" s="943"/>
      <c r="BWM205" s="943"/>
      <c r="BWN205" s="943"/>
      <c r="BWO205" s="943"/>
      <c r="BWP205" s="943"/>
      <c r="BWQ205" s="943"/>
      <c r="BWR205" s="943"/>
      <c r="BWS205" s="943"/>
      <c r="BWT205" s="943"/>
      <c r="BWU205" s="943"/>
      <c r="BWV205" s="943"/>
      <c r="BWW205" s="943"/>
      <c r="BWX205" s="943"/>
      <c r="BWY205" s="943"/>
      <c r="BWZ205" s="943"/>
      <c r="BXA205" s="943"/>
      <c r="BXB205" s="943"/>
      <c r="BXC205" s="943"/>
      <c r="BXD205" s="943"/>
      <c r="BXE205" s="943"/>
      <c r="BXF205" s="943"/>
      <c r="BXG205" s="943"/>
      <c r="BXH205" s="943"/>
      <c r="BXI205" s="943"/>
      <c r="BXJ205" s="943"/>
      <c r="BXK205" s="943"/>
      <c r="BXL205" s="943"/>
      <c r="BXM205" s="943"/>
      <c r="BXN205" s="943"/>
      <c r="BXO205" s="943"/>
      <c r="BXP205" s="943"/>
      <c r="BXQ205" s="943"/>
      <c r="BXR205" s="943"/>
      <c r="BXS205" s="943"/>
      <c r="BXT205" s="943"/>
      <c r="BXU205" s="943"/>
      <c r="BXV205" s="943"/>
      <c r="BXW205" s="943"/>
      <c r="BXX205" s="943"/>
      <c r="BXY205" s="943"/>
      <c r="BXZ205" s="943"/>
      <c r="BYA205" s="943"/>
      <c r="BYB205" s="943"/>
      <c r="BYC205" s="943"/>
      <c r="BYD205" s="943"/>
      <c r="BYE205" s="943"/>
      <c r="BYF205" s="943"/>
      <c r="BYG205" s="943"/>
      <c r="BYH205" s="943"/>
      <c r="BYI205" s="943"/>
      <c r="BYJ205" s="943"/>
      <c r="BYK205" s="943"/>
      <c r="BYL205" s="943"/>
      <c r="BYM205" s="943"/>
      <c r="BYN205" s="943"/>
      <c r="BYO205" s="943"/>
      <c r="BYP205" s="943"/>
      <c r="BYQ205" s="943"/>
      <c r="BYR205" s="943"/>
      <c r="BYS205" s="943"/>
      <c r="BYT205" s="943"/>
      <c r="BYU205" s="943"/>
      <c r="BYV205" s="943"/>
      <c r="BYW205" s="943"/>
      <c r="BYX205" s="943"/>
      <c r="BYY205" s="943"/>
      <c r="BYZ205" s="943"/>
      <c r="BZA205" s="943"/>
      <c r="BZB205" s="943"/>
      <c r="BZC205" s="943"/>
      <c r="BZD205" s="943"/>
      <c r="BZE205" s="943"/>
      <c r="BZF205" s="943"/>
      <c r="BZG205" s="943"/>
      <c r="BZH205" s="943"/>
      <c r="BZI205" s="943"/>
      <c r="BZJ205" s="943"/>
      <c r="BZK205" s="943"/>
      <c r="BZL205" s="943"/>
      <c r="BZM205" s="943"/>
      <c r="BZN205" s="943"/>
      <c r="BZO205" s="943"/>
      <c r="BZP205" s="943"/>
      <c r="BZQ205" s="943"/>
      <c r="BZS205" s="943"/>
      <c r="BZT205" s="943"/>
      <c r="BZU205" s="943"/>
      <c r="BZV205" s="943"/>
      <c r="BZW205" s="943"/>
      <c r="BZX205" s="943"/>
      <c r="BZY205" s="943"/>
      <c r="BZZ205" s="943"/>
      <c r="CAA205" s="943"/>
      <c r="CAB205" s="943"/>
      <c r="CAC205" s="943"/>
      <c r="CAD205" s="943"/>
      <c r="CAE205" s="943"/>
      <c r="CAF205" s="943"/>
      <c r="CAG205" s="943"/>
      <c r="CAH205" s="943"/>
      <c r="CAI205" s="943"/>
      <c r="CAJ205" s="943"/>
      <c r="CAK205" s="943"/>
      <c r="CAL205" s="943"/>
      <c r="CAM205" s="943"/>
      <c r="CAN205" s="943"/>
      <c r="CAO205" s="943"/>
      <c r="CAP205" s="943"/>
      <c r="CAQ205" s="943"/>
      <c r="CAR205" s="943"/>
      <c r="CAS205" s="943"/>
      <c r="CAT205" s="943"/>
      <c r="CAU205" s="943"/>
      <c r="CAV205" s="943"/>
      <c r="CAW205" s="943"/>
      <c r="CAX205" s="943"/>
      <c r="CAY205" s="943"/>
      <c r="CAZ205" s="943"/>
      <c r="CBA205" s="943"/>
      <c r="CBB205" s="943"/>
      <c r="CBC205" s="943"/>
      <c r="CBD205" s="943"/>
      <c r="CBE205" s="943"/>
      <c r="CBF205" s="943"/>
      <c r="CBG205" s="943"/>
      <c r="CBH205" s="943"/>
      <c r="CBI205" s="943"/>
      <c r="CBJ205" s="943"/>
      <c r="CBK205" s="943"/>
      <c r="CBL205" s="943"/>
      <c r="CBM205" s="943"/>
      <c r="CBN205" s="943"/>
      <c r="CBO205" s="943"/>
      <c r="CBP205" s="943"/>
      <c r="CBQ205" s="943"/>
      <c r="CBR205" s="943"/>
      <c r="CBS205" s="943"/>
      <c r="CBT205" s="943"/>
      <c r="CBU205" s="943"/>
      <c r="CBV205" s="943"/>
      <c r="CBW205" s="943"/>
      <c r="CBX205" s="943"/>
      <c r="CBY205" s="943"/>
      <c r="CBZ205" s="943"/>
      <c r="CCA205" s="943"/>
      <c r="CCB205" s="943"/>
      <c r="CCC205" s="943"/>
      <c r="CCD205" s="943"/>
      <c r="CCE205" s="943"/>
      <c r="CCF205" s="943"/>
      <c r="CCG205" s="943"/>
      <c r="CCH205" s="943"/>
      <c r="CCI205" s="943"/>
      <c r="CCJ205" s="943"/>
      <c r="CCK205" s="943"/>
      <c r="CCL205" s="943"/>
      <c r="CCM205" s="943"/>
      <c r="CCN205" s="943"/>
      <c r="CCO205" s="943"/>
      <c r="CCP205" s="943"/>
      <c r="CCQ205" s="943"/>
      <c r="CCR205" s="943"/>
      <c r="CCS205" s="943"/>
      <c r="CCT205" s="943"/>
      <c r="CCU205" s="943"/>
      <c r="CCV205" s="943"/>
      <c r="CCW205" s="943"/>
      <c r="CCX205" s="943"/>
      <c r="CCY205" s="943"/>
      <c r="CCZ205" s="943"/>
      <c r="CDA205" s="943"/>
      <c r="CDB205" s="943"/>
      <c r="CDC205" s="943"/>
      <c r="CDD205" s="943"/>
      <c r="CDE205" s="943"/>
      <c r="CDF205" s="943"/>
      <c r="CDG205" s="943"/>
      <c r="CDH205" s="943"/>
      <c r="CDI205" s="943"/>
      <c r="CDJ205" s="943"/>
      <c r="CDK205" s="943"/>
      <c r="CDL205" s="943"/>
      <c r="CDM205" s="943"/>
      <c r="CDN205" s="943"/>
      <c r="CDO205" s="943"/>
      <c r="CDP205" s="943"/>
      <c r="CDQ205" s="943"/>
      <c r="CDR205" s="943"/>
      <c r="CDS205" s="943"/>
      <c r="CDT205" s="943"/>
      <c r="CDU205" s="943"/>
      <c r="CDV205" s="943"/>
      <c r="CDW205" s="943"/>
      <c r="CDX205" s="943"/>
      <c r="CDY205" s="943"/>
      <c r="CDZ205" s="943"/>
      <c r="CEA205" s="943"/>
      <c r="CEB205" s="943"/>
      <c r="CEC205" s="943"/>
      <c r="CED205" s="943"/>
      <c r="CEE205" s="943"/>
      <c r="CEF205" s="943"/>
      <c r="CEG205" s="943"/>
      <c r="CEH205" s="943"/>
      <c r="CEI205" s="943"/>
      <c r="CEJ205" s="943"/>
      <c r="CEK205" s="943"/>
      <c r="CEL205" s="943"/>
      <c r="CEM205" s="943"/>
      <c r="CEN205" s="943"/>
      <c r="CEO205" s="943"/>
      <c r="CEP205" s="943"/>
      <c r="CEQ205" s="943"/>
      <c r="CER205" s="943"/>
      <c r="CES205" s="943"/>
      <c r="CET205" s="943"/>
      <c r="CEU205" s="943"/>
      <c r="CEV205" s="943"/>
      <c r="CEW205" s="943"/>
      <c r="CEX205" s="943"/>
      <c r="CEY205" s="943"/>
      <c r="CEZ205" s="943"/>
      <c r="CFA205" s="943"/>
      <c r="CFB205" s="943"/>
      <c r="CFC205" s="943"/>
      <c r="CFD205" s="943"/>
      <c r="CFE205" s="943"/>
      <c r="CFF205" s="943"/>
      <c r="CFG205" s="943"/>
      <c r="CFH205" s="943"/>
      <c r="CFI205" s="943"/>
      <c r="CFJ205" s="943"/>
      <c r="CFK205" s="943"/>
      <c r="CFL205" s="943"/>
      <c r="CFM205" s="943"/>
      <c r="CFN205" s="943"/>
      <c r="CFO205" s="943"/>
      <c r="CFP205" s="943"/>
      <c r="CFQ205" s="943"/>
      <c r="CFR205" s="943"/>
      <c r="CFS205" s="943"/>
      <c r="CFT205" s="943"/>
      <c r="CFU205" s="943"/>
      <c r="CFV205" s="943"/>
      <c r="CFW205" s="943"/>
      <c r="CFX205" s="943"/>
      <c r="CFY205" s="943"/>
      <c r="CFZ205" s="943"/>
      <c r="CGA205" s="943"/>
      <c r="CGB205" s="943"/>
      <c r="CGC205" s="943"/>
      <c r="CGD205" s="943"/>
      <c r="CGE205" s="943"/>
      <c r="CGF205" s="943"/>
      <c r="CGG205" s="943"/>
      <c r="CGH205" s="943"/>
      <c r="CGI205" s="943"/>
      <c r="CGJ205" s="943"/>
      <c r="CGK205" s="943"/>
      <c r="CGL205" s="943"/>
      <c r="CGM205" s="943"/>
      <c r="CGN205" s="943"/>
      <c r="CGO205" s="943"/>
      <c r="CGP205" s="943"/>
      <c r="CGQ205" s="943"/>
      <c r="CGR205" s="943"/>
      <c r="CGS205" s="943"/>
      <c r="CGT205" s="943"/>
      <c r="CGU205" s="943"/>
      <c r="CGV205" s="943"/>
      <c r="CGW205" s="943"/>
      <c r="CGX205" s="943"/>
      <c r="CGY205" s="943"/>
      <c r="CGZ205" s="943"/>
      <c r="CHA205" s="943"/>
      <c r="CHB205" s="943"/>
      <c r="CHC205" s="943"/>
      <c r="CHD205" s="943"/>
      <c r="CHE205" s="943"/>
      <c r="CHF205" s="943"/>
      <c r="CHG205" s="943"/>
      <c r="CHH205" s="943"/>
      <c r="CHI205" s="943"/>
      <c r="CHJ205" s="943"/>
      <c r="CHK205" s="943"/>
      <c r="CHL205" s="943"/>
      <c r="CHM205" s="943"/>
      <c r="CHN205" s="943"/>
      <c r="CHO205" s="943"/>
      <c r="CHP205" s="943"/>
      <c r="CHQ205" s="943"/>
      <c r="CHR205" s="943"/>
      <c r="CHS205" s="943"/>
      <c r="CHT205" s="943"/>
      <c r="CHU205" s="943"/>
      <c r="CHV205" s="943"/>
      <c r="CHW205" s="943"/>
      <c r="CHX205" s="943"/>
      <c r="CHY205" s="943"/>
      <c r="CHZ205" s="943"/>
      <c r="CIA205" s="943"/>
      <c r="CIB205" s="943"/>
      <c r="CIC205" s="943"/>
      <c r="CID205" s="943"/>
      <c r="CIE205" s="943"/>
      <c r="CIF205" s="943"/>
      <c r="CIG205" s="943"/>
      <c r="CIH205" s="943"/>
      <c r="CII205" s="943"/>
      <c r="CIJ205" s="943"/>
      <c r="CIK205" s="943"/>
      <c r="CIL205" s="943"/>
      <c r="CIM205" s="943"/>
      <c r="CIN205" s="943"/>
      <c r="CIO205" s="943"/>
      <c r="CIP205" s="943"/>
      <c r="CIQ205" s="943"/>
      <c r="CIR205" s="943"/>
      <c r="CIS205" s="943"/>
      <c r="CIT205" s="943"/>
      <c r="CIU205" s="943"/>
      <c r="CIV205" s="943"/>
      <c r="CIW205" s="943"/>
      <c r="CIX205" s="943"/>
      <c r="CIY205" s="943"/>
      <c r="CIZ205" s="943"/>
      <c r="CJA205" s="943"/>
      <c r="CJB205" s="943"/>
      <c r="CJC205" s="943"/>
      <c r="CJD205" s="943"/>
      <c r="CJE205" s="943"/>
      <c r="CJF205" s="943"/>
      <c r="CJG205" s="943"/>
      <c r="CJH205" s="943"/>
      <c r="CJI205" s="943"/>
      <c r="CJJ205" s="943"/>
      <c r="CJK205" s="943"/>
      <c r="CJL205" s="943"/>
      <c r="CJM205" s="943"/>
      <c r="CJO205" s="943"/>
      <c r="CJP205" s="943"/>
      <c r="CJQ205" s="943"/>
      <c r="CJR205" s="943"/>
      <c r="CJS205" s="943"/>
      <c r="CJT205" s="943"/>
      <c r="CJU205" s="943"/>
      <c r="CJV205" s="943"/>
      <c r="CJW205" s="943"/>
      <c r="CJX205" s="943"/>
      <c r="CJY205" s="943"/>
      <c r="CJZ205" s="943"/>
      <c r="CKA205" s="943"/>
      <c r="CKB205" s="943"/>
      <c r="CKC205" s="943"/>
      <c r="CKD205" s="943"/>
      <c r="CKE205" s="943"/>
      <c r="CKF205" s="943"/>
      <c r="CKG205" s="943"/>
      <c r="CKH205" s="943"/>
      <c r="CKI205" s="943"/>
      <c r="CKJ205" s="943"/>
      <c r="CKK205" s="943"/>
      <c r="CKL205" s="943"/>
      <c r="CKM205" s="943"/>
      <c r="CKN205" s="943"/>
      <c r="CKO205" s="943"/>
      <c r="CKP205" s="943"/>
      <c r="CKQ205" s="943"/>
      <c r="CKR205" s="943"/>
      <c r="CKS205" s="943"/>
      <c r="CKT205" s="943"/>
      <c r="CKU205" s="943"/>
      <c r="CKV205" s="943"/>
      <c r="CKW205" s="943"/>
      <c r="CKX205" s="943"/>
      <c r="CKY205" s="943"/>
      <c r="CKZ205" s="943"/>
      <c r="CLA205" s="943"/>
      <c r="CLB205" s="943"/>
      <c r="CLC205" s="943"/>
      <c r="CLD205" s="943"/>
      <c r="CLE205" s="943"/>
      <c r="CLF205" s="943"/>
      <c r="CLG205" s="943"/>
      <c r="CLH205" s="943"/>
      <c r="CLI205" s="943"/>
      <c r="CLJ205" s="943"/>
      <c r="CLK205" s="943"/>
      <c r="CLL205" s="943"/>
      <c r="CLM205" s="943"/>
      <c r="CLN205" s="943"/>
      <c r="CLO205" s="943"/>
      <c r="CLP205" s="943"/>
      <c r="CLQ205" s="943"/>
      <c r="CLR205" s="943"/>
      <c r="CLS205" s="943"/>
      <c r="CLT205" s="943"/>
      <c r="CLU205" s="943"/>
      <c r="CLV205" s="943"/>
      <c r="CLW205" s="943"/>
      <c r="CLX205" s="943"/>
      <c r="CLY205" s="943"/>
      <c r="CLZ205" s="943"/>
      <c r="CMA205" s="943"/>
      <c r="CMB205" s="943"/>
      <c r="CMC205" s="943"/>
      <c r="CMD205" s="943"/>
      <c r="CME205" s="943"/>
      <c r="CMF205" s="943"/>
      <c r="CMG205" s="943"/>
      <c r="CMH205" s="943"/>
      <c r="CMI205" s="943"/>
      <c r="CMJ205" s="943"/>
      <c r="CMK205" s="943"/>
      <c r="CML205" s="943"/>
      <c r="CMM205" s="943"/>
      <c r="CMN205" s="943"/>
      <c r="CMO205" s="943"/>
      <c r="CMP205" s="943"/>
      <c r="CMQ205" s="943"/>
      <c r="CMR205" s="943"/>
      <c r="CMS205" s="943"/>
      <c r="CMT205" s="943"/>
      <c r="CMU205" s="943"/>
      <c r="CMV205" s="943"/>
      <c r="CMW205" s="943"/>
      <c r="CMX205" s="943"/>
      <c r="CMY205" s="943"/>
      <c r="CMZ205" s="943"/>
      <c r="CNA205" s="943"/>
      <c r="CNB205" s="943"/>
      <c r="CNC205" s="943"/>
      <c r="CND205" s="943"/>
      <c r="CNE205" s="943"/>
      <c r="CNF205" s="943"/>
      <c r="CNG205" s="943"/>
      <c r="CNH205" s="943"/>
      <c r="CNI205" s="943"/>
      <c r="CNJ205" s="943"/>
      <c r="CNK205" s="943"/>
      <c r="CNL205" s="943"/>
      <c r="CNM205" s="943"/>
      <c r="CNN205" s="943"/>
      <c r="CNO205" s="943"/>
      <c r="CNP205" s="943"/>
      <c r="CNQ205" s="943"/>
      <c r="CNR205" s="943"/>
      <c r="CNS205" s="943"/>
      <c r="CNT205" s="943"/>
      <c r="CNU205" s="943"/>
      <c r="CNV205" s="943"/>
      <c r="CNW205" s="943"/>
      <c r="CNX205" s="943"/>
      <c r="CNY205" s="943"/>
      <c r="CNZ205" s="943"/>
      <c r="COA205" s="943"/>
      <c r="COB205" s="943"/>
      <c r="COC205" s="943"/>
      <c r="COD205" s="943"/>
      <c r="COE205" s="943"/>
      <c r="COF205" s="943"/>
      <c r="COG205" s="943"/>
      <c r="COH205" s="943"/>
      <c r="COI205" s="943"/>
      <c r="COJ205" s="943"/>
      <c r="COK205" s="943"/>
      <c r="COL205" s="943"/>
      <c r="COM205" s="943"/>
      <c r="CON205" s="943"/>
      <c r="COO205" s="943"/>
      <c r="COP205" s="943"/>
      <c r="COQ205" s="943"/>
      <c r="COR205" s="943"/>
      <c r="COS205" s="943"/>
      <c r="COT205" s="943"/>
      <c r="COU205" s="943"/>
      <c r="COV205" s="943"/>
      <c r="COW205" s="943"/>
      <c r="COX205" s="943"/>
      <c r="COY205" s="943"/>
      <c r="COZ205" s="943"/>
      <c r="CPA205" s="943"/>
      <c r="CPB205" s="943"/>
      <c r="CPC205" s="943"/>
      <c r="CPD205" s="943"/>
      <c r="CPE205" s="943"/>
      <c r="CPF205" s="943"/>
      <c r="CPG205" s="943"/>
      <c r="CPH205" s="943"/>
      <c r="CPI205" s="943"/>
      <c r="CPJ205" s="943"/>
      <c r="CPK205" s="943"/>
      <c r="CPL205" s="943"/>
      <c r="CPM205" s="943"/>
      <c r="CPN205" s="943"/>
      <c r="CPO205" s="943"/>
      <c r="CPP205" s="943"/>
      <c r="CPQ205" s="943"/>
      <c r="CPR205" s="943"/>
      <c r="CPS205" s="943"/>
      <c r="CPT205" s="943"/>
      <c r="CPU205" s="943"/>
      <c r="CPV205" s="943"/>
      <c r="CPW205" s="943"/>
      <c r="CPX205" s="943"/>
      <c r="CPY205" s="943"/>
      <c r="CPZ205" s="943"/>
      <c r="CQA205" s="943"/>
      <c r="CQB205" s="943"/>
      <c r="CQC205" s="943"/>
      <c r="CQD205" s="943"/>
      <c r="CQE205" s="943"/>
      <c r="CQF205" s="943"/>
      <c r="CQG205" s="943"/>
      <c r="CQH205" s="943"/>
      <c r="CQI205" s="943"/>
      <c r="CQJ205" s="943"/>
      <c r="CQK205" s="943"/>
      <c r="CQL205" s="943"/>
      <c r="CQM205" s="943"/>
      <c r="CQN205" s="943"/>
      <c r="CQO205" s="943"/>
      <c r="CQP205" s="943"/>
      <c r="CQQ205" s="943"/>
      <c r="CQR205" s="943"/>
      <c r="CQS205" s="943"/>
      <c r="CQT205" s="943"/>
      <c r="CQU205" s="943"/>
      <c r="CQV205" s="943"/>
      <c r="CQW205" s="943"/>
      <c r="CQX205" s="943"/>
      <c r="CQY205" s="943"/>
      <c r="CQZ205" s="943"/>
      <c r="CRA205" s="943"/>
      <c r="CRB205" s="943"/>
      <c r="CRC205" s="943"/>
      <c r="CRD205" s="943"/>
      <c r="CRE205" s="943"/>
      <c r="CRF205" s="943"/>
      <c r="CRG205" s="943"/>
      <c r="CRH205" s="943"/>
      <c r="CRI205" s="943"/>
      <c r="CRJ205" s="943"/>
      <c r="CRK205" s="943"/>
      <c r="CRL205" s="943"/>
      <c r="CRM205" s="943"/>
      <c r="CRN205" s="943"/>
      <c r="CRO205" s="943"/>
      <c r="CRP205" s="943"/>
      <c r="CRQ205" s="943"/>
      <c r="CRR205" s="943"/>
      <c r="CRS205" s="943"/>
      <c r="CRT205" s="943"/>
      <c r="CRU205" s="943"/>
      <c r="CRV205" s="943"/>
      <c r="CRW205" s="943"/>
      <c r="CRX205" s="943"/>
      <c r="CRY205" s="943"/>
      <c r="CRZ205" s="943"/>
      <c r="CSA205" s="943"/>
      <c r="CSB205" s="943"/>
      <c r="CSC205" s="943"/>
      <c r="CSD205" s="943"/>
      <c r="CSE205" s="943"/>
      <c r="CSF205" s="943"/>
      <c r="CSG205" s="943"/>
      <c r="CSH205" s="943"/>
      <c r="CSI205" s="943"/>
      <c r="CSJ205" s="943"/>
      <c r="CSK205" s="943"/>
      <c r="CSL205" s="943"/>
      <c r="CSM205" s="943"/>
      <c r="CSN205" s="943"/>
      <c r="CSO205" s="943"/>
      <c r="CSP205" s="943"/>
      <c r="CSQ205" s="943"/>
      <c r="CSR205" s="943"/>
      <c r="CSS205" s="943"/>
      <c r="CST205" s="943"/>
      <c r="CSU205" s="943"/>
      <c r="CSV205" s="943"/>
      <c r="CSW205" s="943"/>
      <c r="CSX205" s="943"/>
      <c r="CSY205" s="943"/>
      <c r="CSZ205" s="943"/>
      <c r="CTA205" s="943"/>
      <c r="CTB205" s="943"/>
      <c r="CTC205" s="943"/>
      <c r="CTD205" s="943"/>
      <c r="CTE205" s="943"/>
      <c r="CTF205" s="943"/>
      <c r="CTG205" s="943"/>
      <c r="CTH205" s="943"/>
      <c r="CTI205" s="943"/>
      <c r="CTK205" s="943"/>
      <c r="CTL205" s="943"/>
      <c r="CTM205" s="943"/>
      <c r="CTN205" s="943"/>
      <c r="CTO205" s="943"/>
      <c r="CTP205" s="943"/>
      <c r="CTQ205" s="943"/>
      <c r="CTR205" s="943"/>
      <c r="CTS205" s="943"/>
      <c r="CTT205" s="943"/>
      <c r="CTU205" s="943"/>
      <c r="CTV205" s="943"/>
      <c r="CTW205" s="943"/>
      <c r="CTX205" s="943"/>
      <c r="CTY205" s="943"/>
      <c r="CTZ205" s="943"/>
      <c r="CUA205" s="943"/>
      <c r="CUB205" s="943"/>
      <c r="CUC205" s="943"/>
      <c r="CUD205" s="943"/>
      <c r="CUE205" s="943"/>
      <c r="CUF205" s="943"/>
      <c r="CUG205" s="943"/>
      <c r="CUH205" s="943"/>
      <c r="CUI205" s="943"/>
      <c r="CUJ205" s="943"/>
      <c r="CUK205" s="943"/>
      <c r="CUL205" s="943"/>
      <c r="CUM205" s="943"/>
      <c r="CUN205" s="943"/>
      <c r="CUO205" s="943"/>
      <c r="CUP205" s="943"/>
      <c r="CUQ205" s="943"/>
      <c r="CUR205" s="943"/>
      <c r="CUS205" s="943"/>
      <c r="CUT205" s="943"/>
      <c r="CUU205" s="943"/>
      <c r="CUV205" s="943"/>
      <c r="CUW205" s="943"/>
      <c r="CUX205" s="943"/>
      <c r="CUY205" s="943"/>
      <c r="CUZ205" s="943"/>
      <c r="CVA205" s="943"/>
      <c r="CVB205" s="943"/>
      <c r="CVC205" s="943"/>
      <c r="CVD205" s="943"/>
      <c r="CVE205" s="943"/>
      <c r="CVF205" s="943"/>
      <c r="CVG205" s="943"/>
      <c r="CVH205" s="943"/>
      <c r="CVI205" s="943"/>
      <c r="CVJ205" s="943"/>
      <c r="CVK205" s="943"/>
      <c r="CVL205" s="943"/>
      <c r="CVM205" s="943"/>
      <c r="CVN205" s="943"/>
      <c r="CVO205" s="943"/>
      <c r="CVP205" s="943"/>
      <c r="CVQ205" s="943"/>
      <c r="CVR205" s="943"/>
      <c r="CVS205" s="943"/>
      <c r="CVT205" s="943"/>
      <c r="CVU205" s="943"/>
      <c r="CVV205" s="943"/>
      <c r="CVW205" s="943"/>
      <c r="CVX205" s="943"/>
      <c r="CVY205" s="943"/>
      <c r="CVZ205" s="943"/>
      <c r="CWA205" s="943"/>
      <c r="CWB205" s="943"/>
      <c r="CWC205" s="943"/>
      <c r="CWD205" s="943"/>
      <c r="CWE205" s="943"/>
      <c r="CWF205" s="943"/>
      <c r="CWG205" s="943"/>
      <c r="CWH205" s="943"/>
      <c r="CWI205" s="943"/>
      <c r="CWJ205" s="943"/>
      <c r="CWK205" s="943"/>
      <c r="CWL205" s="943"/>
      <c r="CWM205" s="943"/>
      <c r="CWN205" s="943"/>
      <c r="CWO205" s="943"/>
      <c r="CWP205" s="943"/>
      <c r="CWQ205" s="943"/>
      <c r="CWR205" s="943"/>
      <c r="CWS205" s="943"/>
      <c r="CWT205" s="943"/>
      <c r="CWU205" s="943"/>
      <c r="CWV205" s="943"/>
      <c r="CWW205" s="943"/>
      <c r="CWX205" s="943"/>
      <c r="CWY205" s="943"/>
      <c r="CWZ205" s="943"/>
      <c r="CXA205" s="943"/>
      <c r="CXB205" s="943"/>
      <c r="CXC205" s="943"/>
      <c r="CXD205" s="943"/>
      <c r="CXE205" s="943"/>
      <c r="CXF205" s="943"/>
      <c r="CXG205" s="943"/>
      <c r="CXH205" s="943"/>
      <c r="CXI205" s="943"/>
      <c r="CXJ205" s="943"/>
      <c r="CXK205" s="943"/>
      <c r="CXL205" s="943"/>
      <c r="CXM205" s="943"/>
      <c r="CXN205" s="943"/>
      <c r="CXO205" s="943"/>
      <c r="CXP205" s="943"/>
      <c r="CXQ205" s="943"/>
      <c r="CXR205" s="943"/>
      <c r="CXS205" s="943"/>
      <c r="CXT205" s="943"/>
      <c r="CXU205" s="943"/>
      <c r="CXV205" s="943"/>
      <c r="CXW205" s="943"/>
      <c r="CXX205" s="943"/>
      <c r="CXY205" s="943"/>
      <c r="CXZ205" s="943"/>
      <c r="CYA205" s="943"/>
      <c r="CYB205" s="943"/>
      <c r="CYC205" s="943"/>
      <c r="CYD205" s="943"/>
      <c r="CYE205" s="943"/>
      <c r="CYF205" s="943"/>
      <c r="CYG205" s="943"/>
      <c r="CYH205" s="943"/>
      <c r="CYI205" s="943"/>
      <c r="CYJ205" s="943"/>
      <c r="CYK205" s="943"/>
      <c r="CYL205" s="943"/>
      <c r="CYM205" s="943"/>
      <c r="CYN205" s="943"/>
      <c r="CYO205" s="943"/>
      <c r="CYP205" s="943"/>
      <c r="CYQ205" s="943"/>
      <c r="CYR205" s="943"/>
      <c r="CYS205" s="943"/>
      <c r="CYT205" s="943"/>
      <c r="CYU205" s="943"/>
      <c r="CYV205" s="943"/>
      <c r="CYW205" s="943"/>
      <c r="CYX205" s="943"/>
      <c r="CYY205" s="943"/>
      <c r="CYZ205" s="943"/>
      <c r="CZA205" s="943"/>
      <c r="CZB205" s="943"/>
      <c r="CZC205" s="943"/>
      <c r="CZD205" s="943"/>
      <c r="CZE205" s="943"/>
      <c r="CZF205" s="943"/>
      <c r="CZG205" s="943"/>
      <c r="CZH205" s="943"/>
      <c r="CZI205" s="943"/>
      <c r="CZJ205" s="943"/>
      <c r="CZK205" s="943"/>
      <c r="CZL205" s="943"/>
      <c r="CZM205" s="943"/>
      <c r="CZN205" s="943"/>
      <c r="CZO205" s="943"/>
      <c r="CZP205" s="943"/>
      <c r="CZQ205" s="943"/>
      <c r="CZR205" s="943"/>
      <c r="CZS205" s="943"/>
      <c r="CZT205" s="943"/>
      <c r="CZU205" s="943"/>
      <c r="CZV205" s="943"/>
      <c r="CZW205" s="943"/>
      <c r="CZX205" s="943"/>
      <c r="CZY205" s="943"/>
      <c r="CZZ205" s="943"/>
      <c r="DAA205" s="943"/>
      <c r="DAB205" s="943"/>
      <c r="DAC205" s="943"/>
      <c r="DAD205" s="943"/>
      <c r="DAE205" s="943"/>
      <c r="DAF205" s="943"/>
      <c r="DAG205" s="943"/>
      <c r="DAH205" s="943"/>
      <c r="DAI205" s="943"/>
      <c r="DAJ205" s="943"/>
      <c r="DAK205" s="943"/>
      <c r="DAL205" s="943"/>
      <c r="DAM205" s="943"/>
      <c r="DAN205" s="943"/>
      <c r="DAO205" s="943"/>
      <c r="DAP205" s="943"/>
      <c r="DAQ205" s="943"/>
      <c r="DAR205" s="943"/>
      <c r="DAS205" s="943"/>
      <c r="DAT205" s="943"/>
      <c r="DAU205" s="943"/>
      <c r="DAV205" s="943"/>
      <c r="DAW205" s="943"/>
      <c r="DAX205" s="943"/>
      <c r="DAY205" s="943"/>
      <c r="DAZ205" s="943"/>
      <c r="DBA205" s="943"/>
      <c r="DBB205" s="943"/>
      <c r="DBC205" s="943"/>
      <c r="DBD205" s="943"/>
      <c r="DBE205" s="943"/>
      <c r="DBF205" s="943"/>
      <c r="DBG205" s="943"/>
      <c r="DBH205" s="943"/>
      <c r="DBI205" s="943"/>
      <c r="DBJ205" s="943"/>
      <c r="DBK205" s="943"/>
      <c r="DBL205" s="943"/>
      <c r="DBM205" s="943"/>
      <c r="DBN205" s="943"/>
      <c r="DBO205" s="943"/>
      <c r="DBP205" s="943"/>
      <c r="DBQ205" s="943"/>
      <c r="DBR205" s="943"/>
      <c r="DBS205" s="943"/>
      <c r="DBT205" s="943"/>
      <c r="DBU205" s="943"/>
      <c r="DBV205" s="943"/>
      <c r="DBW205" s="943"/>
      <c r="DBX205" s="943"/>
      <c r="DBY205" s="943"/>
      <c r="DBZ205" s="943"/>
      <c r="DCA205" s="943"/>
      <c r="DCB205" s="943"/>
      <c r="DCC205" s="943"/>
      <c r="DCD205" s="943"/>
      <c r="DCE205" s="943"/>
      <c r="DCF205" s="943"/>
      <c r="DCG205" s="943"/>
      <c r="DCH205" s="943"/>
      <c r="DCI205" s="943"/>
      <c r="DCJ205" s="943"/>
      <c r="DCK205" s="943"/>
      <c r="DCL205" s="943"/>
      <c r="DCM205" s="943"/>
      <c r="DCN205" s="943"/>
      <c r="DCO205" s="943"/>
      <c r="DCP205" s="943"/>
      <c r="DCQ205" s="943"/>
      <c r="DCR205" s="943"/>
      <c r="DCS205" s="943"/>
      <c r="DCT205" s="943"/>
      <c r="DCU205" s="943"/>
      <c r="DCV205" s="943"/>
      <c r="DCW205" s="943"/>
      <c r="DCX205" s="943"/>
      <c r="DCY205" s="943"/>
      <c r="DCZ205" s="943"/>
      <c r="DDA205" s="943"/>
      <c r="DDB205" s="943"/>
      <c r="DDC205" s="943"/>
      <c r="DDD205" s="943"/>
      <c r="DDE205" s="943"/>
      <c r="DDG205" s="943"/>
      <c r="DDH205" s="943"/>
      <c r="DDI205" s="943"/>
      <c r="DDJ205" s="943"/>
      <c r="DDK205" s="943"/>
      <c r="DDL205" s="943"/>
      <c r="DDM205" s="943"/>
      <c r="DDN205" s="943"/>
      <c r="DDO205" s="943"/>
      <c r="DDP205" s="943"/>
      <c r="DDQ205" s="943"/>
      <c r="DDR205" s="943"/>
      <c r="DDS205" s="943"/>
      <c r="DDT205" s="943"/>
      <c r="DDU205" s="943"/>
      <c r="DDV205" s="943"/>
      <c r="DDW205" s="943"/>
      <c r="DDX205" s="943"/>
      <c r="DDY205" s="943"/>
      <c r="DDZ205" s="943"/>
      <c r="DEA205" s="943"/>
      <c r="DEB205" s="943"/>
      <c r="DEC205" s="943"/>
      <c r="DED205" s="943"/>
      <c r="DEE205" s="943"/>
      <c r="DEF205" s="943"/>
      <c r="DEG205" s="943"/>
      <c r="DEH205" s="943"/>
      <c r="DEI205" s="943"/>
      <c r="DEJ205" s="943"/>
      <c r="DEK205" s="943"/>
      <c r="DEL205" s="943"/>
      <c r="DEM205" s="943"/>
      <c r="DEN205" s="943"/>
      <c r="DEO205" s="943"/>
      <c r="DEP205" s="943"/>
      <c r="DEQ205" s="943"/>
      <c r="DER205" s="943"/>
      <c r="DES205" s="943"/>
      <c r="DET205" s="943"/>
      <c r="DEU205" s="943"/>
      <c r="DEV205" s="943"/>
      <c r="DEW205" s="943"/>
      <c r="DEX205" s="943"/>
      <c r="DEY205" s="943"/>
      <c r="DEZ205" s="943"/>
      <c r="DFA205" s="943"/>
      <c r="DFB205" s="943"/>
      <c r="DFC205" s="943"/>
      <c r="DFD205" s="943"/>
      <c r="DFE205" s="943"/>
      <c r="DFF205" s="943"/>
      <c r="DFG205" s="943"/>
      <c r="DFH205" s="943"/>
      <c r="DFI205" s="943"/>
      <c r="DFJ205" s="943"/>
      <c r="DFK205" s="943"/>
      <c r="DFL205" s="943"/>
      <c r="DFM205" s="943"/>
      <c r="DFN205" s="943"/>
      <c r="DFO205" s="943"/>
      <c r="DFP205" s="943"/>
      <c r="DFQ205" s="943"/>
      <c r="DFR205" s="943"/>
      <c r="DFS205" s="943"/>
      <c r="DFT205" s="943"/>
      <c r="DFU205" s="943"/>
      <c r="DFV205" s="943"/>
      <c r="DFW205" s="943"/>
      <c r="DFX205" s="943"/>
      <c r="DFY205" s="943"/>
      <c r="DFZ205" s="943"/>
      <c r="DGA205" s="943"/>
      <c r="DGB205" s="943"/>
      <c r="DGC205" s="943"/>
      <c r="DGD205" s="943"/>
      <c r="DGE205" s="943"/>
      <c r="DGF205" s="943"/>
      <c r="DGG205" s="943"/>
      <c r="DGH205" s="943"/>
      <c r="DGI205" s="943"/>
      <c r="DGJ205" s="943"/>
      <c r="DGK205" s="943"/>
      <c r="DGL205" s="943"/>
      <c r="DGM205" s="943"/>
      <c r="DGN205" s="943"/>
      <c r="DGO205" s="943"/>
      <c r="DGP205" s="943"/>
      <c r="DGQ205" s="943"/>
      <c r="DGR205" s="943"/>
      <c r="DGS205" s="943"/>
      <c r="DGT205" s="943"/>
      <c r="DGU205" s="943"/>
      <c r="DGV205" s="943"/>
      <c r="DGW205" s="943"/>
      <c r="DGX205" s="943"/>
      <c r="DGY205" s="943"/>
      <c r="DGZ205" s="943"/>
      <c r="DHA205" s="943"/>
      <c r="DHB205" s="943"/>
      <c r="DHC205" s="943"/>
      <c r="DHD205" s="943"/>
      <c r="DHE205" s="943"/>
      <c r="DHF205" s="943"/>
      <c r="DHG205" s="943"/>
      <c r="DHH205" s="943"/>
      <c r="DHI205" s="943"/>
      <c r="DHJ205" s="943"/>
      <c r="DHK205" s="943"/>
      <c r="DHL205" s="943"/>
      <c r="DHM205" s="943"/>
      <c r="DHN205" s="943"/>
      <c r="DHO205" s="943"/>
      <c r="DHP205" s="943"/>
      <c r="DHQ205" s="943"/>
      <c r="DHR205" s="943"/>
      <c r="DHS205" s="943"/>
      <c r="DHT205" s="943"/>
      <c r="DHU205" s="943"/>
      <c r="DHV205" s="943"/>
      <c r="DHW205" s="943"/>
      <c r="DHX205" s="943"/>
      <c r="DHY205" s="943"/>
      <c r="DHZ205" s="943"/>
      <c r="DIA205" s="943"/>
      <c r="DIB205" s="943"/>
      <c r="DIC205" s="943"/>
      <c r="DID205" s="943"/>
      <c r="DIE205" s="943"/>
      <c r="DIF205" s="943"/>
      <c r="DIG205" s="943"/>
      <c r="DIH205" s="943"/>
      <c r="DII205" s="943"/>
      <c r="DIJ205" s="943"/>
      <c r="DIK205" s="943"/>
      <c r="DIL205" s="943"/>
      <c r="DIM205" s="943"/>
      <c r="DIN205" s="943"/>
      <c r="DIO205" s="943"/>
      <c r="DIP205" s="943"/>
      <c r="DIQ205" s="943"/>
      <c r="DIR205" s="943"/>
      <c r="DIS205" s="943"/>
      <c r="DIT205" s="943"/>
      <c r="DIU205" s="943"/>
      <c r="DIV205" s="943"/>
      <c r="DIW205" s="943"/>
      <c r="DIX205" s="943"/>
      <c r="DIY205" s="943"/>
      <c r="DIZ205" s="943"/>
      <c r="DJA205" s="943"/>
      <c r="DJB205" s="943"/>
      <c r="DJC205" s="943"/>
      <c r="DJD205" s="943"/>
      <c r="DJE205" s="943"/>
      <c r="DJF205" s="943"/>
      <c r="DJG205" s="943"/>
      <c r="DJH205" s="943"/>
      <c r="DJI205" s="943"/>
      <c r="DJJ205" s="943"/>
      <c r="DJK205" s="943"/>
      <c r="DJL205" s="943"/>
      <c r="DJM205" s="943"/>
      <c r="DJN205" s="943"/>
      <c r="DJO205" s="943"/>
      <c r="DJP205" s="943"/>
      <c r="DJQ205" s="943"/>
      <c r="DJR205" s="943"/>
      <c r="DJS205" s="943"/>
      <c r="DJT205" s="943"/>
      <c r="DJU205" s="943"/>
      <c r="DJV205" s="943"/>
      <c r="DJW205" s="943"/>
      <c r="DJX205" s="943"/>
      <c r="DJY205" s="943"/>
      <c r="DJZ205" s="943"/>
      <c r="DKA205" s="943"/>
      <c r="DKB205" s="943"/>
      <c r="DKC205" s="943"/>
      <c r="DKD205" s="943"/>
      <c r="DKE205" s="943"/>
      <c r="DKF205" s="943"/>
      <c r="DKG205" s="943"/>
      <c r="DKH205" s="943"/>
      <c r="DKI205" s="943"/>
      <c r="DKJ205" s="943"/>
      <c r="DKK205" s="943"/>
      <c r="DKL205" s="943"/>
      <c r="DKM205" s="943"/>
      <c r="DKN205" s="943"/>
      <c r="DKO205" s="943"/>
      <c r="DKP205" s="943"/>
      <c r="DKQ205" s="943"/>
      <c r="DKR205" s="943"/>
      <c r="DKS205" s="943"/>
      <c r="DKT205" s="943"/>
      <c r="DKU205" s="943"/>
      <c r="DKV205" s="943"/>
      <c r="DKW205" s="943"/>
      <c r="DKX205" s="943"/>
      <c r="DKY205" s="943"/>
      <c r="DKZ205" s="943"/>
      <c r="DLA205" s="943"/>
      <c r="DLB205" s="943"/>
      <c r="DLC205" s="943"/>
      <c r="DLD205" s="943"/>
      <c r="DLE205" s="943"/>
      <c r="DLF205" s="943"/>
      <c r="DLG205" s="943"/>
      <c r="DLH205" s="943"/>
      <c r="DLI205" s="943"/>
      <c r="DLJ205" s="943"/>
      <c r="DLK205" s="943"/>
      <c r="DLL205" s="943"/>
      <c r="DLM205" s="943"/>
      <c r="DLN205" s="943"/>
      <c r="DLO205" s="943"/>
      <c r="DLP205" s="943"/>
      <c r="DLQ205" s="943"/>
      <c r="DLR205" s="943"/>
      <c r="DLS205" s="943"/>
      <c r="DLT205" s="943"/>
      <c r="DLU205" s="943"/>
      <c r="DLV205" s="943"/>
      <c r="DLW205" s="943"/>
      <c r="DLX205" s="943"/>
      <c r="DLY205" s="943"/>
      <c r="DLZ205" s="943"/>
      <c r="DMA205" s="943"/>
      <c r="DMB205" s="943"/>
      <c r="DMC205" s="943"/>
      <c r="DMD205" s="943"/>
      <c r="DME205" s="943"/>
      <c r="DMF205" s="943"/>
      <c r="DMG205" s="943"/>
      <c r="DMH205" s="943"/>
      <c r="DMI205" s="943"/>
      <c r="DMJ205" s="943"/>
      <c r="DMK205" s="943"/>
      <c r="DML205" s="943"/>
      <c r="DMM205" s="943"/>
      <c r="DMN205" s="943"/>
      <c r="DMO205" s="943"/>
      <c r="DMP205" s="943"/>
      <c r="DMQ205" s="943"/>
      <c r="DMR205" s="943"/>
      <c r="DMS205" s="943"/>
      <c r="DMT205" s="943"/>
      <c r="DMU205" s="943"/>
      <c r="DMV205" s="943"/>
      <c r="DMW205" s="943"/>
      <c r="DMX205" s="943"/>
      <c r="DMY205" s="943"/>
      <c r="DMZ205" s="943"/>
      <c r="DNA205" s="943"/>
      <c r="DNC205" s="943"/>
      <c r="DND205" s="943"/>
      <c r="DNE205" s="943"/>
      <c r="DNF205" s="943"/>
      <c r="DNG205" s="943"/>
      <c r="DNH205" s="943"/>
      <c r="DNI205" s="943"/>
      <c r="DNJ205" s="943"/>
      <c r="DNK205" s="943"/>
      <c r="DNL205" s="943"/>
      <c r="DNM205" s="943"/>
      <c r="DNN205" s="943"/>
      <c r="DNO205" s="943"/>
      <c r="DNP205" s="943"/>
      <c r="DNQ205" s="943"/>
      <c r="DNR205" s="943"/>
      <c r="DNS205" s="943"/>
      <c r="DNT205" s="943"/>
      <c r="DNU205" s="943"/>
      <c r="DNV205" s="943"/>
      <c r="DNW205" s="943"/>
      <c r="DNX205" s="943"/>
      <c r="DNY205" s="943"/>
      <c r="DNZ205" s="943"/>
      <c r="DOA205" s="943"/>
      <c r="DOB205" s="943"/>
      <c r="DOC205" s="943"/>
      <c r="DOD205" s="943"/>
      <c r="DOE205" s="943"/>
      <c r="DOF205" s="943"/>
      <c r="DOG205" s="943"/>
      <c r="DOH205" s="943"/>
      <c r="DOI205" s="943"/>
      <c r="DOJ205" s="943"/>
      <c r="DOK205" s="943"/>
      <c r="DOL205" s="943"/>
      <c r="DOM205" s="943"/>
      <c r="DON205" s="943"/>
      <c r="DOO205" s="943"/>
      <c r="DOP205" s="943"/>
      <c r="DOQ205" s="943"/>
      <c r="DOR205" s="943"/>
      <c r="DOS205" s="943"/>
      <c r="DOT205" s="943"/>
      <c r="DOU205" s="943"/>
      <c r="DOV205" s="943"/>
      <c r="DOW205" s="943"/>
      <c r="DOX205" s="943"/>
      <c r="DOY205" s="943"/>
      <c r="DOZ205" s="943"/>
      <c r="DPA205" s="943"/>
      <c r="DPB205" s="943"/>
      <c r="DPC205" s="943"/>
      <c r="DPD205" s="943"/>
      <c r="DPE205" s="943"/>
      <c r="DPF205" s="943"/>
      <c r="DPG205" s="943"/>
      <c r="DPH205" s="943"/>
      <c r="DPI205" s="943"/>
      <c r="DPJ205" s="943"/>
      <c r="DPK205" s="943"/>
      <c r="DPL205" s="943"/>
      <c r="DPM205" s="943"/>
      <c r="DPN205" s="943"/>
      <c r="DPO205" s="943"/>
      <c r="DPP205" s="943"/>
      <c r="DPQ205" s="943"/>
      <c r="DPR205" s="943"/>
      <c r="DPS205" s="943"/>
      <c r="DPT205" s="943"/>
      <c r="DPU205" s="943"/>
      <c r="DPV205" s="943"/>
      <c r="DPW205" s="943"/>
      <c r="DPX205" s="943"/>
      <c r="DPY205" s="943"/>
      <c r="DPZ205" s="943"/>
      <c r="DQA205" s="943"/>
      <c r="DQB205" s="943"/>
      <c r="DQC205" s="943"/>
      <c r="DQD205" s="943"/>
      <c r="DQE205" s="943"/>
      <c r="DQF205" s="943"/>
      <c r="DQG205" s="943"/>
      <c r="DQH205" s="943"/>
      <c r="DQI205" s="943"/>
      <c r="DQJ205" s="943"/>
      <c r="DQK205" s="943"/>
      <c r="DQL205" s="943"/>
      <c r="DQM205" s="943"/>
      <c r="DQN205" s="943"/>
      <c r="DQO205" s="943"/>
      <c r="DQP205" s="943"/>
      <c r="DQQ205" s="943"/>
      <c r="DQR205" s="943"/>
      <c r="DQS205" s="943"/>
      <c r="DQT205" s="943"/>
      <c r="DQU205" s="943"/>
      <c r="DQV205" s="943"/>
      <c r="DQW205" s="943"/>
      <c r="DQX205" s="943"/>
      <c r="DQY205" s="943"/>
      <c r="DQZ205" s="943"/>
      <c r="DRA205" s="943"/>
      <c r="DRB205" s="943"/>
      <c r="DRC205" s="943"/>
      <c r="DRD205" s="943"/>
      <c r="DRE205" s="943"/>
      <c r="DRF205" s="943"/>
      <c r="DRG205" s="943"/>
      <c r="DRH205" s="943"/>
      <c r="DRI205" s="943"/>
      <c r="DRJ205" s="943"/>
      <c r="DRK205" s="943"/>
      <c r="DRL205" s="943"/>
      <c r="DRM205" s="943"/>
      <c r="DRN205" s="943"/>
      <c r="DRO205" s="943"/>
      <c r="DRP205" s="943"/>
      <c r="DRQ205" s="943"/>
      <c r="DRR205" s="943"/>
      <c r="DRS205" s="943"/>
      <c r="DRT205" s="943"/>
      <c r="DRU205" s="943"/>
      <c r="DRV205" s="943"/>
      <c r="DRW205" s="943"/>
      <c r="DRX205" s="943"/>
      <c r="DRY205" s="943"/>
      <c r="DRZ205" s="943"/>
      <c r="DSA205" s="943"/>
      <c r="DSB205" s="943"/>
      <c r="DSC205" s="943"/>
      <c r="DSD205" s="943"/>
      <c r="DSE205" s="943"/>
      <c r="DSF205" s="943"/>
      <c r="DSG205" s="943"/>
      <c r="DSH205" s="943"/>
      <c r="DSI205" s="943"/>
      <c r="DSJ205" s="943"/>
      <c r="DSK205" s="943"/>
      <c r="DSL205" s="943"/>
      <c r="DSM205" s="943"/>
      <c r="DSN205" s="943"/>
      <c r="DSO205" s="943"/>
      <c r="DSP205" s="943"/>
      <c r="DSQ205" s="943"/>
      <c r="DSR205" s="943"/>
      <c r="DSS205" s="943"/>
      <c r="DST205" s="943"/>
      <c r="DSU205" s="943"/>
      <c r="DSV205" s="943"/>
      <c r="DSW205" s="943"/>
      <c r="DSX205" s="943"/>
      <c r="DSY205" s="943"/>
      <c r="DSZ205" s="943"/>
      <c r="DTA205" s="943"/>
      <c r="DTB205" s="943"/>
      <c r="DTC205" s="943"/>
      <c r="DTD205" s="943"/>
      <c r="DTE205" s="943"/>
      <c r="DTF205" s="943"/>
      <c r="DTG205" s="943"/>
      <c r="DTH205" s="943"/>
      <c r="DTI205" s="943"/>
      <c r="DTJ205" s="943"/>
      <c r="DTK205" s="943"/>
      <c r="DTL205" s="943"/>
      <c r="DTM205" s="943"/>
      <c r="DTN205" s="943"/>
      <c r="DTO205" s="943"/>
      <c r="DTP205" s="943"/>
      <c r="DTQ205" s="943"/>
      <c r="DTR205" s="943"/>
      <c r="DTS205" s="943"/>
      <c r="DTT205" s="943"/>
      <c r="DTU205" s="943"/>
      <c r="DTV205" s="943"/>
      <c r="DTW205" s="943"/>
      <c r="DTX205" s="943"/>
      <c r="DTY205" s="943"/>
      <c r="DTZ205" s="943"/>
      <c r="DUA205" s="943"/>
      <c r="DUB205" s="943"/>
      <c r="DUC205" s="943"/>
      <c r="DUD205" s="943"/>
      <c r="DUE205" s="943"/>
      <c r="DUF205" s="943"/>
      <c r="DUG205" s="943"/>
      <c r="DUH205" s="943"/>
      <c r="DUI205" s="943"/>
      <c r="DUJ205" s="943"/>
      <c r="DUK205" s="943"/>
      <c r="DUL205" s="943"/>
      <c r="DUM205" s="943"/>
      <c r="DUN205" s="943"/>
      <c r="DUO205" s="943"/>
      <c r="DUP205" s="943"/>
      <c r="DUQ205" s="943"/>
      <c r="DUR205" s="943"/>
      <c r="DUS205" s="943"/>
      <c r="DUT205" s="943"/>
      <c r="DUU205" s="943"/>
      <c r="DUV205" s="943"/>
      <c r="DUW205" s="943"/>
      <c r="DUX205" s="943"/>
      <c r="DUY205" s="943"/>
      <c r="DUZ205" s="943"/>
      <c r="DVA205" s="943"/>
      <c r="DVB205" s="943"/>
      <c r="DVC205" s="943"/>
      <c r="DVD205" s="943"/>
      <c r="DVE205" s="943"/>
      <c r="DVF205" s="943"/>
      <c r="DVG205" s="943"/>
      <c r="DVH205" s="943"/>
      <c r="DVI205" s="943"/>
      <c r="DVJ205" s="943"/>
      <c r="DVK205" s="943"/>
      <c r="DVL205" s="943"/>
      <c r="DVM205" s="943"/>
      <c r="DVN205" s="943"/>
      <c r="DVO205" s="943"/>
      <c r="DVP205" s="943"/>
      <c r="DVQ205" s="943"/>
      <c r="DVR205" s="943"/>
      <c r="DVS205" s="943"/>
      <c r="DVT205" s="943"/>
      <c r="DVU205" s="943"/>
      <c r="DVV205" s="943"/>
      <c r="DVW205" s="943"/>
      <c r="DVX205" s="943"/>
      <c r="DVY205" s="943"/>
      <c r="DVZ205" s="943"/>
      <c r="DWA205" s="943"/>
      <c r="DWB205" s="943"/>
      <c r="DWC205" s="943"/>
      <c r="DWD205" s="943"/>
      <c r="DWE205" s="943"/>
      <c r="DWF205" s="943"/>
      <c r="DWG205" s="943"/>
      <c r="DWH205" s="943"/>
      <c r="DWI205" s="943"/>
      <c r="DWJ205" s="943"/>
      <c r="DWK205" s="943"/>
      <c r="DWL205" s="943"/>
      <c r="DWM205" s="943"/>
      <c r="DWN205" s="943"/>
      <c r="DWO205" s="943"/>
      <c r="DWP205" s="943"/>
      <c r="DWQ205" s="943"/>
      <c r="DWR205" s="943"/>
      <c r="DWS205" s="943"/>
      <c r="DWT205" s="943"/>
      <c r="DWU205" s="943"/>
      <c r="DWV205" s="943"/>
      <c r="DWW205" s="943"/>
      <c r="DWY205" s="943"/>
      <c r="DWZ205" s="943"/>
      <c r="DXA205" s="943"/>
      <c r="DXB205" s="943"/>
      <c r="DXC205" s="943"/>
      <c r="DXD205" s="943"/>
      <c r="DXE205" s="943"/>
      <c r="DXF205" s="943"/>
      <c r="DXG205" s="943"/>
      <c r="DXH205" s="943"/>
      <c r="DXI205" s="943"/>
      <c r="DXJ205" s="943"/>
      <c r="DXK205" s="943"/>
      <c r="DXL205" s="943"/>
      <c r="DXM205" s="943"/>
      <c r="DXN205" s="943"/>
      <c r="DXO205" s="943"/>
      <c r="DXP205" s="943"/>
      <c r="DXQ205" s="943"/>
      <c r="DXR205" s="943"/>
      <c r="DXS205" s="943"/>
      <c r="DXT205" s="943"/>
      <c r="DXU205" s="943"/>
      <c r="DXV205" s="943"/>
      <c r="DXW205" s="943"/>
      <c r="DXX205" s="943"/>
      <c r="DXY205" s="943"/>
      <c r="DXZ205" s="943"/>
      <c r="DYA205" s="943"/>
      <c r="DYB205" s="943"/>
      <c r="DYC205" s="943"/>
      <c r="DYD205" s="943"/>
      <c r="DYE205" s="943"/>
      <c r="DYF205" s="943"/>
      <c r="DYG205" s="943"/>
      <c r="DYH205" s="943"/>
      <c r="DYI205" s="943"/>
      <c r="DYJ205" s="943"/>
      <c r="DYK205" s="943"/>
      <c r="DYL205" s="943"/>
      <c r="DYM205" s="943"/>
      <c r="DYN205" s="943"/>
      <c r="DYO205" s="943"/>
      <c r="DYP205" s="943"/>
      <c r="DYQ205" s="943"/>
      <c r="DYR205" s="943"/>
      <c r="DYS205" s="943"/>
      <c r="DYT205" s="943"/>
      <c r="DYU205" s="943"/>
      <c r="DYV205" s="943"/>
      <c r="DYW205" s="943"/>
      <c r="DYX205" s="943"/>
      <c r="DYY205" s="943"/>
      <c r="DYZ205" s="943"/>
      <c r="DZA205" s="943"/>
      <c r="DZB205" s="943"/>
      <c r="DZC205" s="943"/>
      <c r="DZD205" s="943"/>
      <c r="DZE205" s="943"/>
      <c r="DZF205" s="943"/>
      <c r="DZG205" s="943"/>
      <c r="DZH205" s="943"/>
      <c r="DZI205" s="943"/>
      <c r="DZJ205" s="943"/>
      <c r="DZK205" s="943"/>
      <c r="DZL205" s="943"/>
      <c r="DZM205" s="943"/>
      <c r="DZN205" s="943"/>
      <c r="DZO205" s="943"/>
      <c r="DZP205" s="943"/>
      <c r="DZQ205" s="943"/>
      <c r="DZR205" s="943"/>
      <c r="DZS205" s="943"/>
      <c r="DZT205" s="943"/>
      <c r="DZU205" s="943"/>
      <c r="DZV205" s="943"/>
      <c r="DZW205" s="943"/>
      <c r="DZX205" s="943"/>
      <c r="DZY205" s="943"/>
      <c r="DZZ205" s="943"/>
      <c r="EAA205" s="943"/>
      <c r="EAB205" s="943"/>
      <c r="EAC205" s="943"/>
      <c r="EAD205" s="943"/>
      <c r="EAE205" s="943"/>
      <c r="EAF205" s="943"/>
      <c r="EAG205" s="943"/>
      <c r="EAH205" s="943"/>
      <c r="EAI205" s="943"/>
      <c r="EAJ205" s="943"/>
      <c r="EAK205" s="943"/>
      <c r="EAL205" s="943"/>
      <c r="EAM205" s="943"/>
      <c r="EAN205" s="943"/>
      <c r="EAO205" s="943"/>
      <c r="EAP205" s="943"/>
      <c r="EAQ205" s="943"/>
      <c r="EAR205" s="943"/>
      <c r="EAS205" s="943"/>
      <c r="EAT205" s="943"/>
      <c r="EAU205" s="943"/>
      <c r="EAV205" s="943"/>
      <c r="EAW205" s="943"/>
      <c r="EAX205" s="943"/>
      <c r="EAY205" s="943"/>
      <c r="EAZ205" s="943"/>
      <c r="EBA205" s="943"/>
      <c r="EBB205" s="943"/>
      <c r="EBC205" s="943"/>
      <c r="EBD205" s="943"/>
      <c r="EBE205" s="943"/>
      <c r="EBF205" s="943"/>
      <c r="EBG205" s="943"/>
      <c r="EBH205" s="943"/>
      <c r="EBI205" s="943"/>
      <c r="EBJ205" s="943"/>
      <c r="EBK205" s="943"/>
      <c r="EBL205" s="943"/>
      <c r="EBM205" s="943"/>
      <c r="EBN205" s="943"/>
      <c r="EBO205" s="943"/>
      <c r="EBP205" s="943"/>
      <c r="EBQ205" s="943"/>
      <c r="EBR205" s="943"/>
      <c r="EBS205" s="943"/>
      <c r="EBT205" s="943"/>
      <c r="EBU205" s="943"/>
      <c r="EBV205" s="943"/>
      <c r="EBW205" s="943"/>
      <c r="EBX205" s="943"/>
      <c r="EBY205" s="943"/>
      <c r="EBZ205" s="943"/>
      <c r="ECA205" s="943"/>
      <c r="ECB205" s="943"/>
      <c r="ECC205" s="943"/>
      <c r="ECD205" s="943"/>
      <c r="ECE205" s="943"/>
      <c r="ECF205" s="943"/>
      <c r="ECG205" s="943"/>
      <c r="ECH205" s="943"/>
      <c r="ECI205" s="943"/>
      <c r="ECJ205" s="943"/>
      <c r="ECK205" s="943"/>
      <c r="ECL205" s="943"/>
      <c r="ECM205" s="943"/>
      <c r="ECN205" s="943"/>
      <c r="ECO205" s="943"/>
      <c r="ECP205" s="943"/>
      <c r="ECQ205" s="943"/>
      <c r="ECR205" s="943"/>
      <c r="ECS205" s="943"/>
      <c r="ECT205" s="943"/>
      <c r="ECU205" s="943"/>
      <c r="ECV205" s="943"/>
      <c r="ECW205" s="943"/>
      <c r="ECX205" s="943"/>
      <c r="ECY205" s="943"/>
      <c r="ECZ205" s="943"/>
      <c r="EDA205" s="943"/>
      <c r="EDB205" s="943"/>
      <c r="EDC205" s="943"/>
      <c r="EDD205" s="943"/>
      <c r="EDE205" s="943"/>
      <c r="EDF205" s="943"/>
      <c r="EDG205" s="943"/>
      <c r="EDH205" s="943"/>
      <c r="EDI205" s="943"/>
      <c r="EDJ205" s="943"/>
      <c r="EDK205" s="943"/>
      <c r="EDL205" s="943"/>
      <c r="EDM205" s="943"/>
      <c r="EDN205" s="943"/>
      <c r="EDO205" s="943"/>
      <c r="EDP205" s="943"/>
      <c r="EDQ205" s="943"/>
      <c r="EDR205" s="943"/>
      <c r="EDS205" s="943"/>
      <c r="EDT205" s="943"/>
      <c r="EDU205" s="943"/>
      <c r="EDV205" s="943"/>
      <c r="EDW205" s="943"/>
      <c r="EDX205" s="943"/>
      <c r="EDY205" s="943"/>
      <c r="EDZ205" s="943"/>
      <c r="EEA205" s="943"/>
      <c r="EEB205" s="943"/>
      <c r="EEC205" s="943"/>
      <c r="EED205" s="943"/>
      <c r="EEE205" s="943"/>
      <c r="EEF205" s="943"/>
      <c r="EEG205" s="943"/>
      <c r="EEH205" s="943"/>
      <c r="EEI205" s="943"/>
      <c r="EEJ205" s="943"/>
      <c r="EEK205" s="943"/>
      <c r="EEL205" s="943"/>
      <c r="EEM205" s="943"/>
      <c r="EEN205" s="943"/>
      <c r="EEO205" s="943"/>
      <c r="EEP205" s="943"/>
      <c r="EEQ205" s="943"/>
      <c r="EER205" s="943"/>
      <c r="EES205" s="943"/>
      <c r="EET205" s="943"/>
      <c r="EEU205" s="943"/>
      <c r="EEV205" s="943"/>
      <c r="EEW205" s="943"/>
      <c r="EEX205" s="943"/>
      <c r="EEY205" s="943"/>
      <c r="EEZ205" s="943"/>
      <c r="EFA205" s="943"/>
      <c r="EFB205" s="943"/>
      <c r="EFC205" s="943"/>
      <c r="EFD205" s="943"/>
      <c r="EFE205" s="943"/>
      <c r="EFF205" s="943"/>
      <c r="EFG205" s="943"/>
      <c r="EFH205" s="943"/>
      <c r="EFI205" s="943"/>
      <c r="EFJ205" s="943"/>
      <c r="EFK205" s="943"/>
      <c r="EFL205" s="943"/>
      <c r="EFM205" s="943"/>
      <c r="EFN205" s="943"/>
      <c r="EFO205" s="943"/>
      <c r="EFP205" s="943"/>
      <c r="EFQ205" s="943"/>
      <c r="EFR205" s="943"/>
      <c r="EFS205" s="943"/>
      <c r="EFT205" s="943"/>
      <c r="EFU205" s="943"/>
      <c r="EFV205" s="943"/>
      <c r="EFW205" s="943"/>
      <c r="EFX205" s="943"/>
      <c r="EFY205" s="943"/>
      <c r="EFZ205" s="943"/>
      <c r="EGA205" s="943"/>
      <c r="EGB205" s="943"/>
      <c r="EGC205" s="943"/>
      <c r="EGD205" s="943"/>
      <c r="EGE205" s="943"/>
      <c r="EGF205" s="943"/>
      <c r="EGG205" s="943"/>
      <c r="EGH205" s="943"/>
      <c r="EGI205" s="943"/>
      <c r="EGJ205" s="943"/>
      <c r="EGK205" s="943"/>
      <c r="EGL205" s="943"/>
      <c r="EGM205" s="943"/>
      <c r="EGN205" s="943"/>
      <c r="EGO205" s="943"/>
      <c r="EGP205" s="943"/>
      <c r="EGQ205" s="943"/>
      <c r="EGR205" s="943"/>
      <c r="EGS205" s="943"/>
      <c r="EGU205" s="943"/>
      <c r="EGV205" s="943"/>
      <c r="EGW205" s="943"/>
      <c r="EGX205" s="943"/>
      <c r="EGY205" s="943"/>
      <c r="EGZ205" s="943"/>
      <c r="EHA205" s="943"/>
      <c r="EHB205" s="943"/>
      <c r="EHC205" s="943"/>
      <c r="EHD205" s="943"/>
      <c r="EHE205" s="943"/>
      <c r="EHF205" s="943"/>
      <c r="EHG205" s="943"/>
      <c r="EHH205" s="943"/>
      <c r="EHI205" s="943"/>
      <c r="EHJ205" s="943"/>
      <c r="EHK205" s="943"/>
      <c r="EHL205" s="943"/>
      <c r="EHM205" s="943"/>
      <c r="EHN205" s="943"/>
      <c r="EHO205" s="943"/>
      <c r="EHP205" s="943"/>
      <c r="EHQ205" s="943"/>
      <c r="EHR205" s="943"/>
      <c r="EHS205" s="943"/>
      <c r="EHT205" s="943"/>
      <c r="EHU205" s="943"/>
      <c r="EHV205" s="943"/>
      <c r="EHW205" s="943"/>
      <c r="EHX205" s="943"/>
      <c r="EHY205" s="943"/>
      <c r="EHZ205" s="943"/>
      <c r="EIA205" s="943"/>
      <c r="EIB205" s="943"/>
      <c r="EIC205" s="943"/>
      <c r="EID205" s="943"/>
      <c r="EIE205" s="943"/>
      <c r="EIF205" s="943"/>
      <c r="EIG205" s="943"/>
      <c r="EIH205" s="943"/>
      <c r="EII205" s="943"/>
      <c r="EIJ205" s="943"/>
      <c r="EIK205" s="943"/>
      <c r="EIL205" s="943"/>
      <c r="EIM205" s="943"/>
      <c r="EIN205" s="943"/>
      <c r="EIO205" s="943"/>
      <c r="EIP205" s="943"/>
      <c r="EIQ205" s="943"/>
      <c r="EIR205" s="943"/>
      <c r="EIS205" s="943"/>
      <c r="EIT205" s="943"/>
      <c r="EIU205" s="943"/>
      <c r="EIV205" s="943"/>
      <c r="EIW205" s="943"/>
      <c r="EIX205" s="943"/>
      <c r="EIY205" s="943"/>
      <c r="EIZ205" s="943"/>
      <c r="EJA205" s="943"/>
      <c r="EJB205" s="943"/>
      <c r="EJC205" s="943"/>
      <c r="EJD205" s="943"/>
      <c r="EJE205" s="943"/>
      <c r="EJF205" s="943"/>
      <c r="EJG205" s="943"/>
      <c r="EJH205" s="943"/>
      <c r="EJI205" s="943"/>
      <c r="EJJ205" s="943"/>
      <c r="EJK205" s="943"/>
      <c r="EJL205" s="943"/>
      <c r="EJM205" s="943"/>
      <c r="EJN205" s="943"/>
      <c r="EJO205" s="943"/>
      <c r="EJP205" s="943"/>
      <c r="EJQ205" s="943"/>
      <c r="EJR205" s="943"/>
      <c r="EJS205" s="943"/>
      <c r="EJT205" s="943"/>
      <c r="EJU205" s="943"/>
      <c r="EJV205" s="943"/>
      <c r="EJW205" s="943"/>
      <c r="EJX205" s="943"/>
      <c r="EJY205" s="943"/>
      <c r="EJZ205" s="943"/>
      <c r="EKA205" s="943"/>
      <c r="EKB205" s="943"/>
      <c r="EKC205" s="943"/>
      <c r="EKD205" s="943"/>
      <c r="EKE205" s="943"/>
      <c r="EKF205" s="943"/>
      <c r="EKG205" s="943"/>
      <c r="EKH205" s="943"/>
      <c r="EKI205" s="943"/>
      <c r="EKJ205" s="943"/>
      <c r="EKK205" s="943"/>
      <c r="EKL205" s="943"/>
      <c r="EKM205" s="943"/>
      <c r="EKN205" s="943"/>
      <c r="EKO205" s="943"/>
      <c r="EKP205" s="943"/>
      <c r="EKQ205" s="943"/>
      <c r="EKR205" s="943"/>
      <c r="EKS205" s="943"/>
      <c r="EKT205" s="943"/>
      <c r="EKU205" s="943"/>
      <c r="EKV205" s="943"/>
      <c r="EKW205" s="943"/>
      <c r="EKX205" s="943"/>
      <c r="EKY205" s="943"/>
      <c r="EKZ205" s="943"/>
      <c r="ELA205" s="943"/>
      <c r="ELB205" s="943"/>
      <c r="ELC205" s="943"/>
      <c r="ELD205" s="943"/>
      <c r="ELE205" s="943"/>
      <c r="ELF205" s="943"/>
      <c r="ELG205" s="943"/>
      <c r="ELH205" s="943"/>
      <c r="ELI205" s="943"/>
      <c r="ELJ205" s="943"/>
      <c r="ELK205" s="943"/>
      <c r="ELL205" s="943"/>
      <c r="ELM205" s="943"/>
      <c r="ELN205" s="943"/>
      <c r="ELO205" s="943"/>
      <c r="ELP205" s="943"/>
      <c r="ELQ205" s="943"/>
      <c r="ELR205" s="943"/>
      <c r="ELS205" s="943"/>
      <c r="ELT205" s="943"/>
      <c r="ELU205" s="943"/>
      <c r="ELV205" s="943"/>
      <c r="ELW205" s="943"/>
      <c r="ELX205" s="943"/>
      <c r="ELY205" s="943"/>
      <c r="ELZ205" s="943"/>
      <c r="EMA205" s="943"/>
      <c r="EMB205" s="943"/>
      <c r="EMC205" s="943"/>
      <c r="EMD205" s="943"/>
      <c r="EME205" s="943"/>
      <c r="EMF205" s="943"/>
      <c r="EMG205" s="943"/>
      <c r="EMH205" s="943"/>
      <c r="EMI205" s="943"/>
      <c r="EMJ205" s="943"/>
      <c r="EMK205" s="943"/>
      <c r="EML205" s="943"/>
      <c r="EMM205" s="943"/>
      <c r="EMN205" s="943"/>
      <c r="EMO205" s="943"/>
      <c r="EMP205" s="943"/>
      <c r="EMQ205" s="943"/>
      <c r="EMR205" s="943"/>
      <c r="EMS205" s="943"/>
      <c r="EMT205" s="943"/>
      <c r="EMU205" s="943"/>
      <c r="EMV205" s="943"/>
      <c r="EMW205" s="943"/>
      <c r="EMX205" s="943"/>
      <c r="EMY205" s="943"/>
      <c r="EMZ205" s="943"/>
      <c r="ENA205" s="943"/>
      <c r="ENB205" s="943"/>
      <c r="ENC205" s="943"/>
      <c r="END205" s="943"/>
      <c r="ENE205" s="943"/>
      <c r="ENF205" s="943"/>
      <c r="ENG205" s="943"/>
      <c r="ENH205" s="943"/>
      <c r="ENI205" s="943"/>
      <c r="ENJ205" s="943"/>
      <c r="ENK205" s="943"/>
      <c r="ENL205" s="943"/>
      <c r="ENM205" s="943"/>
      <c r="ENN205" s="943"/>
      <c r="ENO205" s="943"/>
      <c r="ENP205" s="943"/>
      <c r="ENQ205" s="943"/>
      <c r="ENR205" s="943"/>
      <c r="ENS205" s="943"/>
      <c r="ENT205" s="943"/>
      <c r="ENU205" s="943"/>
      <c r="ENV205" s="943"/>
      <c r="ENW205" s="943"/>
      <c r="ENX205" s="943"/>
      <c r="ENY205" s="943"/>
      <c r="ENZ205" s="943"/>
      <c r="EOA205" s="943"/>
      <c r="EOB205" s="943"/>
      <c r="EOC205" s="943"/>
      <c r="EOD205" s="943"/>
      <c r="EOE205" s="943"/>
      <c r="EOF205" s="943"/>
      <c r="EOG205" s="943"/>
      <c r="EOH205" s="943"/>
      <c r="EOI205" s="943"/>
      <c r="EOJ205" s="943"/>
      <c r="EOK205" s="943"/>
      <c r="EOL205" s="943"/>
      <c r="EOM205" s="943"/>
      <c r="EON205" s="943"/>
      <c r="EOO205" s="943"/>
      <c r="EOP205" s="943"/>
      <c r="EOQ205" s="943"/>
      <c r="EOR205" s="943"/>
      <c r="EOS205" s="943"/>
      <c r="EOT205" s="943"/>
      <c r="EOU205" s="943"/>
      <c r="EOV205" s="943"/>
      <c r="EOW205" s="943"/>
      <c r="EOX205" s="943"/>
      <c r="EOY205" s="943"/>
      <c r="EOZ205" s="943"/>
      <c r="EPA205" s="943"/>
      <c r="EPB205" s="943"/>
      <c r="EPC205" s="943"/>
      <c r="EPD205" s="943"/>
      <c r="EPE205" s="943"/>
      <c r="EPF205" s="943"/>
      <c r="EPG205" s="943"/>
      <c r="EPH205" s="943"/>
      <c r="EPI205" s="943"/>
      <c r="EPJ205" s="943"/>
      <c r="EPK205" s="943"/>
      <c r="EPL205" s="943"/>
      <c r="EPM205" s="943"/>
      <c r="EPN205" s="943"/>
      <c r="EPO205" s="943"/>
      <c r="EPP205" s="943"/>
      <c r="EPQ205" s="943"/>
      <c r="EPR205" s="943"/>
      <c r="EPS205" s="943"/>
      <c r="EPT205" s="943"/>
      <c r="EPU205" s="943"/>
      <c r="EPV205" s="943"/>
      <c r="EPW205" s="943"/>
      <c r="EPX205" s="943"/>
      <c r="EPY205" s="943"/>
      <c r="EPZ205" s="943"/>
      <c r="EQA205" s="943"/>
      <c r="EQB205" s="943"/>
      <c r="EQC205" s="943"/>
      <c r="EQD205" s="943"/>
      <c r="EQE205" s="943"/>
      <c r="EQF205" s="943"/>
      <c r="EQG205" s="943"/>
      <c r="EQH205" s="943"/>
      <c r="EQI205" s="943"/>
      <c r="EQJ205" s="943"/>
      <c r="EQK205" s="943"/>
      <c r="EQL205" s="943"/>
      <c r="EQM205" s="943"/>
      <c r="EQN205" s="943"/>
      <c r="EQO205" s="943"/>
      <c r="EQQ205" s="943"/>
      <c r="EQR205" s="943"/>
      <c r="EQS205" s="943"/>
      <c r="EQT205" s="943"/>
      <c r="EQU205" s="943"/>
      <c r="EQV205" s="943"/>
      <c r="EQW205" s="943"/>
      <c r="EQX205" s="943"/>
      <c r="EQY205" s="943"/>
      <c r="EQZ205" s="943"/>
      <c r="ERA205" s="943"/>
      <c r="ERB205" s="943"/>
      <c r="ERC205" s="943"/>
      <c r="ERD205" s="943"/>
      <c r="ERE205" s="943"/>
      <c r="ERF205" s="943"/>
      <c r="ERG205" s="943"/>
      <c r="ERH205" s="943"/>
      <c r="ERI205" s="943"/>
      <c r="ERJ205" s="943"/>
      <c r="ERK205" s="943"/>
      <c r="ERL205" s="943"/>
      <c r="ERM205" s="943"/>
      <c r="ERN205" s="943"/>
      <c r="ERO205" s="943"/>
      <c r="ERP205" s="943"/>
      <c r="ERQ205" s="943"/>
      <c r="ERR205" s="943"/>
      <c r="ERS205" s="943"/>
      <c r="ERT205" s="943"/>
      <c r="ERU205" s="943"/>
      <c r="ERV205" s="943"/>
      <c r="ERW205" s="943"/>
      <c r="ERX205" s="943"/>
      <c r="ERY205" s="943"/>
      <c r="ERZ205" s="943"/>
      <c r="ESA205" s="943"/>
      <c r="ESB205" s="943"/>
      <c r="ESC205" s="943"/>
      <c r="ESD205" s="943"/>
      <c r="ESE205" s="943"/>
      <c r="ESF205" s="943"/>
      <c r="ESG205" s="943"/>
      <c r="ESH205" s="943"/>
      <c r="ESI205" s="943"/>
      <c r="ESJ205" s="943"/>
      <c r="ESK205" s="943"/>
      <c r="ESL205" s="943"/>
      <c r="ESM205" s="943"/>
      <c r="ESN205" s="943"/>
      <c r="ESO205" s="943"/>
      <c r="ESP205" s="943"/>
      <c r="ESQ205" s="943"/>
      <c r="ESR205" s="943"/>
      <c r="ESS205" s="943"/>
      <c r="EST205" s="943"/>
      <c r="ESU205" s="943"/>
      <c r="ESV205" s="943"/>
      <c r="ESW205" s="943"/>
      <c r="ESX205" s="943"/>
      <c r="ESY205" s="943"/>
      <c r="ESZ205" s="943"/>
      <c r="ETA205" s="943"/>
      <c r="ETB205" s="943"/>
      <c r="ETC205" s="943"/>
      <c r="ETD205" s="943"/>
      <c r="ETE205" s="943"/>
      <c r="ETF205" s="943"/>
      <c r="ETG205" s="943"/>
      <c r="ETH205" s="943"/>
      <c r="ETI205" s="943"/>
      <c r="ETJ205" s="943"/>
      <c r="ETK205" s="943"/>
      <c r="ETL205" s="943"/>
      <c r="ETM205" s="943"/>
      <c r="ETN205" s="943"/>
      <c r="ETO205" s="943"/>
      <c r="ETP205" s="943"/>
      <c r="ETQ205" s="943"/>
      <c r="ETR205" s="943"/>
      <c r="ETS205" s="943"/>
      <c r="ETT205" s="943"/>
      <c r="ETU205" s="943"/>
      <c r="ETV205" s="943"/>
      <c r="ETW205" s="943"/>
      <c r="ETX205" s="943"/>
      <c r="ETY205" s="943"/>
      <c r="ETZ205" s="943"/>
      <c r="EUA205" s="943"/>
      <c r="EUB205" s="943"/>
      <c r="EUC205" s="943"/>
      <c r="EUD205" s="943"/>
      <c r="EUE205" s="943"/>
      <c r="EUF205" s="943"/>
      <c r="EUG205" s="943"/>
      <c r="EUH205" s="943"/>
      <c r="EUI205" s="943"/>
      <c r="EUJ205" s="943"/>
      <c r="EUK205" s="943"/>
      <c r="EUL205" s="943"/>
      <c r="EUM205" s="943"/>
      <c r="EUN205" s="943"/>
      <c r="EUO205" s="943"/>
      <c r="EUP205" s="943"/>
      <c r="EUQ205" s="943"/>
      <c r="EUR205" s="943"/>
      <c r="EUS205" s="943"/>
      <c r="EUT205" s="943"/>
      <c r="EUU205" s="943"/>
      <c r="EUV205" s="943"/>
      <c r="EUW205" s="943"/>
      <c r="EUX205" s="943"/>
      <c r="EUY205" s="943"/>
      <c r="EUZ205" s="943"/>
      <c r="EVA205" s="943"/>
      <c r="EVB205" s="943"/>
      <c r="EVC205" s="943"/>
      <c r="EVD205" s="943"/>
      <c r="EVE205" s="943"/>
      <c r="EVF205" s="943"/>
      <c r="EVG205" s="943"/>
      <c r="EVH205" s="943"/>
      <c r="EVI205" s="943"/>
      <c r="EVJ205" s="943"/>
      <c r="EVK205" s="943"/>
      <c r="EVL205" s="943"/>
      <c r="EVM205" s="943"/>
      <c r="EVN205" s="943"/>
      <c r="EVO205" s="943"/>
      <c r="EVP205" s="943"/>
      <c r="EVQ205" s="943"/>
      <c r="EVR205" s="943"/>
      <c r="EVS205" s="943"/>
      <c r="EVT205" s="943"/>
      <c r="EVU205" s="943"/>
      <c r="EVV205" s="943"/>
      <c r="EVW205" s="943"/>
      <c r="EVX205" s="943"/>
      <c r="EVY205" s="943"/>
      <c r="EVZ205" s="943"/>
      <c r="EWA205" s="943"/>
      <c r="EWB205" s="943"/>
      <c r="EWC205" s="943"/>
      <c r="EWD205" s="943"/>
      <c r="EWE205" s="943"/>
      <c r="EWF205" s="943"/>
      <c r="EWG205" s="943"/>
      <c r="EWH205" s="943"/>
      <c r="EWI205" s="943"/>
      <c r="EWJ205" s="943"/>
      <c r="EWK205" s="943"/>
      <c r="EWL205" s="943"/>
      <c r="EWM205" s="943"/>
      <c r="EWN205" s="943"/>
      <c r="EWO205" s="943"/>
      <c r="EWP205" s="943"/>
      <c r="EWQ205" s="943"/>
      <c r="EWR205" s="943"/>
      <c r="EWS205" s="943"/>
      <c r="EWT205" s="943"/>
      <c r="EWU205" s="943"/>
      <c r="EWV205" s="943"/>
      <c r="EWW205" s="943"/>
      <c r="EWX205" s="943"/>
      <c r="EWY205" s="943"/>
      <c r="EWZ205" s="943"/>
      <c r="EXA205" s="943"/>
      <c r="EXB205" s="943"/>
      <c r="EXC205" s="943"/>
      <c r="EXD205" s="943"/>
      <c r="EXE205" s="943"/>
      <c r="EXF205" s="943"/>
      <c r="EXG205" s="943"/>
      <c r="EXH205" s="943"/>
      <c r="EXI205" s="943"/>
      <c r="EXJ205" s="943"/>
      <c r="EXK205" s="943"/>
      <c r="EXL205" s="943"/>
      <c r="EXM205" s="943"/>
      <c r="EXN205" s="943"/>
      <c r="EXO205" s="943"/>
      <c r="EXP205" s="943"/>
      <c r="EXQ205" s="943"/>
      <c r="EXR205" s="943"/>
      <c r="EXS205" s="943"/>
      <c r="EXT205" s="943"/>
      <c r="EXU205" s="943"/>
      <c r="EXV205" s="943"/>
      <c r="EXW205" s="943"/>
      <c r="EXX205" s="943"/>
      <c r="EXY205" s="943"/>
      <c r="EXZ205" s="943"/>
      <c r="EYA205" s="943"/>
      <c r="EYB205" s="943"/>
      <c r="EYC205" s="943"/>
      <c r="EYD205" s="943"/>
      <c r="EYE205" s="943"/>
      <c r="EYF205" s="943"/>
      <c r="EYG205" s="943"/>
      <c r="EYH205" s="943"/>
      <c r="EYI205" s="943"/>
      <c r="EYJ205" s="943"/>
      <c r="EYK205" s="943"/>
      <c r="EYL205" s="943"/>
      <c r="EYM205" s="943"/>
      <c r="EYN205" s="943"/>
      <c r="EYO205" s="943"/>
      <c r="EYP205" s="943"/>
      <c r="EYQ205" s="943"/>
      <c r="EYR205" s="943"/>
      <c r="EYS205" s="943"/>
      <c r="EYT205" s="943"/>
      <c r="EYU205" s="943"/>
      <c r="EYV205" s="943"/>
      <c r="EYW205" s="943"/>
      <c r="EYX205" s="943"/>
      <c r="EYY205" s="943"/>
      <c r="EYZ205" s="943"/>
      <c r="EZA205" s="943"/>
      <c r="EZB205" s="943"/>
      <c r="EZC205" s="943"/>
      <c r="EZD205" s="943"/>
      <c r="EZE205" s="943"/>
      <c r="EZF205" s="943"/>
      <c r="EZG205" s="943"/>
      <c r="EZH205" s="943"/>
      <c r="EZI205" s="943"/>
      <c r="EZJ205" s="943"/>
      <c r="EZK205" s="943"/>
      <c r="EZL205" s="943"/>
      <c r="EZM205" s="943"/>
      <c r="EZN205" s="943"/>
      <c r="EZO205" s="943"/>
      <c r="EZP205" s="943"/>
      <c r="EZQ205" s="943"/>
      <c r="EZR205" s="943"/>
      <c r="EZS205" s="943"/>
      <c r="EZT205" s="943"/>
      <c r="EZU205" s="943"/>
      <c r="EZV205" s="943"/>
      <c r="EZW205" s="943"/>
      <c r="EZX205" s="943"/>
      <c r="EZY205" s="943"/>
      <c r="EZZ205" s="943"/>
      <c r="FAA205" s="943"/>
      <c r="FAB205" s="943"/>
      <c r="FAC205" s="943"/>
      <c r="FAD205" s="943"/>
      <c r="FAE205" s="943"/>
      <c r="FAF205" s="943"/>
      <c r="FAG205" s="943"/>
      <c r="FAH205" s="943"/>
      <c r="FAI205" s="943"/>
      <c r="FAJ205" s="943"/>
      <c r="FAK205" s="943"/>
      <c r="FAM205" s="943"/>
      <c r="FAN205" s="943"/>
      <c r="FAO205" s="943"/>
      <c r="FAP205" s="943"/>
      <c r="FAQ205" s="943"/>
      <c r="FAR205" s="943"/>
      <c r="FAS205" s="943"/>
      <c r="FAT205" s="943"/>
      <c r="FAU205" s="943"/>
      <c r="FAV205" s="943"/>
      <c r="FAW205" s="943"/>
      <c r="FAX205" s="943"/>
      <c r="FAY205" s="943"/>
      <c r="FAZ205" s="943"/>
      <c r="FBA205" s="943"/>
      <c r="FBB205" s="943"/>
      <c r="FBC205" s="943"/>
      <c r="FBD205" s="943"/>
      <c r="FBE205" s="943"/>
      <c r="FBF205" s="943"/>
      <c r="FBG205" s="943"/>
      <c r="FBH205" s="943"/>
      <c r="FBI205" s="943"/>
      <c r="FBJ205" s="943"/>
      <c r="FBK205" s="943"/>
      <c r="FBL205" s="943"/>
      <c r="FBM205" s="943"/>
      <c r="FBN205" s="943"/>
      <c r="FBO205" s="943"/>
      <c r="FBP205" s="943"/>
      <c r="FBQ205" s="943"/>
      <c r="FBR205" s="943"/>
      <c r="FBS205" s="943"/>
      <c r="FBT205" s="943"/>
      <c r="FBU205" s="943"/>
      <c r="FBV205" s="943"/>
      <c r="FBW205" s="943"/>
      <c r="FBX205" s="943"/>
      <c r="FBY205" s="943"/>
      <c r="FBZ205" s="943"/>
      <c r="FCA205" s="943"/>
      <c r="FCB205" s="943"/>
      <c r="FCC205" s="943"/>
      <c r="FCD205" s="943"/>
      <c r="FCE205" s="943"/>
      <c r="FCF205" s="943"/>
      <c r="FCG205" s="943"/>
      <c r="FCH205" s="943"/>
      <c r="FCI205" s="943"/>
      <c r="FCJ205" s="943"/>
      <c r="FCK205" s="943"/>
      <c r="FCL205" s="943"/>
      <c r="FCM205" s="943"/>
      <c r="FCN205" s="943"/>
      <c r="FCO205" s="943"/>
      <c r="FCP205" s="943"/>
      <c r="FCQ205" s="943"/>
      <c r="FCR205" s="943"/>
      <c r="FCS205" s="943"/>
      <c r="FCT205" s="943"/>
      <c r="FCU205" s="943"/>
      <c r="FCV205" s="943"/>
      <c r="FCW205" s="943"/>
      <c r="FCX205" s="943"/>
      <c r="FCY205" s="943"/>
      <c r="FCZ205" s="943"/>
      <c r="FDA205" s="943"/>
      <c r="FDB205" s="943"/>
      <c r="FDC205" s="943"/>
      <c r="FDD205" s="943"/>
      <c r="FDE205" s="943"/>
      <c r="FDF205" s="943"/>
      <c r="FDG205" s="943"/>
      <c r="FDH205" s="943"/>
      <c r="FDI205" s="943"/>
      <c r="FDJ205" s="943"/>
      <c r="FDK205" s="943"/>
      <c r="FDL205" s="943"/>
      <c r="FDM205" s="943"/>
      <c r="FDN205" s="943"/>
      <c r="FDO205" s="943"/>
      <c r="FDP205" s="943"/>
      <c r="FDQ205" s="943"/>
      <c r="FDR205" s="943"/>
      <c r="FDS205" s="943"/>
      <c r="FDT205" s="943"/>
      <c r="FDU205" s="943"/>
      <c r="FDV205" s="943"/>
      <c r="FDW205" s="943"/>
      <c r="FDX205" s="943"/>
      <c r="FDY205" s="943"/>
      <c r="FDZ205" s="943"/>
      <c r="FEA205" s="943"/>
      <c r="FEB205" s="943"/>
      <c r="FEC205" s="943"/>
      <c r="FED205" s="943"/>
      <c r="FEE205" s="943"/>
      <c r="FEF205" s="943"/>
      <c r="FEG205" s="943"/>
      <c r="FEH205" s="943"/>
      <c r="FEI205" s="943"/>
      <c r="FEJ205" s="943"/>
      <c r="FEK205" s="943"/>
      <c r="FEL205" s="943"/>
      <c r="FEM205" s="943"/>
      <c r="FEN205" s="943"/>
      <c r="FEO205" s="943"/>
      <c r="FEP205" s="943"/>
      <c r="FEQ205" s="943"/>
      <c r="FER205" s="943"/>
      <c r="FES205" s="943"/>
      <c r="FET205" s="943"/>
      <c r="FEU205" s="943"/>
      <c r="FEV205" s="943"/>
      <c r="FEW205" s="943"/>
      <c r="FEX205" s="943"/>
      <c r="FEY205" s="943"/>
      <c r="FEZ205" s="943"/>
      <c r="FFA205" s="943"/>
      <c r="FFB205" s="943"/>
      <c r="FFC205" s="943"/>
      <c r="FFD205" s="943"/>
      <c r="FFE205" s="943"/>
      <c r="FFF205" s="943"/>
      <c r="FFG205" s="943"/>
      <c r="FFH205" s="943"/>
      <c r="FFI205" s="943"/>
      <c r="FFJ205" s="943"/>
      <c r="FFK205" s="943"/>
      <c r="FFL205" s="943"/>
      <c r="FFM205" s="943"/>
      <c r="FFN205" s="943"/>
      <c r="FFO205" s="943"/>
      <c r="FFP205" s="943"/>
      <c r="FFQ205" s="943"/>
      <c r="FFR205" s="943"/>
      <c r="FFS205" s="943"/>
      <c r="FFT205" s="943"/>
      <c r="FFU205" s="943"/>
      <c r="FFV205" s="943"/>
      <c r="FFW205" s="943"/>
      <c r="FFX205" s="943"/>
      <c r="FFY205" s="943"/>
      <c r="FFZ205" s="943"/>
      <c r="FGA205" s="943"/>
      <c r="FGB205" s="943"/>
      <c r="FGC205" s="943"/>
      <c r="FGD205" s="943"/>
      <c r="FGE205" s="943"/>
      <c r="FGF205" s="943"/>
      <c r="FGG205" s="943"/>
      <c r="FGH205" s="943"/>
      <c r="FGI205" s="943"/>
      <c r="FGJ205" s="943"/>
      <c r="FGK205" s="943"/>
      <c r="FGL205" s="943"/>
      <c r="FGM205" s="943"/>
      <c r="FGN205" s="943"/>
      <c r="FGO205" s="943"/>
      <c r="FGP205" s="943"/>
      <c r="FGQ205" s="943"/>
      <c r="FGR205" s="943"/>
      <c r="FGS205" s="943"/>
      <c r="FGT205" s="943"/>
      <c r="FGU205" s="943"/>
      <c r="FGV205" s="943"/>
      <c r="FGW205" s="943"/>
      <c r="FGX205" s="943"/>
      <c r="FGY205" s="943"/>
      <c r="FGZ205" s="943"/>
      <c r="FHA205" s="943"/>
      <c r="FHB205" s="943"/>
      <c r="FHC205" s="943"/>
      <c r="FHD205" s="943"/>
      <c r="FHE205" s="943"/>
      <c r="FHF205" s="943"/>
      <c r="FHG205" s="943"/>
      <c r="FHH205" s="943"/>
      <c r="FHI205" s="943"/>
      <c r="FHJ205" s="943"/>
      <c r="FHK205" s="943"/>
      <c r="FHL205" s="943"/>
      <c r="FHM205" s="943"/>
      <c r="FHN205" s="943"/>
      <c r="FHO205" s="943"/>
      <c r="FHP205" s="943"/>
      <c r="FHQ205" s="943"/>
      <c r="FHR205" s="943"/>
      <c r="FHS205" s="943"/>
      <c r="FHT205" s="943"/>
      <c r="FHU205" s="943"/>
      <c r="FHV205" s="943"/>
      <c r="FHW205" s="943"/>
      <c r="FHX205" s="943"/>
      <c r="FHY205" s="943"/>
      <c r="FHZ205" s="943"/>
      <c r="FIA205" s="943"/>
      <c r="FIB205" s="943"/>
      <c r="FIC205" s="943"/>
      <c r="FID205" s="943"/>
      <c r="FIE205" s="943"/>
      <c r="FIF205" s="943"/>
      <c r="FIG205" s="943"/>
      <c r="FIH205" s="943"/>
      <c r="FII205" s="943"/>
      <c r="FIJ205" s="943"/>
      <c r="FIK205" s="943"/>
      <c r="FIL205" s="943"/>
      <c r="FIM205" s="943"/>
      <c r="FIN205" s="943"/>
      <c r="FIO205" s="943"/>
      <c r="FIP205" s="943"/>
      <c r="FIQ205" s="943"/>
      <c r="FIR205" s="943"/>
      <c r="FIS205" s="943"/>
      <c r="FIT205" s="943"/>
      <c r="FIU205" s="943"/>
      <c r="FIV205" s="943"/>
      <c r="FIW205" s="943"/>
      <c r="FIX205" s="943"/>
      <c r="FIY205" s="943"/>
      <c r="FIZ205" s="943"/>
      <c r="FJA205" s="943"/>
      <c r="FJB205" s="943"/>
      <c r="FJC205" s="943"/>
      <c r="FJD205" s="943"/>
      <c r="FJE205" s="943"/>
      <c r="FJF205" s="943"/>
      <c r="FJG205" s="943"/>
      <c r="FJH205" s="943"/>
      <c r="FJI205" s="943"/>
      <c r="FJJ205" s="943"/>
      <c r="FJK205" s="943"/>
      <c r="FJL205" s="943"/>
      <c r="FJM205" s="943"/>
      <c r="FJN205" s="943"/>
      <c r="FJO205" s="943"/>
      <c r="FJP205" s="943"/>
      <c r="FJQ205" s="943"/>
      <c r="FJR205" s="943"/>
      <c r="FJS205" s="943"/>
      <c r="FJT205" s="943"/>
      <c r="FJU205" s="943"/>
      <c r="FJV205" s="943"/>
      <c r="FJW205" s="943"/>
      <c r="FJX205" s="943"/>
      <c r="FJY205" s="943"/>
      <c r="FJZ205" s="943"/>
      <c r="FKA205" s="943"/>
      <c r="FKB205" s="943"/>
      <c r="FKC205" s="943"/>
      <c r="FKD205" s="943"/>
      <c r="FKE205" s="943"/>
      <c r="FKF205" s="943"/>
      <c r="FKG205" s="943"/>
      <c r="FKI205" s="943"/>
      <c r="FKJ205" s="943"/>
      <c r="FKK205" s="943"/>
      <c r="FKL205" s="943"/>
      <c r="FKM205" s="943"/>
      <c r="FKN205" s="943"/>
      <c r="FKO205" s="943"/>
      <c r="FKP205" s="943"/>
      <c r="FKQ205" s="943"/>
      <c r="FKR205" s="943"/>
      <c r="FKS205" s="943"/>
      <c r="FKT205" s="943"/>
      <c r="FKU205" s="943"/>
      <c r="FKV205" s="943"/>
      <c r="FKW205" s="943"/>
      <c r="FKX205" s="943"/>
      <c r="FKY205" s="943"/>
      <c r="FKZ205" s="943"/>
      <c r="FLA205" s="943"/>
      <c r="FLB205" s="943"/>
      <c r="FLC205" s="943"/>
      <c r="FLD205" s="943"/>
      <c r="FLE205" s="943"/>
      <c r="FLF205" s="943"/>
      <c r="FLG205" s="943"/>
      <c r="FLH205" s="943"/>
      <c r="FLI205" s="943"/>
      <c r="FLJ205" s="943"/>
      <c r="FLK205" s="943"/>
      <c r="FLL205" s="943"/>
      <c r="FLM205" s="943"/>
      <c r="FLN205" s="943"/>
      <c r="FLO205" s="943"/>
      <c r="FLP205" s="943"/>
      <c r="FLQ205" s="943"/>
      <c r="FLR205" s="943"/>
      <c r="FLS205" s="943"/>
      <c r="FLT205" s="943"/>
      <c r="FLU205" s="943"/>
      <c r="FLV205" s="943"/>
      <c r="FLW205" s="943"/>
      <c r="FLX205" s="943"/>
      <c r="FLY205" s="943"/>
      <c r="FLZ205" s="943"/>
      <c r="FMA205" s="943"/>
      <c r="FMB205" s="943"/>
      <c r="FMC205" s="943"/>
      <c r="FMD205" s="943"/>
      <c r="FME205" s="943"/>
      <c r="FMF205" s="943"/>
      <c r="FMG205" s="943"/>
      <c r="FMH205" s="943"/>
      <c r="FMI205" s="943"/>
      <c r="FMJ205" s="943"/>
      <c r="FMK205" s="943"/>
      <c r="FML205" s="943"/>
      <c r="FMM205" s="943"/>
      <c r="FMN205" s="943"/>
      <c r="FMO205" s="943"/>
      <c r="FMP205" s="943"/>
      <c r="FMQ205" s="943"/>
      <c r="FMR205" s="943"/>
      <c r="FMS205" s="943"/>
      <c r="FMT205" s="943"/>
      <c r="FMU205" s="943"/>
      <c r="FMV205" s="943"/>
      <c r="FMW205" s="943"/>
      <c r="FMX205" s="943"/>
      <c r="FMY205" s="943"/>
      <c r="FMZ205" s="943"/>
      <c r="FNA205" s="943"/>
      <c r="FNB205" s="943"/>
      <c r="FNC205" s="943"/>
      <c r="FND205" s="943"/>
      <c r="FNE205" s="943"/>
      <c r="FNF205" s="943"/>
      <c r="FNG205" s="943"/>
      <c r="FNH205" s="943"/>
      <c r="FNI205" s="943"/>
      <c r="FNJ205" s="943"/>
      <c r="FNK205" s="943"/>
      <c r="FNL205" s="943"/>
      <c r="FNM205" s="943"/>
      <c r="FNN205" s="943"/>
      <c r="FNO205" s="943"/>
      <c r="FNP205" s="943"/>
      <c r="FNQ205" s="943"/>
      <c r="FNR205" s="943"/>
      <c r="FNS205" s="943"/>
      <c r="FNT205" s="943"/>
      <c r="FNU205" s="943"/>
      <c r="FNV205" s="943"/>
      <c r="FNW205" s="943"/>
      <c r="FNX205" s="943"/>
      <c r="FNY205" s="943"/>
      <c r="FNZ205" s="943"/>
      <c r="FOA205" s="943"/>
      <c r="FOB205" s="943"/>
      <c r="FOC205" s="943"/>
      <c r="FOD205" s="943"/>
      <c r="FOE205" s="943"/>
      <c r="FOF205" s="943"/>
      <c r="FOG205" s="943"/>
      <c r="FOH205" s="943"/>
      <c r="FOI205" s="943"/>
      <c r="FOJ205" s="943"/>
      <c r="FOK205" s="943"/>
      <c r="FOL205" s="943"/>
      <c r="FOM205" s="943"/>
      <c r="FON205" s="943"/>
      <c r="FOO205" s="943"/>
      <c r="FOP205" s="943"/>
      <c r="FOQ205" s="943"/>
      <c r="FOR205" s="943"/>
      <c r="FOS205" s="943"/>
      <c r="FOT205" s="943"/>
      <c r="FOU205" s="943"/>
      <c r="FOV205" s="943"/>
      <c r="FOW205" s="943"/>
      <c r="FOX205" s="943"/>
      <c r="FOY205" s="943"/>
      <c r="FOZ205" s="943"/>
      <c r="FPA205" s="943"/>
      <c r="FPB205" s="943"/>
      <c r="FPC205" s="943"/>
      <c r="FPD205" s="943"/>
      <c r="FPE205" s="943"/>
      <c r="FPF205" s="943"/>
      <c r="FPG205" s="943"/>
      <c r="FPH205" s="943"/>
      <c r="FPI205" s="943"/>
      <c r="FPJ205" s="943"/>
      <c r="FPK205" s="943"/>
      <c r="FPL205" s="943"/>
      <c r="FPM205" s="943"/>
      <c r="FPN205" s="943"/>
      <c r="FPO205" s="943"/>
      <c r="FPP205" s="943"/>
      <c r="FPQ205" s="943"/>
      <c r="FPR205" s="943"/>
      <c r="FPS205" s="943"/>
      <c r="FPT205" s="943"/>
      <c r="FPU205" s="943"/>
      <c r="FPV205" s="943"/>
      <c r="FPW205" s="943"/>
      <c r="FPX205" s="943"/>
      <c r="FPY205" s="943"/>
      <c r="FPZ205" s="943"/>
      <c r="FQA205" s="943"/>
      <c r="FQB205" s="943"/>
      <c r="FQC205" s="943"/>
      <c r="FQD205" s="943"/>
      <c r="FQE205" s="943"/>
      <c r="FQF205" s="943"/>
      <c r="FQG205" s="943"/>
      <c r="FQH205" s="943"/>
      <c r="FQI205" s="943"/>
      <c r="FQJ205" s="943"/>
      <c r="FQK205" s="943"/>
      <c r="FQL205" s="943"/>
      <c r="FQM205" s="943"/>
      <c r="FQN205" s="943"/>
      <c r="FQO205" s="943"/>
      <c r="FQP205" s="943"/>
      <c r="FQQ205" s="943"/>
      <c r="FQR205" s="943"/>
      <c r="FQS205" s="943"/>
      <c r="FQT205" s="943"/>
      <c r="FQU205" s="943"/>
      <c r="FQV205" s="943"/>
      <c r="FQW205" s="943"/>
      <c r="FQX205" s="943"/>
      <c r="FQY205" s="943"/>
      <c r="FQZ205" s="943"/>
      <c r="FRA205" s="943"/>
      <c r="FRB205" s="943"/>
      <c r="FRC205" s="943"/>
      <c r="FRD205" s="943"/>
      <c r="FRE205" s="943"/>
      <c r="FRF205" s="943"/>
      <c r="FRG205" s="943"/>
      <c r="FRH205" s="943"/>
      <c r="FRI205" s="943"/>
      <c r="FRJ205" s="943"/>
      <c r="FRK205" s="943"/>
      <c r="FRL205" s="943"/>
      <c r="FRM205" s="943"/>
      <c r="FRN205" s="943"/>
      <c r="FRO205" s="943"/>
      <c r="FRP205" s="943"/>
      <c r="FRQ205" s="943"/>
      <c r="FRR205" s="943"/>
      <c r="FRS205" s="943"/>
      <c r="FRT205" s="943"/>
      <c r="FRU205" s="943"/>
      <c r="FRV205" s="943"/>
      <c r="FRW205" s="943"/>
      <c r="FRX205" s="943"/>
      <c r="FRY205" s="943"/>
      <c r="FRZ205" s="943"/>
      <c r="FSA205" s="943"/>
      <c r="FSB205" s="943"/>
      <c r="FSC205" s="943"/>
      <c r="FSD205" s="943"/>
      <c r="FSE205" s="943"/>
      <c r="FSF205" s="943"/>
      <c r="FSG205" s="943"/>
      <c r="FSH205" s="943"/>
      <c r="FSI205" s="943"/>
      <c r="FSJ205" s="943"/>
      <c r="FSK205" s="943"/>
      <c r="FSL205" s="943"/>
      <c r="FSM205" s="943"/>
      <c r="FSN205" s="943"/>
      <c r="FSO205" s="943"/>
      <c r="FSP205" s="943"/>
      <c r="FSQ205" s="943"/>
      <c r="FSR205" s="943"/>
      <c r="FSS205" s="943"/>
      <c r="FST205" s="943"/>
      <c r="FSU205" s="943"/>
      <c r="FSV205" s="943"/>
      <c r="FSW205" s="943"/>
      <c r="FSX205" s="943"/>
      <c r="FSY205" s="943"/>
      <c r="FSZ205" s="943"/>
      <c r="FTA205" s="943"/>
      <c r="FTB205" s="943"/>
      <c r="FTC205" s="943"/>
      <c r="FTD205" s="943"/>
      <c r="FTE205" s="943"/>
      <c r="FTF205" s="943"/>
      <c r="FTG205" s="943"/>
      <c r="FTH205" s="943"/>
      <c r="FTI205" s="943"/>
      <c r="FTJ205" s="943"/>
      <c r="FTK205" s="943"/>
      <c r="FTL205" s="943"/>
      <c r="FTM205" s="943"/>
      <c r="FTN205" s="943"/>
      <c r="FTO205" s="943"/>
      <c r="FTP205" s="943"/>
      <c r="FTQ205" s="943"/>
      <c r="FTR205" s="943"/>
      <c r="FTS205" s="943"/>
      <c r="FTT205" s="943"/>
      <c r="FTU205" s="943"/>
      <c r="FTV205" s="943"/>
      <c r="FTW205" s="943"/>
      <c r="FTX205" s="943"/>
      <c r="FTY205" s="943"/>
      <c r="FTZ205" s="943"/>
      <c r="FUA205" s="943"/>
      <c r="FUB205" s="943"/>
      <c r="FUC205" s="943"/>
      <c r="FUE205" s="943"/>
      <c r="FUF205" s="943"/>
      <c r="FUG205" s="943"/>
      <c r="FUH205" s="943"/>
      <c r="FUI205" s="943"/>
      <c r="FUJ205" s="943"/>
      <c r="FUK205" s="943"/>
      <c r="FUL205" s="943"/>
      <c r="FUM205" s="943"/>
      <c r="FUN205" s="943"/>
      <c r="FUO205" s="943"/>
      <c r="FUP205" s="943"/>
      <c r="FUQ205" s="943"/>
      <c r="FUR205" s="943"/>
      <c r="FUS205" s="943"/>
      <c r="FUT205" s="943"/>
      <c r="FUU205" s="943"/>
      <c r="FUV205" s="943"/>
      <c r="FUW205" s="943"/>
      <c r="FUX205" s="943"/>
      <c r="FUY205" s="943"/>
      <c r="FUZ205" s="943"/>
      <c r="FVA205" s="943"/>
      <c r="FVB205" s="943"/>
      <c r="FVC205" s="943"/>
      <c r="FVD205" s="943"/>
      <c r="FVE205" s="943"/>
      <c r="FVF205" s="943"/>
      <c r="FVG205" s="943"/>
      <c r="FVH205" s="943"/>
      <c r="FVI205" s="943"/>
      <c r="FVJ205" s="943"/>
      <c r="FVK205" s="943"/>
      <c r="FVL205" s="943"/>
      <c r="FVM205" s="943"/>
      <c r="FVN205" s="943"/>
      <c r="FVO205" s="943"/>
      <c r="FVP205" s="943"/>
      <c r="FVQ205" s="943"/>
      <c r="FVR205" s="943"/>
      <c r="FVS205" s="943"/>
      <c r="FVT205" s="943"/>
      <c r="FVU205" s="943"/>
      <c r="FVV205" s="943"/>
      <c r="FVW205" s="943"/>
      <c r="FVX205" s="943"/>
      <c r="FVY205" s="943"/>
      <c r="FVZ205" s="943"/>
      <c r="FWA205" s="943"/>
      <c r="FWB205" s="943"/>
      <c r="FWC205" s="943"/>
      <c r="FWD205" s="943"/>
      <c r="FWE205" s="943"/>
      <c r="FWF205" s="943"/>
      <c r="FWG205" s="943"/>
      <c r="FWH205" s="943"/>
      <c r="FWI205" s="943"/>
      <c r="FWJ205" s="943"/>
      <c r="FWK205" s="943"/>
      <c r="FWL205" s="943"/>
      <c r="FWM205" s="943"/>
      <c r="FWN205" s="943"/>
      <c r="FWO205" s="943"/>
      <c r="FWP205" s="943"/>
      <c r="FWQ205" s="943"/>
      <c r="FWR205" s="943"/>
      <c r="FWS205" s="943"/>
      <c r="FWT205" s="943"/>
      <c r="FWU205" s="943"/>
      <c r="FWV205" s="943"/>
      <c r="FWW205" s="943"/>
      <c r="FWX205" s="943"/>
      <c r="FWY205" s="943"/>
      <c r="FWZ205" s="943"/>
      <c r="FXA205" s="943"/>
      <c r="FXB205" s="943"/>
      <c r="FXC205" s="943"/>
      <c r="FXD205" s="943"/>
      <c r="FXE205" s="943"/>
      <c r="FXF205" s="943"/>
      <c r="FXG205" s="943"/>
      <c r="FXH205" s="943"/>
      <c r="FXI205" s="943"/>
      <c r="FXJ205" s="943"/>
      <c r="FXK205" s="943"/>
      <c r="FXL205" s="943"/>
      <c r="FXM205" s="943"/>
      <c r="FXN205" s="943"/>
      <c r="FXO205" s="943"/>
      <c r="FXP205" s="943"/>
      <c r="FXQ205" s="943"/>
      <c r="FXR205" s="943"/>
      <c r="FXS205" s="943"/>
      <c r="FXT205" s="943"/>
      <c r="FXU205" s="943"/>
      <c r="FXV205" s="943"/>
      <c r="FXW205" s="943"/>
      <c r="FXX205" s="943"/>
      <c r="FXY205" s="943"/>
      <c r="FXZ205" s="943"/>
      <c r="FYA205" s="943"/>
      <c r="FYB205" s="943"/>
      <c r="FYC205" s="943"/>
      <c r="FYD205" s="943"/>
      <c r="FYE205" s="943"/>
      <c r="FYF205" s="943"/>
      <c r="FYG205" s="943"/>
      <c r="FYH205" s="943"/>
      <c r="FYI205" s="943"/>
      <c r="FYJ205" s="943"/>
      <c r="FYK205" s="943"/>
      <c r="FYL205" s="943"/>
      <c r="FYM205" s="943"/>
      <c r="FYN205" s="943"/>
      <c r="FYO205" s="943"/>
      <c r="FYP205" s="943"/>
      <c r="FYQ205" s="943"/>
      <c r="FYR205" s="943"/>
      <c r="FYS205" s="943"/>
      <c r="FYT205" s="943"/>
      <c r="FYU205" s="943"/>
      <c r="FYV205" s="943"/>
      <c r="FYW205" s="943"/>
      <c r="FYX205" s="943"/>
      <c r="FYY205" s="943"/>
      <c r="FYZ205" s="943"/>
      <c r="FZA205" s="943"/>
      <c r="FZB205" s="943"/>
      <c r="FZC205" s="943"/>
      <c r="FZD205" s="943"/>
      <c r="FZE205" s="943"/>
      <c r="FZF205" s="943"/>
      <c r="FZG205" s="943"/>
      <c r="FZH205" s="943"/>
      <c r="FZI205" s="943"/>
      <c r="FZJ205" s="943"/>
      <c r="FZK205" s="943"/>
      <c r="FZL205" s="943"/>
      <c r="FZM205" s="943"/>
      <c r="FZN205" s="943"/>
      <c r="FZO205" s="943"/>
      <c r="FZP205" s="943"/>
      <c r="FZQ205" s="943"/>
      <c r="FZR205" s="943"/>
      <c r="FZS205" s="943"/>
      <c r="FZT205" s="943"/>
      <c r="FZU205" s="943"/>
      <c r="FZV205" s="943"/>
      <c r="FZW205" s="943"/>
      <c r="FZX205" s="943"/>
      <c r="FZY205" s="943"/>
      <c r="FZZ205" s="943"/>
      <c r="GAA205" s="943"/>
      <c r="GAB205" s="943"/>
      <c r="GAC205" s="943"/>
      <c r="GAD205" s="943"/>
      <c r="GAE205" s="943"/>
      <c r="GAF205" s="943"/>
      <c r="GAG205" s="943"/>
      <c r="GAH205" s="943"/>
      <c r="GAI205" s="943"/>
      <c r="GAJ205" s="943"/>
      <c r="GAK205" s="943"/>
      <c r="GAL205" s="943"/>
      <c r="GAM205" s="943"/>
      <c r="GAN205" s="943"/>
      <c r="GAO205" s="943"/>
      <c r="GAP205" s="943"/>
      <c r="GAQ205" s="943"/>
      <c r="GAR205" s="943"/>
      <c r="GAS205" s="943"/>
      <c r="GAT205" s="943"/>
      <c r="GAU205" s="943"/>
      <c r="GAV205" s="943"/>
      <c r="GAW205" s="943"/>
      <c r="GAX205" s="943"/>
      <c r="GAY205" s="943"/>
      <c r="GAZ205" s="943"/>
      <c r="GBA205" s="943"/>
      <c r="GBB205" s="943"/>
      <c r="GBC205" s="943"/>
      <c r="GBD205" s="943"/>
      <c r="GBE205" s="943"/>
      <c r="GBF205" s="943"/>
      <c r="GBG205" s="943"/>
      <c r="GBH205" s="943"/>
      <c r="GBI205" s="943"/>
      <c r="GBJ205" s="943"/>
      <c r="GBK205" s="943"/>
      <c r="GBL205" s="943"/>
      <c r="GBM205" s="943"/>
      <c r="GBN205" s="943"/>
      <c r="GBO205" s="943"/>
      <c r="GBP205" s="943"/>
      <c r="GBQ205" s="943"/>
      <c r="GBR205" s="943"/>
      <c r="GBS205" s="943"/>
      <c r="GBT205" s="943"/>
      <c r="GBU205" s="943"/>
      <c r="GBV205" s="943"/>
      <c r="GBW205" s="943"/>
      <c r="GBX205" s="943"/>
      <c r="GBY205" s="943"/>
      <c r="GBZ205" s="943"/>
      <c r="GCA205" s="943"/>
      <c r="GCB205" s="943"/>
      <c r="GCC205" s="943"/>
      <c r="GCD205" s="943"/>
      <c r="GCE205" s="943"/>
      <c r="GCF205" s="943"/>
      <c r="GCG205" s="943"/>
      <c r="GCH205" s="943"/>
      <c r="GCI205" s="943"/>
      <c r="GCJ205" s="943"/>
      <c r="GCK205" s="943"/>
      <c r="GCL205" s="943"/>
      <c r="GCM205" s="943"/>
      <c r="GCN205" s="943"/>
      <c r="GCO205" s="943"/>
      <c r="GCP205" s="943"/>
      <c r="GCQ205" s="943"/>
      <c r="GCR205" s="943"/>
      <c r="GCS205" s="943"/>
      <c r="GCT205" s="943"/>
      <c r="GCU205" s="943"/>
      <c r="GCV205" s="943"/>
      <c r="GCW205" s="943"/>
      <c r="GCX205" s="943"/>
      <c r="GCY205" s="943"/>
      <c r="GCZ205" s="943"/>
      <c r="GDA205" s="943"/>
      <c r="GDB205" s="943"/>
      <c r="GDC205" s="943"/>
      <c r="GDD205" s="943"/>
      <c r="GDE205" s="943"/>
      <c r="GDF205" s="943"/>
      <c r="GDG205" s="943"/>
      <c r="GDH205" s="943"/>
      <c r="GDI205" s="943"/>
      <c r="GDJ205" s="943"/>
      <c r="GDK205" s="943"/>
      <c r="GDL205" s="943"/>
      <c r="GDM205" s="943"/>
      <c r="GDN205" s="943"/>
      <c r="GDO205" s="943"/>
      <c r="GDP205" s="943"/>
      <c r="GDQ205" s="943"/>
      <c r="GDR205" s="943"/>
      <c r="GDS205" s="943"/>
      <c r="GDT205" s="943"/>
      <c r="GDU205" s="943"/>
      <c r="GDV205" s="943"/>
      <c r="GDW205" s="943"/>
      <c r="GDX205" s="943"/>
      <c r="GDY205" s="943"/>
      <c r="GEA205" s="943"/>
      <c r="GEB205" s="943"/>
      <c r="GEC205" s="943"/>
      <c r="GED205" s="943"/>
      <c r="GEE205" s="943"/>
      <c r="GEF205" s="943"/>
      <c r="GEG205" s="943"/>
      <c r="GEH205" s="943"/>
      <c r="GEI205" s="943"/>
      <c r="GEJ205" s="943"/>
      <c r="GEK205" s="943"/>
      <c r="GEL205" s="943"/>
      <c r="GEM205" s="943"/>
      <c r="GEN205" s="943"/>
      <c r="GEO205" s="943"/>
      <c r="GEP205" s="943"/>
      <c r="GEQ205" s="943"/>
      <c r="GER205" s="943"/>
      <c r="GES205" s="943"/>
      <c r="GET205" s="943"/>
      <c r="GEU205" s="943"/>
      <c r="GEV205" s="943"/>
      <c r="GEW205" s="943"/>
      <c r="GEX205" s="943"/>
      <c r="GEY205" s="943"/>
      <c r="GEZ205" s="943"/>
      <c r="GFA205" s="943"/>
      <c r="GFB205" s="943"/>
      <c r="GFC205" s="943"/>
      <c r="GFD205" s="943"/>
      <c r="GFE205" s="943"/>
      <c r="GFF205" s="943"/>
      <c r="GFG205" s="943"/>
      <c r="GFH205" s="943"/>
      <c r="GFI205" s="943"/>
      <c r="GFJ205" s="943"/>
      <c r="GFK205" s="943"/>
      <c r="GFL205" s="943"/>
      <c r="GFM205" s="943"/>
      <c r="GFN205" s="943"/>
      <c r="GFO205" s="943"/>
      <c r="GFP205" s="943"/>
      <c r="GFQ205" s="943"/>
      <c r="GFR205" s="943"/>
      <c r="GFS205" s="943"/>
      <c r="GFT205" s="943"/>
      <c r="GFU205" s="943"/>
      <c r="GFV205" s="943"/>
      <c r="GFW205" s="943"/>
      <c r="GFX205" s="943"/>
      <c r="GFY205" s="943"/>
      <c r="GFZ205" s="943"/>
      <c r="GGA205" s="943"/>
      <c r="GGB205" s="943"/>
      <c r="GGC205" s="943"/>
      <c r="GGD205" s="943"/>
      <c r="GGE205" s="943"/>
      <c r="GGF205" s="943"/>
      <c r="GGG205" s="943"/>
      <c r="GGH205" s="943"/>
      <c r="GGI205" s="943"/>
      <c r="GGJ205" s="943"/>
      <c r="GGK205" s="943"/>
      <c r="GGL205" s="943"/>
      <c r="GGM205" s="943"/>
      <c r="GGN205" s="943"/>
      <c r="GGO205" s="943"/>
      <c r="GGP205" s="943"/>
      <c r="GGQ205" s="943"/>
      <c r="GGR205" s="943"/>
      <c r="GGS205" s="943"/>
      <c r="GGT205" s="943"/>
      <c r="GGU205" s="943"/>
      <c r="GGV205" s="943"/>
      <c r="GGW205" s="943"/>
      <c r="GGX205" s="943"/>
      <c r="GGY205" s="943"/>
      <c r="GGZ205" s="943"/>
      <c r="GHA205" s="943"/>
      <c r="GHB205" s="943"/>
      <c r="GHC205" s="943"/>
      <c r="GHD205" s="943"/>
      <c r="GHE205" s="943"/>
      <c r="GHF205" s="943"/>
      <c r="GHG205" s="943"/>
      <c r="GHH205" s="943"/>
      <c r="GHI205" s="943"/>
      <c r="GHJ205" s="943"/>
      <c r="GHK205" s="943"/>
      <c r="GHL205" s="943"/>
      <c r="GHM205" s="943"/>
      <c r="GHN205" s="943"/>
      <c r="GHO205" s="943"/>
      <c r="GHP205" s="943"/>
      <c r="GHQ205" s="943"/>
      <c r="GHR205" s="943"/>
      <c r="GHS205" s="943"/>
      <c r="GHT205" s="943"/>
      <c r="GHU205" s="943"/>
      <c r="GHV205" s="943"/>
      <c r="GHW205" s="943"/>
      <c r="GHX205" s="943"/>
      <c r="GHY205" s="943"/>
      <c r="GHZ205" s="943"/>
      <c r="GIA205" s="943"/>
      <c r="GIB205" s="943"/>
      <c r="GIC205" s="943"/>
      <c r="GID205" s="943"/>
      <c r="GIE205" s="943"/>
      <c r="GIF205" s="943"/>
      <c r="GIG205" s="943"/>
      <c r="GIH205" s="943"/>
      <c r="GII205" s="943"/>
      <c r="GIJ205" s="943"/>
      <c r="GIK205" s="943"/>
      <c r="GIL205" s="943"/>
      <c r="GIM205" s="943"/>
      <c r="GIN205" s="943"/>
      <c r="GIO205" s="943"/>
      <c r="GIP205" s="943"/>
      <c r="GIQ205" s="943"/>
      <c r="GIR205" s="943"/>
      <c r="GIS205" s="943"/>
      <c r="GIT205" s="943"/>
      <c r="GIU205" s="943"/>
      <c r="GIV205" s="943"/>
      <c r="GIW205" s="943"/>
      <c r="GIX205" s="943"/>
      <c r="GIY205" s="943"/>
      <c r="GIZ205" s="943"/>
      <c r="GJA205" s="943"/>
      <c r="GJB205" s="943"/>
      <c r="GJC205" s="943"/>
      <c r="GJD205" s="943"/>
      <c r="GJE205" s="943"/>
      <c r="GJF205" s="943"/>
      <c r="GJG205" s="943"/>
      <c r="GJH205" s="943"/>
      <c r="GJI205" s="943"/>
      <c r="GJJ205" s="943"/>
      <c r="GJK205" s="943"/>
      <c r="GJL205" s="943"/>
      <c r="GJM205" s="943"/>
      <c r="GJN205" s="943"/>
      <c r="GJO205" s="943"/>
      <c r="GJP205" s="943"/>
      <c r="GJQ205" s="943"/>
      <c r="GJR205" s="943"/>
      <c r="GJS205" s="943"/>
      <c r="GJT205" s="943"/>
      <c r="GJU205" s="943"/>
      <c r="GJV205" s="943"/>
      <c r="GJW205" s="943"/>
      <c r="GJX205" s="943"/>
      <c r="GJY205" s="943"/>
      <c r="GJZ205" s="943"/>
      <c r="GKA205" s="943"/>
      <c r="GKB205" s="943"/>
      <c r="GKC205" s="943"/>
      <c r="GKD205" s="943"/>
      <c r="GKE205" s="943"/>
      <c r="GKF205" s="943"/>
      <c r="GKG205" s="943"/>
      <c r="GKH205" s="943"/>
      <c r="GKI205" s="943"/>
      <c r="GKJ205" s="943"/>
      <c r="GKK205" s="943"/>
      <c r="GKL205" s="943"/>
      <c r="GKM205" s="943"/>
      <c r="GKN205" s="943"/>
      <c r="GKO205" s="943"/>
      <c r="GKP205" s="943"/>
      <c r="GKQ205" s="943"/>
      <c r="GKR205" s="943"/>
      <c r="GKS205" s="943"/>
      <c r="GKT205" s="943"/>
      <c r="GKU205" s="943"/>
      <c r="GKV205" s="943"/>
      <c r="GKW205" s="943"/>
      <c r="GKX205" s="943"/>
      <c r="GKY205" s="943"/>
      <c r="GKZ205" s="943"/>
      <c r="GLA205" s="943"/>
      <c r="GLB205" s="943"/>
      <c r="GLC205" s="943"/>
      <c r="GLD205" s="943"/>
      <c r="GLE205" s="943"/>
      <c r="GLF205" s="943"/>
      <c r="GLG205" s="943"/>
      <c r="GLH205" s="943"/>
      <c r="GLI205" s="943"/>
      <c r="GLJ205" s="943"/>
      <c r="GLK205" s="943"/>
      <c r="GLL205" s="943"/>
      <c r="GLM205" s="943"/>
      <c r="GLN205" s="943"/>
      <c r="GLO205" s="943"/>
      <c r="GLP205" s="943"/>
      <c r="GLQ205" s="943"/>
      <c r="GLR205" s="943"/>
      <c r="GLS205" s="943"/>
      <c r="GLT205" s="943"/>
      <c r="GLU205" s="943"/>
      <c r="GLV205" s="943"/>
      <c r="GLW205" s="943"/>
      <c r="GLX205" s="943"/>
      <c r="GLY205" s="943"/>
      <c r="GLZ205" s="943"/>
      <c r="GMA205" s="943"/>
      <c r="GMB205" s="943"/>
      <c r="GMC205" s="943"/>
      <c r="GMD205" s="943"/>
      <c r="GME205" s="943"/>
      <c r="GMF205" s="943"/>
      <c r="GMG205" s="943"/>
      <c r="GMH205" s="943"/>
      <c r="GMI205" s="943"/>
      <c r="GMJ205" s="943"/>
      <c r="GMK205" s="943"/>
      <c r="GML205" s="943"/>
      <c r="GMM205" s="943"/>
      <c r="GMN205" s="943"/>
      <c r="GMO205" s="943"/>
      <c r="GMP205" s="943"/>
      <c r="GMQ205" s="943"/>
      <c r="GMR205" s="943"/>
      <c r="GMS205" s="943"/>
      <c r="GMT205" s="943"/>
      <c r="GMU205" s="943"/>
      <c r="GMV205" s="943"/>
      <c r="GMW205" s="943"/>
      <c r="GMX205" s="943"/>
      <c r="GMY205" s="943"/>
      <c r="GMZ205" s="943"/>
      <c r="GNA205" s="943"/>
      <c r="GNB205" s="943"/>
      <c r="GNC205" s="943"/>
      <c r="GND205" s="943"/>
      <c r="GNE205" s="943"/>
      <c r="GNF205" s="943"/>
      <c r="GNG205" s="943"/>
      <c r="GNH205" s="943"/>
      <c r="GNI205" s="943"/>
      <c r="GNJ205" s="943"/>
      <c r="GNK205" s="943"/>
      <c r="GNL205" s="943"/>
      <c r="GNM205" s="943"/>
      <c r="GNN205" s="943"/>
      <c r="GNO205" s="943"/>
      <c r="GNP205" s="943"/>
      <c r="GNQ205" s="943"/>
      <c r="GNR205" s="943"/>
      <c r="GNS205" s="943"/>
      <c r="GNT205" s="943"/>
      <c r="GNU205" s="943"/>
      <c r="GNW205" s="943"/>
      <c r="GNX205" s="943"/>
      <c r="GNY205" s="943"/>
      <c r="GNZ205" s="943"/>
      <c r="GOA205" s="943"/>
      <c r="GOB205" s="943"/>
      <c r="GOC205" s="943"/>
      <c r="GOD205" s="943"/>
      <c r="GOE205" s="943"/>
      <c r="GOF205" s="943"/>
      <c r="GOG205" s="943"/>
      <c r="GOH205" s="943"/>
      <c r="GOI205" s="943"/>
      <c r="GOJ205" s="943"/>
      <c r="GOK205" s="943"/>
      <c r="GOL205" s="943"/>
      <c r="GOM205" s="943"/>
      <c r="GON205" s="943"/>
      <c r="GOO205" s="943"/>
      <c r="GOP205" s="943"/>
      <c r="GOQ205" s="943"/>
      <c r="GOR205" s="943"/>
      <c r="GOS205" s="943"/>
      <c r="GOT205" s="943"/>
      <c r="GOU205" s="943"/>
      <c r="GOV205" s="943"/>
      <c r="GOW205" s="943"/>
      <c r="GOX205" s="943"/>
      <c r="GOY205" s="943"/>
      <c r="GOZ205" s="943"/>
      <c r="GPA205" s="943"/>
      <c r="GPB205" s="943"/>
      <c r="GPC205" s="943"/>
      <c r="GPD205" s="943"/>
      <c r="GPE205" s="943"/>
      <c r="GPF205" s="943"/>
      <c r="GPG205" s="943"/>
      <c r="GPH205" s="943"/>
      <c r="GPI205" s="943"/>
      <c r="GPJ205" s="943"/>
      <c r="GPK205" s="943"/>
      <c r="GPL205" s="943"/>
      <c r="GPM205" s="943"/>
      <c r="GPN205" s="943"/>
      <c r="GPO205" s="943"/>
      <c r="GPP205" s="943"/>
      <c r="GPQ205" s="943"/>
      <c r="GPR205" s="943"/>
      <c r="GPS205" s="943"/>
      <c r="GPT205" s="943"/>
      <c r="GPU205" s="943"/>
      <c r="GPV205" s="943"/>
      <c r="GPW205" s="943"/>
      <c r="GPX205" s="943"/>
      <c r="GPY205" s="943"/>
      <c r="GPZ205" s="943"/>
      <c r="GQA205" s="943"/>
      <c r="GQB205" s="943"/>
      <c r="GQC205" s="943"/>
      <c r="GQD205" s="943"/>
      <c r="GQE205" s="943"/>
      <c r="GQF205" s="943"/>
      <c r="GQG205" s="943"/>
      <c r="GQH205" s="943"/>
      <c r="GQI205" s="943"/>
      <c r="GQJ205" s="943"/>
      <c r="GQK205" s="943"/>
      <c r="GQL205" s="943"/>
      <c r="GQM205" s="943"/>
      <c r="GQN205" s="943"/>
      <c r="GQO205" s="943"/>
      <c r="GQP205" s="943"/>
      <c r="GQQ205" s="943"/>
      <c r="GQR205" s="943"/>
      <c r="GQS205" s="943"/>
      <c r="GQT205" s="943"/>
      <c r="GQU205" s="943"/>
      <c r="GQV205" s="943"/>
      <c r="GQW205" s="943"/>
      <c r="GQX205" s="943"/>
      <c r="GQY205" s="943"/>
      <c r="GQZ205" s="943"/>
      <c r="GRA205" s="943"/>
      <c r="GRB205" s="943"/>
      <c r="GRC205" s="943"/>
      <c r="GRD205" s="943"/>
      <c r="GRE205" s="943"/>
      <c r="GRF205" s="943"/>
      <c r="GRG205" s="943"/>
      <c r="GRH205" s="943"/>
      <c r="GRI205" s="943"/>
      <c r="GRJ205" s="943"/>
      <c r="GRK205" s="943"/>
      <c r="GRL205" s="943"/>
      <c r="GRM205" s="943"/>
      <c r="GRN205" s="943"/>
      <c r="GRO205" s="943"/>
      <c r="GRP205" s="943"/>
      <c r="GRQ205" s="943"/>
      <c r="GRR205" s="943"/>
      <c r="GRS205" s="943"/>
      <c r="GRT205" s="943"/>
      <c r="GRU205" s="943"/>
      <c r="GRV205" s="943"/>
      <c r="GRW205" s="943"/>
      <c r="GRX205" s="943"/>
      <c r="GRY205" s="943"/>
      <c r="GRZ205" s="943"/>
      <c r="GSA205" s="943"/>
      <c r="GSB205" s="943"/>
      <c r="GSC205" s="943"/>
      <c r="GSD205" s="943"/>
      <c r="GSE205" s="943"/>
      <c r="GSF205" s="943"/>
      <c r="GSG205" s="943"/>
      <c r="GSH205" s="943"/>
      <c r="GSI205" s="943"/>
      <c r="GSJ205" s="943"/>
      <c r="GSK205" s="943"/>
      <c r="GSL205" s="943"/>
      <c r="GSM205" s="943"/>
      <c r="GSN205" s="943"/>
      <c r="GSO205" s="943"/>
      <c r="GSP205" s="943"/>
      <c r="GSQ205" s="943"/>
      <c r="GSR205" s="943"/>
      <c r="GSS205" s="943"/>
      <c r="GST205" s="943"/>
      <c r="GSU205" s="943"/>
      <c r="GSV205" s="943"/>
      <c r="GSW205" s="943"/>
      <c r="GSX205" s="943"/>
      <c r="GSY205" s="943"/>
      <c r="GSZ205" s="943"/>
      <c r="GTA205" s="943"/>
      <c r="GTB205" s="943"/>
      <c r="GTC205" s="943"/>
      <c r="GTD205" s="943"/>
      <c r="GTE205" s="943"/>
      <c r="GTF205" s="943"/>
      <c r="GTG205" s="943"/>
      <c r="GTH205" s="943"/>
      <c r="GTI205" s="943"/>
      <c r="GTJ205" s="943"/>
      <c r="GTK205" s="943"/>
      <c r="GTL205" s="943"/>
      <c r="GTM205" s="943"/>
      <c r="GTN205" s="943"/>
      <c r="GTO205" s="943"/>
      <c r="GTP205" s="943"/>
      <c r="GTQ205" s="943"/>
      <c r="GTR205" s="943"/>
      <c r="GTS205" s="943"/>
      <c r="GTT205" s="943"/>
      <c r="GTU205" s="943"/>
      <c r="GTV205" s="943"/>
      <c r="GTW205" s="943"/>
      <c r="GTX205" s="943"/>
      <c r="GTY205" s="943"/>
      <c r="GTZ205" s="943"/>
      <c r="GUA205" s="943"/>
      <c r="GUB205" s="943"/>
      <c r="GUC205" s="943"/>
      <c r="GUD205" s="943"/>
      <c r="GUE205" s="943"/>
      <c r="GUF205" s="943"/>
      <c r="GUG205" s="943"/>
      <c r="GUH205" s="943"/>
      <c r="GUI205" s="943"/>
      <c r="GUJ205" s="943"/>
      <c r="GUK205" s="943"/>
      <c r="GUL205" s="943"/>
      <c r="GUM205" s="943"/>
      <c r="GUN205" s="943"/>
      <c r="GUO205" s="943"/>
      <c r="GUP205" s="943"/>
      <c r="GUQ205" s="943"/>
      <c r="GUR205" s="943"/>
      <c r="GUS205" s="943"/>
      <c r="GUT205" s="943"/>
      <c r="GUU205" s="943"/>
      <c r="GUV205" s="943"/>
      <c r="GUW205" s="943"/>
      <c r="GUX205" s="943"/>
      <c r="GUY205" s="943"/>
      <c r="GUZ205" s="943"/>
      <c r="GVA205" s="943"/>
      <c r="GVB205" s="943"/>
      <c r="GVC205" s="943"/>
      <c r="GVD205" s="943"/>
      <c r="GVE205" s="943"/>
      <c r="GVF205" s="943"/>
      <c r="GVG205" s="943"/>
      <c r="GVH205" s="943"/>
      <c r="GVI205" s="943"/>
      <c r="GVJ205" s="943"/>
      <c r="GVK205" s="943"/>
      <c r="GVL205" s="943"/>
      <c r="GVM205" s="943"/>
      <c r="GVN205" s="943"/>
      <c r="GVO205" s="943"/>
      <c r="GVP205" s="943"/>
      <c r="GVQ205" s="943"/>
      <c r="GVR205" s="943"/>
      <c r="GVS205" s="943"/>
      <c r="GVT205" s="943"/>
      <c r="GVU205" s="943"/>
      <c r="GVV205" s="943"/>
      <c r="GVW205" s="943"/>
      <c r="GVX205" s="943"/>
      <c r="GVY205" s="943"/>
      <c r="GVZ205" s="943"/>
      <c r="GWA205" s="943"/>
      <c r="GWB205" s="943"/>
      <c r="GWC205" s="943"/>
      <c r="GWD205" s="943"/>
      <c r="GWE205" s="943"/>
      <c r="GWF205" s="943"/>
      <c r="GWG205" s="943"/>
      <c r="GWH205" s="943"/>
      <c r="GWI205" s="943"/>
      <c r="GWJ205" s="943"/>
      <c r="GWK205" s="943"/>
      <c r="GWL205" s="943"/>
      <c r="GWM205" s="943"/>
      <c r="GWN205" s="943"/>
      <c r="GWO205" s="943"/>
      <c r="GWP205" s="943"/>
      <c r="GWQ205" s="943"/>
      <c r="GWR205" s="943"/>
      <c r="GWS205" s="943"/>
      <c r="GWT205" s="943"/>
      <c r="GWU205" s="943"/>
      <c r="GWV205" s="943"/>
      <c r="GWW205" s="943"/>
      <c r="GWX205" s="943"/>
      <c r="GWY205" s="943"/>
      <c r="GWZ205" s="943"/>
      <c r="GXA205" s="943"/>
      <c r="GXB205" s="943"/>
      <c r="GXC205" s="943"/>
      <c r="GXD205" s="943"/>
      <c r="GXE205" s="943"/>
      <c r="GXF205" s="943"/>
      <c r="GXG205" s="943"/>
      <c r="GXH205" s="943"/>
      <c r="GXI205" s="943"/>
      <c r="GXJ205" s="943"/>
      <c r="GXK205" s="943"/>
      <c r="GXL205" s="943"/>
      <c r="GXM205" s="943"/>
      <c r="GXN205" s="943"/>
      <c r="GXO205" s="943"/>
      <c r="GXP205" s="943"/>
      <c r="GXQ205" s="943"/>
      <c r="GXS205" s="943"/>
      <c r="GXT205" s="943"/>
      <c r="GXU205" s="943"/>
      <c r="GXV205" s="943"/>
      <c r="GXW205" s="943"/>
      <c r="GXX205" s="943"/>
      <c r="GXY205" s="943"/>
      <c r="GXZ205" s="943"/>
      <c r="GYA205" s="943"/>
      <c r="GYB205" s="943"/>
      <c r="GYC205" s="943"/>
      <c r="GYD205" s="943"/>
      <c r="GYE205" s="943"/>
      <c r="GYF205" s="943"/>
      <c r="GYG205" s="943"/>
      <c r="GYH205" s="943"/>
      <c r="GYI205" s="943"/>
      <c r="GYJ205" s="943"/>
      <c r="GYK205" s="943"/>
      <c r="GYL205" s="943"/>
      <c r="GYM205" s="943"/>
      <c r="GYN205" s="943"/>
      <c r="GYO205" s="943"/>
      <c r="GYP205" s="943"/>
      <c r="GYQ205" s="943"/>
      <c r="GYR205" s="943"/>
      <c r="GYS205" s="943"/>
      <c r="GYT205" s="943"/>
      <c r="GYU205" s="943"/>
      <c r="GYV205" s="943"/>
      <c r="GYW205" s="943"/>
      <c r="GYX205" s="943"/>
      <c r="GYY205" s="943"/>
      <c r="GYZ205" s="943"/>
      <c r="GZA205" s="943"/>
      <c r="GZB205" s="943"/>
      <c r="GZC205" s="943"/>
      <c r="GZD205" s="943"/>
      <c r="GZE205" s="943"/>
      <c r="GZF205" s="943"/>
      <c r="GZG205" s="943"/>
      <c r="GZH205" s="943"/>
      <c r="GZI205" s="943"/>
      <c r="GZJ205" s="943"/>
      <c r="GZK205" s="943"/>
      <c r="GZL205" s="943"/>
      <c r="GZM205" s="943"/>
      <c r="GZN205" s="943"/>
      <c r="GZO205" s="943"/>
      <c r="GZP205" s="943"/>
      <c r="GZQ205" s="943"/>
      <c r="GZR205" s="943"/>
      <c r="GZS205" s="943"/>
      <c r="GZT205" s="943"/>
      <c r="GZU205" s="943"/>
      <c r="GZV205" s="943"/>
      <c r="GZW205" s="943"/>
      <c r="GZX205" s="943"/>
      <c r="GZY205" s="943"/>
      <c r="GZZ205" s="943"/>
      <c r="HAA205" s="943"/>
      <c r="HAB205" s="943"/>
      <c r="HAC205" s="943"/>
      <c r="HAD205" s="943"/>
      <c r="HAE205" s="943"/>
      <c r="HAF205" s="943"/>
      <c r="HAG205" s="943"/>
      <c r="HAH205" s="943"/>
      <c r="HAI205" s="943"/>
      <c r="HAJ205" s="943"/>
      <c r="HAK205" s="943"/>
      <c r="HAL205" s="943"/>
      <c r="HAM205" s="943"/>
      <c r="HAN205" s="943"/>
      <c r="HAO205" s="943"/>
      <c r="HAP205" s="943"/>
      <c r="HAQ205" s="943"/>
      <c r="HAR205" s="943"/>
      <c r="HAS205" s="943"/>
      <c r="HAT205" s="943"/>
      <c r="HAU205" s="943"/>
      <c r="HAV205" s="943"/>
      <c r="HAW205" s="943"/>
      <c r="HAX205" s="943"/>
      <c r="HAY205" s="943"/>
      <c r="HAZ205" s="943"/>
      <c r="HBA205" s="943"/>
      <c r="HBB205" s="943"/>
      <c r="HBC205" s="943"/>
      <c r="HBD205" s="943"/>
      <c r="HBE205" s="943"/>
      <c r="HBF205" s="943"/>
      <c r="HBG205" s="943"/>
      <c r="HBH205" s="943"/>
      <c r="HBI205" s="943"/>
      <c r="HBJ205" s="943"/>
      <c r="HBK205" s="943"/>
      <c r="HBL205" s="943"/>
      <c r="HBM205" s="943"/>
      <c r="HBN205" s="943"/>
      <c r="HBO205" s="943"/>
      <c r="HBP205" s="943"/>
      <c r="HBQ205" s="943"/>
      <c r="HBR205" s="943"/>
      <c r="HBS205" s="943"/>
      <c r="HBT205" s="943"/>
      <c r="HBU205" s="943"/>
      <c r="HBV205" s="943"/>
      <c r="HBW205" s="943"/>
      <c r="HBX205" s="943"/>
      <c r="HBY205" s="943"/>
      <c r="HBZ205" s="943"/>
      <c r="HCA205" s="943"/>
      <c r="HCB205" s="943"/>
      <c r="HCC205" s="943"/>
      <c r="HCD205" s="943"/>
      <c r="HCE205" s="943"/>
      <c r="HCF205" s="943"/>
      <c r="HCG205" s="943"/>
      <c r="HCH205" s="943"/>
      <c r="HCI205" s="943"/>
      <c r="HCJ205" s="943"/>
      <c r="HCK205" s="943"/>
      <c r="HCL205" s="943"/>
      <c r="HCM205" s="943"/>
      <c r="HCN205" s="943"/>
      <c r="HCO205" s="943"/>
      <c r="HCP205" s="943"/>
      <c r="HCQ205" s="943"/>
      <c r="HCR205" s="943"/>
      <c r="HCS205" s="943"/>
      <c r="HCT205" s="943"/>
      <c r="HCU205" s="943"/>
      <c r="HCV205" s="943"/>
      <c r="HCW205" s="943"/>
      <c r="HCX205" s="943"/>
      <c r="HCY205" s="943"/>
      <c r="HCZ205" s="943"/>
      <c r="HDA205" s="943"/>
      <c r="HDB205" s="943"/>
      <c r="HDC205" s="943"/>
      <c r="HDD205" s="943"/>
      <c r="HDE205" s="943"/>
      <c r="HDF205" s="943"/>
      <c r="HDG205" s="943"/>
      <c r="HDH205" s="943"/>
      <c r="HDI205" s="943"/>
      <c r="HDJ205" s="943"/>
      <c r="HDK205" s="943"/>
      <c r="HDL205" s="943"/>
      <c r="HDM205" s="943"/>
      <c r="HDN205" s="943"/>
      <c r="HDO205" s="943"/>
      <c r="HDP205" s="943"/>
      <c r="HDQ205" s="943"/>
      <c r="HDR205" s="943"/>
      <c r="HDS205" s="943"/>
      <c r="HDT205" s="943"/>
      <c r="HDU205" s="943"/>
      <c r="HDV205" s="943"/>
      <c r="HDW205" s="943"/>
      <c r="HDX205" s="943"/>
      <c r="HDY205" s="943"/>
      <c r="HDZ205" s="943"/>
      <c r="HEA205" s="943"/>
      <c r="HEB205" s="943"/>
      <c r="HEC205" s="943"/>
      <c r="HED205" s="943"/>
      <c r="HEE205" s="943"/>
      <c r="HEF205" s="943"/>
      <c r="HEG205" s="943"/>
      <c r="HEH205" s="943"/>
      <c r="HEI205" s="943"/>
      <c r="HEJ205" s="943"/>
      <c r="HEK205" s="943"/>
      <c r="HEL205" s="943"/>
      <c r="HEM205" s="943"/>
      <c r="HEN205" s="943"/>
      <c r="HEO205" s="943"/>
      <c r="HEP205" s="943"/>
      <c r="HEQ205" s="943"/>
      <c r="HER205" s="943"/>
      <c r="HES205" s="943"/>
      <c r="HET205" s="943"/>
      <c r="HEU205" s="943"/>
      <c r="HEV205" s="943"/>
      <c r="HEW205" s="943"/>
      <c r="HEX205" s="943"/>
      <c r="HEY205" s="943"/>
      <c r="HEZ205" s="943"/>
      <c r="HFA205" s="943"/>
      <c r="HFB205" s="943"/>
      <c r="HFC205" s="943"/>
      <c r="HFD205" s="943"/>
      <c r="HFE205" s="943"/>
      <c r="HFF205" s="943"/>
      <c r="HFG205" s="943"/>
      <c r="HFH205" s="943"/>
      <c r="HFI205" s="943"/>
      <c r="HFJ205" s="943"/>
      <c r="HFK205" s="943"/>
      <c r="HFL205" s="943"/>
      <c r="HFM205" s="943"/>
      <c r="HFN205" s="943"/>
      <c r="HFO205" s="943"/>
      <c r="HFP205" s="943"/>
      <c r="HFQ205" s="943"/>
      <c r="HFR205" s="943"/>
      <c r="HFS205" s="943"/>
      <c r="HFT205" s="943"/>
      <c r="HFU205" s="943"/>
      <c r="HFV205" s="943"/>
      <c r="HFW205" s="943"/>
      <c r="HFX205" s="943"/>
      <c r="HFY205" s="943"/>
      <c r="HFZ205" s="943"/>
      <c r="HGA205" s="943"/>
      <c r="HGB205" s="943"/>
      <c r="HGC205" s="943"/>
      <c r="HGD205" s="943"/>
      <c r="HGE205" s="943"/>
      <c r="HGF205" s="943"/>
      <c r="HGG205" s="943"/>
      <c r="HGH205" s="943"/>
      <c r="HGI205" s="943"/>
      <c r="HGJ205" s="943"/>
      <c r="HGK205" s="943"/>
      <c r="HGL205" s="943"/>
      <c r="HGM205" s="943"/>
      <c r="HGN205" s="943"/>
      <c r="HGO205" s="943"/>
      <c r="HGP205" s="943"/>
      <c r="HGQ205" s="943"/>
      <c r="HGR205" s="943"/>
      <c r="HGS205" s="943"/>
      <c r="HGT205" s="943"/>
      <c r="HGU205" s="943"/>
      <c r="HGV205" s="943"/>
      <c r="HGW205" s="943"/>
      <c r="HGX205" s="943"/>
      <c r="HGY205" s="943"/>
      <c r="HGZ205" s="943"/>
      <c r="HHA205" s="943"/>
      <c r="HHB205" s="943"/>
      <c r="HHC205" s="943"/>
      <c r="HHD205" s="943"/>
      <c r="HHE205" s="943"/>
      <c r="HHF205" s="943"/>
      <c r="HHG205" s="943"/>
      <c r="HHH205" s="943"/>
      <c r="HHI205" s="943"/>
      <c r="HHJ205" s="943"/>
      <c r="HHK205" s="943"/>
      <c r="HHL205" s="943"/>
      <c r="HHM205" s="943"/>
      <c r="HHO205" s="943"/>
      <c r="HHP205" s="943"/>
      <c r="HHQ205" s="943"/>
      <c r="HHR205" s="943"/>
      <c r="HHS205" s="943"/>
      <c r="HHT205" s="943"/>
      <c r="HHU205" s="943"/>
      <c r="HHV205" s="943"/>
      <c r="HHW205" s="943"/>
      <c r="HHX205" s="943"/>
      <c r="HHY205" s="943"/>
      <c r="HHZ205" s="943"/>
      <c r="HIA205" s="943"/>
      <c r="HIB205" s="943"/>
      <c r="HIC205" s="943"/>
      <c r="HID205" s="943"/>
      <c r="HIE205" s="943"/>
      <c r="HIF205" s="943"/>
      <c r="HIG205" s="943"/>
      <c r="HIH205" s="943"/>
      <c r="HII205" s="943"/>
      <c r="HIJ205" s="943"/>
      <c r="HIK205" s="943"/>
      <c r="HIL205" s="943"/>
      <c r="HIM205" s="943"/>
      <c r="HIN205" s="943"/>
      <c r="HIO205" s="943"/>
      <c r="HIP205" s="943"/>
      <c r="HIQ205" s="943"/>
      <c r="HIR205" s="943"/>
      <c r="HIS205" s="943"/>
      <c r="HIT205" s="943"/>
      <c r="HIU205" s="943"/>
      <c r="HIV205" s="943"/>
      <c r="HIW205" s="943"/>
      <c r="HIX205" s="943"/>
      <c r="HIY205" s="943"/>
      <c r="HIZ205" s="943"/>
      <c r="HJA205" s="943"/>
      <c r="HJB205" s="943"/>
      <c r="HJC205" s="943"/>
      <c r="HJD205" s="943"/>
      <c r="HJE205" s="943"/>
      <c r="HJF205" s="943"/>
      <c r="HJG205" s="943"/>
      <c r="HJH205" s="943"/>
      <c r="HJI205" s="943"/>
      <c r="HJJ205" s="943"/>
      <c r="HJK205" s="943"/>
      <c r="HJL205" s="943"/>
      <c r="HJM205" s="943"/>
      <c r="HJN205" s="943"/>
      <c r="HJO205" s="943"/>
      <c r="HJP205" s="943"/>
      <c r="HJQ205" s="943"/>
      <c r="HJR205" s="943"/>
      <c r="HJS205" s="943"/>
      <c r="HJT205" s="943"/>
      <c r="HJU205" s="943"/>
      <c r="HJV205" s="943"/>
      <c r="HJW205" s="943"/>
      <c r="HJX205" s="943"/>
      <c r="HJY205" s="943"/>
      <c r="HJZ205" s="943"/>
      <c r="HKA205" s="943"/>
      <c r="HKB205" s="943"/>
      <c r="HKC205" s="943"/>
      <c r="HKD205" s="943"/>
      <c r="HKE205" s="943"/>
      <c r="HKF205" s="943"/>
      <c r="HKG205" s="943"/>
      <c r="HKH205" s="943"/>
      <c r="HKI205" s="943"/>
      <c r="HKJ205" s="943"/>
      <c r="HKK205" s="943"/>
      <c r="HKL205" s="943"/>
      <c r="HKM205" s="943"/>
      <c r="HKN205" s="943"/>
      <c r="HKO205" s="943"/>
      <c r="HKP205" s="943"/>
      <c r="HKQ205" s="943"/>
      <c r="HKR205" s="943"/>
      <c r="HKS205" s="943"/>
      <c r="HKT205" s="943"/>
      <c r="HKU205" s="943"/>
      <c r="HKV205" s="943"/>
      <c r="HKW205" s="943"/>
      <c r="HKX205" s="943"/>
      <c r="HKY205" s="943"/>
      <c r="HKZ205" s="943"/>
      <c r="HLA205" s="943"/>
      <c r="HLB205" s="943"/>
      <c r="HLC205" s="943"/>
      <c r="HLD205" s="943"/>
      <c r="HLE205" s="943"/>
      <c r="HLF205" s="943"/>
      <c r="HLG205" s="943"/>
      <c r="HLH205" s="943"/>
      <c r="HLI205" s="943"/>
      <c r="HLJ205" s="943"/>
      <c r="HLK205" s="943"/>
      <c r="HLL205" s="943"/>
      <c r="HLM205" s="943"/>
      <c r="HLN205" s="943"/>
      <c r="HLO205" s="943"/>
      <c r="HLP205" s="943"/>
      <c r="HLQ205" s="943"/>
      <c r="HLR205" s="943"/>
      <c r="HLS205" s="943"/>
      <c r="HLT205" s="943"/>
      <c r="HLU205" s="943"/>
      <c r="HLV205" s="943"/>
      <c r="HLW205" s="943"/>
      <c r="HLX205" s="943"/>
      <c r="HLY205" s="943"/>
      <c r="HLZ205" s="943"/>
      <c r="HMA205" s="943"/>
      <c r="HMB205" s="943"/>
      <c r="HMC205" s="943"/>
      <c r="HMD205" s="943"/>
      <c r="HME205" s="943"/>
      <c r="HMF205" s="943"/>
      <c r="HMG205" s="943"/>
      <c r="HMH205" s="943"/>
      <c r="HMI205" s="943"/>
      <c r="HMJ205" s="943"/>
      <c r="HMK205" s="943"/>
      <c r="HML205" s="943"/>
      <c r="HMM205" s="943"/>
      <c r="HMN205" s="943"/>
      <c r="HMO205" s="943"/>
      <c r="HMP205" s="943"/>
      <c r="HMQ205" s="943"/>
      <c r="HMR205" s="943"/>
      <c r="HMS205" s="943"/>
      <c r="HMT205" s="943"/>
      <c r="HMU205" s="943"/>
      <c r="HMV205" s="943"/>
      <c r="HMW205" s="943"/>
      <c r="HMX205" s="943"/>
      <c r="HMY205" s="943"/>
      <c r="HMZ205" s="943"/>
      <c r="HNA205" s="943"/>
      <c r="HNB205" s="943"/>
      <c r="HNC205" s="943"/>
      <c r="HND205" s="943"/>
      <c r="HNE205" s="943"/>
      <c r="HNF205" s="943"/>
      <c r="HNG205" s="943"/>
      <c r="HNH205" s="943"/>
      <c r="HNI205" s="943"/>
      <c r="HNJ205" s="943"/>
      <c r="HNK205" s="943"/>
      <c r="HNL205" s="943"/>
      <c r="HNM205" s="943"/>
      <c r="HNN205" s="943"/>
      <c r="HNO205" s="943"/>
      <c r="HNP205" s="943"/>
      <c r="HNQ205" s="943"/>
      <c r="HNR205" s="943"/>
      <c r="HNS205" s="943"/>
      <c r="HNT205" s="943"/>
      <c r="HNU205" s="943"/>
      <c r="HNV205" s="943"/>
      <c r="HNW205" s="943"/>
      <c r="HNX205" s="943"/>
      <c r="HNY205" s="943"/>
      <c r="HNZ205" s="943"/>
      <c r="HOA205" s="943"/>
      <c r="HOB205" s="943"/>
      <c r="HOC205" s="943"/>
      <c r="HOD205" s="943"/>
      <c r="HOE205" s="943"/>
      <c r="HOF205" s="943"/>
      <c r="HOG205" s="943"/>
      <c r="HOH205" s="943"/>
      <c r="HOI205" s="943"/>
      <c r="HOJ205" s="943"/>
      <c r="HOK205" s="943"/>
      <c r="HOL205" s="943"/>
      <c r="HOM205" s="943"/>
      <c r="HON205" s="943"/>
      <c r="HOO205" s="943"/>
      <c r="HOP205" s="943"/>
      <c r="HOQ205" s="943"/>
      <c r="HOR205" s="943"/>
      <c r="HOS205" s="943"/>
      <c r="HOT205" s="943"/>
      <c r="HOU205" s="943"/>
      <c r="HOV205" s="943"/>
      <c r="HOW205" s="943"/>
      <c r="HOX205" s="943"/>
      <c r="HOY205" s="943"/>
      <c r="HOZ205" s="943"/>
      <c r="HPA205" s="943"/>
      <c r="HPB205" s="943"/>
      <c r="HPC205" s="943"/>
      <c r="HPD205" s="943"/>
      <c r="HPE205" s="943"/>
      <c r="HPF205" s="943"/>
      <c r="HPG205" s="943"/>
      <c r="HPH205" s="943"/>
      <c r="HPI205" s="943"/>
      <c r="HPJ205" s="943"/>
      <c r="HPK205" s="943"/>
      <c r="HPL205" s="943"/>
      <c r="HPM205" s="943"/>
      <c r="HPN205" s="943"/>
      <c r="HPO205" s="943"/>
      <c r="HPP205" s="943"/>
      <c r="HPQ205" s="943"/>
      <c r="HPR205" s="943"/>
      <c r="HPS205" s="943"/>
      <c r="HPT205" s="943"/>
      <c r="HPU205" s="943"/>
      <c r="HPV205" s="943"/>
      <c r="HPW205" s="943"/>
      <c r="HPX205" s="943"/>
      <c r="HPY205" s="943"/>
      <c r="HPZ205" s="943"/>
      <c r="HQA205" s="943"/>
      <c r="HQB205" s="943"/>
      <c r="HQC205" s="943"/>
      <c r="HQD205" s="943"/>
      <c r="HQE205" s="943"/>
      <c r="HQF205" s="943"/>
      <c r="HQG205" s="943"/>
      <c r="HQH205" s="943"/>
      <c r="HQI205" s="943"/>
      <c r="HQJ205" s="943"/>
      <c r="HQK205" s="943"/>
      <c r="HQL205" s="943"/>
      <c r="HQM205" s="943"/>
      <c r="HQN205" s="943"/>
      <c r="HQO205" s="943"/>
      <c r="HQP205" s="943"/>
      <c r="HQQ205" s="943"/>
      <c r="HQR205" s="943"/>
      <c r="HQS205" s="943"/>
      <c r="HQT205" s="943"/>
      <c r="HQU205" s="943"/>
      <c r="HQV205" s="943"/>
      <c r="HQW205" s="943"/>
      <c r="HQX205" s="943"/>
      <c r="HQY205" s="943"/>
      <c r="HQZ205" s="943"/>
      <c r="HRA205" s="943"/>
      <c r="HRB205" s="943"/>
      <c r="HRC205" s="943"/>
      <c r="HRD205" s="943"/>
      <c r="HRE205" s="943"/>
      <c r="HRF205" s="943"/>
      <c r="HRG205" s="943"/>
      <c r="HRH205" s="943"/>
      <c r="HRI205" s="943"/>
      <c r="HRK205" s="943"/>
      <c r="HRL205" s="943"/>
      <c r="HRM205" s="943"/>
      <c r="HRN205" s="943"/>
      <c r="HRO205" s="943"/>
      <c r="HRP205" s="943"/>
      <c r="HRQ205" s="943"/>
      <c r="HRR205" s="943"/>
      <c r="HRS205" s="943"/>
      <c r="HRT205" s="943"/>
      <c r="HRU205" s="943"/>
      <c r="HRV205" s="943"/>
      <c r="HRW205" s="943"/>
      <c r="HRX205" s="943"/>
      <c r="HRY205" s="943"/>
      <c r="HRZ205" s="943"/>
      <c r="HSA205" s="943"/>
      <c r="HSB205" s="943"/>
      <c r="HSC205" s="943"/>
      <c r="HSD205" s="943"/>
      <c r="HSE205" s="943"/>
      <c r="HSF205" s="943"/>
      <c r="HSG205" s="943"/>
      <c r="HSH205" s="943"/>
      <c r="HSI205" s="943"/>
      <c r="HSJ205" s="943"/>
      <c r="HSK205" s="943"/>
      <c r="HSL205" s="943"/>
      <c r="HSM205" s="943"/>
      <c r="HSN205" s="943"/>
      <c r="HSO205" s="943"/>
      <c r="HSP205" s="943"/>
      <c r="HSQ205" s="943"/>
      <c r="HSR205" s="943"/>
      <c r="HSS205" s="943"/>
      <c r="HST205" s="943"/>
      <c r="HSU205" s="943"/>
      <c r="HSV205" s="943"/>
      <c r="HSW205" s="943"/>
      <c r="HSX205" s="943"/>
      <c r="HSY205" s="943"/>
      <c r="HSZ205" s="943"/>
      <c r="HTA205" s="943"/>
      <c r="HTB205" s="943"/>
      <c r="HTC205" s="943"/>
      <c r="HTD205" s="943"/>
      <c r="HTE205" s="943"/>
      <c r="HTF205" s="943"/>
      <c r="HTG205" s="943"/>
      <c r="HTH205" s="943"/>
      <c r="HTI205" s="943"/>
      <c r="HTJ205" s="943"/>
      <c r="HTK205" s="943"/>
      <c r="HTL205" s="943"/>
      <c r="HTM205" s="943"/>
      <c r="HTN205" s="943"/>
      <c r="HTO205" s="943"/>
      <c r="HTP205" s="943"/>
      <c r="HTQ205" s="943"/>
      <c r="HTR205" s="943"/>
      <c r="HTS205" s="943"/>
      <c r="HTT205" s="943"/>
      <c r="HTU205" s="943"/>
      <c r="HTV205" s="943"/>
      <c r="HTW205" s="943"/>
      <c r="HTX205" s="943"/>
      <c r="HTY205" s="943"/>
      <c r="HTZ205" s="943"/>
      <c r="HUA205" s="943"/>
      <c r="HUB205" s="943"/>
      <c r="HUC205" s="943"/>
      <c r="HUD205" s="943"/>
      <c r="HUE205" s="943"/>
      <c r="HUF205" s="943"/>
      <c r="HUG205" s="943"/>
      <c r="HUH205" s="943"/>
      <c r="HUI205" s="943"/>
      <c r="HUJ205" s="943"/>
      <c r="HUK205" s="943"/>
      <c r="HUL205" s="943"/>
      <c r="HUM205" s="943"/>
      <c r="HUN205" s="943"/>
      <c r="HUO205" s="943"/>
      <c r="HUP205" s="943"/>
      <c r="HUQ205" s="943"/>
      <c r="HUR205" s="943"/>
      <c r="HUS205" s="943"/>
      <c r="HUT205" s="943"/>
      <c r="HUU205" s="943"/>
      <c r="HUV205" s="943"/>
      <c r="HUW205" s="943"/>
      <c r="HUX205" s="943"/>
      <c r="HUY205" s="943"/>
      <c r="HUZ205" s="943"/>
      <c r="HVA205" s="943"/>
      <c r="HVB205" s="943"/>
      <c r="HVC205" s="943"/>
      <c r="HVD205" s="943"/>
      <c r="HVE205" s="943"/>
      <c r="HVF205" s="943"/>
      <c r="HVG205" s="943"/>
      <c r="HVH205" s="943"/>
      <c r="HVI205" s="943"/>
      <c r="HVJ205" s="943"/>
      <c r="HVK205" s="943"/>
      <c r="HVL205" s="943"/>
      <c r="HVM205" s="943"/>
      <c r="HVN205" s="943"/>
      <c r="HVO205" s="943"/>
      <c r="HVP205" s="943"/>
      <c r="HVQ205" s="943"/>
      <c r="HVR205" s="943"/>
      <c r="HVS205" s="943"/>
      <c r="HVT205" s="943"/>
      <c r="HVU205" s="943"/>
      <c r="HVV205" s="943"/>
      <c r="HVW205" s="943"/>
      <c r="HVX205" s="943"/>
      <c r="HVY205" s="943"/>
      <c r="HVZ205" s="943"/>
      <c r="HWA205" s="943"/>
      <c r="HWB205" s="943"/>
      <c r="HWC205" s="943"/>
      <c r="HWD205" s="943"/>
      <c r="HWE205" s="943"/>
      <c r="HWF205" s="943"/>
      <c r="HWG205" s="943"/>
      <c r="HWH205" s="943"/>
      <c r="HWI205" s="943"/>
      <c r="HWJ205" s="943"/>
      <c r="HWK205" s="943"/>
      <c r="HWL205" s="943"/>
      <c r="HWM205" s="943"/>
      <c r="HWN205" s="943"/>
      <c r="HWO205" s="943"/>
      <c r="HWP205" s="943"/>
      <c r="HWQ205" s="943"/>
      <c r="HWR205" s="943"/>
      <c r="HWS205" s="943"/>
      <c r="HWT205" s="943"/>
      <c r="HWU205" s="943"/>
      <c r="HWV205" s="943"/>
      <c r="HWW205" s="943"/>
      <c r="HWX205" s="943"/>
      <c r="HWY205" s="943"/>
      <c r="HWZ205" s="943"/>
      <c r="HXA205" s="943"/>
      <c r="HXB205" s="943"/>
      <c r="HXC205" s="943"/>
      <c r="HXD205" s="943"/>
      <c r="HXE205" s="943"/>
      <c r="HXF205" s="943"/>
      <c r="HXG205" s="943"/>
      <c r="HXH205" s="943"/>
      <c r="HXI205" s="943"/>
      <c r="HXJ205" s="943"/>
      <c r="HXK205" s="943"/>
      <c r="HXL205" s="943"/>
      <c r="HXM205" s="943"/>
      <c r="HXN205" s="943"/>
      <c r="HXO205" s="943"/>
      <c r="HXP205" s="943"/>
      <c r="HXQ205" s="943"/>
      <c r="HXR205" s="943"/>
      <c r="HXS205" s="943"/>
      <c r="HXT205" s="943"/>
      <c r="HXU205" s="943"/>
      <c r="HXV205" s="943"/>
      <c r="HXW205" s="943"/>
      <c r="HXX205" s="943"/>
      <c r="HXY205" s="943"/>
      <c r="HXZ205" s="943"/>
      <c r="HYA205" s="943"/>
      <c r="HYB205" s="943"/>
      <c r="HYC205" s="943"/>
      <c r="HYD205" s="943"/>
      <c r="HYE205" s="943"/>
      <c r="HYF205" s="943"/>
      <c r="HYG205" s="943"/>
      <c r="HYH205" s="943"/>
      <c r="HYI205" s="943"/>
      <c r="HYJ205" s="943"/>
      <c r="HYK205" s="943"/>
      <c r="HYL205" s="943"/>
      <c r="HYM205" s="943"/>
      <c r="HYN205" s="943"/>
      <c r="HYO205" s="943"/>
      <c r="HYP205" s="943"/>
      <c r="HYQ205" s="943"/>
      <c r="HYR205" s="943"/>
      <c r="HYS205" s="943"/>
      <c r="HYT205" s="943"/>
      <c r="HYU205" s="943"/>
      <c r="HYV205" s="943"/>
      <c r="HYW205" s="943"/>
      <c r="HYX205" s="943"/>
      <c r="HYY205" s="943"/>
      <c r="HYZ205" s="943"/>
      <c r="HZA205" s="943"/>
      <c r="HZB205" s="943"/>
      <c r="HZC205" s="943"/>
      <c r="HZD205" s="943"/>
      <c r="HZE205" s="943"/>
      <c r="HZF205" s="943"/>
      <c r="HZG205" s="943"/>
      <c r="HZH205" s="943"/>
      <c r="HZI205" s="943"/>
      <c r="HZJ205" s="943"/>
      <c r="HZK205" s="943"/>
      <c r="HZL205" s="943"/>
      <c r="HZM205" s="943"/>
      <c r="HZN205" s="943"/>
      <c r="HZO205" s="943"/>
      <c r="HZP205" s="943"/>
      <c r="HZQ205" s="943"/>
      <c r="HZR205" s="943"/>
      <c r="HZS205" s="943"/>
      <c r="HZT205" s="943"/>
      <c r="HZU205" s="943"/>
      <c r="HZV205" s="943"/>
      <c r="HZW205" s="943"/>
      <c r="HZX205" s="943"/>
      <c r="HZY205" s="943"/>
      <c r="HZZ205" s="943"/>
      <c r="IAA205" s="943"/>
      <c r="IAB205" s="943"/>
      <c r="IAC205" s="943"/>
      <c r="IAD205" s="943"/>
      <c r="IAE205" s="943"/>
      <c r="IAF205" s="943"/>
      <c r="IAG205" s="943"/>
      <c r="IAH205" s="943"/>
      <c r="IAI205" s="943"/>
      <c r="IAJ205" s="943"/>
      <c r="IAK205" s="943"/>
      <c r="IAL205" s="943"/>
      <c r="IAM205" s="943"/>
      <c r="IAN205" s="943"/>
      <c r="IAO205" s="943"/>
      <c r="IAP205" s="943"/>
      <c r="IAQ205" s="943"/>
      <c r="IAR205" s="943"/>
      <c r="IAS205" s="943"/>
      <c r="IAT205" s="943"/>
      <c r="IAU205" s="943"/>
      <c r="IAV205" s="943"/>
      <c r="IAW205" s="943"/>
      <c r="IAX205" s="943"/>
      <c r="IAY205" s="943"/>
      <c r="IAZ205" s="943"/>
      <c r="IBA205" s="943"/>
      <c r="IBB205" s="943"/>
      <c r="IBC205" s="943"/>
      <c r="IBD205" s="943"/>
      <c r="IBE205" s="943"/>
      <c r="IBG205" s="943"/>
      <c r="IBH205" s="943"/>
      <c r="IBI205" s="943"/>
      <c r="IBJ205" s="943"/>
      <c r="IBK205" s="943"/>
      <c r="IBL205" s="943"/>
      <c r="IBM205" s="943"/>
      <c r="IBN205" s="943"/>
      <c r="IBO205" s="943"/>
      <c r="IBP205" s="943"/>
      <c r="IBQ205" s="943"/>
      <c r="IBR205" s="943"/>
      <c r="IBS205" s="943"/>
      <c r="IBT205" s="943"/>
      <c r="IBU205" s="943"/>
      <c r="IBV205" s="943"/>
      <c r="IBW205" s="943"/>
      <c r="IBX205" s="943"/>
      <c r="IBY205" s="943"/>
      <c r="IBZ205" s="943"/>
      <c r="ICA205" s="943"/>
      <c r="ICB205" s="943"/>
      <c r="ICC205" s="943"/>
      <c r="ICD205" s="943"/>
      <c r="ICE205" s="943"/>
      <c r="ICF205" s="943"/>
      <c r="ICG205" s="943"/>
      <c r="ICH205" s="943"/>
      <c r="ICI205" s="943"/>
      <c r="ICJ205" s="943"/>
      <c r="ICK205" s="943"/>
      <c r="ICL205" s="943"/>
      <c r="ICM205" s="943"/>
      <c r="ICN205" s="943"/>
      <c r="ICO205" s="943"/>
      <c r="ICP205" s="943"/>
      <c r="ICQ205" s="943"/>
      <c r="ICR205" s="943"/>
      <c r="ICS205" s="943"/>
      <c r="ICT205" s="943"/>
      <c r="ICU205" s="943"/>
      <c r="ICV205" s="943"/>
      <c r="ICW205" s="943"/>
      <c r="ICX205" s="943"/>
      <c r="ICY205" s="943"/>
      <c r="ICZ205" s="943"/>
      <c r="IDA205" s="943"/>
      <c r="IDB205" s="943"/>
      <c r="IDC205" s="943"/>
      <c r="IDD205" s="943"/>
      <c r="IDE205" s="943"/>
      <c r="IDF205" s="943"/>
      <c r="IDG205" s="943"/>
      <c r="IDH205" s="943"/>
      <c r="IDI205" s="943"/>
      <c r="IDJ205" s="943"/>
      <c r="IDK205" s="943"/>
      <c r="IDL205" s="943"/>
      <c r="IDM205" s="943"/>
      <c r="IDN205" s="943"/>
      <c r="IDO205" s="943"/>
      <c r="IDP205" s="943"/>
      <c r="IDQ205" s="943"/>
      <c r="IDR205" s="943"/>
      <c r="IDS205" s="943"/>
      <c r="IDT205" s="943"/>
      <c r="IDU205" s="943"/>
      <c r="IDV205" s="943"/>
      <c r="IDW205" s="943"/>
      <c r="IDX205" s="943"/>
      <c r="IDY205" s="943"/>
      <c r="IDZ205" s="943"/>
      <c r="IEA205" s="943"/>
      <c r="IEB205" s="943"/>
      <c r="IEC205" s="943"/>
      <c r="IED205" s="943"/>
      <c r="IEE205" s="943"/>
      <c r="IEF205" s="943"/>
      <c r="IEG205" s="943"/>
      <c r="IEH205" s="943"/>
      <c r="IEI205" s="943"/>
      <c r="IEJ205" s="943"/>
      <c r="IEK205" s="943"/>
      <c r="IEL205" s="943"/>
      <c r="IEM205" s="943"/>
      <c r="IEN205" s="943"/>
      <c r="IEO205" s="943"/>
      <c r="IEP205" s="943"/>
      <c r="IEQ205" s="943"/>
      <c r="IER205" s="943"/>
      <c r="IES205" s="943"/>
      <c r="IET205" s="943"/>
      <c r="IEU205" s="943"/>
      <c r="IEV205" s="943"/>
      <c r="IEW205" s="943"/>
      <c r="IEX205" s="943"/>
      <c r="IEY205" s="943"/>
      <c r="IEZ205" s="943"/>
      <c r="IFA205" s="943"/>
      <c r="IFB205" s="943"/>
      <c r="IFC205" s="943"/>
      <c r="IFD205" s="943"/>
      <c r="IFE205" s="943"/>
      <c r="IFF205" s="943"/>
      <c r="IFG205" s="943"/>
      <c r="IFH205" s="943"/>
      <c r="IFI205" s="943"/>
      <c r="IFJ205" s="943"/>
      <c r="IFK205" s="943"/>
      <c r="IFL205" s="943"/>
      <c r="IFM205" s="943"/>
      <c r="IFN205" s="943"/>
      <c r="IFO205" s="943"/>
      <c r="IFP205" s="943"/>
      <c r="IFQ205" s="943"/>
      <c r="IFR205" s="943"/>
      <c r="IFS205" s="943"/>
      <c r="IFT205" s="943"/>
      <c r="IFU205" s="943"/>
      <c r="IFV205" s="943"/>
      <c r="IFW205" s="943"/>
      <c r="IFX205" s="943"/>
      <c r="IFY205" s="943"/>
      <c r="IFZ205" s="943"/>
      <c r="IGA205" s="943"/>
      <c r="IGB205" s="943"/>
      <c r="IGC205" s="943"/>
      <c r="IGD205" s="943"/>
      <c r="IGE205" s="943"/>
      <c r="IGF205" s="943"/>
      <c r="IGG205" s="943"/>
      <c r="IGH205" s="943"/>
      <c r="IGI205" s="943"/>
      <c r="IGJ205" s="943"/>
      <c r="IGK205" s="943"/>
      <c r="IGL205" s="943"/>
      <c r="IGM205" s="943"/>
      <c r="IGN205" s="943"/>
      <c r="IGO205" s="943"/>
      <c r="IGP205" s="943"/>
      <c r="IGQ205" s="943"/>
      <c r="IGR205" s="943"/>
      <c r="IGS205" s="943"/>
      <c r="IGT205" s="943"/>
      <c r="IGU205" s="943"/>
      <c r="IGV205" s="943"/>
      <c r="IGW205" s="943"/>
      <c r="IGX205" s="943"/>
      <c r="IGY205" s="943"/>
      <c r="IGZ205" s="943"/>
      <c r="IHA205" s="943"/>
      <c r="IHB205" s="943"/>
      <c r="IHC205" s="943"/>
      <c r="IHD205" s="943"/>
      <c r="IHE205" s="943"/>
      <c r="IHF205" s="943"/>
      <c r="IHG205" s="943"/>
      <c r="IHH205" s="943"/>
      <c r="IHI205" s="943"/>
      <c r="IHJ205" s="943"/>
      <c r="IHK205" s="943"/>
      <c r="IHL205" s="943"/>
      <c r="IHM205" s="943"/>
      <c r="IHN205" s="943"/>
      <c r="IHO205" s="943"/>
      <c r="IHP205" s="943"/>
      <c r="IHQ205" s="943"/>
      <c r="IHR205" s="943"/>
      <c r="IHS205" s="943"/>
      <c r="IHT205" s="943"/>
      <c r="IHU205" s="943"/>
      <c r="IHV205" s="943"/>
      <c r="IHW205" s="943"/>
      <c r="IHX205" s="943"/>
      <c r="IHY205" s="943"/>
      <c r="IHZ205" s="943"/>
      <c r="IIA205" s="943"/>
      <c r="IIB205" s="943"/>
      <c r="IIC205" s="943"/>
      <c r="IID205" s="943"/>
      <c r="IIE205" s="943"/>
      <c r="IIF205" s="943"/>
      <c r="IIG205" s="943"/>
      <c r="IIH205" s="943"/>
      <c r="III205" s="943"/>
      <c r="IIJ205" s="943"/>
      <c r="IIK205" s="943"/>
      <c r="IIL205" s="943"/>
      <c r="IIM205" s="943"/>
      <c r="IIN205" s="943"/>
      <c r="IIO205" s="943"/>
      <c r="IIP205" s="943"/>
      <c r="IIQ205" s="943"/>
      <c r="IIR205" s="943"/>
      <c r="IIS205" s="943"/>
      <c r="IIT205" s="943"/>
      <c r="IIU205" s="943"/>
      <c r="IIV205" s="943"/>
      <c r="IIW205" s="943"/>
      <c r="IIX205" s="943"/>
      <c r="IIY205" s="943"/>
      <c r="IIZ205" s="943"/>
      <c r="IJA205" s="943"/>
      <c r="IJB205" s="943"/>
      <c r="IJC205" s="943"/>
      <c r="IJD205" s="943"/>
      <c r="IJE205" s="943"/>
      <c r="IJF205" s="943"/>
      <c r="IJG205" s="943"/>
      <c r="IJH205" s="943"/>
      <c r="IJI205" s="943"/>
      <c r="IJJ205" s="943"/>
      <c r="IJK205" s="943"/>
      <c r="IJL205" s="943"/>
      <c r="IJM205" s="943"/>
      <c r="IJN205" s="943"/>
      <c r="IJO205" s="943"/>
      <c r="IJP205" s="943"/>
      <c r="IJQ205" s="943"/>
      <c r="IJR205" s="943"/>
      <c r="IJS205" s="943"/>
      <c r="IJT205" s="943"/>
      <c r="IJU205" s="943"/>
      <c r="IJV205" s="943"/>
      <c r="IJW205" s="943"/>
      <c r="IJX205" s="943"/>
      <c r="IJY205" s="943"/>
      <c r="IJZ205" s="943"/>
      <c r="IKA205" s="943"/>
      <c r="IKB205" s="943"/>
      <c r="IKC205" s="943"/>
      <c r="IKD205" s="943"/>
      <c r="IKE205" s="943"/>
      <c r="IKF205" s="943"/>
      <c r="IKG205" s="943"/>
      <c r="IKH205" s="943"/>
      <c r="IKI205" s="943"/>
      <c r="IKJ205" s="943"/>
      <c r="IKK205" s="943"/>
      <c r="IKL205" s="943"/>
      <c r="IKM205" s="943"/>
      <c r="IKN205" s="943"/>
      <c r="IKO205" s="943"/>
      <c r="IKP205" s="943"/>
      <c r="IKQ205" s="943"/>
      <c r="IKR205" s="943"/>
      <c r="IKS205" s="943"/>
      <c r="IKT205" s="943"/>
      <c r="IKU205" s="943"/>
      <c r="IKV205" s="943"/>
      <c r="IKW205" s="943"/>
      <c r="IKX205" s="943"/>
      <c r="IKY205" s="943"/>
      <c r="IKZ205" s="943"/>
      <c r="ILA205" s="943"/>
      <c r="ILC205" s="943"/>
      <c r="ILD205" s="943"/>
      <c r="ILE205" s="943"/>
      <c r="ILF205" s="943"/>
      <c r="ILG205" s="943"/>
      <c r="ILH205" s="943"/>
      <c r="ILI205" s="943"/>
      <c r="ILJ205" s="943"/>
      <c r="ILK205" s="943"/>
      <c r="ILL205" s="943"/>
      <c r="ILM205" s="943"/>
      <c r="ILN205" s="943"/>
      <c r="ILO205" s="943"/>
      <c r="ILP205" s="943"/>
      <c r="ILQ205" s="943"/>
      <c r="ILR205" s="943"/>
      <c r="ILS205" s="943"/>
      <c r="ILT205" s="943"/>
      <c r="ILU205" s="943"/>
      <c r="ILV205" s="943"/>
      <c r="ILW205" s="943"/>
      <c r="ILX205" s="943"/>
      <c r="ILY205" s="943"/>
      <c r="ILZ205" s="943"/>
      <c r="IMA205" s="943"/>
      <c r="IMB205" s="943"/>
      <c r="IMC205" s="943"/>
      <c r="IMD205" s="943"/>
      <c r="IME205" s="943"/>
      <c r="IMF205" s="943"/>
      <c r="IMG205" s="943"/>
      <c r="IMH205" s="943"/>
      <c r="IMI205" s="943"/>
      <c r="IMJ205" s="943"/>
      <c r="IMK205" s="943"/>
      <c r="IML205" s="943"/>
      <c r="IMM205" s="943"/>
      <c r="IMN205" s="943"/>
      <c r="IMO205" s="943"/>
      <c r="IMP205" s="943"/>
      <c r="IMQ205" s="943"/>
      <c r="IMR205" s="943"/>
      <c r="IMS205" s="943"/>
      <c r="IMT205" s="943"/>
      <c r="IMU205" s="943"/>
      <c r="IMV205" s="943"/>
      <c r="IMW205" s="943"/>
      <c r="IMX205" s="943"/>
      <c r="IMY205" s="943"/>
      <c r="IMZ205" s="943"/>
      <c r="INA205" s="943"/>
      <c r="INB205" s="943"/>
      <c r="INC205" s="943"/>
      <c r="IND205" s="943"/>
      <c r="INE205" s="943"/>
      <c r="INF205" s="943"/>
      <c r="ING205" s="943"/>
      <c r="INH205" s="943"/>
      <c r="INI205" s="943"/>
      <c r="INJ205" s="943"/>
      <c r="INK205" s="943"/>
      <c r="INL205" s="943"/>
      <c r="INM205" s="943"/>
      <c r="INN205" s="943"/>
      <c r="INO205" s="943"/>
      <c r="INP205" s="943"/>
      <c r="INQ205" s="943"/>
      <c r="INR205" s="943"/>
      <c r="INS205" s="943"/>
      <c r="INT205" s="943"/>
      <c r="INU205" s="943"/>
      <c r="INV205" s="943"/>
      <c r="INW205" s="943"/>
      <c r="INX205" s="943"/>
      <c r="INY205" s="943"/>
      <c r="INZ205" s="943"/>
      <c r="IOA205" s="943"/>
      <c r="IOB205" s="943"/>
      <c r="IOC205" s="943"/>
      <c r="IOD205" s="943"/>
      <c r="IOE205" s="943"/>
      <c r="IOF205" s="943"/>
      <c r="IOG205" s="943"/>
      <c r="IOH205" s="943"/>
      <c r="IOI205" s="943"/>
      <c r="IOJ205" s="943"/>
      <c r="IOK205" s="943"/>
      <c r="IOL205" s="943"/>
      <c r="IOM205" s="943"/>
      <c r="ION205" s="943"/>
      <c r="IOO205" s="943"/>
      <c r="IOP205" s="943"/>
      <c r="IOQ205" s="943"/>
      <c r="IOR205" s="943"/>
      <c r="IOS205" s="943"/>
      <c r="IOT205" s="943"/>
      <c r="IOU205" s="943"/>
      <c r="IOV205" s="943"/>
      <c r="IOW205" s="943"/>
      <c r="IOX205" s="943"/>
      <c r="IOY205" s="943"/>
      <c r="IOZ205" s="943"/>
      <c r="IPA205" s="943"/>
      <c r="IPB205" s="943"/>
      <c r="IPC205" s="943"/>
      <c r="IPD205" s="943"/>
      <c r="IPE205" s="943"/>
      <c r="IPF205" s="943"/>
      <c r="IPG205" s="943"/>
      <c r="IPH205" s="943"/>
      <c r="IPI205" s="943"/>
      <c r="IPJ205" s="943"/>
      <c r="IPK205" s="943"/>
      <c r="IPL205" s="943"/>
      <c r="IPM205" s="943"/>
      <c r="IPN205" s="943"/>
      <c r="IPO205" s="943"/>
      <c r="IPP205" s="943"/>
      <c r="IPQ205" s="943"/>
      <c r="IPR205" s="943"/>
      <c r="IPS205" s="943"/>
      <c r="IPT205" s="943"/>
      <c r="IPU205" s="943"/>
      <c r="IPV205" s="943"/>
      <c r="IPW205" s="943"/>
      <c r="IPX205" s="943"/>
      <c r="IPY205" s="943"/>
      <c r="IPZ205" s="943"/>
      <c r="IQA205" s="943"/>
      <c r="IQB205" s="943"/>
      <c r="IQC205" s="943"/>
      <c r="IQD205" s="943"/>
      <c r="IQE205" s="943"/>
      <c r="IQF205" s="943"/>
      <c r="IQG205" s="943"/>
      <c r="IQH205" s="943"/>
      <c r="IQI205" s="943"/>
      <c r="IQJ205" s="943"/>
      <c r="IQK205" s="943"/>
      <c r="IQL205" s="943"/>
      <c r="IQM205" s="943"/>
      <c r="IQN205" s="943"/>
      <c r="IQO205" s="943"/>
      <c r="IQP205" s="943"/>
      <c r="IQQ205" s="943"/>
      <c r="IQR205" s="943"/>
      <c r="IQS205" s="943"/>
      <c r="IQT205" s="943"/>
      <c r="IQU205" s="943"/>
      <c r="IQV205" s="943"/>
      <c r="IQW205" s="943"/>
      <c r="IQX205" s="943"/>
      <c r="IQY205" s="943"/>
      <c r="IQZ205" s="943"/>
      <c r="IRA205" s="943"/>
      <c r="IRB205" s="943"/>
      <c r="IRC205" s="943"/>
      <c r="IRD205" s="943"/>
      <c r="IRE205" s="943"/>
      <c r="IRF205" s="943"/>
      <c r="IRG205" s="943"/>
      <c r="IRH205" s="943"/>
      <c r="IRI205" s="943"/>
      <c r="IRJ205" s="943"/>
      <c r="IRK205" s="943"/>
      <c r="IRL205" s="943"/>
      <c r="IRM205" s="943"/>
      <c r="IRN205" s="943"/>
      <c r="IRO205" s="943"/>
      <c r="IRP205" s="943"/>
      <c r="IRQ205" s="943"/>
      <c r="IRR205" s="943"/>
      <c r="IRS205" s="943"/>
      <c r="IRT205" s="943"/>
      <c r="IRU205" s="943"/>
      <c r="IRV205" s="943"/>
      <c r="IRW205" s="943"/>
      <c r="IRX205" s="943"/>
      <c r="IRY205" s="943"/>
      <c r="IRZ205" s="943"/>
      <c r="ISA205" s="943"/>
      <c r="ISB205" s="943"/>
      <c r="ISC205" s="943"/>
      <c r="ISD205" s="943"/>
      <c r="ISE205" s="943"/>
      <c r="ISF205" s="943"/>
      <c r="ISG205" s="943"/>
      <c r="ISH205" s="943"/>
      <c r="ISI205" s="943"/>
      <c r="ISJ205" s="943"/>
      <c r="ISK205" s="943"/>
      <c r="ISL205" s="943"/>
      <c r="ISM205" s="943"/>
      <c r="ISN205" s="943"/>
      <c r="ISO205" s="943"/>
      <c r="ISP205" s="943"/>
      <c r="ISQ205" s="943"/>
      <c r="ISR205" s="943"/>
      <c r="ISS205" s="943"/>
      <c r="IST205" s="943"/>
      <c r="ISU205" s="943"/>
      <c r="ISV205" s="943"/>
      <c r="ISW205" s="943"/>
      <c r="ISX205" s="943"/>
      <c r="ISY205" s="943"/>
      <c r="ISZ205" s="943"/>
      <c r="ITA205" s="943"/>
      <c r="ITB205" s="943"/>
      <c r="ITC205" s="943"/>
      <c r="ITD205" s="943"/>
      <c r="ITE205" s="943"/>
      <c r="ITF205" s="943"/>
      <c r="ITG205" s="943"/>
      <c r="ITH205" s="943"/>
      <c r="ITI205" s="943"/>
      <c r="ITJ205" s="943"/>
      <c r="ITK205" s="943"/>
      <c r="ITL205" s="943"/>
      <c r="ITM205" s="943"/>
      <c r="ITN205" s="943"/>
      <c r="ITO205" s="943"/>
      <c r="ITP205" s="943"/>
      <c r="ITQ205" s="943"/>
      <c r="ITR205" s="943"/>
      <c r="ITS205" s="943"/>
      <c r="ITT205" s="943"/>
      <c r="ITU205" s="943"/>
      <c r="ITV205" s="943"/>
      <c r="ITW205" s="943"/>
      <c r="ITX205" s="943"/>
      <c r="ITY205" s="943"/>
      <c r="ITZ205" s="943"/>
      <c r="IUA205" s="943"/>
      <c r="IUB205" s="943"/>
      <c r="IUC205" s="943"/>
      <c r="IUD205" s="943"/>
      <c r="IUE205" s="943"/>
      <c r="IUF205" s="943"/>
      <c r="IUG205" s="943"/>
      <c r="IUH205" s="943"/>
      <c r="IUI205" s="943"/>
      <c r="IUJ205" s="943"/>
      <c r="IUK205" s="943"/>
      <c r="IUL205" s="943"/>
      <c r="IUM205" s="943"/>
      <c r="IUN205" s="943"/>
      <c r="IUO205" s="943"/>
      <c r="IUP205" s="943"/>
      <c r="IUQ205" s="943"/>
      <c r="IUR205" s="943"/>
      <c r="IUS205" s="943"/>
      <c r="IUT205" s="943"/>
      <c r="IUU205" s="943"/>
      <c r="IUV205" s="943"/>
      <c r="IUW205" s="943"/>
      <c r="IUY205" s="943"/>
      <c r="IUZ205" s="943"/>
      <c r="IVA205" s="943"/>
      <c r="IVB205" s="943"/>
      <c r="IVC205" s="943"/>
      <c r="IVD205" s="943"/>
      <c r="IVE205" s="943"/>
      <c r="IVF205" s="943"/>
      <c r="IVG205" s="943"/>
      <c r="IVH205" s="943"/>
      <c r="IVI205" s="943"/>
      <c r="IVJ205" s="943"/>
      <c r="IVK205" s="943"/>
      <c r="IVL205" s="943"/>
      <c r="IVM205" s="943"/>
      <c r="IVN205" s="943"/>
      <c r="IVO205" s="943"/>
      <c r="IVP205" s="943"/>
      <c r="IVQ205" s="943"/>
      <c r="IVR205" s="943"/>
      <c r="IVS205" s="943"/>
      <c r="IVT205" s="943"/>
      <c r="IVU205" s="943"/>
      <c r="IVV205" s="943"/>
      <c r="IVW205" s="943"/>
      <c r="IVX205" s="943"/>
      <c r="IVY205" s="943"/>
      <c r="IVZ205" s="943"/>
      <c r="IWA205" s="943"/>
      <c r="IWB205" s="943"/>
      <c r="IWC205" s="943"/>
      <c r="IWD205" s="943"/>
      <c r="IWE205" s="943"/>
      <c r="IWF205" s="943"/>
      <c r="IWG205" s="943"/>
      <c r="IWH205" s="943"/>
      <c r="IWI205" s="943"/>
      <c r="IWJ205" s="943"/>
      <c r="IWK205" s="943"/>
      <c r="IWL205" s="943"/>
      <c r="IWM205" s="943"/>
      <c r="IWN205" s="943"/>
      <c r="IWO205" s="943"/>
      <c r="IWP205" s="943"/>
      <c r="IWQ205" s="943"/>
      <c r="IWR205" s="943"/>
      <c r="IWS205" s="943"/>
      <c r="IWT205" s="943"/>
      <c r="IWU205" s="943"/>
      <c r="IWV205" s="943"/>
      <c r="IWW205" s="943"/>
      <c r="IWX205" s="943"/>
      <c r="IWY205" s="943"/>
      <c r="IWZ205" s="943"/>
      <c r="IXA205" s="943"/>
      <c r="IXB205" s="943"/>
      <c r="IXC205" s="943"/>
      <c r="IXD205" s="943"/>
      <c r="IXE205" s="943"/>
      <c r="IXF205" s="943"/>
      <c r="IXG205" s="943"/>
      <c r="IXH205" s="943"/>
      <c r="IXI205" s="943"/>
      <c r="IXJ205" s="943"/>
      <c r="IXK205" s="943"/>
      <c r="IXL205" s="943"/>
      <c r="IXM205" s="943"/>
      <c r="IXN205" s="943"/>
      <c r="IXO205" s="943"/>
      <c r="IXP205" s="943"/>
      <c r="IXQ205" s="943"/>
      <c r="IXR205" s="943"/>
      <c r="IXS205" s="943"/>
      <c r="IXT205" s="943"/>
      <c r="IXU205" s="943"/>
      <c r="IXV205" s="943"/>
      <c r="IXW205" s="943"/>
      <c r="IXX205" s="943"/>
      <c r="IXY205" s="943"/>
      <c r="IXZ205" s="943"/>
      <c r="IYA205" s="943"/>
      <c r="IYB205" s="943"/>
      <c r="IYC205" s="943"/>
      <c r="IYD205" s="943"/>
      <c r="IYE205" s="943"/>
      <c r="IYF205" s="943"/>
      <c r="IYG205" s="943"/>
      <c r="IYH205" s="943"/>
      <c r="IYI205" s="943"/>
      <c r="IYJ205" s="943"/>
      <c r="IYK205" s="943"/>
      <c r="IYL205" s="943"/>
      <c r="IYM205" s="943"/>
      <c r="IYN205" s="943"/>
      <c r="IYO205" s="943"/>
      <c r="IYP205" s="943"/>
      <c r="IYQ205" s="943"/>
      <c r="IYR205" s="943"/>
      <c r="IYS205" s="943"/>
      <c r="IYT205" s="943"/>
      <c r="IYU205" s="943"/>
      <c r="IYV205" s="943"/>
      <c r="IYW205" s="943"/>
      <c r="IYX205" s="943"/>
      <c r="IYY205" s="943"/>
      <c r="IYZ205" s="943"/>
      <c r="IZA205" s="943"/>
      <c r="IZB205" s="943"/>
      <c r="IZC205" s="943"/>
      <c r="IZD205" s="943"/>
      <c r="IZE205" s="943"/>
      <c r="IZF205" s="943"/>
      <c r="IZG205" s="943"/>
      <c r="IZH205" s="943"/>
      <c r="IZI205" s="943"/>
      <c r="IZJ205" s="943"/>
      <c r="IZK205" s="943"/>
      <c r="IZL205" s="943"/>
      <c r="IZM205" s="943"/>
      <c r="IZN205" s="943"/>
      <c r="IZO205" s="943"/>
      <c r="IZP205" s="943"/>
      <c r="IZQ205" s="943"/>
      <c r="IZR205" s="943"/>
      <c r="IZS205" s="943"/>
      <c r="IZT205" s="943"/>
      <c r="IZU205" s="943"/>
      <c r="IZV205" s="943"/>
      <c r="IZW205" s="943"/>
      <c r="IZX205" s="943"/>
      <c r="IZY205" s="943"/>
      <c r="IZZ205" s="943"/>
      <c r="JAA205" s="943"/>
      <c r="JAB205" s="943"/>
      <c r="JAC205" s="943"/>
      <c r="JAD205" s="943"/>
      <c r="JAE205" s="943"/>
      <c r="JAF205" s="943"/>
      <c r="JAG205" s="943"/>
      <c r="JAH205" s="943"/>
      <c r="JAI205" s="943"/>
      <c r="JAJ205" s="943"/>
      <c r="JAK205" s="943"/>
      <c r="JAL205" s="943"/>
      <c r="JAM205" s="943"/>
      <c r="JAN205" s="943"/>
      <c r="JAO205" s="943"/>
      <c r="JAP205" s="943"/>
      <c r="JAQ205" s="943"/>
      <c r="JAR205" s="943"/>
      <c r="JAS205" s="943"/>
      <c r="JAT205" s="943"/>
      <c r="JAU205" s="943"/>
      <c r="JAV205" s="943"/>
      <c r="JAW205" s="943"/>
      <c r="JAX205" s="943"/>
      <c r="JAY205" s="943"/>
      <c r="JAZ205" s="943"/>
      <c r="JBA205" s="943"/>
      <c r="JBB205" s="943"/>
      <c r="JBC205" s="943"/>
      <c r="JBD205" s="943"/>
      <c r="JBE205" s="943"/>
      <c r="JBF205" s="943"/>
      <c r="JBG205" s="943"/>
      <c r="JBH205" s="943"/>
      <c r="JBI205" s="943"/>
      <c r="JBJ205" s="943"/>
      <c r="JBK205" s="943"/>
      <c r="JBL205" s="943"/>
      <c r="JBM205" s="943"/>
      <c r="JBN205" s="943"/>
      <c r="JBO205" s="943"/>
      <c r="JBP205" s="943"/>
      <c r="JBQ205" s="943"/>
      <c r="JBR205" s="943"/>
      <c r="JBS205" s="943"/>
      <c r="JBT205" s="943"/>
      <c r="JBU205" s="943"/>
      <c r="JBV205" s="943"/>
      <c r="JBW205" s="943"/>
      <c r="JBX205" s="943"/>
      <c r="JBY205" s="943"/>
      <c r="JBZ205" s="943"/>
      <c r="JCA205" s="943"/>
      <c r="JCB205" s="943"/>
      <c r="JCC205" s="943"/>
      <c r="JCD205" s="943"/>
      <c r="JCE205" s="943"/>
      <c r="JCF205" s="943"/>
      <c r="JCG205" s="943"/>
      <c r="JCH205" s="943"/>
      <c r="JCI205" s="943"/>
      <c r="JCJ205" s="943"/>
      <c r="JCK205" s="943"/>
      <c r="JCL205" s="943"/>
      <c r="JCM205" s="943"/>
      <c r="JCN205" s="943"/>
      <c r="JCO205" s="943"/>
      <c r="JCP205" s="943"/>
      <c r="JCQ205" s="943"/>
      <c r="JCR205" s="943"/>
      <c r="JCS205" s="943"/>
      <c r="JCT205" s="943"/>
      <c r="JCU205" s="943"/>
      <c r="JCV205" s="943"/>
      <c r="JCW205" s="943"/>
      <c r="JCX205" s="943"/>
      <c r="JCY205" s="943"/>
      <c r="JCZ205" s="943"/>
      <c r="JDA205" s="943"/>
      <c r="JDB205" s="943"/>
      <c r="JDC205" s="943"/>
      <c r="JDD205" s="943"/>
      <c r="JDE205" s="943"/>
      <c r="JDF205" s="943"/>
      <c r="JDG205" s="943"/>
      <c r="JDH205" s="943"/>
      <c r="JDI205" s="943"/>
      <c r="JDJ205" s="943"/>
      <c r="JDK205" s="943"/>
      <c r="JDL205" s="943"/>
      <c r="JDM205" s="943"/>
      <c r="JDN205" s="943"/>
      <c r="JDO205" s="943"/>
      <c r="JDP205" s="943"/>
      <c r="JDQ205" s="943"/>
      <c r="JDR205" s="943"/>
      <c r="JDS205" s="943"/>
      <c r="JDT205" s="943"/>
      <c r="JDU205" s="943"/>
      <c r="JDV205" s="943"/>
      <c r="JDW205" s="943"/>
      <c r="JDX205" s="943"/>
      <c r="JDY205" s="943"/>
      <c r="JDZ205" s="943"/>
      <c r="JEA205" s="943"/>
      <c r="JEB205" s="943"/>
      <c r="JEC205" s="943"/>
      <c r="JED205" s="943"/>
      <c r="JEE205" s="943"/>
      <c r="JEF205" s="943"/>
      <c r="JEG205" s="943"/>
      <c r="JEH205" s="943"/>
      <c r="JEI205" s="943"/>
      <c r="JEJ205" s="943"/>
      <c r="JEK205" s="943"/>
      <c r="JEL205" s="943"/>
      <c r="JEM205" s="943"/>
      <c r="JEN205" s="943"/>
      <c r="JEO205" s="943"/>
      <c r="JEP205" s="943"/>
      <c r="JEQ205" s="943"/>
      <c r="JER205" s="943"/>
      <c r="JES205" s="943"/>
      <c r="JEU205" s="943"/>
      <c r="JEV205" s="943"/>
      <c r="JEW205" s="943"/>
      <c r="JEX205" s="943"/>
      <c r="JEY205" s="943"/>
      <c r="JEZ205" s="943"/>
      <c r="JFA205" s="943"/>
      <c r="JFB205" s="943"/>
      <c r="JFC205" s="943"/>
      <c r="JFD205" s="943"/>
      <c r="JFE205" s="943"/>
      <c r="JFF205" s="943"/>
      <c r="JFG205" s="943"/>
      <c r="JFH205" s="943"/>
      <c r="JFI205" s="943"/>
      <c r="JFJ205" s="943"/>
      <c r="JFK205" s="943"/>
      <c r="JFL205" s="943"/>
      <c r="JFM205" s="943"/>
      <c r="JFN205" s="943"/>
      <c r="JFO205" s="943"/>
      <c r="JFP205" s="943"/>
      <c r="JFQ205" s="943"/>
      <c r="JFR205" s="943"/>
      <c r="JFS205" s="943"/>
      <c r="JFT205" s="943"/>
      <c r="JFU205" s="943"/>
      <c r="JFV205" s="943"/>
      <c r="JFW205" s="943"/>
      <c r="JFX205" s="943"/>
      <c r="JFY205" s="943"/>
      <c r="JFZ205" s="943"/>
      <c r="JGA205" s="943"/>
      <c r="JGB205" s="943"/>
      <c r="JGC205" s="943"/>
      <c r="JGD205" s="943"/>
      <c r="JGE205" s="943"/>
      <c r="JGF205" s="943"/>
      <c r="JGG205" s="943"/>
      <c r="JGH205" s="943"/>
      <c r="JGI205" s="943"/>
      <c r="JGJ205" s="943"/>
      <c r="JGK205" s="943"/>
      <c r="JGL205" s="943"/>
      <c r="JGM205" s="943"/>
      <c r="JGN205" s="943"/>
      <c r="JGO205" s="943"/>
      <c r="JGP205" s="943"/>
      <c r="JGQ205" s="943"/>
      <c r="JGR205" s="943"/>
      <c r="JGS205" s="943"/>
      <c r="JGT205" s="943"/>
      <c r="JGU205" s="943"/>
      <c r="JGV205" s="943"/>
      <c r="JGW205" s="943"/>
      <c r="JGX205" s="943"/>
      <c r="JGY205" s="943"/>
      <c r="JGZ205" s="943"/>
      <c r="JHA205" s="943"/>
      <c r="JHB205" s="943"/>
      <c r="JHC205" s="943"/>
      <c r="JHD205" s="943"/>
      <c r="JHE205" s="943"/>
      <c r="JHF205" s="943"/>
      <c r="JHG205" s="943"/>
      <c r="JHH205" s="943"/>
      <c r="JHI205" s="943"/>
      <c r="JHJ205" s="943"/>
      <c r="JHK205" s="943"/>
      <c r="JHL205" s="943"/>
      <c r="JHM205" s="943"/>
      <c r="JHN205" s="943"/>
      <c r="JHO205" s="943"/>
      <c r="JHP205" s="943"/>
      <c r="JHQ205" s="943"/>
      <c r="JHR205" s="943"/>
      <c r="JHS205" s="943"/>
      <c r="JHT205" s="943"/>
      <c r="JHU205" s="943"/>
      <c r="JHV205" s="943"/>
      <c r="JHW205" s="943"/>
      <c r="JHX205" s="943"/>
      <c r="JHY205" s="943"/>
      <c r="JHZ205" s="943"/>
      <c r="JIA205" s="943"/>
      <c r="JIB205" s="943"/>
      <c r="JIC205" s="943"/>
      <c r="JID205" s="943"/>
      <c r="JIE205" s="943"/>
      <c r="JIF205" s="943"/>
      <c r="JIG205" s="943"/>
      <c r="JIH205" s="943"/>
      <c r="JII205" s="943"/>
      <c r="JIJ205" s="943"/>
      <c r="JIK205" s="943"/>
      <c r="JIL205" s="943"/>
      <c r="JIM205" s="943"/>
      <c r="JIN205" s="943"/>
      <c r="JIO205" s="943"/>
      <c r="JIP205" s="943"/>
      <c r="JIQ205" s="943"/>
      <c r="JIR205" s="943"/>
      <c r="JIS205" s="943"/>
      <c r="JIT205" s="943"/>
      <c r="JIU205" s="943"/>
      <c r="JIV205" s="943"/>
      <c r="JIW205" s="943"/>
      <c r="JIX205" s="943"/>
      <c r="JIY205" s="943"/>
      <c r="JIZ205" s="943"/>
      <c r="JJA205" s="943"/>
      <c r="JJB205" s="943"/>
      <c r="JJC205" s="943"/>
      <c r="JJD205" s="943"/>
      <c r="JJE205" s="943"/>
      <c r="JJF205" s="943"/>
      <c r="JJG205" s="943"/>
      <c r="JJH205" s="943"/>
      <c r="JJI205" s="943"/>
      <c r="JJJ205" s="943"/>
      <c r="JJK205" s="943"/>
      <c r="JJL205" s="943"/>
      <c r="JJM205" s="943"/>
      <c r="JJN205" s="943"/>
      <c r="JJO205" s="943"/>
      <c r="JJP205" s="943"/>
      <c r="JJQ205" s="943"/>
      <c r="JJR205" s="943"/>
      <c r="JJS205" s="943"/>
      <c r="JJT205" s="943"/>
      <c r="JJU205" s="943"/>
      <c r="JJV205" s="943"/>
      <c r="JJW205" s="943"/>
      <c r="JJX205" s="943"/>
      <c r="JJY205" s="943"/>
      <c r="JJZ205" s="943"/>
      <c r="JKA205" s="943"/>
      <c r="JKB205" s="943"/>
      <c r="JKC205" s="943"/>
      <c r="JKD205" s="943"/>
      <c r="JKE205" s="943"/>
      <c r="JKF205" s="943"/>
      <c r="JKG205" s="943"/>
      <c r="JKH205" s="943"/>
      <c r="JKI205" s="943"/>
      <c r="JKJ205" s="943"/>
      <c r="JKK205" s="943"/>
      <c r="JKL205" s="943"/>
      <c r="JKM205" s="943"/>
      <c r="JKN205" s="943"/>
      <c r="JKO205" s="943"/>
      <c r="JKP205" s="943"/>
      <c r="JKQ205" s="943"/>
      <c r="JKR205" s="943"/>
      <c r="JKS205" s="943"/>
      <c r="JKT205" s="943"/>
      <c r="JKU205" s="943"/>
      <c r="JKV205" s="943"/>
      <c r="JKW205" s="943"/>
      <c r="JKX205" s="943"/>
      <c r="JKY205" s="943"/>
      <c r="JKZ205" s="943"/>
      <c r="JLA205" s="943"/>
      <c r="JLB205" s="943"/>
      <c r="JLC205" s="943"/>
      <c r="JLD205" s="943"/>
      <c r="JLE205" s="943"/>
      <c r="JLF205" s="943"/>
      <c r="JLG205" s="943"/>
      <c r="JLH205" s="943"/>
      <c r="JLI205" s="943"/>
      <c r="JLJ205" s="943"/>
      <c r="JLK205" s="943"/>
      <c r="JLL205" s="943"/>
      <c r="JLM205" s="943"/>
      <c r="JLN205" s="943"/>
      <c r="JLO205" s="943"/>
      <c r="JLP205" s="943"/>
      <c r="JLQ205" s="943"/>
      <c r="JLR205" s="943"/>
      <c r="JLS205" s="943"/>
      <c r="JLT205" s="943"/>
      <c r="JLU205" s="943"/>
      <c r="JLV205" s="943"/>
      <c r="JLW205" s="943"/>
      <c r="JLX205" s="943"/>
      <c r="JLY205" s="943"/>
      <c r="JLZ205" s="943"/>
      <c r="JMA205" s="943"/>
      <c r="JMB205" s="943"/>
      <c r="JMC205" s="943"/>
      <c r="JMD205" s="943"/>
      <c r="JME205" s="943"/>
      <c r="JMF205" s="943"/>
      <c r="JMG205" s="943"/>
      <c r="JMH205" s="943"/>
      <c r="JMI205" s="943"/>
      <c r="JMJ205" s="943"/>
      <c r="JMK205" s="943"/>
      <c r="JML205" s="943"/>
      <c r="JMM205" s="943"/>
      <c r="JMN205" s="943"/>
      <c r="JMO205" s="943"/>
      <c r="JMP205" s="943"/>
      <c r="JMQ205" s="943"/>
      <c r="JMR205" s="943"/>
      <c r="JMS205" s="943"/>
      <c r="JMT205" s="943"/>
      <c r="JMU205" s="943"/>
      <c r="JMV205" s="943"/>
      <c r="JMW205" s="943"/>
      <c r="JMX205" s="943"/>
      <c r="JMY205" s="943"/>
      <c r="JMZ205" s="943"/>
      <c r="JNA205" s="943"/>
      <c r="JNB205" s="943"/>
      <c r="JNC205" s="943"/>
      <c r="JND205" s="943"/>
      <c r="JNE205" s="943"/>
      <c r="JNF205" s="943"/>
      <c r="JNG205" s="943"/>
      <c r="JNH205" s="943"/>
      <c r="JNI205" s="943"/>
      <c r="JNJ205" s="943"/>
      <c r="JNK205" s="943"/>
      <c r="JNL205" s="943"/>
      <c r="JNM205" s="943"/>
      <c r="JNN205" s="943"/>
      <c r="JNO205" s="943"/>
      <c r="JNP205" s="943"/>
      <c r="JNQ205" s="943"/>
      <c r="JNR205" s="943"/>
      <c r="JNS205" s="943"/>
      <c r="JNT205" s="943"/>
      <c r="JNU205" s="943"/>
      <c r="JNV205" s="943"/>
      <c r="JNW205" s="943"/>
      <c r="JNX205" s="943"/>
      <c r="JNY205" s="943"/>
      <c r="JNZ205" s="943"/>
      <c r="JOA205" s="943"/>
      <c r="JOB205" s="943"/>
      <c r="JOC205" s="943"/>
      <c r="JOD205" s="943"/>
      <c r="JOE205" s="943"/>
      <c r="JOF205" s="943"/>
      <c r="JOG205" s="943"/>
      <c r="JOH205" s="943"/>
      <c r="JOI205" s="943"/>
      <c r="JOJ205" s="943"/>
      <c r="JOK205" s="943"/>
      <c r="JOL205" s="943"/>
      <c r="JOM205" s="943"/>
      <c r="JON205" s="943"/>
      <c r="JOO205" s="943"/>
      <c r="JOQ205" s="943"/>
      <c r="JOR205" s="943"/>
      <c r="JOS205" s="943"/>
      <c r="JOT205" s="943"/>
      <c r="JOU205" s="943"/>
      <c r="JOV205" s="943"/>
      <c r="JOW205" s="943"/>
      <c r="JOX205" s="943"/>
      <c r="JOY205" s="943"/>
      <c r="JOZ205" s="943"/>
      <c r="JPA205" s="943"/>
      <c r="JPB205" s="943"/>
      <c r="JPC205" s="943"/>
      <c r="JPD205" s="943"/>
      <c r="JPE205" s="943"/>
      <c r="JPF205" s="943"/>
      <c r="JPG205" s="943"/>
      <c r="JPH205" s="943"/>
      <c r="JPI205" s="943"/>
      <c r="JPJ205" s="943"/>
      <c r="JPK205" s="943"/>
      <c r="JPL205" s="943"/>
      <c r="JPM205" s="943"/>
      <c r="JPN205" s="943"/>
      <c r="JPO205" s="943"/>
      <c r="JPP205" s="943"/>
      <c r="JPQ205" s="943"/>
      <c r="JPR205" s="943"/>
      <c r="JPS205" s="943"/>
      <c r="JPT205" s="943"/>
      <c r="JPU205" s="943"/>
      <c r="JPV205" s="943"/>
      <c r="JPW205" s="943"/>
      <c r="JPX205" s="943"/>
      <c r="JPY205" s="943"/>
      <c r="JPZ205" s="943"/>
      <c r="JQA205" s="943"/>
      <c r="JQB205" s="943"/>
      <c r="JQC205" s="943"/>
      <c r="JQD205" s="943"/>
      <c r="JQE205" s="943"/>
      <c r="JQF205" s="943"/>
      <c r="JQG205" s="943"/>
      <c r="JQH205" s="943"/>
      <c r="JQI205" s="943"/>
      <c r="JQJ205" s="943"/>
      <c r="JQK205" s="943"/>
      <c r="JQL205" s="943"/>
      <c r="JQM205" s="943"/>
      <c r="JQN205" s="943"/>
      <c r="JQO205" s="943"/>
      <c r="JQP205" s="943"/>
      <c r="JQQ205" s="943"/>
      <c r="JQR205" s="943"/>
      <c r="JQS205" s="943"/>
      <c r="JQT205" s="943"/>
      <c r="JQU205" s="943"/>
      <c r="JQV205" s="943"/>
      <c r="JQW205" s="943"/>
      <c r="JQX205" s="943"/>
      <c r="JQY205" s="943"/>
      <c r="JQZ205" s="943"/>
      <c r="JRA205" s="943"/>
      <c r="JRB205" s="943"/>
      <c r="JRC205" s="943"/>
      <c r="JRD205" s="943"/>
      <c r="JRE205" s="943"/>
      <c r="JRF205" s="943"/>
      <c r="JRG205" s="943"/>
      <c r="JRH205" s="943"/>
      <c r="JRI205" s="943"/>
      <c r="JRJ205" s="943"/>
      <c r="JRK205" s="943"/>
      <c r="JRL205" s="943"/>
      <c r="JRM205" s="943"/>
      <c r="JRN205" s="943"/>
      <c r="JRO205" s="943"/>
      <c r="JRP205" s="943"/>
      <c r="JRQ205" s="943"/>
      <c r="JRR205" s="943"/>
      <c r="JRS205" s="943"/>
      <c r="JRT205" s="943"/>
      <c r="JRU205" s="943"/>
      <c r="JRV205" s="943"/>
      <c r="JRW205" s="943"/>
      <c r="JRX205" s="943"/>
      <c r="JRY205" s="943"/>
      <c r="JRZ205" s="943"/>
      <c r="JSA205" s="943"/>
      <c r="JSB205" s="943"/>
      <c r="JSC205" s="943"/>
      <c r="JSD205" s="943"/>
      <c r="JSE205" s="943"/>
      <c r="JSF205" s="943"/>
      <c r="JSG205" s="943"/>
      <c r="JSH205" s="943"/>
      <c r="JSI205" s="943"/>
      <c r="JSJ205" s="943"/>
      <c r="JSK205" s="943"/>
      <c r="JSL205" s="943"/>
      <c r="JSM205" s="943"/>
      <c r="JSN205" s="943"/>
      <c r="JSO205" s="943"/>
      <c r="JSP205" s="943"/>
      <c r="JSQ205" s="943"/>
      <c r="JSR205" s="943"/>
      <c r="JSS205" s="943"/>
      <c r="JST205" s="943"/>
      <c r="JSU205" s="943"/>
      <c r="JSV205" s="943"/>
      <c r="JSW205" s="943"/>
      <c r="JSX205" s="943"/>
      <c r="JSY205" s="943"/>
      <c r="JSZ205" s="943"/>
      <c r="JTA205" s="943"/>
      <c r="JTB205" s="943"/>
      <c r="JTC205" s="943"/>
      <c r="JTD205" s="943"/>
      <c r="JTE205" s="943"/>
      <c r="JTF205" s="943"/>
      <c r="JTG205" s="943"/>
      <c r="JTH205" s="943"/>
      <c r="JTI205" s="943"/>
      <c r="JTJ205" s="943"/>
      <c r="JTK205" s="943"/>
      <c r="JTL205" s="943"/>
      <c r="JTM205" s="943"/>
      <c r="JTN205" s="943"/>
      <c r="JTO205" s="943"/>
      <c r="JTP205" s="943"/>
      <c r="JTQ205" s="943"/>
      <c r="JTR205" s="943"/>
      <c r="JTS205" s="943"/>
      <c r="JTT205" s="943"/>
      <c r="JTU205" s="943"/>
      <c r="JTV205" s="943"/>
      <c r="JTW205" s="943"/>
      <c r="JTX205" s="943"/>
      <c r="JTY205" s="943"/>
      <c r="JTZ205" s="943"/>
      <c r="JUA205" s="943"/>
      <c r="JUB205" s="943"/>
      <c r="JUC205" s="943"/>
      <c r="JUD205" s="943"/>
      <c r="JUE205" s="943"/>
      <c r="JUF205" s="943"/>
      <c r="JUG205" s="943"/>
      <c r="JUH205" s="943"/>
      <c r="JUI205" s="943"/>
      <c r="JUJ205" s="943"/>
      <c r="JUK205" s="943"/>
      <c r="JUL205" s="943"/>
      <c r="JUM205" s="943"/>
      <c r="JUN205" s="943"/>
      <c r="JUO205" s="943"/>
      <c r="JUP205" s="943"/>
      <c r="JUQ205" s="943"/>
      <c r="JUR205" s="943"/>
      <c r="JUS205" s="943"/>
      <c r="JUT205" s="943"/>
      <c r="JUU205" s="943"/>
      <c r="JUV205" s="943"/>
      <c r="JUW205" s="943"/>
      <c r="JUX205" s="943"/>
      <c r="JUY205" s="943"/>
      <c r="JUZ205" s="943"/>
      <c r="JVA205" s="943"/>
      <c r="JVB205" s="943"/>
      <c r="JVC205" s="943"/>
      <c r="JVD205" s="943"/>
      <c r="JVE205" s="943"/>
      <c r="JVF205" s="943"/>
      <c r="JVG205" s="943"/>
      <c r="JVH205" s="943"/>
      <c r="JVI205" s="943"/>
      <c r="JVJ205" s="943"/>
      <c r="JVK205" s="943"/>
      <c r="JVL205" s="943"/>
      <c r="JVM205" s="943"/>
      <c r="JVN205" s="943"/>
      <c r="JVO205" s="943"/>
      <c r="JVP205" s="943"/>
      <c r="JVQ205" s="943"/>
      <c r="JVR205" s="943"/>
      <c r="JVS205" s="943"/>
      <c r="JVT205" s="943"/>
      <c r="JVU205" s="943"/>
      <c r="JVV205" s="943"/>
      <c r="JVW205" s="943"/>
      <c r="JVX205" s="943"/>
      <c r="JVY205" s="943"/>
      <c r="JVZ205" s="943"/>
      <c r="JWA205" s="943"/>
      <c r="JWB205" s="943"/>
      <c r="JWC205" s="943"/>
      <c r="JWD205" s="943"/>
      <c r="JWE205" s="943"/>
      <c r="JWF205" s="943"/>
      <c r="JWG205" s="943"/>
      <c r="JWH205" s="943"/>
      <c r="JWI205" s="943"/>
      <c r="JWJ205" s="943"/>
      <c r="JWK205" s="943"/>
      <c r="JWL205" s="943"/>
      <c r="JWM205" s="943"/>
      <c r="JWN205" s="943"/>
      <c r="JWO205" s="943"/>
      <c r="JWP205" s="943"/>
      <c r="JWQ205" s="943"/>
      <c r="JWR205" s="943"/>
      <c r="JWS205" s="943"/>
      <c r="JWT205" s="943"/>
      <c r="JWU205" s="943"/>
      <c r="JWV205" s="943"/>
      <c r="JWW205" s="943"/>
      <c r="JWX205" s="943"/>
      <c r="JWY205" s="943"/>
      <c r="JWZ205" s="943"/>
      <c r="JXA205" s="943"/>
      <c r="JXB205" s="943"/>
      <c r="JXC205" s="943"/>
      <c r="JXD205" s="943"/>
      <c r="JXE205" s="943"/>
      <c r="JXF205" s="943"/>
      <c r="JXG205" s="943"/>
      <c r="JXH205" s="943"/>
      <c r="JXI205" s="943"/>
      <c r="JXJ205" s="943"/>
      <c r="JXK205" s="943"/>
      <c r="JXL205" s="943"/>
      <c r="JXM205" s="943"/>
      <c r="JXN205" s="943"/>
      <c r="JXO205" s="943"/>
      <c r="JXP205" s="943"/>
      <c r="JXQ205" s="943"/>
      <c r="JXR205" s="943"/>
      <c r="JXS205" s="943"/>
      <c r="JXT205" s="943"/>
      <c r="JXU205" s="943"/>
      <c r="JXV205" s="943"/>
      <c r="JXW205" s="943"/>
      <c r="JXX205" s="943"/>
      <c r="JXY205" s="943"/>
      <c r="JXZ205" s="943"/>
      <c r="JYA205" s="943"/>
      <c r="JYB205" s="943"/>
      <c r="JYC205" s="943"/>
      <c r="JYD205" s="943"/>
      <c r="JYE205" s="943"/>
      <c r="JYF205" s="943"/>
      <c r="JYG205" s="943"/>
      <c r="JYH205" s="943"/>
      <c r="JYI205" s="943"/>
      <c r="JYJ205" s="943"/>
      <c r="JYK205" s="943"/>
      <c r="JYM205" s="943"/>
      <c r="JYN205" s="943"/>
      <c r="JYO205" s="943"/>
      <c r="JYP205" s="943"/>
      <c r="JYQ205" s="943"/>
      <c r="JYR205" s="943"/>
      <c r="JYS205" s="943"/>
      <c r="JYT205" s="943"/>
      <c r="JYU205" s="943"/>
      <c r="JYV205" s="943"/>
      <c r="JYW205" s="943"/>
      <c r="JYX205" s="943"/>
      <c r="JYY205" s="943"/>
      <c r="JYZ205" s="943"/>
      <c r="JZA205" s="943"/>
      <c r="JZB205" s="943"/>
      <c r="JZC205" s="943"/>
      <c r="JZD205" s="943"/>
      <c r="JZE205" s="943"/>
      <c r="JZF205" s="943"/>
      <c r="JZG205" s="943"/>
      <c r="JZH205" s="943"/>
      <c r="JZI205" s="943"/>
      <c r="JZJ205" s="943"/>
      <c r="JZK205" s="943"/>
      <c r="JZL205" s="943"/>
      <c r="JZM205" s="943"/>
      <c r="JZN205" s="943"/>
      <c r="JZO205" s="943"/>
      <c r="JZP205" s="943"/>
      <c r="JZQ205" s="943"/>
      <c r="JZR205" s="943"/>
      <c r="JZS205" s="943"/>
      <c r="JZT205" s="943"/>
      <c r="JZU205" s="943"/>
      <c r="JZV205" s="943"/>
      <c r="JZW205" s="943"/>
      <c r="JZX205" s="943"/>
      <c r="JZY205" s="943"/>
      <c r="JZZ205" s="943"/>
      <c r="KAA205" s="943"/>
      <c r="KAB205" s="943"/>
      <c r="KAC205" s="943"/>
      <c r="KAD205" s="943"/>
      <c r="KAE205" s="943"/>
      <c r="KAF205" s="943"/>
      <c r="KAG205" s="943"/>
      <c r="KAH205" s="943"/>
      <c r="KAI205" s="943"/>
      <c r="KAJ205" s="943"/>
      <c r="KAK205" s="943"/>
      <c r="KAL205" s="943"/>
      <c r="KAM205" s="943"/>
      <c r="KAN205" s="943"/>
      <c r="KAO205" s="943"/>
      <c r="KAP205" s="943"/>
      <c r="KAQ205" s="943"/>
      <c r="KAR205" s="943"/>
      <c r="KAS205" s="943"/>
      <c r="KAT205" s="943"/>
      <c r="KAU205" s="943"/>
      <c r="KAV205" s="943"/>
      <c r="KAW205" s="943"/>
      <c r="KAX205" s="943"/>
      <c r="KAY205" s="943"/>
      <c r="KAZ205" s="943"/>
      <c r="KBA205" s="943"/>
      <c r="KBB205" s="943"/>
      <c r="KBC205" s="943"/>
      <c r="KBD205" s="943"/>
      <c r="KBE205" s="943"/>
      <c r="KBF205" s="943"/>
      <c r="KBG205" s="943"/>
      <c r="KBH205" s="943"/>
      <c r="KBI205" s="943"/>
      <c r="KBJ205" s="943"/>
      <c r="KBK205" s="943"/>
      <c r="KBL205" s="943"/>
      <c r="KBM205" s="943"/>
      <c r="KBN205" s="943"/>
      <c r="KBO205" s="943"/>
      <c r="KBP205" s="943"/>
      <c r="KBQ205" s="943"/>
      <c r="KBR205" s="943"/>
      <c r="KBS205" s="943"/>
      <c r="KBT205" s="943"/>
      <c r="KBU205" s="943"/>
      <c r="KBV205" s="943"/>
      <c r="KBW205" s="943"/>
      <c r="KBX205" s="943"/>
      <c r="KBY205" s="943"/>
      <c r="KBZ205" s="943"/>
      <c r="KCA205" s="943"/>
      <c r="KCB205" s="943"/>
      <c r="KCC205" s="943"/>
      <c r="KCD205" s="943"/>
      <c r="KCE205" s="943"/>
      <c r="KCF205" s="943"/>
      <c r="KCG205" s="943"/>
      <c r="KCH205" s="943"/>
      <c r="KCI205" s="943"/>
      <c r="KCJ205" s="943"/>
      <c r="KCK205" s="943"/>
      <c r="KCL205" s="943"/>
      <c r="KCM205" s="943"/>
      <c r="KCN205" s="943"/>
      <c r="KCO205" s="943"/>
      <c r="KCP205" s="943"/>
      <c r="KCQ205" s="943"/>
      <c r="KCR205" s="943"/>
      <c r="KCS205" s="943"/>
      <c r="KCT205" s="943"/>
      <c r="KCU205" s="943"/>
      <c r="KCV205" s="943"/>
      <c r="KCW205" s="943"/>
      <c r="KCX205" s="943"/>
      <c r="KCY205" s="943"/>
      <c r="KCZ205" s="943"/>
      <c r="KDA205" s="943"/>
      <c r="KDB205" s="943"/>
      <c r="KDC205" s="943"/>
      <c r="KDD205" s="943"/>
      <c r="KDE205" s="943"/>
      <c r="KDF205" s="943"/>
      <c r="KDG205" s="943"/>
      <c r="KDH205" s="943"/>
      <c r="KDI205" s="943"/>
      <c r="KDJ205" s="943"/>
      <c r="KDK205" s="943"/>
      <c r="KDL205" s="943"/>
      <c r="KDM205" s="943"/>
      <c r="KDN205" s="943"/>
      <c r="KDO205" s="943"/>
      <c r="KDP205" s="943"/>
      <c r="KDQ205" s="943"/>
      <c r="KDR205" s="943"/>
      <c r="KDS205" s="943"/>
      <c r="KDT205" s="943"/>
      <c r="KDU205" s="943"/>
      <c r="KDV205" s="943"/>
      <c r="KDW205" s="943"/>
      <c r="KDX205" s="943"/>
      <c r="KDY205" s="943"/>
      <c r="KDZ205" s="943"/>
      <c r="KEA205" s="943"/>
      <c r="KEB205" s="943"/>
      <c r="KEC205" s="943"/>
      <c r="KED205" s="943"/>
      <c r="KEE205" s="943"/>
      <c r="KEF205" s="943"/>
      <c r="KEG205" s="943"/>
      <c r="KEH205" s="943"/>
      <c r="KEI205" s="943"/>
      <c r="KEJ205" s="943"/>
      <c r="KEK205" s="943"/>
      <c r="KEL205" s="943"/>
      <c r="KEM205" s="943"/>
      <c r="KEN205" s="943"/>
      <c r="KEO205" s="943"/>
      <c r="KEP205" s="943"/>
      <c r="KEQ205" s="943"/>
      <c r="KER205" s="943"/>
      <c r="KES205" s="943"/>
      <c r="KET205" s="943"/>
      <c r="KEU205" s="943"/>
      <c r="KEV205" s="943"/>
      <c r="KEW205" s="943"/>
      <c r="KEX205" s="943"/>
      <c r="KEY205" s="943"/>
      <c r="KEZ205" s="943"/>
      <c r="KFA205" s="943"/>
      <c r="KFB205" s="943"/>
      <c r="KFC205" s="943"/>
      <c r="KFD205" s="943"/>
      <c r="KFE205" s="943"/>
      <c r="KFF205" s="943"/>
      <c r="KFG205" s="943"/>
      <c r="KFH205" s="943"/>
      <c r="KFI205" s="943"/>
      <c r="KFJ205" s="943"/>
      <c r="KFK205" s="943"/>
      <c r="KFL205" s="943"/>
      <c r="KFM205" s="943"/>
      <c r="KFN205" s="943"/>
      <c r="KFO205" s="943"/>
      <c r="KFP205" s="943"/>
      <c r="KFQ205" s="943"/>
      <c r="KFR205" s="943"/>
      <c r="KFS205" s="943"/>
      <c r="KFT205" s="943"/>
      <c r="KFU205" s="943"/>
      <c r="KFV205" s="943"/>
      <c r="KFW205" s="943"/>
      <c r="KFX205" s="943"/>
      <c r="KFY205" s="943"/>
      <c r="KFZ205" s="943"/>
      <c r="KGA205" s="943"/>
      <c r="KGB205" s="943"/>
      <c r="KGC205" s="943"/>
      <c r="KGD205" s="943"/>
      <c r="KGE205" s="943"/>
      <c r="KGF205" s="943"/>
      <c r="KGG205" s="943"/>
      <c r="KGH205" s="943"/>
      <c r="KGI205" s="943"/>
      <c r="KGJ205" s="943"/>
      <c r="KGK205" s="943"/>
      <c r="KGL205" s="943"/>
      <c r="KGM205" s="943"/>
      <c r="KGN205" s="943"/>
      <c r="KGO205" s="943"/>
      <c r="KGP205" s="943"/>
      <c r="KGQ205" s="943"/>
      <c r="KGR205" s="943"/>
      <c r="KGS205" s="943"/>
      <c r="KGT205" s="943"/>
      <c r="KGU205" s="943"/>
      <c r="KGV205" s="943"/>
      <c r="KGW205" s="943"/>
      <c r="KGX205" s="943"/>
      <c r="KGY205" s="943"/>
      <c r="KGZ205" s="943"/>
      <c r="KHA205" s="943"/>
      <c r="KHB205" s="943"/>
      <c r="KHC205" s="943"/>
      <c r="KHD205" s="943"/>
      <c r="KHE205" s="943"/>
      <c r="KHF205" s="943"/>
      <c r="KHG205" s="943"/>
      <c r="KHH205" s="943"/>
      <c r="KHI205" s="943"/>
      <c r="KHJ205" s="943"/>
      <c r="KHK205" s="943"/>
      <c r="KHL205" s="943"/>
      <c r="KHM205" s="943"/>
      <c r="KHN205" s="943"/>
      <c r="KHO205" s="943"/>
      <c r="KHP205" s="943"/>
      <c r="KHQ205" s="943"/>
      <c r="KHR205" s="943"/>
      <c r="KHS205" s="943"/>
      <c r="KHT205" s="943"/>
      <c r="KHU205" s="943"/>
      <c r="KHV205" s="943"/>
      <c r="KHW205" s="943"/>
      <c r="KHX205" s="943"/>
      <c r="KHY205" s="943"/>
      <c r="KHZ205" s="943"/>
      <c r="KIA205" s="943"/>
      <c r="KIB205" s="943"/>
      <c r="KIC205" s="943"/>
      <c r="KID205" s="943"/>
      <c r="KIE205" s="943"/>
      <c r="KIF205" s="943"/>
      <c r="KIG205" s="943"/>
      <c r="KII205" s="943"/>
      <c r="KIJ205" s="943"/>
      <c r="KIK205" s="943"/>
      <c r="KIL205" s="943"/>
      <c r="KIM205" s="943"/>
      <c r="KIN205" s="943"/>
      <c r="KIO205" s="943"/>
      <c r="KIP205" s="943"/>
      <c r="KIQ205" s="943"/>
      <c r="KIR205" s="943"/>
      <c r="KIS205" s="943"/>
      <c r="KIT205" s="943"/>
      <c r="KIU205" s="943"/>
      <c r="KIV205" s="943"/>
      <c r="KIW205" s="943"/>
      <c r="KIX205" s="943"/>
      <c r="KIY205" s="943"/>
      <c r="KIZ205" s="943"/>
      <c r="KJA205" s="943"/>
      <c r="KJB205" s="943"/>
      <c r="KJC205" s="943"/>
      <c r="KJD205" s="943"/>
      <c r="KJE205" s="943"/>
      <c r="KJF205" s="943"/>
      <c r="KJG205" s="943"/>
      <c r="KJH205" s="943"/>
      <c r="KJI205" s="943"/>
      <c r="KJJ205" s="943"/>
      <c r="KJK205" s="943"/>
      <c r="KJL205" s="943"/>
      <c r="KJM205" s="943"/>
      <c r="KJN205" s="943"/>
      <c r="KJO205" s="943"/>
      <c r="KJP205" s="943"/>
      <c r="KJQ205" s="943"/>
      <c r="KJR205" s="943"/>
      <c r="KJS205" s="943"/>
      <c r="KJT205" s="943"/>
      <c r="KJU205" s="943"/>
      <c r="KJV205" s="943"/>
      <c r="KJW205" s="943"/>
      <c r="KJX205" s="943"/>
      <c r="KJY205" s="943"/>
      <c r="KJZ205" s="943"/>
      <c r="KKA205" s="943"/>
      <c r="KKB205" s="943"/>
      <c r="KKC205" s="943"/>
      <c r="KKD205" s="943"/>
      <c r="KKE205" s="943"/>
      <c r="KKF205" s="943"/>
      <c r="KKG205" s="943"/>
      <c r="KKH205" s="943"/>
      <c r="KKI205" s="943"/>
      <c r="KKJ205" s="943"/>
      <c r="KKK205" s="943"/>
      <c r="KKL205" s="943"/>
      <c r="KKM205" s="943"/>
      <c r="KKN205" s="943"/>
      <c r="KKO205" s="943"/>
      <c r="KKP205" s="943"/>
      <c r="KKQ205" s="943"/>
      <c r="KKR205" s="943"/>
      <c r="KKS205" s="943"/>
      <c r="KKT205" s="943"/>
      <c r="KKU205" s="943"/>
      <c r="KKV205" s="943"/>
      <c r="KKW205" s="943"/>
      <c r="KKX205" s="943"/>
      <c r="KKY205" s="943"/>
      <c r="KKZ205" s="943"/>
      <c r="KLA205" s="943"/>
      <c r="KLB205" s="943"/>
      <c r="KLC205" s="943"/>
      <c r="KLD205" s="943"/>
      <c r="KLE205" s="943"/>
      <c r="KLF205" s="943"/>
      <c r="KLG205" s="943"/>
      <c r="KLH205" s="943"/>
      <c r="KLI205" s="943"/>
      <c r="KLJ205" s="943"/>
      <c r="KLK205" s="943"/>
      <c r="KLL205" s="943"/>
      <c r="KLM205" s="943"/>
      <c r="KLN205" s="943"/>
      <c r="KLO205" s="943"/>
      <c r="KLP205" s="943"/>
      <c r="KLQ205" s="943"/>
      <c r="KLR205" s="943"/>
      <c r="KLS205" s="943"/>
      <c r="KLT205" s="943"/>
      <c r="KLU205" s="943"/>
      <c r="KLV205" s="943"/>
      <c r="KLW205" s="943"/>
      <c r="KLX205" s="943"/>
      <c r="KLY205" s="943"/>
      <c r="KLZ205" s="943"/>
      <c r="KMA205" s="943"/>
      <c r="KMB205" s="943"/>
      <c r="KMC205" s="943"/>
      <c r="KMD205" s="943"/>
      <c r="KME205" s="943"/>
      <c r="KMF205" s="943"/>
      <c r="KMG205" s="943"/>
      <c r="KMH205" s="943"/>
      <c r="KMI205" s="943"/>
      <c r="KMJ205" s="943"/>
      <c r="KMK205" s="943"/>
      <c r="KML205" s="943"/>
      <c r="KMM205" s="943"/>
      <c r="KMN205" s="943"/>
      <c r="KMO205" s="943"/>
      <c r="KMP205" s="943"/>
      <c r="KMQ205" s="943"/>
      <c r="KMR205" s="943"/>
      <c r="KMS205" s="943"/>
      <c r="KMT205" s="943"/>
      <c r="KMU205" s="943"/>
      <c r="KMV205" s="943"/>
      <c r="KMW205" s="943"/>
      <c r="KMX205" s="943"/>
      <c r="KMY205" s="943"/>
      <c r="KMZ205" s="943"/>
      <c r="KNA205" s="943"/>
      <c r="KNB205" s="943"/>
      <c r="KNC205" s="943"/>
      <c r="KND205" s="943"/>
      <c r="KNE205" s="943"/>
      <c r="KNF205" s="943"/>
      <c r="KNG205" s="943"/>
      <c r="KNH205" s="943"/>
      <c r="KNI205" s="943"/>
      <c r="KNJ205" s="943"/>
      <c r="KNK205" s="943"/>
      <c r="KNL205" s="943"/>
      <c r="KNM205" s="943"/>
      <c r="KNN205" s="943"/>
      <c r="KNO205" s="943"/>
      <c r="KNP205" s="943"/>
      <c r="KNQ205" s="943"/>
      <c r="KNR205" s="943"/>
      <c r="KNS205" s="943"/>
      <c r="KNT205" s="943"/>
      <c r="KNU205" s="943"/>
      <c r="KNV205" s="943"/>
      <c r="KNW205" s="943"/>
      <c r="KNX205" s="943"/>
      <c r="KNY205" s="943"/>
      <c r="KNZ205" s="943"/>
      <c r="KOA205" s="943"/>
      <c r="KOB205" s="943"/>
      <c r="KOC205" s="943"/>
      <c r="KOD205" s="943"/>
      <c r="KOE205" s="943"/>
      <c r="KOF205" s="943"/>
      <c r="KOG205" s="943"/>
      <c r="KOH205" s="943"/>
      <c r="KOI205" s="943"/>
      <c r="KOJ205" s="943"/>
      <c r="KOK205" s="943"/>
      <c r="KOL205" s="943"/>
      <c r="KOM205" s="943"/>
      <c r="KON205" s="943"/>
      <c r="KOO205" s="943"/>
      <c r="KOP205" s="943"/>
      <c r="KOQ205" s="943"/>
      <c r="KOR205" s="943"/>
      <c r="KOS205" s="943"/>
      <c r="KOT205" s="943"/>
      <c r="KOU205" s="943"/>
      <c r="KOV205" s="943"/>
      <c r="KOW205" s="943"/>
      <c r="KOX205" s="943"/>
      <c r="KOY205" s="943"/>
      <c r="KOZ205" s="943"/>
      <c r="KPA205" s="943"/>
      <c r="KPB205" s="943"/>
      <c r="KPC205" s="943"/>
      <c r="KPD205" s="943"/>
      <c r="KPE205" s="943"/>
      <c r="KPF205" s="943"/>
      <c r="KPG205" s="943"/>
      <c r="KPH205" s="943"/>
      <c r="KPI205" s="943"/>
      <c r="KPJ205" s="943"/>
      <c r="KPK205" s="943"/>
      <c r="KPL205" s="943"/>
      <c r="KPM205" s="943"/>
      <c r="KPN205" s="943"/>
      <c r="KPO205" s="943"/>
      <c r="KPP205" s="943"/>
      <c r="KPQ205" s="943"/>
      <c r="KPR205" s="943"/>
      <c r="KPS205" s="943"/>
      <c r="KPT205" s="943"/>
      <c r="KPU205" s="943"/>
      <c r="KPV205" s="943"/>
      <c r="KPW205" s="943"/>
      <c r="KPX205" s="943"/>
      <c r="KPY205" s="943"/>
      <c r="KPZ205" s="943"/>
      <c r="KQA205" s="943"/>
      <c r="KQB205" s="943"/>
      <c r="KQC205" s="943"/>
      <c r="KQD205" s="943"/>
      <c r="KQE205" s="943"/>
      <c r="KQF205" s="943"/>
      <c r="KQG205" s="943"/>
      <c r="KQH205" s="943"/>
      <c r="KQI205" s="943"/>
      <c r="KQJ205" s="943"/>
      <c r="KQK205" s="943"/>
      <c r="KQL205" s="943"/>
      <c r="KQM205" s="943"/>
      <c r="KQN205" s="943"/>
      <c r="KQO205" s="943"/>
      <c r="KQP205" s="943"/>
      <c r="KQQ205" s="943"/>
      <c r="KQR205" s="943"/>
      <c r="KQS205" s="943"/>
      <c r="KQT205" s="943"/>
      <c r="KQU205" s="943"/>
      <c r="KQV205" s="943"/>
      <c r="KQW205" s="943"/>
      <c r="KQX205" s="943"/>
      <c r="KQY205" s="943"/>
      <c r="KQZ205" s="943"/>
      <c r="KRA205" s="943"/>
      <c r="KRB205" s="943"/>
      <c r="KRC205" s="943"/>
      <c r="KRD205" s="943"/>
      <c r="KRE205" s="943"/>
      <c r="KRF205" s="943"/>
      <c r="KRG205" s="943"/>
      <c r="KRH205" s="943"/>
      <c r="KRI205" s="943"/>
      <c r="KRJ205" s="943"/>
      <c r="KRK205" s="943"/>
      <c r="KRL205" s="943"/>
      <c r="KRM205" s="943"/>
      <c r="KRN205" s="943"/>
      <c r="KRO205" s="943"/>
      <c r="KRP205" s="943"/>
      <c r="KRQ205" s="943"/>
      <c r="KRR205" s="943"/>
      <c r="KRS205" s="943"/>
      <c r="KRT205" s="943"/>
      <c r="KRU205" s="943"/>
      <c r="KRV205" s="943"/>
      <c r="KRW205" s="943"/>
      <c r="KRX205" s="943"/>
      <c r="KRY205" s="943"/>
      <c r="KRZ205" s="943"/>
      <c r="KSA205" s="943"/>
      <c r="KSB205" s="943"/>
      <c r="KSC205" s="943"/>
      <c r="KSE205" s="943"/>
      <c r="KSF205" s="943"/>
      <c r="KSG205" s="943"/>
      <c r="KSH205" s="943"/>
      <c r="KSI205" s="943"/>
      <c r="KSJ205" s="943"/>
      <c r="KSK205" s="943"/>
      <c r="KSL205" s="943"/>
      <c r="KSM205" s="943"/>
      <c r="KSN205" s="943"/>
      <c r="KSO205" s="943"/>
      <c r="KSP205" s="943"/>
      <c r="KSQ205" s="943"/>
      <c r="KSR205" s="943"/>
      <c r="KSS205" s="943"/>
      <c r="KST205" s="943"/>
      <c r="KSU205" s="943"/>
      <c r="KSV205" s="943"/>
      <c r="KSW205" s="943"/>
      <c r="KSX205" s="943"/>
      <c r="KSY205" s="943"/>
      <c r="KSZ205" s="943"/>
      <c r="KTA205" s="943"/>
      <c r="KTB205" s="943"/>
      <c r="KTC205" s="943"/>
      <c r="KTD205" s="943"/>
      <c r="KTE205" s="943"/>
      <c r="KTF205" s="943"/>
      <c r="KTG205" s="943"/>
      <c r="KTH205" s="943"/>
      <c r="KTI205" s="943"/>
      <c r="KTJ205" s="943"/>
      <c r="KTK205" s="943"/>
      <c r="KTL205" s="943"/>
      <c r="KTM205" s="943"/>
      <c r="KTN205" s="943"/>
      <c r="KTO205" s="943"/>
      <c r="KTP205" s="943"/>
      <c r="KTQ205" s="943"/>
      <c r="KTR205" s="943"/>
      <c r="KTS205" s="943"/>
      <c r="KTT205" s="943"/>
      <c r="KTU205" s="943"/>
      <c r="KTV205" s="943"/>
      <c r="KTW205" s="943"/>
      <c r="KTX205" s="943"/>
      <c r="KTY205" s="943"/>
      <c r="KTZ205" s="943"/>
      <c r="KUA205" s="943"/>
      <c r="KUB205" s="943"/>
      <c r="KUC205" s="943"/>
      <c r="KUD205" s="943"/>
      <c r="KUE205" s="943"/>
      <c r="KUF205" s="943"/>
      <c r="KUG205" s="943"/>
      <c r="KUH205" s="943"/>
      <c r="KUI205" s="943"/>
      <c r="KUJ205" s="943"/>
      <c r="KUK205" s="943"/>
      <c r="KUL205" s="943"/>
      <c r="KUM205" s="943"/>
      <c r="KUN205" s="943"/>
      <c r="KUO205" s="943"/>
      <c r="KUP205" s="943"/>
      <c r="KUQ205" s="943"/>
      <c r="KUR205" s="943"/>
      <c r="KUS205" s="943"/>
      <c r="KUT205" s="943"/>
      <c r="KUU205" s="943"/>
      <c r="KUV205" s="943"/>
      <c r="KUW205" s="943"/>
      <c r="KUX205" s="943"/>
      <c r="KUY205" s="943"/>
      <c r="KUZ205" s="943"/>
      <c r="KVA205" s="943"/>
      <c r="KVB205" s="943"/>
      <c r="KVC205" s="943"/>
      <c r="KVD205" s="943"/>
      <c r="KVE205" s="943"/>
      <c r="KVF205" s="943"/>
      <c r="KVG205" s="943"/>
      <c r="KVH205" s="943"/>
      <c r="KVI205" s="943"/>
      <c r="KVJ205" s="943"/>
      <c r="KVK205" s="943"/>
      <c r="KVL205" s="943"/>
      <c r="KVM205" s="943"/>
      <c r="KVN205" s="943"/>
      <c r="KVO205" s="943"/>
      <c r="KVP205" s="943"/>
      <c r="KVQ205" s="943"/>
      <c r="KVR205" s="943"/>
      <c r="KVS205" s="943"/>
      <c r="KVT205" s="943"/>
      <c r="KVU205" s="943"/>
      <c r="KVV205" s="943"/>
      <c r="KVW205" s="943"/>
      <c r="KVX205" s="943"/>
      <c r="KVY205" s="943"/>
      <c r="KVZ205" s="943"/>
      <c r="KWA205" s="943"/>
      <c r="KWB205" s="943"/>
      <c r="KWC205" s="943"/>
      <c r="KWD205" s="943"/>
      <c r="KWE205" s="943"/>
      <c r="KWF205" s="943"/>
      <c r="KWG205" s="943"/>
      <c r="KWH205" s="943"/>
      <c r="KWI205" s="943"/>
      <c r="KWJ205" s="943"/>
      <c r="KWK205" s="943"/>
      <c r="KWL205" s="943"/>
      <c r="KWM205" s="943"/>
      <c r="KWN205" s="943"/>
      <c r="KWO205" s="943"/>
      <c r="KWP205" s="943"/>
      <c r="KWQ205" s="943"/>
      <c r="KWR205" s="943"/>
      <c r="KWS205" s="943"/>
      <c r="KWT205" s="943"/>
      <c r="KWU205" s="943"/>
      <c r="KWV205" s="943"/>
      <c r="KWW205" s="943"/>
      <c r="KWX205" s="943"/>
      <c r="KWY205" s="943"/>
      <c r="KWZ205" s="943"/>
      <c r="KXA205" s="943"/>
      <c r="KXB205" s="943"/>
      <c r="KXC205" s="943"/>
      <c r="KXD205" s="943"/>
      <c r="KXE205" s="943"/>
      <c r="KXF205" s="943"/>
      <c r="KXG205" s="943"/>
      <c r="KXH205" s="943"/>
      <c r="KXI205" s="943"/>
      <c r="KXJ205" s="943"/>
      <c r="KXK205" s="943"/>
      <c r="KXL205" s="943"/>
      <c r="KXM205" s="943"/>
      <c r="KXN205" s="943"/>
      <c r="KXO205" s="943"/>
      <c r="KXP205" s="943"/>
      <c r="KXQ205" s="943"/>
      <c r="KXR205" s="943"/>
      <c r="KXS205" s="943"/>
      <c r="KXT205" s="943"/>
      <c r="KXU205" s="943"/>
      <c r="KXV205" s="943"/>
      <c r="KXW205" s="943"/>
      <c r="KXX205" s="943"/>
      <c r="KXY205" s="943"/>
      <c r="KXZ205" s="943"/>
      <c r="KYA205" s="943"/>
      <c r="KYB205" s="943"/>
      <c r="KYC205" s="943"/>
      <c r="KYD205" s="943"/>
      <c r="KYE205" s="943"/>
      <c r="KYF205" s="943"/>
      <c r="KYG205" s="943"/>
      <c r="KYH205" s="943"/>
      <c r="KYI205" s="943"/>
      <c r="KYJ205" s="943"/>
      <c r="KYK205" s="943"/>
      <c r="KYL205" s="943"/>
      <c r="KYM205" s="943"/>
      <c r="KYN205" s="943"/>
      <c r="KYO205" s="943"/>
      <c r="KYP205" s="943"/>
      <c r="KYQ205" s="943"/>
      <c r="KYR205" s="943"/>
      <c r="KYS205" s="943"/>
      <c r="KYT205" s="943"/>
      <c r="KYU205" s="943"/>
      <c r="KYV205" s="943"/>
      <c r="KYW205" s="943"/>
      <c r="KYX205" s="943"/>
      <c r="KYY205" s="943"/>
      <c r="KYZ205" s="943"/>
      <c r="KZA205" s="943"/>
      <c r="KZB205" s="943"/>
      <c r="KZC205" s="943"/>
      <c r="KZD205" s="943"/>
      <c r="KZE205" s="943"/>
      <c r="KZF205" s="943"/>
      <c r="KZG205" s="943"/>
      <c r="KZH205" s="943"/>
      <c r="KZI205" s="943"/>
      <c r="KZJ205" s="943"/>
      <c r="KZK205" s="943"/>
      <c r="KZL205" s="943"/>
      <c r="KZM205" s="943"/>
      <c r="KZN205" s="943"/>
      <c r="KZO205" s="943"/>
      <c r="KZP205" s="943"/>
      <c r="KZQ205" s="943"/>
      <c r="KZR205" s="943"/>
      <c r="KZS205" s="943"/>
      <c r="KZT205" s="943"/>
      <c r="KZU205" s="943"/>
      <c r="KZV205" s="943"/>
      <c r="KZW205" s="943"/>
      <c r="KZX205" s="943"/>
      <c r="KZY205" s="943"/>
      <c r="KZZ205" s="943"/>
      <c r="LAA205" s="943"/>
      <c r="LAB205" s="943"/>
      <c r="LAC205" s="943"/>
      <c r="LAD205" s="943"/>
      <c r="LAE205" s="943"/>
      <c r="LAF205" s="943"/>
      <c r="LAG205" s="943"/>
      <c r="LAH205" s="943"/>
      <c r="LAI205" s="943"/>
      <c r="LAJ205" s="943"/>
      <c r="LAK205" s="943"/>
      <c r="LAL205" s="943"/>
      <c r="LAM205" s="943"/>
      <c r="LAN205" s="943"/>
      <c r="LAO205" s="943"/>
      <c r="LAP205" s="943"/>
      <c r="LAQ205" s="943"/>
      <c r="LAR205" s="943"/>
      <c r="LAS205" s="943"/>
      <c r="LAT205" s="943"/>
      <c r="LAU205" s="943"/>
      <c r="LAV205" s="943"/>
      <c r="LAW205" s="943"/>
      <c r="LAX205" s="943"/>
      <c r="LAY205" s="943"/>
      <c r="LAZ205" s="943"/>
      <c r="LBA205" s="943"/>
      <c r="LBB205" s="943"/>
      <c r="LBC205" s="943"/>
      <c r="LBD205" s="943"/>
      <c r="LBE205" s="943"/>
      <c r="LBF205" s="943"/>
      <c r="LBG205" s="943"/>
      <c r="LBH205" s="943"/>
      <c r="LBI205" s="943"/>
      <c r="LBJ205" s="943"/>
      <c r="LBK205" s="943"/>
      <c r="LBL205" s="943"/>
      <c r="LBM205" s="943"/>
      <c r="LBN205" s="943"/>
      <c r="LBO205" s="943"/>
      <c r="LBP205" s="943"/>
      <c r="LBQ205" s="943"/>
      <c r="LBR205" s="943"/>
      <c r="LBS205" s="943"/>
      <c r="LBT205" s="943"/>
      <c r="LBU205" s="943"/>
      <c r="LBV205" s="943"/>
      <c r="LBW205" s="943"/>
      <c r="LBX205" s="943"/>
      <c r="LBY205" s="943"/>
      <c r="LCA205" s="943"/>
      <c r="LCB205" s="943"/>
      <c r="LCC205" s="943"/>
      <c r="LCD205" s="943"/>
      <c r="LCE205" s="943"/>
      <c r="LCF205" s="943"/>
      <c r="LCG205" s="943"/>
      <c r="LCH205" s="943"/>
      <c r="LCI205" s="943"/>
      <c r="LCJ205" s="943"/>
      <c r="LCK205" s="943"/>
      <c r="LCL205" s="943"/>
      <c r="LCM205" s="943"/>
      <c r="LCN205" s="943"/>
      <c r="LCO205" s="943"/>
      <c r="LCP205" s="943"/>
      <c r="LCQ205" s="943"/>
      <c r="LCR205" s="943"/>
      <c r="LCS205" s="943"/>
      <c r="LCT205" s="943"/>
      <c r="LCU205" s="943"/>
      <c r="LCV205" s="943"/>
      <c r="LCW205" s="943"/>
      <c r="LCX205" s="943"/>
      <c r="LCY205" s="943"/>
      <c r="LCZ205" s="943"/>
      <c r="LDA205" s="943"/>
      <c r="LDB205" s="943"/>
      <c r="LDC205" s="943"/>
      <c r="LDD205" s="943"/>
      <c r="LDE205" s="943"/>
      <c r="LDF205" s="943"/>
      <c r="LDG205" s="943"/>
      <c r="LDH205" s="943"/>
      <c r="LDI205" s="943"/>
      <c r="LDJ205" s="943"/>
      <c r="LDK205" s="943"/>
      <c r="LDL205" s="943"/>
      <c r="LDM205" s="943"/>
      <c r="LDN205" s="943"/>
      <c r="LDO205" s="943"/>
      <c r="LDP205" s="943"/>
      <c r="LDQ205" s="943"/>
      <c r="LDR205" s="943"/>
      <c r="LDS205" s="943"/>
      <c r="LDT205" s="943"/>
      <c r="LDU205" s="943"/>
      <c r="LDV205" s="943"/>
      <c r="LDW205" s="943"/>
      <c r="LDX205" s="943"/>
      <c r="LDY205" s="943"/>
      <c r="LDZ205" s="943"/>
      <c r="LEA205" s="943"/>
      <c r="LEB205" s="943"/>
      <c r="LEC205" s="943"/>
      <c r="LED205" s="943"/>
      <c r="LEE205" s="943"/>
      <c r="LEF205" s="943"/>
      <c r="LEG205" s="943"/>
      <c r="LEH205" s="943"/>
      <c r="LEI205" s="943"/>
      <c r="LEJ205" s="943"/>
      <c r="LEK205" s="943"/>
      <c r="LEL205" s="943"/>
      <c r="LEM205" s="943"/>
      <c r="LEN205" s="943"/>
      <c r="LEO205" s="943"/>
      <c r="LEP205" s="943"/>
      <c r="LEQ205" s="943"/>
      <c r="LER205" s="943"/>
      <c r="LES205" s="943"/>
      <c r="LET205" s="943"/>
      <c r="LEU205" s="943"/>
      <c r="LEV205" s="943"/>
      <c r="LEW205" s="943"/>
      <c r="LEX205" s="943"/>
      <c r="LEY205" s="943"/>
      <c r="LEZ205" s="943"/>
      <c r="LFA205" s="943"/>
      <c r="LFB205" s="943"/>
      <c r="LFC205" s="943"/>
      <c r="LFD205" s="943"/>
      <c r="LFE205" s="943"/>
      <c r="LFF205" s="943"/>
      <c r="LFG205" s="943"/>
      <c r="LFH205" s="943"/>
      <c r="LFI205" s="943"/>
      <c r="LFJ205" s="943"/>
      <c r="LFK205" s="943"/>
      <c r="LFL205" s="943"/>
      <c r="LFM205" s="943"/>
      <c r="LFN205" s="943"/>
      <c r="LFO205" s="943"/>
      <c r="LFP205" s="943"/>
      <c r="LFQ205" s="943"/>
      <c r="LFR205" s="943"/>
      <c r="LFS205" s="943"/>
      <c r="LFT205" s="943"/>
      <c r="LFU205" s="943"/>
      <c r="LFV205" s="943"/>
      <c r="LFW205" s="943"/>
      <c r="LFX205" s="943"/>
      <c r="LFY205" s="943"/>
      <c r="LFZ205" s="943"/>
      <c r="LGA205" s="943"/>
      <c r="LGB205" s="943"/>
      <c r="LGC205" s="943"/>
      <c r="LGD205" s="943"/>
      <c r="LGE205" s="943"/>
      <c r="LGF205" s="943"/>
      <c r="LGG205" s="943"/>
      <c r="LGH205" s="943"/>
      <c r="LGI205" s="943"/>
      <c r="LGJ205" s="943"/>
      <c r="LGK205" s="943"/>
      <c r="LGL205" s="943"/>
      <c r="LGM205" s="943"/>
      <c r="LGN205" s="943"/>
      <c r="LGO205" s="943"/>
      <c r="LGP205" s="943"/>
      <c r="LGQ205" s="943"/>
      <c r="LGR205" s="943"/>
      <c r="LGS205" s="943"/>
      <c r="LGT205" s="943"/>
      <c r="LGU205" s="943"/>
      <c r="LGV205" s="943"/>
      <c r="LGW205" s="943"/>
      <c r="LGX205" s="943"/>
      <c r="LGY205" s="943"/>
      <c r="LGZ205" s="943"/>
      <c r="LHA205" s="943"/>
      <c r="LHB205" s="943"/>
      <c r="LHC205" s="943"/>
      <c r="LHD205" s="943"/>
      <c r="LHE205" s="943"/>
      <c r="LHF205" s="943"/>
      <c r="LHG205" s="943"/>
      <c r="LHH205" s="943"/>
      <c r="LHI205" s="943"/>
      <c r="LHJ205" s="943"/>
      <c r="LHK205" s="943"/>
      <c r="LHL205" s="943"/>
      <c r="LHM205" s="943"/>
      <c r="LHN205" s="943"/>
      <c r="LHO205" s="943"/>
      <c r="LHP205" s="943"/>
      <c r="LHQ205" s="943"/>
      <c r="LHR205" s="943"/>
      <c r="LHS205" s="943"/>
      <c r="LHT205" s="943"/>
      <c r="LHU205" s="943"/>
      <c r="LHV205" s="943"/>
      <c r="LHW205" s="943"/>
      <c r="LHX205" s="943"/>
      <c r="LHY205" s="943"/>
      <c r="LHZ205" s="943"/>
      <c r="LIA205" s="943"/>
      <c r="LIB205" s="943"/>
      <c r="LIC205" s="943"/>
      <c r="LID205" s="943"/>
      <c r="LIE205" s="943"/>
      <c r="LIF205" s="943"/>
      <c r="LIG205" s="943"/>
      <c r="LIH205" s="943"/>
      <c r="LII205" s="943"/>
      <c r="LIJ205" s="943"/>
      <c r="LIK205" s="943"/>
      <c r="LIL205" s="943"/>
      <c r="LIM205" s="943"/>
      <c r="LIN205" s="943"/>
      <c r="LIO205" s="943"/>
      <c r="LIP205" s="943"/>
      <c r="LIQ205" s="943"/>
      <c r="LIR205" s="943"/>
      <c r="LIS205" s="943"/>
      <c r="LIT205" s="943"/>
      <c r="LIU205" s="943"/>
      <c r="LIV205" s="943"/>
      <c r="LIW205" s="943"/>
      <c r="LIX205" s="943"/>
      <c r="LIY205" s="943"/>
      <c r="LIZ205" s="943"/>
      <c r="LJA205" s="943"/>
      <c r="LJB205" s="943"/>
      <c r="LJC205" s="943"/>
      <c r="LJD205" s="943"/>
      <c r="LJE205" s="943"/>
      <c r="LJF205" s="943"/>
      <c r="LJG205" s="943"/>
      <c r="LJH205" s="943"/>
      <c r="LJI205" s="943"/>
      <c r="LJJ205" s="943"/>
      <c r="LJK205" s="943"/>
      <c r="LJL205" s="943"/>
      <c r="LJM205" s="943"/>
      <c r="LJN205" s="943"/>
      <c r="LJO205" s="943"/>
      <c r="LJP205" s="943"/>
      <c r="LJQ205" s="943"/>
      <c r="LJR205" s="943"/>
      <c r="LJS205" s="943"/>
      <c r="LJT205" s="943"/>
      <c r="LJU205" s="943"/>
      <c r="LJV205" s="943"/>
      <c r="LJW205" s="943"/>
      <c r="LJX205" s="943"/>
      <c r="LJY205" s="943"/>
      <c r="LJZ205" s="943"/>
      <c r="LKA205" s="943"/>
      <c r="LKB205" s="943"/>
      <c r="LKC205" s="943"/>
      <c r="LKD205" s="943"/>
      <c r="LKE205" s="943"/>
      <c r="LKF205" s="943"/>
      <c r="LKG205" s="943"/>
      <c r="LKH205" s="943"/>
      <c r="LKI205" s="943"/>
      <c r="LKJ205" s="943"/>
      <c r="LKK205" s="943"/>
      <c r="LKL205" s="943"/>
      <c r="LKM205" s="943"/>
      <c r="LKN205" s="943"/>
      <c r="LKO205" s="943"/>
      <c r="LKP205" s="943"/>
      <c r="LKQ205" s="943"/>
      <c r="LKR205" s="943"/>
      <c r="LKS205" s="943"/>
      <c r="LKT205" s="943"/>
      <c r="LKU205" s="943"/>
      <c r="LKV205" s="943"/>
      <c r="LKW205" s="943"/>
      <c r="LKX205" s="943"/>
      <c r="LKY205" s="943"/>
      <c r="LKZ205" s="943"/>
      <c r="LLA205" s="943"/>
      <c r="LLB205" s="943"/>
      <c r="LLC205" s="943"/>
      <c r="LLD205" s="943"/>
      <c r="LLE205" s="943"/>
      <c r="LLF205" s="943"/>
      <c r="LLG205" s="943"/>
      <c r="LLH205" s="943"/>
      <c r="LLI205" s="943"/>
      <c r="LLJ205" s="943"/>
      <c r="LLK205" s="943"/>
      <c r="LLL205" s="943"/>
      <c r="LLM205" s="943"/>
      <c r="LLN205" s="943"/>
      <c r="LLO205" s="943"/>
      <c r="LLP205" s="943"/>
      <c r="LLQ205" s="943"/>
      <c r="LLR205" s="943"/>
      <c r="LLS205" s="943"/>
      <c r="LLT205" s="943"/>
      <c r="LLU205" s="943"/>
      <c r="LLW205" s="943"/>
      <c r="LLX205" s="943"/>
      <c r="LLY205" s="943"/>
      <c r="LLZ205" s="943"/>
      <c r="LMA205" s="943"/>
      <c r="LMB205" s="943"/>
      <c r="LMC205" s="943"/>
      <c r="LMD205" s="943"/>
      <c r="LME205" s="943"/>
      <c r="LMF205" s="943"/>
      <c r="LMG205" s="943"/>
      <c r="LMH205" s="943"/>
      <c r="LMI205" s="943"/>
      <c r="LMJ205" s="943"/>
      <c r="LMK205" s="943"/>
      <c r="LML205" s="943"/>
      <c r="LMM205" s="943"/>
      <c r="LMN205" s="943"/>
      <c r="LMO205" s="943"/>
      <c r="LMP205" s="943"/>
      <c r="LMQ205" s="943"/>
      <c r="LMR205" s="943"/>
      <c r="LMS205" s="943"/>
      <c r="LMT205" s="943"/>
      <c r="LMU205" s="943"/>
      <c r="LMV205" s="943"/>
      <c r="LMW205" s="943"/>
      <c r="LMX205" s="943"/>
      <c r="LMY205" s="943"/>
      <c r="LMZ205" s="943"/>
      <c r="LNA205" s="943"/>
      <c r="LNB205" s="943"/>
      <c r="LNC205" s="943"/>
      <c r="LND205" s="943"/>
      <c r="LNE205" s="943"/>
      <c r="LNF205" s="943"/>
      <c r="LNG205" s="943"/>
      <c r="LNH205" s="943"/>
      <c r="LNI205" s="943"/>
      <c r="LNJ205" s="943"/>
      <c r="LNK205" s="943"/>
      <c r="LNL205" s="943"/>
      <c r="LNM205" s="943"/>
      <c r="LNN205" s="943"/>
      <c r="LNO205" s="943"/>
      <c r="LNP205" s="943"/>
      <c r="LNQ205" s="943"/>
      <c r="LNR205" s="943"/>
      <c r="LNS205" s="943"/>
      <c r="LNT205" s="943"/>
      <c r="LNU205" s="943"/>
      <c r="LNV205" s="943"/>
      <c r="LNW205" s="943"/>
      <c r="LNX205" s="943"/>
      <c r="LNY205" s="943"/>
      <c r="LNZ205" s="943"/>
      <c r="LOA205" s="943"/>
      <c r="LOB205" s="943"/>
      <c r="LOC205" s="943"/>
      <c r="LOD205" s="943"/>
      <c r="LOE205" s="943"/>
      <c r="LOF205" s="943"/>
      <c r="LOG205" s="943"/>
      <c r="LOH205" s="943"/>
      <c r="LOI205" s="943"/>
      <c r="LOJ205" s="943"/>
      <c r="LOK205" s="943"/>
      <c r="LOL205" s="943"/>
      <c r="LOM205" s="943"/>
      <c r="LON205" s="943"/>
      <c r="LOO205" s="943"/>
      <c r="LOP205" s="943"/>
      <c r="LOQ205" s="943"/>
      <c r="LOR205" s="943"/>
      <c r="LOS205" s="943"/>
      <c r="LOT205" s="943"/>
      <c r="LOU205" s="943"/>
      <c r="LOV205" s="943"/>
      <c r="LOW205" s="943"/>
      <c r="LOX205" s="943"/>
      <c r="LOY205" s="943"/>
      <c r="LOZ205" s="943"/>
      <c r="LPA205" s="943"/>
      <c r="LPB205" s="943"/>
      <c r="LPC205" s="943"/>
      <c r="LPD205" s="943"/>
      <c r="LPE205" s="943"/>
      <c r="LPF205" s="943"/>
      <c r="LPG205" s="943"/>
      <c r="LPH205" s="943"/>
      <c r="LPI205" s="943"/>
      <c r="LPJ205" s="943"/>
      <c r="LPK205" s="943"/>
      <c r="LPL205" s="943"/>
      <c r="LPM205" s="943"/>
      <c r="LPN205" s="943"/>
      <c r="LPO205" s="943"/>
      <c r="LPP205" s="943"/>
      <c r="LPQ205" s="943"/>
      <c r="LPR205" s="943"/>
      <c r="LPS205" s="943"/>
      <c r="LPT205" s="943"/>
      <c r="LPU205" s="943"/>
      <c r="LPV205" s="943"/>
      <c r="LPW205" s="943"/>
      <c r="LPX205" s="943"/>
      <c r="LPY205" s="943"/>
      <c r="LPZ205" s="943"/>
      <c r="LQA205" s="943"/>
      <c r="LQB205" s="943"/>
      <c r="LQC205" s="943"/>
      <c r="LQD205" s="943"/>
      <c r="LQE205" s="943"/>
      <c r="LQF205" s="943"/>
      <c r="LQG205" s="943"/>
      <c r="LQH205" s="943"/>
      <c r="LQI205" s="943"/>
      <c r="LQJ205" s="943"/>
      <c r="LQK205" s="943"/>
      <c r="LQL205" s="943"/>
      <c r="LQM205" s="943"/>
      <c r="LQN205" s="943"/>
      <c r="LQO205" s="943"/>
      <c r="LQP205" s="943"/>
      <c r="LQQ205" s="943"/>
      <c r="LQR205" s="943"/>
      <c r="LQS205" s="943"/>
      <c r="LQT205" s="943"/>
      <c r="LQU205" s="943"/>
      <c r="LQV205" s="943"/>
      <c r="LQW205" s="943"/>
      <c r="LQX205" s="943"/>
      <c r="LQY205" s="943"/>
      <c r="LQZ205" s="943"/>
      <c r="LRA205" s="943"/>
      <c r="LRB205" s="943"/>
      <c r="LRC205" s="943"/>
      <c r="LRD205" s="943"/>
      <c r="LRE205" s="943"/>
      <c r="LRF205" s="943"/>
      <c r="LRG205" s="943"/>
      <c r="LRH205" s="943"/>
      <c r="LRI205" s="943"/>
      <c r="LRJ205" s="943"/>
      <c r="LRK205" s="943"/>
      <c r="LRL205" s="943"/>
      <c r="LRM205" s="943"/>
      <c r="LRN205" s="943"/>
      <c r="LRO205" s="943"/>
      <c r="LRP205" s="943"/>
      <c r="LRQ205" s="943"/>
      <c r="LRR205" s="943"/>
      <c r="LRS205" s="943"/>
      <c r="LRT205" s="943"/>
      <c r="LRU205" s="943"/>
      <c r="LRV205" s="943"/>
      <c r="LRW205" s="943"/>
      <c r="LRX205" s="943"/>
      <c r="LRY205" s="943"/>
      <c r="LRZ205" s="943"/>
      <c r="LSA205" s="943"/>
      <c r="LSB205" s="943"/>
      <c r="LSC205" s="943"/>
      <c r="LSD205" s="943"/>
      <c r="LSE205" s="943"/>
      <c r="LSF205" s="943"/>
      <c r="LSG205" s="943"/>
      <c r="LSH205" s="943"/>
      <c r="LSI205" s="943"/>
      <c r="LSJ205" s="943"/>
      <c r="LSK205" s="943"/>
      <c r="LSL205" s="943"/>
      <c r="LSM205" s="943"/>
      <c r="LSN205" s="943"/>
      <c r="LSO205" s="943"/>
      <c r="LSP205" s="943"/>
      <c r="LSQ205" s="943"/>
      <c r="LSR205" s="943"/>
      <c r="LSS205" s="943"/>
      <c r="LST205" s="943"/>
      <c r="LSU205" s="943"/>
      <c r="LSV205" s="943"/>
      <c r="LSW205" s="943"/>
      <c r="LSX205" s="943"/>
      <c r="LSY205" s="943"/>
      <c r="LSZ205" s="943"/>
      <c r="LTA205" s="943"/>
      <c r="LTB205" s="943"/>
      <c r="LTC205" s="943"/>
      <c r="LTD205" s="943"/>
      <c r="LTE205" s="943"/>
      <c r="LTF205" s="943"/>
      <c r="LTG205" s="943"/>
      <c r="LTH205" s="943"/>
      <c r="LTI205" s="943"/>
      <c r="LTJ205" s="943"/>
      <c r="LTK205" s="943"/>
      <c r="LTL205" s="943"/>
      <c r="LTM205" s="943"/>
      <c r="LTN205" s="943"/>
      <c r="LTO205" s="943"/>
      <c r="LTP205" s="943"/>
      <c r="LTQ205" s="943"/>
      <c r="LTR205" s="943"/>
      <c r="LTS205" s="943"/>
      <c r="LTT205" s="943"/>
      <c r="LTU205" s="943"/>
      <c r="LTV205" s="943"/>
      <c r="LTW205" s="943"/>
      <c r="LTX205" s="943"/>
      <c r="LTY205" s="943"/>
      <c r="LTZ205" s="943"/>
      <c r="LUA205" s="943"/>
      <c r="LUB205" s="943"/>
      <c r="LUC205" s="943"/>
      <c r="LUD205" s="943"/>
      <c r="LUE205" s="943"/>
      <c r="LUF205" s="943"/>
      <c r="LUG205" s="943"/>
      <c r="LUH205" s="943"/>
      <c r="LUI205" s="943"/>
      <c r="LUJ205" s="943"/>
      <c r="LUK205" s="943"/>
      <c r="LUL205" s="943"/>
      <c r="LUM205" s="943"/>
      <c r="LUN205" s="943"/>
      <c r="LUO205" s="943"/>
      <c r="LUP205" s="943"/>
      <c r="LUQ205" s="943"/>
      <c r="LUR205" s="943"/>
      <c r="LUS205" s="943"/>
      <c r="LUT205" s="943"/>
      <c r="LUU205" s="943"/>
      <c r="LUV205" s="943"/>
      <c r="LUW205" s="943"/>
      <c r="LUX205" s="943"/>
      <c r="LUY205" s="943"/>
      <c r="LUZ205" s="943"/>
      <c r="LVA205" s="943"/>
      <c r="LVB205" s="943"/>
      <c r="LVC205" s="943"/>
      <c r="LVD205" s="943"/>
      <c r="LVE205" s="943"/>
      <c r="LVF205" s="943"/>
      <c r="LVG205" s="943"/>
      <c r="LVH205" s="943"/>
      <c r="LVI205" s="943"/>
      <c r="LVJ205" s="943"/>
      <c r="LVK205" s="943"/>
      <c r="LVL205" s="943"/>
      <c r="LVM205" s="943"/>
      <c r="LVN205" s="943"/>
      <c r="LVO205" s="943"/>
      <c r="LVP205" s="943"/>
      <c r="LVQ205" s="943"/>
      <c r="LVS205" s="943"/>
      <c r="LVT205" s="943"/>
      <c r="LVU205" s="943"/>
      <c r="LVV205" s="943"/>
      <c r="LVW205" s="943"/>
      <c r="LVX205" s="943"/>
      <c r="LVY205" s="943"/>
      <c r="LVZ205" s="943"/>
      <c r="LWA205" s="943"/>
      <c r="LWB205" s="943"/>
      <c r="LWC205" s="943"/>
      <c r="LWD205" s="943"/>
      <c r="LWE205" s="943"/>
      <c r="LWF205" s="943"/>
      <c r="LWG205" s="943"/>
      <c r="LWH205" s="943"/>
      <c r="LWI205" s="943"/>
      <c r="LWJ205" s="943"/>
      <c r="LWK205" s="943"/>
      <c r="LWL205" s="943"/>
      <c r="LWM205" s="943"/>
      <c r="LWN205" s="943"/>
      <c r="LWO205" s="943"/>
      <c r="LWP205" s="943"/>
      <c r="LWQ205" s="943"/>
      <c r="LWR205" s="943"/>
      <c r="LWS205" s="943"/>
      <c r="LWT205" s="943"/>
      <c r="LWU205" s="943"/>
      <c r="LWV205" s="943"/>
      <c r="LWW205" s="943"/>
      <c r="LWX205" s="943"/>
      <c r="LWY205" s="943"/>
      <c r="LWZ205" s="943"/>
      <c r="LXA205" s="943"/>
      <c r="LXB205" s="943"/>
      <c r="LXC205" s="943"/>
      <c r="LXD205" s="943"/>
      <c r="LXE205" s="943"/>
      <c r="LXF205" s="943"/>
      <c r="LXG205" s="943"/>
      <c r="LXH205" s="943"/>
      <c r="LXI205" s="943"/>
      <c r="LXJ205" s="943"/>
      <c r="LXK205" s="943"/>
      <c r="LXL205" s="943"/>
      <c r="LXM205" s="943"/>
      <c r="LXN205" s="943"/>
      <c r="LXO205" s="943"/>
      <c r="LXP205" s="943"/>
      <c r="LXQ205" s="943"/>
      <c r="LXR205" s="943"/>
      <c r="LXS205" s="943"/>
      <c r="LXT205" s="943"/>
      <c r="LXU205" s="943"/>
      <c r="LXV205" s="943"/>
      <c r="LXW205" s="943"/>
      <c r="LXX205" s="943"/>
      <c r="LXY205" s="943"/>
      <c r="LXZ205" s="943"/>
      <c r="LYA205" s="943"/>
      <c r="LYB205" s="943"/>
      <c r="LYC205" s="943"/>
      <c r="LYD205" s="943"/>
      <c r="LYE205" s="943"/>
      <c r="LYF205" s="943"/>
      <c r="LYG205" s="943"/>
      <c r="LYH205" s="943"/>
      <c r="LYI205" s="943"/>
      <c r="LYJ205" s="943"/>
      <c r="LYK205" s="943"/>
      <c r="LYL205" s="943"/>
      <c r="LYM205" s="943"/>
      <c r="LYN205" s="943"/>
      <c r="LYO205" s="943"/>
      <c r="LYP205" s="943"/>
      <c r="LYQ205" s="943"/>
      <c r="LYR205" s="943"/>
      <c r="LYS205" s="943"/>
      <c r="LYT205" s="943"/>
      <c r="LYU205" s="943"/>
      <c r="LYV205" s="943"/>
      <c r="LYW205" s="943"/>
      <c r="LYX205" s="943"/>
      <c r="LYY205" s="943"/>
      <c r="LYZ205" s="943"/>
      <c r="LZA205" s="943"/>
      <c r="LZB205" s="943"/>
      <c r="LZC205" s="943"/>
      <c r="LZD205" s="943"/>
      <c r="LZE205" s="943"/>
      <c r="LZF205" s="943"/>
      <c r="LZG205" s="943"/>
      <c r="LZH205" s="943"/>
      <c r="LZI205" s="943"/>
      <c r="LZJ205" s="943"/>
      <c r="LZK205" s="943"/>
      <c r="LZL205" s="943"/>
      <c r="LZM205" s="943"/>
      <c r="LZN205" s="943"/>
      <c r="LZO205" s="943"/>
      <c r="LZP205" s="943"/>
      <c r="LZQ205" s="943"/>
      <c r="LZR205" s="943"/>
      <c r="LZS205" s="943"/>
      <c r="LZT205" s="943"/>
      <c r="LZU205" s="943"/>
      <c r="LZV205" s="943"/>
      <c r="LZW205" s="943"/>
      <c r="LZX205" s="943"/>
      <c r="LZY205" s="943"/>
      <c r="LZZ205" s="943"/>
      <c r="MAA205" s="943"/>
      <c r="MAB205" s="943"/>
      <c r="MAC205" s="943"/>
      <c r="MAD205" s="943"/>
      <c r="MAE205" s="943"/>
      <c r="MAF205" s="943"/>
      <c r="MAG205" s="943"/>
      <c r="MAH205" s="943"/>
      <c r="MAI205" s="943"/>
      <c r="MAJ205" s="943"/>
      <c r="MAK205" s="943"/>
      <c r="MAL205" s="943"/>
      <c r="MAM205" s="943"/>
      <c r="MAN205" s="943"/>
      <c r="MAO205" s="943"/>
      <c r="MAP205" s="943"/>
      <c r="MAQ205" s="943"/>
      <c r="MAR205" s="943"/>
      <c r="MAS205" s="943"/>
      <c r="MAT205" s="943"/>
      <c r="MAU205" s="943"/>
      <c r="MAV205" s="943"/>
      <c r="MAW205" s="943"/>
      <c r="MAX205" s="943"/>
      <c r="MAY205" s="943"/>
      <c r="MAZ205" s="943"/>
      <c r="MBA205" s="943"/>
      <c r="MBB205" s="943"/>
      <c r="MBC205" s="943"/>
      <c r="MBD205" s="943"/>
      <c r="MBE205" s="943"/>
      <c r="MBF205" s="943"/>
      <c r="MBG205" s="943"/>
      <c r="MBH205" s="943"/>
      <c r="MBI205" s="943"/>
      <c r="MBJ205" s="943"/>
      <c r="MBK205" s="943"/>
      <c r="MBL205" s="943"/>
      <c r="MBM205" s="943"/>
      <c r="MBN205" s="943"/>
      <c r="MBO205" s="943"/>
      <c r="MBP205" s="943"/>
      <c r="MBQ205" s="943"/>
      <c r="MBR205" s="943"/>
      <c r="MBS205" s="943"/>
      <c r="MBT205" s="943"/>
      <c r="MBU205" s="943"/>
      <c r="MBV205" s="943"/>
      <c r="MBW205" s="943"/>
      <c r="MBX205" s="943"/>
      <c r="MBY205" s="943"/>
      <c r="MBZ205" s="943"/>
      <c r="MCA205" s="943"/>
      <c r="MCB205" s="943"/>
      <c r="MCC205" s="943"/>
      <c r="MCD205" s="943"/>
      <c r="MCE205" s="943"/>
      <c r="MCF205" s="943"/>
      <c r="MCG205" s="943"/>
      <c r="MCH205" s="943"/>
      <c r="MCI205" s="943"/>
      <c r="MCJ205" s="943"/>
      <c r="MCK205" s="943"/>
      <c r="MCL205" s="943"/>
      <c r="MCM205" s="943"/>
      <c r="MCN205" s="943"/>
      <c r="MCO205" s="943"/>
      <c r="MCP205" s="943"/>
      <c r="MCQ205" s="943"/>
      <c r="MCR205" s="943"/>
      <c r="MCS205" s="943"/>
      <c r="MCT205" s="943"/>
      <c r="MCU205" s="943"/>
      <c r="MCV205" s="943"/>
      <c r="MCW205" s="943"/>
      <c r="MCX205" s="943"/>
      <c r="MCY205" s="943"/>
      <c r="MCZ205" s="943"/>
      <c r="MDA205" s="943"/>
      <c r="MDB205" s="943"/>
      <c r="MDC205" s="943"/>
      <c r="MDD205" s="943"/>
      <c r="MDE205" s="943"/>
      <c r="MDF205" s="943"/>
      <c r="MDG205" s="943"/>
      <c r="MDH205" s="943"/>
      <c r="MDI205" s="943"/>
      <c r="MDJ205" s="943"/>
      <c r="MDK205" s="943"/>
      <c r="MDL205" s="943"/>
      <c r="MDM205" s="943"/>
      <c r="MDN205" s="943"/>
      <c r="MDO205" s="943"/>
      <c r="MDP205" s="943"/>
      <c r="MDQ205" s="943"/>
      <c r="MDR205" s="943"/>
      <c r="MDS205" s="943"/>
      <c r="MDT205" s="943"/>
      <c r="MDU205" s="943"/>
      <c r="MDV205" s="943"/>
      <c r="MDW205" s="943"/>
      <c r="MDX205" s="943"/>
      <c r="MDY205" s="943"/>
      <c r="MDZ205" s="943"/>
      <c r="MEA205" s="943"/>
      <c r="MEB205" s="943"/>
      <c r="MEC205" s="943"/>
      <c r="MED205" s="943"/>
      <c r="MEE205" s="943"/>
      <c r="MEF205" s="943"/>
      <c r="MEG205" s="943"/>
      <c r="MEH205" s="943"/>
      <c r="MEI205" s="943"/>
      <c r="MEJ205" s="943"/>
      <c r="MEK205" s="943"/>
      <c r="MEL205" s="943"/>
      <c r="MEM205" s="943"/>
      <c r="MEN205" s="943"/>
      <c r="MEO205" s="943"/>
      <c r="MEP205" s="943"/>
      <c r="MEQ205" s="943"/>
      <c r="MER205" s="943"/>
      <c r="MES205" s="943"/>
      <c r="MET205" s="943"/>
      <c r="MEU205" s="943"/>
      <c r="MEV205" s="943"/>
      <c r="MEW205" s="943"/>
      <c r="MEX205" s="943"/>
      <c r="MEY205" s="943"/>
      <c r="MEZ205" s="943"/>
      <c r="MFA205" s="943"/>
      <c r="MFB205" s="943"/>
      <c r="MFC205" s="943"/>
      <c r="MFD205" s="943"/>
      <c r="MFE205" s="943"/>
      <c r="MFF205" s="943"/>
      <c r="MFG205" s="943"/>
      <c r="MFH205" s="943"/>
      <c r="MFI205" s="943"/>
      <c r="MFJ205" s="943"/>
      <c r="MFK205" s="943"/>
      <c r="MFL205" s="943"/>
      <c r="MFM205" s="943"/>
      <c r="MFO205" s="943"/>
      <c r="MFP205" s="943"/>
      <c r="MFQ205" s="943"/>
      <c r="MFR205" s="943"/>
      <c r="MFS205" s="943"/>
      <c r="MFT205" s="943"/>
      <c r="MFU205" s="943"/>
      <c r="MFV205" s="943"/>
      <c r="MFW205" s="943"/>
      <c r="MFX205" s="943"/>
      <c r="MFY205" s="943"/>
      <c r="MFZ205" s="943"/>
      <c r="MGA205" s="943"/>
      <c r="MGB205" s="943"/>
      <c r="MGC205" s="943"/>
      <c r="MGD205" s="943"/>
      <c r="MGE205" s="943"/>
      <c r="MGF205" s="943"/>
      <c r="MGG205" s="943"/>
      <c r="MGH205" s="943"/>
      <c r="MGI205" s="943"/>
      <c r="MGJ205" s="943"/>
      <c r="MGK205" s="943"/>
      <c r="MGL205" s="943"/>
      <c r="MGM205" s="943"/>
      <c r="MGN205" s="943"/>
      <c r="MGO205" s="943"/>
      <c r="MGP205" s="943"/>
      <c r="MGQ205" s="943"/>
      <c r="MGR205" s="943"/>
      <c r="MGS205" s="943"/>
      <c r="MGT205" s="943"/>
      <c r="MGU205" s="943"/>
      <c r="MGV205" s="943"/>
      <c r="MGW205" s="943"/>
      <c r="MGX205" s="943"/>
      <c r="MGY205" s="943"/>
      <c r="MGZ205" s="943"/>
      <c r="MHA205" s="943"/>
      <c r="MHB205" s="943"/>
      <c r="MHC205" s="943"/>
      <c r="MHD205" s="943"/>
      <c r="MHE205" s="943"/>
      <c r="MHF205" s="943"/>
      <c r="MHG205" s="943"/>
      <c r="MHH205" s="943"/>
      <c r="MHI205" s="943"/>
      <c r="MHJ205" s="943"/>
      <c r="MHK205" s="943"/>
      <c r="MHL205" s="943"/>
      <c r="MHM205" s="943"/>
      <c r="MHN205" s="943"/>
      <c r="MHO205" s="943"/>
      <c r="MHP205" s="943"/>
      <c r="MHQ205" s="943"/>
      <c r="MHR205" s="943"/>
      <c r="MHS205" s="943"/>
      <c r="MHT205" s="943"/>
      <c r="MHU205" s="943"/>
      <c r="MHV205" s="943"/>
      <c r="MHW205" s="943"/>
      <c r="MHX205" s="943"/>
      <c r="MHY205" s="943"/>
      <c r="MHZ205" s="943"/>
      <c r="MIA205" s="943"/>
      <c r="MIB205" s="943"/>
      <c r="MIC205" s="943"/>
      <c r="MID205" s="943"/>
      <c r="MIE205" s="943"/>
      <c r="MIF205" s="943"/>
      <c r="MIG205" s="943"/>
      <c r="MIH205" s="943"/>
      <c r="MII205" s="943"/>
      <c r="MIJ205" s="943"/>
      <c r="MIK205" s="943"/>
      <c r="MIL205" s="943"/>
      <c r="MIM205" s="943"/>
      <c r="MIN205" s="943"/>
      <c r="MIO205" s="943"/>
      <c r="MIP205" s="943"/>
      <c r="MIQ205" s="943"/>
      <c r="MIR205" s="943"/>
      <c r="MIS205" s="943"/>
      <c r="MIT205" s="943"/>
      <c r="MIU205" s="943"/>
      <c r="MIV205" s="943"/>
      <c r="MIW205" s="943"/>
      <c r="MIX205" s="943"/>
      <c r="MIY205" s="943"/>
      <c r="MIZ205" s="943"/>
      <c r="MJA205" s="943"/>
      <c r="MJB205" s="943"/>
      <c r="MJC205" s="943"/>
      <c r="MJD205" s="943"/>
      <c r="MJE205" s="943"/>
      <c r="MJF205" s="943"/>
      <c r="MJG205" s="943"/>
      <c r="MJH205" s="943"/>
      <c r="MJI205" s="943"/>
      <c r="MJJ205" s="943"/>
      <c r="MJK205" s="943"/>
      <c r="MJL205" s="943"/>
      <c r="MJM205" s="943"/>
      <c r="MJN205" s="943"/>
      <c r="MJO205" s="943"/>
      <c r="MJP205" s="943"/>
      <c r="MJQ205" s="943"/>
      <c r="MJR205" s="943"/>
      <c r="MJS205" s="943"/>
      <c r="MJT205" s="943"/>
      <c r="MJU205" s="943"/>
      <c r="MJV205" s="943"/>
      <c r="MJW205" s="943"/>
      <c r="MJX205" s="943"/>
      <c r="MJY205" s="943"/>
      <c r="MJZ205" s="943"/>
      <c r="MKA205" s="943"/>
      <c r="MKB205" s="943"/>
      <c r="MKC205" s="943"/>
      <c r="MKD205" s="943"/>
      <c r="MKE205" s="943"/>
      <c r="MKF205" s="943"/>
      <c r="MKG205" s="943"/>
      <c r="MKH205" s="943"/>
      <c r="MKI205" s="943"/>
      <c r="MKJ205" s="943"/>
      <c r="MKK205" s="943"/>
      <c r="MKL205" s="943"/>
      <c r="MKM205" s="943"/>
      <c r="MKN205" s="943"/>
      <c r="MKO205" s="943"/>
      <c r="MKP205" s="943"/>
      <c r="MKQ205" s="943"/>
      <c r="MKR205" s="943"/>
      <c r="MKS205" s="943"/>
      <c r="MKT205" s="943"/>
      <c r="MKU205" s="943"/>
      <c r="MKV205" s="943"/>
      <c r="MKW205" s="943"/>
      <c r="MKX205" s="943"/>
      <c r="MKY205" s="943"/>
      <c r="MKZ205" s="943"/>
      <c r="MLA205" s="943"/>
      <c r="MLB205" s="943"/>
      <c r="MLC205" s="943"/>
      <c r="MLD205" s="943"/>
      <c r="MLE205" s="943"/>
      <c r="MLF205" s="943"/>
      <c r="MLG205" s="943"/>
      <c r="MLH205" s="943"/>
      <c r="MLI205" s="943"/>
      <c r="MLJ205" s="943"/>
      <c r="MLK205" s="943"/>
      <c r="MLL205" s="943"/>
      <c r="MLM205" s="943"/>
      <c r="MLN205" s="943"/>
      <c r="MLO205" s="943"/>
      <c r="MLP205" s="943"/>
      <c r="MLQ205" s="943"/>
      <c r="MLR205" s="943"/>
      <c r="MLS205" s="943"/>
      <c r="MLT205" s="943"/>
      <c r="MLU205" s="943"/>
      <c r="MLV205" s="943"/>
      <c r="MLW205" s="943"/>
      <c r="MLX205" s="943"/>
      <c r="MLY205" s="943"/>
      <c r="MLZ205" s="943"/>
      <c r="MMA205" s="943"/>
      <c r="MMB205" s="943"/>
      <c r="MMC205" s="943"/>
      <c r="MMD205" s="943"/>
      <c r="MME205" s="943"/>
      <c r="MMF205" s="943"/>
      <c r="MMG205" s="943"/>
      <c r="MMH205" s="943"/>
      <c r="MMI205" s="943"/>
      <c r="MMJ205" s="943"/>
      <c r="MMK205" s="943"/>
      <c r="MML205" s="943"/>
      <c r="MMM205" s="943"/>
      <c r="MMN205" s="943"/>
      <c r="MMO205" s="943"/>
      <c r="MMP205" s="943"/>
      <c r="MMQ205" s="943"/>
      <c r="MMR205" s="943"/>
      <c r="MMS205" s="943"/>
      <c r="MMT205" s="943"/>
      <c r="MMU205" s="943"/>
      <c r="MMV205" s="943"/>
      <c r="MMW205" s="943"/>
      <c r="MMX205" s="943"/>
      <c r="MMY205" s="943"/>
      <c r="MMZ205" s="943"/>
      <c r="MNA205" s="943"/>
      <c r="MNB205" s="943"/>
      <c r="MNC205" s="943"/>
      <c r="MND205" s="943"/>
      <c r="MNE205" s="943"/>
      <c r="MNF205" s="943"/>
      <c r="MNG205" s="943"/>
      <c r="MNH205" s="943"/>
      <c r="MNI205" s="943"/>
      <c r="MNJ205" s="943"/>
      <c r="MNK205" s="943"/>
      <c r="MNL205" s="943"/>
      <c r="MNM205" s="943"/>
      <c r="MNN205" s="943"/>
      <c r="MNO205" s="943"/>
      <c r="MNP205" s="943"/>
      <c r="MNQ205" s="943"/>
      <c r="MNR205" s="943"/>
      <c r="MNS205" s="943"/>
      <c r="MNT205" s="943"/>
      <c r="MNU205" s="943"/>
      <c r="MNV205" s="943"/>
      <c r="MNW205" s="943"/>
      <c r="MNX205" s="943"/>
      <c r="MNY205" s="943"/>
      <c r="MNZ205" s="943"/>
      <c r="MOA205" s="943"/>
      <c r="MOB205" s="943"/>
      <c r="MOC205" s="943"/>
      <c r="MOD205" s="943"/>
      <c r="MOE205" s="943"/>
      <c r="MOF205" s="943"/>
      <c r="MOG205" s="943"/>
      <c r="MOH205" s="943"/>
      <c r="MOI205" s="943"/>
      <c r="MOJ205" s="943"/>
      <c r="MOK205" s="943"/>
      <c r="MOL205" s="943"/>
      <c r="MOM205" s="943"/>
      <c r="MON205" s="943"/>
      <c r="MOO205" s="943"/>
      <c r="MOP205" s="943"/>
      <c r="MOQ205" s="943"/>
      <c r="MOR205" s="943"/>
      <c r="MOS205" s="943"/>
      <c r="MOT205" s="943"/>
      <c r="MOU205" s="943"/>
      <c r="MOV205" s="943"/>
      <c r="MOW205" s="943"/>
      <c r="MOX205" s="943"/>
      <c r="MOY205" s="943"/>
      <c r="MOZ205" s="943"/>
      <c r="MPA205" s="943"/>
      <c r="MPB205" s="943"/>
      <c r="MPC205" s="943"/>
      <c r="MPD205" s="943"/>
      <c r="MPE205" s="943"/>
      <c r="MPF205" s="943"/>
      <c r="MPG205" s="943"/>
      <c r="MPH205" s="943"/>
      <c r="MPI205" s="943"/>
      <c r="MPK205" s="943"/>
      <c r="MPL205" s="943"/>
      <c r="MPM205" s="943"/>
      <c r="MPN205" s="943"/>
      <c r="MPO205" s="943"/>
      <c r="MPP205" s="943"/>
      <c r="MPQ205" s="943"/>
      <c r="MPR205" s="943"/>
      <c r="MPS205" s="943"/>
      <c r="MPT205" s="943"/>
      <c r="MPU205" s="943"/>
      <c r="MPV205" s="943"/>
      <c r="MPW205" s="943"/>
      <c r="MPX205" s="943"/>
      <c r="MPY205" s="943"/>
      <c r="MPZ205" s="943"/>
      <c r="MQA205" s="943"/>
      <c r="MQB205" s="943"/>
      <c r="MQC205" s="943"/>
      <c r="MQD205" s="943"/>
      <c r="MQE205" s="943"/>
      <c r="MQF205" s="943"/>
      <c r="MQG205" s="943"/>
      <c r="MQH205" s="943"/>
      <c r="MQI205" s="943"/>
      <c r="MQJ205" s="943"/>
      <c r="MQK205" s="943"/>
      <c r="MQL205" s="943"/>
      <c r="MQM205" s="943"/>
      <c r="MQN205" s="943"/>
      <c r="MQO205" s="943"/>
      <c r="MQP205" s="943"/>
      <c r="MQQ205" s="943"/>
      <c r="MQR205" s="943"/>
      <c r="MQS205" s="943"/>
      <c r="MQT205" s="943"/>
      <c r="MQU205" s="943"/>
      <c r="MQV205" s="943"/>
      <c r="MQW205" s="943"/>
      <c r="MQX205" s="943"/>
      <c r="MQY205" s="943"/>
      <c r="MQZ205" s="943"/>
      <c r="MRA205" s="943"/>
      <c r="MRB205" s="943"/>
      <c r="MRC205" s="943"/>
      <c r="MRD205" s="943"/>
      <c r="MRE205" s="943"/>
      <c r="MRF205" s="943"/>
      <c r="MRG205" s="943"/>
      <c r="MRH205" s="943"/>
      <c r="MRI205" s="943"/>
      <c r="MRJ205" s="943"/>
      <c r="MRK205" s="943"/>
      <c r="MRL205" s="943"/>
      <c r="MRM205" s="943"/>
      <c r="MRN205" s="943"/>
      <c r="MRO205" s="943"/>
      <c r="MRP205" s="943"/>
      <c r="MRQ205" s="943"/>
      <c r="MRR205" s="943"/>
      <c r="MRS205" s="943"/>
      <c r="MRT205" s="943"/>
      <c r="MRU205" s="943"/>
      <c r="MRV205" s="943"/>
      <c r="MRW205" s="943"/>
      <c r="MRX205" s="943"/>
      <c r="MRY205" s="943"/>
      <c r="MRZ205" s="943"/>
      <c r="MSA205" s="943"/>
      <c r="MSB205" s="943"/>
      <c r="MSC205" s="943"/>
      <c r="MSD205" s="943"/>
      <c r="MSE205" s="943"/>
      <c r="MSF205" s="943"/>
      <c r="MSG205" s="943"/>
      <c r="MSH205" s="943"/>
      <c r="MSI205" s="943"/>
      <c r="MSJ205" s="943"/>
      <c r="MSK205" s="943"/>
      <c r="MSL205" s="943"/>
      <c r="MSM205" s="943"/>
      <c r="MSN205" s="943"/>
      <c r="MSO205" s="943"/>
      <c r="MSP205" s="943"/>
      <c r="MSQ205" s="943"/>
      <c r="MSR205" s="943"/>
      <c r="MSS205" s="943"/>
      <c r="MST205" s="943"/>
      <c r="MSU205" s="943"/>
      <c r="MSV205" s="943"/>
      <c r="MSW205" s="943"/>
      <c r="MSX205" s="943"/>
      <c r="MSY205" s="943"/>
      <c r="MSZ205" s="943"/>
      <c r="MTA205" s="943"/>
      <c r="MTB205" s="943"/>
      <c r="MTC205" s="943"/>
      <c r="MTD205" s="943"/>
      <c r="MTE205" s="943"/>
      <c r="MTF205" s="943"/>
      <c r="MTG205" s="943"/>
      <c r="MTH205" s="943"/>
      <c r="MTI205" s="943"/>
      <c r="MTJ205" s="943"/>
      <c r="MTK205" s="943"/>
      <c r="MTL205" s="943"/>
      <c r="MTM205" s="943"/>
      <c r="MTN205" s="943"/>
      <c r="MTO205" s="943"/>
      <c r="MTP205" s="943"/>
      <c r="MTQ205" s="943"/>
      <c r="MTR205" s="943"/>
      <c r="MTS205" s="943"/>
      <c r="MTT205" s="943"/>
      <c r="MTU205" s="943"/>
      <c r="MTV205" s="943"/>
      <c r="MTW205" s="943"/>
      <c r="MTX205" s="943"/>
      <c r="MTY205" s="943"/>
      <c r="MTZ205" s="943"/>
      <c r="MUA205" s="943"/>
      <c r="MUB205" s="943"/>
      <c r="MUC205" s="943"/>
      <c r="MUD205" s="943"/>
      <c r="MUE205" s="943"/>
      <c r="MUF205" s="943"/>
      <c r="MUG205" s="943"/>
      <c r="MUH205" s="943"/>
      <c r="MUI205" s="943"/>
      <c r="MUJ205" s="943"/>
      <c r="MUK205" s="943"/>
      <c r="MUL205" s="943"/>
      <c r="MUM205" s="943"/>
      <c r="MUN205" s="943"/>
      <c r="MUO205" s="943"/>
      <c r="MUP205" s="943"/>
      <c r="MUQ205" s="943"/>
      <c r="MUR205" s="943"/>
      <c r="MUS205" s="943"/>
      <c r="MUT205" s="943"/>
      <c r="MUU205" s="943"/>
      <c r="MUV205" s="943"/>
      <c r="MUW205" s="943"/>
      <c r="MUX205" s="943"/>
      <c r="MUY205" s="943"/>
      <c r="MUZ205" s="943"/>
      <c r="MVA205" s="943"/>
      <c r="MVB205" s="943"/>
      <c r="MVC205" s="943"/>
      <c r="MVD205" s="943"/>
      <c r="MVE205" s="943"/>
      <c r="MVF205" s="943"/>
      <c r="MVG205" s="943"/>
      <c r="MVH205" s="943"/>
      <c r="MVI205" s="943"/>
      <c r="MVJ205" s="943"/>
      <c r="MVK205" s="943"/>
      <c r="MVL205" s="943"/>
      <c r="MVM205" s="943"/>
      <c r="MVN205" s="943"/>
      <c r="MVO205" s="943"/>
      <c r="MVP205" s="943"/>
      <c r="MVQ205" s="943"/>
      <c r="MVR205" s="943"/>
      <c r="MVS205" s="943"/>
      <c r="MVT205" s="943"/>
      <c r="MVU205" s="943"/>
      <c r="MVV205" s="943"/>
      <c r="MVW205" s="943"/>
      <c r="MVX205" s="943"/>
      <c r="MVY205" s="943"/>
      <c r="MVZ205" s="943"/>
      <c r="MWA205" s="943"/>
      <c r="MWB205" s="943"/>
      <c r="MWC205" s="943"/>
      <c r="MWD205" s="943"/>
      <c r="MWE205" s="943"/>
      <c r="MWF205" s="943"/>
      <c r="MWG205" s="943"/>
      <c r="MWH205" s="943"/>
      <c r="MWI205" s="943"/>
      <c r="MWJ205" s="943"/>
      <c r="MWK205" s="943"/>
      <c r="MWL205" s="943"/>
      <c r="MWM205" s="943"/>
      <c r="MWN205" s="943"/>
      <c r="MWO205" s="943"/>
      <c r="MWP205" s="943"/>
      <c r="MWQ205" s="943"/>
      <c r="MWR205" s="943"/>
      <c r="MWS205" s="943"/>
      <c r="MWT205" s="943"/>
      <c r="MWU205" s="943"/>
      <c r="MWV205" s="943"/>
      <c r="MWW205" s="943"/>
      <c r="MWX205" s="943"/>
      <c r="MWY205" s="943"/>
      <c r="MWZ205" s="943"/>
      <c r="MXA205" s="943"/>
      <c r="MXB205" s="943"/>
      <c r="MXC205" s="943"/>
      <c r="MXD205" s="943"/>
      <c r="MXE205" s="943"/>
      <c r="MXF205" s="943"/>
      <c r="MXG205" s="943"/>
      <c r="MXH205" s="943"/>
      <c r="MXI205" s="943"/>
      <c r="MXJ205" s="943"/>
      <c r="MXK205" s="943"/>
      <c r="MXL205" s="943"/>
      <c r="MXM205" s="943"/>
      <c r="MXN205" s="943"/>
      <c r="MXO205" s="943"/>
      <c r="MXP205" s="943"/>
      <c r="MXQ205" s="943"/>
      <c r="MXR205" s="943"/>
      <c r="MXS205" s="943"/>
      <c r="MXT205" s="943"/>
      <c r="MXU205" s="943"/>
      <c r="MXV205" s="943"/>
      <c r="MXW205" s="943"/>
      <c r="MXX205" s="943"/>
      <c r="MXY205" s="943"/>
      <c r="MXZ205" s="943"/>
      <c r="MYA205" s="943"/>
      <c r="MYB205" s="943"/>
      <c r="MYC205" s="943"/>
      <c r="MYD205" s="943"/>
      <c r="MYE205" s="943"/>
      <c r="MYF205" s="943"/>
      <c r="MYG205" s="943"/>
      <c r="MYH205" s="943"/>
      <c r="MYI205" s="943"/>
      <c r="MYJ205" s="943"/>
      <c r="MYK205" s="943"/>
      <c r="MYL205" s="943"/>
      <c r="MYM205" s="943"/>
      <c r="MYN205" s="943"/>
      <c r="MYO205" s="943"/>
      <c r="MYP205" s="943"/>
      <c r="MYQ205" s="943"/>
      <c r="MYR205" s="943"/>
      <c r="MYS205" s="943"/>
      <c r="MYT205" s="943"/>
      <c r="MYU205" s="943"/>
      <c r="MYV205" s="943"/>
      <c r="MYW205" s="943"/>
      <c r="MYX205" s="943"/>
      <c r="MYY205" s="943"/>
      <c r="MYZ205" s="943"/>
      <c r="MZA205" s="943"/>
      <c r="MZB205" s="943"/>
      <c r="MZC205" s="943"/>
      <c r="MZD205" s="943"/>
      <c r="MZE205" s="943"/>
      <c r="MZG205" s="943"/>
      <c r="MZH205" s="943"/>
      <c r="MZI205" s="943"/>
      <c r="MZJ205" s="943"/>
      <c r="MZK205" s="943"/>
      <c r="MZL205" s="943"/>
      <c r="MZM205" s="943"/>
      <c r="MZN205" s="943"/>
      <c r="MZO205" s="943"/>
      <c r="MZP205" s="943"/>
      <c r="MZQ205" s="943"/>
      <c r="MZR205" s="943"/>
      <c r="MZS205" s="943"/>
      <c r="MZT205" s="943"/>
      <c r="MZU205" s="943"/>
      <c r="MZV205" s="943"/>
      <c r="MZW205" s="943"/>
      <c r="MZX205" s="943"/>
      <c r="MZY205" s="943"/>
      <c r="MZZ205" s="943"/>
      <c r="NAA205" s="943"/>
      <c r="NAB205" s="943"/>
      <c r="NAC205" s="943"/>
      <c r="NAD205" s="943"/>
      <c r="NAE205" s="943"/>
      <c r="NAF205" s="943"/>
      <c r="NAG205" s="943"/>
      <c r="NAH205" s="943"/>
      <c r="NAI205" s="943"/>
      <c r="NAJ205" s="943"/>
      <c r="NAK205" s="943"/>
      <c r="NAL205" s="943"/>
      <c r="NAM205" s="943"/>
      <c r="NAN205" s="943"/>
      <c r="NAO205" s="943"/>
      <c r="NAP205" s="943"/>
      <c r="NAQ205" s="943"/>
      <c r="NAR205" s="943"/>
      <c r="NAS205" s="943"/>
      <c r="NAT205" s="943"/>
      <c r="NAU205" s="943"/>
      <c r="NAV205" s="943"/>
      <c r="NAW205" s="943"/>
      <c r="NAX205" s="943"/>
      <c r="NAY205" s="943"/>
      <c r="NAZ205" s="943"/>
      <c r="NBA205" s="943"/>
      <c r="NBB205" s="943"/>
      <c r="NBC205" s="943"/>
      <c r="NBD205" s="943"/>
      <c r="NBE205" s="943"/>
      <c r="NBF205" s="943"/>
      <c r="NBG205" s="943"/>
      <c r="NBH205" s="943"/>
      <c r="NBI205" s="943"/>
      <c r="NBJ205" s="943"/>
      <c r="NBK205" s="943"/>
      <c r="NBL205" s="943"/>
      <c r="NBM205" s="943"/>
      <c r="NBN205" s="943"/>
      <c r="NBO205" s="943"/>
      <c r="NBP205" s="943"/>
      <c r="NBQ205" s="943"/>
      <c r="NBR205" s="943"/>
      <c r="NBS205" s="943"/>
      <c r="NBT205" s="943"/>
      <c r="NBU205" s="943"/>
      <c r="NBV205" s="943"/>
      <c r="NBW205" s="943"/>
      <c r="NBX205" s="943"/>
      <c r="NBY205" s="943"/>
      <c r="NBZ205" s="943"/>
      <c r="NCA205" s="943"/>
      <c r="NCB205" s="943"/>
      <c r="NCC205" s="943"/>
      <c r="NCD205" s="943"/>
      <c r="NCE205" s="943"/>
      <c r="NCF205" s="943"/>
      <c r="NCG205" s="943"/>
      <c r="NCH205" s="943"/>
      <c r="NCI205" s="943"/>
      <c r="NCJ205" s="943"/>
      <c r="NCK205" s="943"/>
      <c r="NCL205" s="943"/>
      <c r="NCM205" s="943"/>
      <c r="NCN205" s="943"/>
      <c r="NCO205" s="943"/>
      <c r="NCP205" s="943"/>
      <c r="NCQ205" s="943"/>
      <c r="NCR205" s="943"/>
      <c r="NCS205" s="943"/>
      <c r="NCT205" s="943"/>
      <c r="NCU205" s="943"/>
      <c r="NCV205" s="943"/>
      <c r="NCW205" s="943"/>
      <c r="NCX205" s="943"/>
      <c r="NCY205" s="943"/>
      <c r="NCZ205" s="943"/>
      <c r="NDA205" s="943"/>
      <c r="NDB205" s="943"/>
      <c r="NDC205" s="943"/>
      <c r="NDD205" s="943"/>
      <c r="NDE205" s="943"/>
      <c r="NDF205" s="943"/>
      <c r="NDG205" s="943"/>
      <c r="NDH205" s="943"/>
      <c r="NDI205" s="943"/>
      <c r="NDJ205" s="943"/>
      <c r="NDK205" s="943"/>
      <c r="NDL205" s="943"/>
      <c r="NDM205" s="943"/>
      <c r="NDN205" s="943"/>
      <c r="NDO205" s="943"/>
      <c r="NDP205" s="943"/>
      <c r="NDQ205" s="943"/>
      <c r="NDR205" s="943"/>
      <c r="NDS205" s="943"/>
      <c r="NDT205" s="943"/>
      <c r="NDU205" s="943"/>
      <c r="NDV205" s="943"/>
      <c r="NDW205" s="943"/>
      <c r="NDX205" s="943"/>
      <c r="NDY205" s="943"/>
      <c r="NDZ205" s="943"/>
      <c r="NEA205" s="943"/>
      <c r="NEB205" s="943"/>
      <c r="NEC205" s="943"/>
      <c r="NED205" s="943"/>
      <c r="NEE205" s="943"/>
      <c r="NEF205" s="943"/>
      <c r="NEG205" s="943"/>
      <c r="NEH205" s="943"/>
      <c r="NEI205" s="943"/>
      <c r="NEJ205" s="943"/>
      <c r="NEK205" s="943"/>
      <c r="NEL205" s="943"/>
      <c r="NEM205" s="943"/>
      <c r="NEN205" s="943"/>
      <c r="NEO205" s="943"/>
      <c r="NEP205" s="943"/>
      <c r="NEQ205" s="943"/>
      <c r="NER205" s="943"/>
      <c r="NES205" s="943"/>
      <c r="NET205" s="943"/>
      <c r="NEU205" s="943"/>
      <c r="NEV205" s="943"/>
      <c r="NEW205" s="943"/>
      <c r="NEX205" s="943"/>
      <c r="NEY205" s="943"/>
      <c r="NEZ205" s="943"/>
      <c r="NFA205" s="943"/>
      <c r="NFB205" s="943"/>
      <c r="NFC205" s="943"/>
      <c r="NFD205" s="943"/>
      <c r="NFE205" s="943"/>
      <c r="NFF205" s="943"/>
      <c r="NFG205" s="943"/>
      <c r="NFH205" s="943"/>
      <c r="NFI205" s="943"/>
      <c r="NFJ205" s="943"/>
      <c r="NFK205" s="943"/>
      <c r="NFL205" s="943"/>
      <c r="NFM205" s="943"/>
      <c r="NFN205" s="943"/>
      <c r="NFO205" s="943"/>
      <c r="NFP205" s="943"/>
      <c r="NFQ205" s="943"/>
      <c r="NFR205" s="943"/>
      <c r="NFS205" s="943"/>
      <c r="NFT205" s="943"/>
      <c r="NFU205" s="943"/>
      <c r="NFV205" s="943"/>
      <c r="NFW205" s="943"/>
      <c r="NFX205" s="943"/>
      <c r="NFY205" s="943"/>
      <c r="NFZ205" s="943"/>
      <c r="NGA205" s="943"/>
      <c r="NGB205" s="943"/>
      <c r="NGC205" s="943"/>
      <c r="NGD205" s="943"/>
      <c r="NGE205" s="943"/>
      <c r="NGF205" s="943"/>
      <c r="NGG205" s="943"/>
      <c r="NGH205" s="943"/>
      <c r="NGI205" s="943"/>
      <c r="NGJ205" s="943"/>
      <c r="NGK205" s="943"/>
      <c r="NGL205" s="943"/>
      <c r="NGM205" s="943"/>
      <c r="NGN205" s="943"/>
      <c r="NGO205" s="943"/>
      <c r="NGP205" s="943"/>
      <c r="NGQ205" s="943"/>
      <c r="NGR205" s="943"/>
      <c r="NGS205" s="943"/>
      <c r="NGT205" s="943"/>
      <c r="NGU205" s="943"/>
      <c r="NGV205" s="943"/>
      <c r="NGW205" s="943"/>
      <c r="NGX205" s="943"/>
      <c r="NGY205" s="943"/>
      <c r="NGZ205" s="943"/>
      <c r="NHA205" s="943"/>
      <c r="NHB205" s="943"/>
      <c r="NHC205" s="943"/>
      <c r="NHD205" s="943"/>
      <c r="NHE205" s="943"/>
      <c r="NHF205" s="943"/>
      <c r="NHG205" s="943"/>
      <c r="NHH205" s="943"/>
      <c r="NHI205" s="943"/>
      <c r="NHJ205" s="943"/>
      <c r="NHK205" s="943"/>
      <c r="NHL205" s="943"/>
      <c r="NHM205" s="943"/>
      <c r="NHN205" s="943"/>
      <c r="NHO205" s="943"/>
      <c r="NHP205" s="943"/>
      <c r="NHQ205" s="943"/>
      <c r="NHR205" s="943"/>
      <c r="NHS205" s="943"/>
      <c r="NHT205" s="943"/>
      <c r="NHU205" s="943"/>
      <c r="NHV205" s="943"/>
      <c r="NHW205" s="943"/>
      <c r="NHX205" s="943"/>
      <c r="NHY205" s="943"/>
      <c r="NHZ205" s="943"/>
      <c r="NIA205" s="943"/>
      <c r="NIB205" s="943"/>
      <c r="NIC205" s="943"/>
      <c r="NID205" s="943"/>
      <c r="NIE205" s="943"/>
      <c r="NIF205" s="943"/>
      <c r="NIG205" s="943"/>
      <c r="NIH205" s="943"/>
      <c r="NII205" s="943"/>
      <c r="NIJ205" s="943"/>
      <c r="NIK205" s="943"/>
      <c r="NIL205" s="943"/>
      <c r="NIM205" s="943"/>
      <c r="NIN205" s="943"/>
      <c r="NIO205" s="943"/>
      <c r="NIP205" s="943"/>
      <c r="NIQ205" s="943"/>
      <c r="NIR205" s="943"/>
      <c r="NIS205" s="943"/>
      <c r="NIT205" s="943"/>
      <c r="NIU205" s="943"/>
      <c r="NIV205" s="943"/>
      <c r="NIW205" s="943"/>
      <c r="NIX205" s="943"/>
      <c r="NIY205" s="943"/>
      <c r="NIZ205" s="943"/>
      <c r="NJA205" s="943"/>
      <c r="NJC205" s="943"/>
      <c r="NJD205" s="943"/>
      <c r="NJE205" s="943"/>
      <c r="NJF205" s="943"/>
      <c r="NJG205" s="943"/>
      <c r="NJH205" s="943"/>
      <c r="NJI205" s="943"/>
      <c r="NJJ205" s="943"/>
      <c r="NJK205" s="943"/>
      <c r="NJL205" s="943"/>
      <c r="NJM205" s="943"/>
      <c r="NJN205" s="943"/>
      <c r="NJO205" s="943"/>
      <c r="NJP205" s="943"/>
      <c r="NJQ205" s="943"/>
      <c r="NJR205" s="943"/>
      <c r="NJS205" s="943"/>
      <c r="NJT205" s="943"/>
      <c r="NJU205" s="943"/>
      <c r="NJV205" s="943"/>
      <c r="NJW205" s="943"/>
      <c r="NJX205" s="943"/>
      <c r="NJY205" s="943"/>
      <c r="NJZ205" s="943"/>
      <c r="NKA205" s="943"/>
      <c r="NKB205" s="943"/>
      <c r="NKC205" s="943"/>
      <c r="NKD205" s="943"/>
      <c r="NKE205" s="943"/>
      <c r="NKF205" s="943"/>
      <c r="NKG205" s="943"/>
      <c r="NKH205" s="943"/>
      <c r="NKI205" s="943"/>
      <c r="NKJ205" s="943"/>
      <c r="NKK205" s="943"/>
      <c r="NKL205" s="943"/>
      <c r="NKM205" s="943"/>
      <c r="NKN205" s="943"/>
      <c r="NKO205" s="943"/>
      <c r="NKP205" s="943"/>
      <c r="NKQ205" s="943"/>
      <c r="NKR205" s="943"/>
      <c r="NKS205" s="943"/>
      <c r="NKT205" s="943"/>
      <c r="NKU205" s="943"/>
      <c r="NKV205" s="943"/>
      <c r="NKW205" s="943"/>
      <c r="NKX205" s="943"/>
      <c r="NKY205" s="943"/>
      <c r="NKZ205" s="943"/>
      <c r="NLA205" s="943"/>
      <c r="NLB205" s="943"/>
      <c r="NLC205" s="943"/>
      <c r="NLD205" s="943"/>
      <c r="NLE205" s="943"/>
      <c r="NLF205" s="943"/>
      <c r="NLG205" s="943"/>
      <c r="NLH205" s="943"/>
      <c r="NLI205" s="943"/>
      <c r="NLJ205" s="943"/>
      <c r="NLK205" s="943"/>
      <c r="NLL205" s="943"/>
      <c r="NLM205" s="943"/>
      <c r="NLN205" s="943"/>
      <c r="NLO205" s="943"/>
      <c r="NLP205" s="943"/>
      <c r="NLQ205" s="943"/>
      <c r="NLR205" s="943"/>
      <c r="NLS205" s="943"/>
      <c r="NLT205" s="943"/>
      <c r="NLU205" s="943"/>
      <c r="NLV205" s="943"/>
      <c r="NLW205" s="943"/>
      <c r="NLX205" s="943"/>
      <c r="NLY205" s="943"/>
      <c r="NLZ205" s="943"/>
      <c r="NMA205" s="943"/>
      <c r="NMB205" s="943"/>
      <c r="NMC205" s="943"/>
      <c r="NMD205" s="943"/>
      <c r="NME205" s="943"/>
      <c r="NMF205" s="943"/>
      <c r="NMG205" s="943"/>
      <c r="NMH205" s="943"/>
      <c r="NMI205" s="943"/>
      <c r="NMJ205" s="943"/>
      <c r="NMK205" s="943"/>
      <c r="NML205" s="943"/>
      <c r="NMM205" s="943"/>
      <c r="NMN205" s="943"/>
      <c r="NMO205" s="943"/>
      <c r="NMP205" s="943"/>
      <c r="NMQ205" s="943"/>
      <c r="NMR205" s="943"/>
      <c r="NMS205" s="943"/>
      <c r="NMT205" s="943"/>
      <c r="NMU205" s="943"/>
      <c r="NMV205" s="943"/>
      <c r="NMW205" s="943"/>
      <c r="NMX205" s="943"/>
      <c r="NMY205" s="943"/>
      <c r="NMZ205" s="943"/>
      <c r="NNA205" s="943"/>
      <c r="NNB205" s="943"/>
      <c r="NNC205" s="943"/>
      <c r="NND205" s="943"/>
      <c r="NNE205" s="943"/>
      <c r="NNF205" s="943"/>
      <c r="NNG205" s="943"/>
      <c r="NNH205" s="943"/>
      <c r="NNI205" s="943"/>
      <c r="NNJ205" s="943"/>
      <c r="NNK205" s="943"/>
      <c r="NNL205" s="943"/>
      <c r="NNM205" s="943"/>
      <c r="NNN205" s="943"/>
      <c r="NNO205" s="943"/>
      <c r="NNP205" s="943"/>
      <c r="NNQ205" s="943"/>
      <c r="NNR205" s="943"/>
      <c r="NNS205" s="943"/>
      <c r="NNT205" s="943"/>
      <c r="NNU205" s="943"/>
      <c r="NNV205" s="943"/>
      <c r="NNW205" s="943"/>
      <c r="NNX205" s="943"/>
      <c r="NNY205" s="943"/>
      <c r="NNZ205" s="943"/>
      <c r="NOA205" s="943"/>
      <c r="NOB205" s="943"/>
      <c r="NOC205" s="943"/>
      <c r="NOD205" s="943"/>
      <c r="NOE205" s="943"/>
      <c r="NOF205" s="943"/>
      <c r="NOG205" s="943"/>
      <c r="NOH205" s="943"/>
      <c r="NOI205" s="943"/>
      <c r="NOJ205" s="943"/>
      <c r="NOK205" s="943"/>
      <c r="NOL205" s="943"/>
      <c r="NOM205" s="943"/>
      <c r="NON205" s="943"/>
      <c r="NOO205" s="943"/>
      <c r="NOP205" s="943"/>
      <c r="NOQ205" s="943"/>
      <c r="NOR205" s="943"/>
      <c r="NOS205" s="943"/>
      <c r="NOT205" s="943"/>
      <c r="NOU205" s="943"/>
      <c r="NOV205" s="943"/>
      <c r="NOW205" s="943"/>
      <c r="NOX205" s="943"/>
      <c r="NOY205" s="943"/>
      <c r="NOZ205" s="943"/>
      <c r="NPA205" s="943"/>
      <c r="NPB205" s="943"/>
      <c r="NPC205" s="943"/>
      <c r="NPD205" s="943"/>
      <c r="NPE205" s="943"/>
      <c r="NPF205" s="943"/>
      <c r="NPG205" s="943"/>
      <c r="NPH205" s="943"/>
      <c r="NPI205" s="943"/>
      <c r="NPJ205" s="943"/>
      <c r="NPK205" s="943"/>
      <c r="NPL205" s="943"/>
      <c r="NPM205" s="943"/>
      <c r="NPN205" s="943"/>
      <c r="NPO205" s="943"/>
      <c r="NPP205" s="943"/>
      <c r="NPQ205" s="943"/>
      <c r="NPR205" s="943"/>
      <c r="NPS205" s="943"/>
      <c r="NPT205" s="943"/>
      <c r="NPU205" s="943"/>
      <c r="NPV205" s="943"/>
      <c r="NPW205" s="943"/>
      <c r="NPX205" s="943"/>
      <c r="NPY205" s="943"/>
      <c r="NPZ205" s="943"/>
      <c r="NQA205" s="943"/>
      <c r="NQB205" s="943"/>
      <c r="NQC205" s="943"/>
      <c r="NQD205" s="943"/>
      <c r="NQE205" s="943"/>
      <c r="NQF205" s="943"/>
      <c r="NQG205" s="943"/>
      <c r="NQH205" s="943"/>
      <c r="NQI205" s="943"/>
      <c r="NQJ205" s="943"/>
      <c r="NQK205" s="943"/>
      <c r="NQL205" s="943"/>
      <c r="NQM205" s="943"/>
      <c r="NQN205" s="943"/>
      <c r="NQO205" s="943"/>
      <c r="NQP205" s="943"/>
      <c r="NQQ205" s="943"/>
      <c r="NQR205" s="943"/>
      <c r="NQS205" s="943"/>
      <c r="NQT205" s="943"/>
      <c r="NQU205" s="943"/>
      <c r="NQV205" s="943"/>
      <c r="NQW205" s="943"/>
      <c r="NQX205" s="943"/>
      <c r="NQY205" s="943"/>
      <c r="NQZ205" s="943"/>
      <c r="NRA205" s="943"/>
      <c r="NRB205" s="943"/>
      <c r="NRC205" s="943"/>
      <c r="NRD205" s="943"/>
      <c r="NRE205" s="943"/>
      <c r="NRF205" s="943"/>
      <c r="NRG205" s="943"/>
      <c r="NRH205" s="943"/>
      <c r="NRI205" s="943"/>
      <c r="NRJ205" s="943"/>
      <c r="NRK205" s="943"/>
      <c r="NRL205" s="943"/>
      <c r="NRM205" s="943"/>
      <c r="NRN205" s="943"/>
      <c r="NRO205" s="943"/>
      <c r="NRP205" s="943"/>
      <c r="NRQ205" s="943"/>
      <c r="NRR205" s="943"/>
      <c r="NRS205" s="943"/>
      <c r="NRT205" s="943"/>
      <c r="NRU205" s="943"/>
      <c r="NRV205" s="943"/>
      <c r="NRW205" s="943"/>
      <c r="NRX205" s="943"/>
      <c r="NRY205" s="943"/>
      <c r="NRZ205" s="943"/>
      <c r="NSA205" s="943"/>
      <c r="NSB205" s="943"/>
      <c r="NSC205" s="943"/>
      <c r="NSD205" s="943"/>
      <c r="NSE205" s="943"/>
      <c r="NSF205" s="943"/>
      <c r="NSG205" s="943"/>
      <c r="NSH205" s="943"/>
      <c r="NSI205" s="943"/>
      <c r="NSJ205" s="943"/>
      <c r="NSK205" s="943"/>
      <c r="NSL205" s="943"/>
      <c r="NSM205" s="943"/>
      <c r="NSN205" s="943"/>
      <c r="NSO205" s="943"/>
      <c r="NSP205" s="943"/>
      <c r="NSQ205" s="943"/>
      <c r="NSR205" s="943"/>
      <c r="NSS205" s="943"/>
      <c r="NST205" s="943"/>
      <c r="NSU205" s="943"/>
      <c r="NSV205" s="943"/>
      <c r="NSW205" s="943"/>
      <c r="NSY205" s="943"/>
      <c r="NSZ205" s="943"/>
      <c r="NTA205" s="943"/>
      <c r="NTB205" s="943"/>
      <c r="NTC205" s="943"/>
      <c r="NTD205" s="943"/>
      <c r="NTE205" s="943"/>
      <c r="NTF205" s="943"/>
      <c r="NTG205" s="943"/>
      <c r="NTH205" s="943"/>
      <c r="NTI205" s="943"/>
      <c r="NTJ205" s="943"/>
      <c r="NTK205" s="943"/>
      <c r="NTL205" s="943"/>
      <c r="NTM205" s="943"/>
      <c r="NTN205" s="943"/>
      <c r="NTO205" s="943"/>
      <c r="NTP205" s="943"/>
      <c r="NTQ205" s="943"/>
      <c r="NTR205" s="943"/>
      <c r="NTS205" s="943"/>
      <c r="NTT205" s="943"/>
      <c r="NTU205" s="943"/>
      <c r="NTV205" s="943"/>
      <c r="NTW205" s="943"/>
      <c r="NTX205" s="943"/>
      <c r="NTY205" s="943"/>
      <c r="NTZ205" s="943"/>
      <c r="NUA205" s="943"/>
      <c r="NUB205" s="943"/>
      <c r="NUC205" s="943"/>
      <c r="NUD205" s="943"/>
      <c r="NUE205" s="943"/>
      <c r="NUF205" s="943"/>
      <c r="NUG205" s="943"/>
      <c r="NUH205" s="943"/>
      <c r="NUI205" s="943"/>
      <c r="NUJ205" s="943"/>
      <c r="NUK205" s="943"/>
      <c r="NUL205" s="943"/>
      <c r="NUM205" s="943"/>
      <c r="NUN205" s="943"/>
      <c r="NUO205" s="943"/>
      <c r="NUP205" s="943"/>
      <c r="NUQ205" s="943"/>
      <c r="NUR205" s="943"/>
      <c r="NUS205" s="943"/>
      <c r="NUT205" s="943"/>
      <c r="NUU205" s="943"/>
      <c r="NUV205" s="943"/>
      <c r="NUW205" s="943"/>
      <c r="NUX205" s="943"/>
      <c r="NUY205" s="943"/>
      <c r="NUZ205" s="943"/>
      <c r="NVA205" s="943"/>
      <c r="NVB205" s="943"/>
      <c r="NVC205" s="943"/>
      <c r="NVD205" s="943"/>
      <c r="NVE205" s="943"/>
      <c r="NVF205" s="943"/>
      <c r="NVG205" s="943"/>
      <c r="NVH205" s="943"/>
      <c r="NVI205" s="943"/>
      <c r="NVJ205" s="943"/>
      <c r="NVK205" s="943"/>
      <c r="NVL205" s="943"/>
      <c r="NVM205" s="943"/>
      <c r="NVN205" s="943"/>
      <c r="NVO205" s="943"/>
      <c r="NVP205" s="943"/>
      <c r="NVQ205" s="943"/>
      <c r="NVR205" s="943"/>
      <c r="NVS205" s="943"/>
      <c r="NVT205" s="943"/>
      <c r="NVU205" s="943"/>
      <c r="NVV205" s="943"/>
      <c r="NVW205" s="943"/>
      <c r="NVX205" s="943"/>
      <c r="NVY205" s="943"/>
      <c r="NVZ205" s="943"/>
      <c r="NWA205" s="943"/>
      <c r="NWB205" s="943"/>
      <c r="NWC205" s="943"/>
      <c r="NWD205" s="943"/>
      <c r="NWE205" s="943"/>
      <c r="NWF205" s="943"/>
      <c r="NWG205" s="943"/>
      <c r="NWH205" s="943"/>
      <c r="NWI205" s="943"/>
      <c r="NWJ205" s="943"/>
      <c r="NWK205" s="943"/>
      <c r="NWL205" s="943"/>
      <c r="NWM205" s="943"/>
      <c r="NWN205" s="943"/>
      <c r="NWO205" s="943"/>
      <c r="NWP205" s="943"/>
      <c r="NWQ205" s="943"/>
      <c r="NWR205" s="943"/>
      <c r="NWS205" s="943"/>
      <c r="NWT205" s="943"/>
      <c r="NWU205" s="943"/>
      <c r="NWV205" s="943"/>
      <c r="NWW205" s="943"/>
      <c r="NWX205" s="943"/>
      <c r="NWY205" s="943"/>
      <c r="NWZ205" s="943"/>
      <c r="NXA205" s="943"/>
      <c r="NXB205" s="943"/>
      <c r="NXC205" s="943"/>
      <c r="NXD205" s="943"/>
      <c r="NXE205" s="943"/>
      <c r="NXF205" s="943"/>
      <c r="NXG205" s="943"/>
      <c r="NXH205" s="943"/>
      <c r="NXI205" s="943"/>
      <c r="NXJ205" s="943"/>
      <c r="NXK205" s="943"/>
      <c r="NXL205" s="943"/>
      <c r="NXM205" s="943"/>
      <c r="NXN205" s="943"/>
      <c r="NXO205" s="943"/>
      <c r="NXP205" s="943"/>
      <c r="NXQ205" s="943"/>
      <c r="NXR205" s="943"/>
      <c r="NXS205" s="943"/>
      <c r="NXT205" s="943"/>
      <c r="NXU205" s="943"/>
      <c r="NXV205" s="943"/>
      <c r="NXW205" s="943"/>
      <c r="NXX205" s="943"/>
      <c r="NXY205" s="943"/>
      <c r="NXZ205" s="943"/>
      <c r="NYA205" s="943"/>
      <c r="NYB205" s="943"/>
      <c r="NYC205" s="943"/>
      <c r="NYD205" s="943"/>
      <c r="NYE205" s="943"/>
      <c r="NYF205" s="943"/>
      <c r="NYG205" s="943"/>
      <c r="NYH205" s="943"/>
      <c r="NYI205" s="943"/>
      <c r="NYJ205" s="943"/>
      <c r="NYK205" s="943"/>
      <c r="NYL205" s="943"/>
      <c r="NYM205" s="943"/>
      <c r="NYN205" s="943"/>
      <c r="NYO205" s="943"/>
      <c r="NYP205" s="943"/>
      <c r="NYQ205" s="943"/>
      <c r="NYR205" s="943"/>
      <c r="NYS205" s="943"/>
      <c r="NYT205" s="943"/>
      <c r="NYU205" s="943"/>
      <c r="NYV205" s="943"/>
      <c r="NYW205" s="943"/>
      <c r="NYX205" s="943"/>
      <c r="NYY205" s="943"/>
      <c r="NYZ205" s="943"/>
      <c r="NZA205" s="943"/>
      <c r="NZB205" s="943"/>
      <c r="NZC205" s="943"/>
      <c r="NZD205" s="943"/>
      <c r="NZE205" s="943"/>
      <c r="NZF205" s="943"/>
      <c r="NZG205" s="943"/>
      <c r="NZH205" s="943"/>
      <c r="NZI205" s="943"/>
      <c r="NZJ205" s="943"/>
      <c r="NZK205" s="943"/>
      <c r="NZL205" s="943"/>
      <c r="NZM205" s="943"/>
      <c r="NZN205" s="943"/>
      <c r="NZO205" s="943"/>
      <c r="NZP205" s="943"/>
      <c r="NZQ205" s="943"/>
      <c r="NZR205" s="943"/>
      <c r="NZS205" s="943"/>
      <c r="NZT205" s="943"/>
      <c r="NZU205" s="943"/>
      <c r="NZV205" s="943"/>
      <c r="NZW205" s="943"/>
      <c r="NZX205" s="943"/>
      <c r="NZY205" s="943"/>
      <c r="NZZ205" s="943"/>
      <c r="OAA205" s="943"/>
      <c r="OAB205" s="943"/>
      <c r="OAC205" s="943"/>
      <c r="OAD205" s="943"/>
      <c r="OAE205" s="943"/>
      <c r="OAF205" s="943"/>
      <c r="OAG205" s="943"/>
      <c r="OAH205" s="943"/>
      <c r="OAI205" s="943"/>
      <c r="OAJ205" s="943"/>
      <c r="OAK205" s="943"/>
      <c r="OAL205" s="943"/>
      <c r="OAM205" s="943"/>
      <c r="OAN205" s="943"/>
      <c r="OAO205" s="943"/>
      <c r="OAP205" s="943"/>
      <c r="OAQ205" s="943"/>
      <c r="OAR205" s="943"/>
      <c r="OAS205" s="943"/>
      <c r="OAT205" s="943"/>
      <c r="OAU205" s="943"/>
      <c r="OAV205" s="943"/>
      <c r="OAW205" s="943"/>
      <c r="OAX205" s="943"/>
      <c r="OAY205" s="943"/>
      <c r="OAZ205" s="943"/>
      <c r="OBA205" s="943"/>
      <c r="OBB205" s="943"/>
      <c r="OBC205" s="943"/>
      <c r="OBD205" s="943"/>
      <c r="OBE205" s="943"/>
      <c r="OBF205" s="943"/>
      <c r="OBG205" s="943"/>
      <c r="OBH205" s="943"/>
      <c r="OBI205" s="943"/>
      <c r="OBJ205" s="943"/>
      <c r="OBK205" s="943"/>
      <c r="OBL205" s="943"/>
      <c r="OBM205" s="943"/>
      <c r="OBN205" s="943"/>
      <c r="OBO205" s="943"/>
      <c r="OBP205" s="943"/>
      <c r="OBQ205" s="943"/>
      <c r="OBR205" s="943"/>
      <c r="OBS205" s="943"/>
      <c r="OBT205" s="943"/>
      <c r="OBU205" s="943"/>
      <c r="OBV205" s="943"/>
      <c r="OBW205" s="943"/>
      <c r="OBX205" s="943"/>
      <c r="OBY205" s="943"/>
      <c r="OBZ205" s="943"/>
      <c r="OCA205" s="943"/>
      <c r="OCB205" s="943"/>
      <c r="OCC205" s="943"/>
      <c r="OCD205" s="943"/>
      <c r="OCE205" s="943"/>
      <c r="OCF205" s="943"/>
      <c r="OCG205" s="943"/>
      <c r="OCH205" s="943"/>
      <c r="OCI205" s="943"/>
      <c r="OCJ205" s="943"/>
      <c r="OCK205" s="943"/>
      <c r="OCL205" s="943"/>
      <c r="OCM205" s="943"/>
      <c r="OCN205" s="943"/>
      <c r="OCO205" s="943"/>
      <c r="OCP205" s="943"/>
      <c r="OCQ205" s="943"/>
      <c r="OCR205" s="943"/>
      <c r="OCS205" s="943"/>
      <c r="OCU205" s="943"/>
      <c r="OCV205" s="943"/>
      <c r="OCW205" s="943"/>
      <c r="OCX205" s="943"/>
      <c r="OCY205" s="943"/>
      <c r="OCZ205" s="943"/>
      <c r="ODA205" s="943"/>
      <c r="ODB205" s="943"/>
      <c r="ODC205" s="943"/>
      <c r="ODD205" s="943"/>
      <c r="ODE205" s="943"/>
      <c r="ODF205" s="943"/>
      <c r="ODG205" s="943"/>
      <c r="ODH205" s="943"/>
      <c r="ODI205" s="943"/>
      <c r="ODJ205" s="943"/>
      <c r="ODK205" s="943"/>
      <c r="ODL205" s="943"/>
      <c r="ODM205" s="943"/>
      <c r="ODN205" s="943"/>
      <c r="ODO205" s="943"/>
      <c r="ODP205" s="943"/>
      <c r="ODQ205" s="943"/>
      <c r="ODR205" s="943"/>
      <c r="ODS205" s="943"/>
      <c r="ODT205" s="943"/>
      <c r="ODU205" s="943"/>
      <c r="ODV205" s="943"/>
      <c r="ODW205" s="943"/>
      <c r="ODX205" s="943"/>
      <c r="ODY205" s="943"/>
      <c r="ODZ205" s="943"/>
      <c r="OEA205" s="943"/>
      <c r="OEB205" s="943"/>
      <c r="OEC205" s="943"/>
      <c r="OED205" s="943"/>
      <c r="OEE205" s="943"/>
      <c r="OEF205" s="943"/>
      <c r="OEG205" s="943"/>
      <c r="OEH205" s="943"/>
      <c r="OEI205" s="943"/>
      <c r="OEJ205" s="943"/>
      <c r="OEK205" s="943"/>
      <c r="OEL205" s="943"/>
      <c r="OEM205" s="943"/>
      <c r="OEN205" s="943"/>
      <c r="OEO205" s="943"/>
      <c r="OEP205" s="943"/>
      <c r="OEQ205" s="943"/>
      <c r="OER205" s="943"/>
      <c r="OES205" s="943"/>
      <c r="OET205" s="943"/>
      <c r="OEU205" s="943"/>
      <c r="OEV205" s="943"/>
      <c r="OEW205" s="943"/>
      <c r="OEX205" s="943"/>
      <c r="OEY205" s="943"/>
      <c r="OEZ205" s="943"/>
      <c r="OFA205" s="943"/>
      <c r="OFB205" s="943"/>
      <c r="OFC205" s="943"/>
      <c r="OFD205" s="943"/>
      <c r="OFE205" s="943"/>
      <c r="OFF205" s="943"/>
      <c r="OFG205" s="943"/>
      <c r="OFH205" s="943"/>
      <c r="OFI205" s="943"/>
      <c r="OFJ205" s="943"/>
      <c r="OFK205" s="943"/>
      <c r="OFL205" s="943"/>
      <c r="OFM205" s="943"/>
      <c r="OFN205" s="943"/>
      <c r="OFO205" s="943"/>
      <c r="OFP205" s="943"/>
      <c r="OFQ205" s="943"/>
      <c r="OFR205" s="943"/>
      <c r="OFS205" s="943"/>
      <c r="OFT205" s="943"/>
      <c r="OFU205" s="943"/>
      <c r="OFV205" s="943"/>
      <c r="OFW205" s="943"/>
      <c r="OFX205" s="943"/>
      <c r="OFY205" s="943"/>
      <c r="OFZ205" s="943"/>
      <c r="OGA205" s="943"/>
      <c r="OGB205" s="943"/>
      <c r="OGC205" s="943"/>
      <c r="OGD205" s="943"/>
      <c r="OGE205" s="943"/>
      <c r="OGF205" s="943"/>
      <c r="OGG205" s="943"/>
      <c r="OGH205" s="943"/>
      <c r="OGI205" s="943"/>
      <c r="OGJ205" s="943"/>
      <c r="OGK205" s="943"/>
      <c r="OGL205" s="943"/>
      <c r="OGM205" s="943"/>
      <c r="OGN205" s="943"/>
      <c r="OGO205" s="943"/>
      <c r="OGP205" s="943"/>
      <c r="OGQ205" s="943"/>
      <c r="OGR205" s="943"/>
      <c r="OGS205" s="943"/>
      <c r="OGT205" s="943"/>
      <c r="OGU205" s="943"/>
      <c r="OGV205" s="943"/>
      <c r="OGW205" s="943"/>
      <c r="OGX205" s="943"/>
      <c r="OGY205" s="943"/>
      <c r="OGZ205" s="943"/>
      <c r="OHA205" s="943"/>
      <c r="OHB205" s="943"/>
      <c r="OHC205" s="943"/>
      <c r="OHD205" s="943"/>
      <c r="OHE205" s="943"/>
      <c r="OHF205" s="943"/>
      <c r="OHG205" s="943"/>
      <c r="OHH205" s="943"/>
      <c r="OHI205" s="943"/>
      <c r="OHJ205" s="943"/>
      <c r="OHK205" s="943"/>
      <c r="OHL205" s="943"/>
      <c r="OHM205" s="943"/>
      <c r="OHN205" s="943"/>
      <c r="OHO205" s="943"/>
      <c r="OHP205" s="943"/>
      <c r="OHQ205" s="943"/>
      <c r="OHR205" s="943"/>
      <c r="OHS205" s="943"/>
      <c r="OHT205" s="943"/>
      <c r="OHU205" s="943"/>
      <c r="OHV205" s="943"/>
      <c r="OHW205" s="943"/>
      <c r="OHX205" s="943"/>
      <c r="OHY205" s="943"/>
      <c r="OHZ205" s="943"/>
      <c r="OIA205" s="943"/>
      <c r="OIB205" s="943"/>
      <c r="OIC205" s="943"/>
      <c r="OID205" s="943"/>
      <c r="OIE205" s="943"/>
      <c r="OIF205" s="943"/>
      <c r="OIG205" s="943"/>
      <c r="OIH205" s="943"/>
      <c r="OII205" s="943"/>
      <c r="OIJ205" s="943"/>
      <c r="OIK205" s="943"/>
      <c r="OIL205" s="943"/>
      <c r="OIM205" s="943"/>
      <c r="OIN205" s="943"/>
      <c r="OIO205" s="943"/>
      <c r="OIP205" s="943"/>
      <c r="OIQ205" s="943"/>
      <c r="OIR205" s="943"/>
      <c r="OIS205" s="943"/>
      <c r="OIT205" s="943"/>
      <c r="OIU205" s="943"/>
      <c r="OIV205" s="943"/>
      <c r="OIW205" s="943"/>
      <c r="OIX205" s="943"/>
      <c r="OIY205" s="943"/>
      <c r="OIZ205" s="943"/>
      <c r="OJA205" s="943"/>
      <c r="OJB205" s="943"/>
      <c r="OJC205" s="943"/>
      <c r="OJD205" s="943"/>
      <c r="OJE205" s="943"/>
      <c r="OJF205" s="943"/>
      <c r="OJG205" s="943"/>
      <c r="OJH205" s="943"/>
      <c r="OJI205" s="943"/>
      <c r="OJJ205" s="943"/>
      <c r="OJK205" s="943"/>
      <c r="OJL205" s="943"/>
      <c r="OJM205" s="943"/>
      <c r="OJN205" s="943"/>
      <c r="OJO205" s="943"/>
      <c r="OJP205" s="943"/>
      <c r="OJQ205" s="943"/>
      <c r="OJR205" s="943"/>
      <c r="OJS205" s="943"/>
      <c r="OJT205" s="943"/>
      <c r="OJU205" s="943"/>
      <c r="OJV205" s="943"/>
      <c r="OJW205" s="943"/>
      <c r="OJX205" s="943"/>
      <c r="OJY205" s="943"/>
      <c r="OJZ205" s="943"/>
      <c r="OKA205" s="943"/>
      <c r="OKB205" s="943"/>
      <c r="OKC205" s="943"/>
      <c r="OKD205" s="943"/>
      <c r="OKE205" s="943"/>
      <c r="OKF205" s="943"/>
      <c r="OKG205" s="943"/>
      <c r="OKH205" s="943"/>
      <c r="OKI205" s="943"/>
      <c r="OKJ205" s="943"/>
      <c r="OKK205" s="943"/>
      <c r="OKL205" s="943"/>
      <c r="OKM205" s="943"/>
      <c r="OKN205" s="943"/>
      <c r="OKO205" s="943"/>
      <c r="OKP205" s="943"/>
      <c r="OKQ205" s="943"/>
      <c r="OKR205" s="943"/>
      <c r="OKS205" s="943"/>
      <c r="OKT205" s="943"/>
      <c r="OKU205" s="943"/>
      <c r="OKV205" s="943"/>
      <c r="OKW205" s="943"/>
      <c r="OKX205" s="943"/>
      <c r="OKY205" s="943"/>
      <c r="OKZ205" s="943"/>
      <c r="OLA205" s="943"/>
      <c r="OLB205" s="943"/>
      <c r="OLC205" s="943"/>
      <c r="OLD205" s="943"/>
      <c r="OLE205" s="943"/>
      <c r="OLF205" s="943"/>
      <c r="OLG205" s="943"/>
      <c r="OLH205" s="943"/>
      <c r="OLI205" s="943"/>
      <c r="OLJ205" s="943"/>
      <c r="OLK205" s="943"/>
      <c r="OLL205" s="943"/>
      <c r="OLM205" s="943"/>
      <c r="OLN205" s="943"/>
      <c r="OLO205" s="943"/>
      <c r="OLP205" s="943"/>
      <c r="OLQ205" s="943"/>
      <c r="OLR205" s="943"/>
      <c r="OLS205" s="943"/>
      <c r="OLT205" s="943"/>
      <c r="OLU205" s="943"/>
      <c r="OLV205" s="943"/>
      <c r="OLW205" s="943"/>
      <c r="OLX205" s="943"/>
      <c r="OLY205" s="943"/>
      <c r="OLZ205" s="943"/>
      <c r="OMA205" s="943"/>
      <c r="OMB205" s="943"/>
      <c r="OMC205" s="943"/>
      <c r="OMD205" s="943"/>
      <c r="OME205" s="943"/>
      <c r="OMF205" s="943"/>
      <c r="OMG205" s="943"/>
      <c r="OMH205" s="943"/>
      <c r="OMI205" s="943"/>
      <c r="OMJ205" s="943"/>
      <c r="OMK205" s="943"/>
      <c r="OML205" s="943"/>
      <c r="OMM205" s="943"/>
      <c r="OMN205" s="943"/>
      <c r="OMO205" s="943"/>
      <c r="OMQ205" s="943"/>
      <c r="OMR205" s="943"/>
      <c r="OMS205" s="943"/>
      <c r="OMT205" s="943"/>
      <c r="OMU205" s="943"/>
      <c r="OMV205" s="943"/>
      <c r="OMW205" s="943"/>
      <c r="OMX205" s="943"/>
      <c r="OMY205" s="943"/>
      <c r="OMZ205" s="943"/>
      <c r="ONA205" s="943"/>
      <c r="ONB205" s="943"/>
      <c r="ONC205" s="943"/>
      <c r="OND205" s="943"/>
      <c r="ONE205" s="943"/>
      <c r="ONF205" s="943"/>
      <c r="ONG205" s="943"/>
      <c r="ONH205" s="943"/>
      <c r="ONI205" s="943"/>
      <c r="ONJ205" s="943"/>
      <c r="ONK205" s="943"/>
      <c r="ONL205" s="943"/>
      <c r="ONM205" s="943"/>
      <c r="ONN205" s="943"/>
      <c r="ONO205" s="943"/>
      <c r="ONP205" s="943"/>
      <c r="ONQ205" s="943"/>
      <c r="ONR205" s="943"/>
      <c r="ONS205" s="943"/>
      <c r="ONT205" s="943"/>
      <c r="ONU205" s="943"/>
      <c r="ONV205" s="943"/>
      <c r="ONW205" s="943"/>
      <c r="ONX205" s="943"/>
      <c r="ONY205" s="943"/>
      <c r="ONZ205" s="943"/>
      <c r="OOA205" s="943"/>
      <c r="OOB205" s="943"/>
      <c r="OOC205" s="943"/>
      <c r="OOD205" s="943"/>
      <c r="OOE205" s="943"/>
      <c r="OOF205" s="943"/>
      <c r="OOG205" s="943"/>
      <c r="OOH205" s="943"/>
      <c r="OOI205" s="943"/>
      <c r="OOJ205" s="943"/>
      <c r="OOK205" s="943"/>
      <c r="OOL205" s="943"/>
      <c r="OOM205" s="943"/>
      <c r="OON205" s="943"/>
      <c r="OOO205" s="943"/>
      <c r="OOP205" s="943"/>
      <c r="OOQ205" s="943"/>
      <c r="OOR205" s="943"/>
      <c r="OOS205" s="943"/>
      <c r="OOT205" s="943"/>
      <c r="OOU205" s="943"/>
      <c r="OOV205" s="943"/>
      <c r="OOW205" s="943"/>
      <c r="OOX205" s="943"/>
      <c r="OOY205" s="943"/>
      <c r="OOZ205" s="943"/>
      <c r="OPA205" s="943"/>
      <c r="OPB205" s="943"/>
      <c r="OPC205" s="943"/>
      <c r="OPD205" s="943"/>
      <c r="OPE205" s="943"/>
      <c r="OPF205" s="943"/>
      <c r="OPG205" s="943"/>
      <c r="OPH205" s="943"/>
      <c r="OPI205" s="943"/>
      <c r="OPJ205" s="943"/>
      <c r="OPK205" s="943"/>
      <c r="OPL205" s="943"/>
      <c r="OPM205" s="943"/>
      <c r="OPN205" s="943"/>
      <c r="OPO205" s="943"/>
      <c r="OPP205" s="943"/>
      <c r="OPQ205" s="943"/>
      <c r="OPR205" s="943"/>
      <c r="OPS205" s="943"/>
      <c r="OPT205" s="943"/>
      <c r="OPU205" s="943"/>
      <c r="OPV205" s="943"/>
      <c r="OPW205" s="943"/>
      <c r="OPX205" s="943"/>
      <c r="OPY205" s="943"/>
      <c r="OPZ205" s="943"/>
      <c r="OQA205" s="943"/>
      <c r="OQB205" s="943"/>
      <c r="OQC205" s="943"/>
      <c r="OQD205" s="943"/>
      <c r="OQE205" s="943"/>
      <c r="OQF205" s="943"/>
      <c r="OQG205" s="943"/>
      <c r="OQH205" s="943"/>
      <c r="OQI205" s="943"/>
      <c r="OQJ205" s="943"/>
      <c r="OQK205" s="943"/>
      <c r="OQL205" s="943"/>
      <c r="OQM205" s="943"/>
      <c r="OQN205" s="943"/>
      <c r="OQO205" s="943"/>
      <c r="OQP205" s="943"/>
      <c r="OQQ205" s="943"/>
      <c r="OQR205" s="943"/>
      <c r="OQS205" s="943"/>
      <c r="OQT205" s="943"/>
      <c r="OQU205" s="943"/>
      <c r="OQV205" s="943"/>
      <c r="OQW205" s="943"/>
      <c r="OQX205" s="943"/>
      <c r="OQY205" s="943"/>
      <c r="OQZ205" s="943"/>
      <c r="ORA205" s="943"/>
      <c r="ORB205" s="943"/>
      <c r="ORC205" s="943"/>
      <c r="ORD205" s="943"/>
      <c r="ORE205" s="943"/>
      <c r="ORF205" s="943"/>
      <c r="ORG205" s="943"/>
      <c r="ORH205" s="943"/>
      <c r="ORI205" s="943"/>
      <c r="ORJ205" s="943"/>
      <c r="ORK205" s="943"/>
      <c r="ORL205" s="943"/>
      <c r="ORM205" s="943"/>
      <c r="ORN205" s="943"/>
      <c r="ORO205" s="943"/>
      <c r="ORP205" s="943"/>
      <c r="ORQ205" s="943"/>
      <c r="ORR205" s="943"/>
      <c r="ORS205" s="943"/>
      <c r="ORT205" s="943"/>
      <c r="ORU205" s="943"/>
      <c r="ORV205" s="943"/>
      <c r="ORW205" s="943"/>
      <c r="ORX205" s="943"/>
      <c r="ORY205" s="943"/>
      <c r="ORZ205" s="943"/>
      <c r="OSA205" s="943"/>
      <c r="OSB205" s="943"/>
      <c r="OSC205" s="943"/>
      <c r="OSD205" s="943"/>
      <c r="OSE205" s="943"/>
      <c r="OSF205" s="943"/>
      <c r="OSG205" s="943"/>
      <c r="OSH205" s="943"/>
      <c r="OSI205" s="943"/>
      <c r="OSJ205" s="943"/>
      <c r="OSK205" s="943"/>
      <c r="OSL205" s="943"/>
      <c r="OSM205" s="943"/>
      <c r="OSN205" s="943"/>
      <c r="OSO205" s="943"/>
      <c r="OSP205" s="943"/>
      <c r="OSQ205" s="943"/>
      <c r="OSR205" s="943"/>
      <c r="OSS205" s="943"/>
      <c r="OST205" s="943"/>
      <c r="OSU205" s="943"/>
      <c r="OSV205" s="943"/>
      <c r="OSW205" s="943"/>
      <c r="OSX205" s="943"/>
      <c r="OSY205" s="943"/>
      <c r="OSZ205" s="943"/>
      <c r="OTA205" s="943"/>
      <c r="OTB205" s="943"/>
      <c r="OTC205" s="943"/>
      <c r="OTD205" s="943"/>
      <c r="OTE205" s="943"/>
      <c r="OTF205" s="943"/>
      <c r="OTG205" s="943"/>
      <c r="OTH205" s="943"/>
      <c r="OTI205" s="943"/>
      <c r="OTJ205" s="943"/>
      <c r="OTK205" s="943"/>
      <c r="OTL205" s="943"/>
      <c r="OTM205" s="943"/>
      <c r="OTN205" s="943"/>
      <c r="OTO205" s="943"/>
      <c r="OTP205" s="943"/>
      <c r="OTQ205" s="943"/>
      <c r="OTR205" s="943"/>
      <c r="OTS205" s="943"/>
      <c r="OTT205" s="943"/>
      <c r="OTU205" s="943"/>
      <c r="OTV205" s="943"/>
      <c r="OTW205" s="943"/>
      <c r="OTX205" s="943"/>
      <c r="OTY205" s="943"/>
      <c r="OTZ205" s="943"/>
      <c r="OUA205" s="943"/>
      <c r="OUB205" s="943"/>
      <c r="OUC205" s="943"/>
      <c r="OUD205" s="943"/>
      <c r="OUE205" s="943"/>
      <c r="OUF205" s="943"/>
      <c r="OUG205" s="943"/>
      <c r="OUH205" s="943"/>
      <c r="OUI205" s="943"/>
      <c r="OUJ205" s="943"/>
      <c r="OUK205" s="943"/>
      <c r="OUL205" s="943"/>
      <c r="OUM205" s="943"/>
      <c r="OUN205" s="943"/>
      <c r="OUO205" s="943"/>
      <c r="OUP205" s="943"/>
      <c r="OUQ205" s="943"/>
      <c r="OUR205" s="943"/>
      <c r="OUS205" s="943"/>
      <c r="OUT205" s="943"/>
      <c r="OUU205" s="943"/>
      <c r="OUV205" s="943"/>
      <c r="OUW205" s="943"/>
      <c r="OUX205" s="943"/>
      <c r="OUY205" s="943"/>
      <c r="OUZ205" s="943"/>
      <c r="OVA205" s="943"/>
      <c r="OVB205" s="943"/>
      <c r="OVC205" s="943"/>
      <c r="OVD205" s="943"/>
      <c r="OVE205" s="943"/>
      <c r="OVF205" s="943"/>
      <c r="OVG205" s="943"/>
      <c r="OVH205" s="943"/>
      <c r="OVI205" s="943"/>
      <c r="OVJ205" s="943"/>
      <c r="OVK205" s="943"/>
      <c r="OVL205" s="943"/>
      <c r="OVM205" s="943"/>
      <c r="OVN205" s="943"/>
      <c r="OVO205" s="943"/>
      <c r="OVP205" s="943"/>
      <c r="OVQ205" s="943"/>
      <c r="OVR205" s="943"/>
      <c r="OVS205" s="943"/>
      <c r="OVT205" s="943"/>
      <c r="OVU205" s="943"/>
      <c r="OVV205" s="943"/>
      <c r="OVW205" s="943"/>
      <c r="OVX205" s="943"/>
      <c r="OVY205" s="943"/>
      <c r="OVZ205" s="943"/>
      <c r="OWA205" s="943"/>
      <c r="OWB205" s="943"/>
      <c r="OWC205" s="943"/>
      <c r="OWD205" s="943"/>
      <c r="OWE205" s="943"/>
      <c r="OWF205" s="943"/>
      <c r="OWG205" s="943"/>
      <c r="OWH205" s="943"/>
      <c r="OWI205" s="943"/>
      <c r="OWJ205" s="943"/>
      <c r="OWK205" s="943"/>
      <c r="OWM205" s="943"/>
      <c r="OWN205" s="943"/>
      <c r="OWO205" s="943"/>
      <c r="OWP205" s="943"/>
      <c r="OWQ205" s="943"/>
      <c r="OWR205" s="943"/>
      <c r="OWS205" s="943"/>
      <c r="OWT205" s="943"/>
      <c r="OWU205" s="943"/>
      <c r="OWV205" s="943"/>
      <c r="OWW205" s="943"/>
      <c r="OWX205" s="943"/>
      <c r="OWY205" s="943"/>
      <c r="OWZ205" s="943"/>
      <c r="OXA205" s="943"/>
      <c r="OXB205" s="943"/>
      <c r="OXC205" s="943"/>
      <c r="OXD205" s="943"/>
      <c r="OXE205" s="943"/>
      <c r="OXF205" s="943"/>
      <c r="OXG205" s="943"/>
      <c r="OXH205" s="943"/>
      <c r="OXI205" s="943"/>
      <c r="OXJ205" s="943"/>
      <c r="OXK205" s="943"/>
      <c r="OXL205" s="943"/>
      <c r="OXM205" s="943"/>
      <c r="OXN205" s="943"/>
      <c r="OXO205" s="943"/>
      <c r="OXP205" s="943"/>
      <c r="OXQ205" s="943"/>
      <c r="OXR205" s="943"/>
      <c r="OXS205" s="943"/>
      <c r="OXT205" s="943"/>
      <c r="OXU205" s="943"/>
      <c r="OXV205" s="943"/>
      <c r="OXW205" s="943"/>
      <c r="OXX205" s="943"/>
      <c r="OXY205" s="943"/>
      <c r="OXZ205" s="943"/>
      <c r="OYA205" s="943"/>
      <c r="OYB205" s="943"/>
      <c r="OYC205" s="943"/>
      <c r="OYD205" s="943"/>
      <c r="OYE205" s="943"/>
      <c r="OYF205" s="943"/>
      <c r="OYG205" s="943"/>
      <c r="OYH205" s="943"/>
      <c r="OYI205" s="943"/>
      <c r="OYJ205" s="943"/>
      <c r="OYK205" s="943"/>
      <c r="OYL205" s="943"/>
      <c r="OYM205" s="943"/>
      <c r="OYN205" s="943"/>
      <c r="OYO205" s="943"/>
      <c r="OYP205" s="943"/>
      <c r="OYQ205" s="943"/>
      <c r="OYR205" s="943"/>
      <c r="OYS205" s="943"/>
      <c r="OYT205" s="943"/>
      <c r="OYU205" s="943"/>
      <c r="OYV205" s="943"/>
      <c r="OYW205" s="943"/>
      <c r="OYX205" s="943"/>
      <c r="OYY205" s="943"/>
      <c r="OYZ205" s="943"/>
      <c r="OZA205" s="943"/>
      <c r="OZB205" s="943"/>
      <c r="OZC205" s="943"/>
      <c r="OZD205" s="943"/>
      <c r="OZE205" s="943"/>
      <c r="OZF205" s="943"/>
      <c r="OZG205" s="943"/>
      <c r="OZH205" s="943"/>
      <c r="OZI205" s="943"/>
      <c r="OZJ205" s="943"/>
      <c r="OZK205" s="943"/>
      <c r="OZL205" s="943"/>
      <c r="OZM205" s="943"/>
      <c r="OZN205" s="943"/>
      <c r="OZO205" s="943"/>
      <c r="OZP205" s="943"/>
      <c r="OZQ205" s="943"/>
      <c r="OZR205" s="943"/>
      <c r="OZS205" s="943"/>
      <c r="OZT205" s="943"/>
      <c r="OZU205" s="943"/>
      <c r="OZV205" s="943"/>
      <c r="OZW205" s="943"/>
      <c r="OZX205" s="943"/>
      <c r="OZY205" s="943"/>
      <c r="OZZ205" s="943"/>
      <c r="PAA205" s="943"/>
      <c r="PAB205" s="943"/>
      <c r="PAC205" s="943"/>
      <c r="PAD205" s="943"/>
      <c r="PAE205" s="943"/>
      <c r="PAF205" s="943"/>
      <c r="PAG205" s="943"/>
      <c r="PAH205" s="943"/>
      <c r="PAI205" s="943"/>
      <c r="PAJ205" s="943"/>
      <c r="PAK205" s="943"/>
      <c r="PAL205" s="943"/>
      <c r="PAM205" s="943"/>
      <c r="PAN205" s="943"/>
      <c r="PAO205" s="943"/>
      <c r="PAP205" s="943"/>
      <c r="PAQ205" s="943"/>
      <c r="PAR205" s="943"/>
      <c r="PAS205" s="943"/>
      <c r="PAT205" s="943"/>
      <c r="PAU205" s="943"/>
      <c r="PAV205" s="943"/>
      <c r="PAW205" s="943"/>
      <c r="PAX205" s="943"/>
      <c r="PAY205" s="943"/>
      <c r="PAZ205" s="943"/>
      <c r="PBA205" s="943"/>
      <c r="PBB205" s="943"/>
      <c r="PBC205" s="943"/>
      <c r="PBD205" s="943"/>
      <c r="PBE205" s="943"/>
      <c r="PBF205" s="943"/>
      <c r="PBG205" s="943"/>
      <c r="PBH205" s="943"/>
      <c r="PBI205" s="943"/>
      <c r="PBJ205" s="943"/>
      <c r="PBK205" s="943"/>
      <c r="PBL205" s="943"/>
      <c r="PBM205" s="943"/>
      <c r="PBN205" s="943"/>
      <c r="PBO205" s="943"/>
      <c r="PBP205" s="943"/>
      <c r="PBQ205" s="943"/>
      <c r="PBR205" s="943"/>
      <c r="PBS205" s="943"/>
      <c r="PBT205" s="943"/>
      <c r="PBU205" s="943"/>
      <c r="PBV205" s="943"/>
      <c r="PBW205" s="943"/>
      <c r="PBX205" s="943"/>
      <c r="PBY205" s="943"/>
      <c r="PBZ205" s="943"/>
      <c r="PCA205" s="943"/>
      <c r="PCB205" s="943"/>
      <c r="PCC205" s="943"/>
      <c r="PCD205" s="943"/>
      <c r="PCE205" s="943"/>
      <c r="PCF205" s="943"/>
      <c r="PCG205" s="943"/>
      <c r="PCH205" s="943"/>
      <c r="PCI205" s="943"/>
      <c r="PCJ205" s="943"/>
      <c r="PCK205" s="943"/>
      <c r="PCL205" s="943"/>
      <c r="PCM205" s="943"/>
      <c r="PCN205" s="943"/>
      <c r="PCO205" s="943"/>
      <c r="PCP205" s="943"/>
      <c r="PCQ205" s="943"/>
      <c r="PCR205" s="943"/>
      <c r="PCS205" s="943"/>
      <c r="PCT205" s="943"/>
      <c r="PCU205" s="943"/>
      <c r="PCV205" s="943"/>
      <c r="PCW205" s="943"/>
      <c r="PCX205" s="943"/>
      <c r="PCY205" s="943"/>
      <c r="PCZ205" s="943"/>
      <c r="PDA205" s="943"/>
      <c r="PDB205" s="943"/>
      <c r="PDC205" s="943"/>
      <c r="PDD205" s="943"/>
      <c r="PDE205" s="943"/>
      <c r="PDF205" s="943"/>
      <c r="PDG205" s="943"/>
      <c r="PDH205" s="943"/>
      <c r="PDI205" s="943"/>
      <c r="PDJ205" s="943"/>
      <c r="PDK205" s="943"/>
      <c r="PDL205" s="943"/>
      <c r="PDM205" s="943"/>
      <c r="PDN205" s="943"/>
      <c r="PDO205" s="943"/>
      <c r="PDP205" s="943"/>
      <c r="PDQ205" s="943"/>
      <c r="PDR205" s="943"/>
      <c r="PDS205" s="943"/>
      <c r="PDT205" s="943"/>
      <c r="PDU205" s="943"/>
      <c r="PDV205" s="943"/>
      <c r="PDW205" s="943"/>
      <c r="PDX205" s="943"/>
      <c r="PDY205" s="943"/>
      <c r="PDZ205" s="943"/>
      <c r="PEA205" s="943"/>
      <c r="PEB205" s="943"/>
      <c r="PEC205" s="943"/>
      <c r="PED205" s="943"/>
      <c r="PEE205" s="943"/>
      <c r="PEF205" s="943"/>
      <c r="PEG205" s="943"/>
      <c r="PEH205" s="943"/>
      <c r="PEI205" s="943"/>
      <c r="PEJ205" s="943"/>
      <c r="PEK205" s="943"/>
      <c r="PEL205" s="943"/>
      <c r="PEM205" s="943"/>
      <c r="PEN205" s="943"/>
      <c r="PEO205" s="943"/>
      <c r="PEP205" s="943"/>
      <c r="PEQ205" s="943"/>
      <c r="PER205" s="943"/>
      <c r="PES205" s="943"/>
      <c r="PET205" s="943"/>
      <c r="PEU205" s="943"/>
      <c r="PEV205" s="943"/>
      <c r="PEW205" s="943"/>
      <c r="PEX205" s="943"/>
      <c r="PEY205" s="943"/>
      <c r="PEZ205" s="943"/>
      <c r="PFA205" s="943"/>
      <c r="PFB205" s="943"/>
      <c r="PFC205" s="943"/>
      <c r="PFD205" s="943"/>
      <c r="PFE205" s="943"/>
      <c r="PFF205" s="943"/>
      <c r="PFG205" s="943"/>
      <c r="PFH205" s="943"/>
      <c r="PFI205" s="943"/>
      <c r="PFJ205" s="943"/>
      <c r="PFK205" s="943"/>
      <c r="PFL205" s="943"/>
      <c r="PFM205" s="943"/>
      <c r="PFN205" s="943"/>
      <c r="PFO205" s="943"/>
      <c r="PFP205" s="943"/>
      <c r="PFQ205" s="943"/>
      <c r="PFR205" s="943"/>
      <c r="PFS205" s="943"/>
      <c r="PFT205" s="943"/>
      <c r="PFU205" s="943"/>
      <c r="PFV205" s="943"/>
      <c r="PFW205" s="943"/>
      <c r="PFX205" s="943"/>
      <c r="PFY205" s="943"/>
      <c r="PFZ205" s="943"/>
      <c r="PGA205" s="943"/>
      <c r="PGB205" s="943"/>
      <c r="PGC205" s="943"/>
      <c r="PGD205" s="943"/>
      <c r="PGE205" s="943"/>
      <c r="PGF205" s="943"/>
      <c r="PGG205" s="943"/>
      <c r="PGI205" s="943"/>
      <c r="PGJ205" s="943"/>
      <c r="PGK205" s="943"/>
      <c r="PGL205" s="943"/>
      <c r="PGM205" s="943"/>
      <c r="PGN205" s="943"/>
      <c r="PGO205" s="943"/>
      <c r="PGP205" s="943"/>
      <c r="PGQ205" s="943"/>
      <c r="PGR205" s="943"/>
      <c r="PGS205" s="943"/>
      <c r="PGT205" s="943"/>
      <c r="PGU205" s="943"/>
      <c r="PGV205" s="943"/>
      <c r="PGW205" s="943"/>
      <c r="PGX205" s="943"/>
      <c r="PGY205" s="943"/>
      <c r="PGZ205" s="943"/>
      <c r="PHA205" s="943"/>
      <c r="PHB205" s="943"/>
      <c r="PHC205" s="943"/>
      <c r="PHD205" s="943"/>
      <c r="PHE205" s="943"/>
      <c r="PHF205" s="943"/>
      <c r="PHG205" s="943"/>
      <c r="PHH205" s="943"/>
      <c r="PHI205" s="943"/>
      <c r="PHJ205" s="943"/>
      <c r="PHK205" s="943"/>
      <c r="PHL205" s="943"/>
      <c r="PHM205" s="943"/>
      <c r="PHN205" s="943"/>
      <c r="PHO205" s="943"/>
      <c r="PHP205" s="943"/>
      <c r="PHQ205" s="943"/>
      <c r="PHR205" s="943"/>
      <c r="PHS205" s="943"/>
      <c r="PHT205" s="943"/>
      <c r="PHU205" s="943"/>
      <c r="PHV205" s="943"/>
      <c r="PHW205" s="943"/>
      <c r="PHX205" s="943"/>
      <c r="PHY205" s="943"/>
      <c r="PHZ205" s="943"/>
      <c r="PIA205" s="943"/>
      <c r="PIB205" s="943"/>
      <c r="PIC205" s="943"/>
      <c r="PID205" s="943"/>
      <c r="PIE205" s="943"/>
      <c r="PIF205" s="943"/>
      <c r="PIG205" s="943"/>
      <c r="PIH205" s="943"/>
      <c r="PII205" s="943"/>
      <c r="PIJ205" s="943"/>
      <c r="PIK205" s="943"/>
      <c r="PIL205" s="943"/>
      <c r="PIM205" s="943"/>
      <c r="PIN205" s="943"/>
      <c r="PIO205" s="943"/>
      <c r="PIP205" s="943"/>
      <c r="PIQ205" s="943"/>
      <c r="PIR205" s="943"/>
      <c r="PIS205" s="943"/>
      <c r="PIT205" s="943"/>
      <c r="PIU205" s="943"/>
      <c r="PIV205" s="943"/>
      <c r="PIW205" s="943"/>
      <c r="PIX205" s="943"/>
      <c r="PIY205" s="943"/>
      <c r="PIZ205" s="943"/>
      <c r="PJA205" s="943"/>
      <c r="PJB205" s="943"/>
      <c r="PJC205" s="943"/>
      <c r="PJD205" s="943"/>
      <c r="PJE205" s="943"/>
      <c r="PJF205" s="943"/>
      <c r="PJG205" s="943"/>
      <c r="PJH205" s="943"/>
      <c r="PJI205" s="943"/>
      <c r="PJJ205" s="943"/>
      <c r="PJK205" s="943"/>
      <c r="PJL205" s="943"/>
      <c r="PJM205" s="943"/>
      <c r="PJN205" s="943"/>
      <c r="PJO205" s="943"/>
      <c r="PJP205" s="943"/>
      <c r="PJQ205" s="943"/>
      <c r="PJR205" s="943"/>
      <c r="PJS205" s="943"/>
      <c r="PJT205" s="943"/>
      <c r="PJU205" s="943"/>
      <c r="PJV205" s="943"/>
      <c r="PJW205" s="943"/>
      <c r="PJX205" s="943"/>
      <c r="PJY205" s="943"/>
      <c r="PJZ205" s="943"/>
      <c r="PKA205" s="943"/>
      <c r="PKB205" s="943"/>
      <c r="PKC205" s="943"/>
      <c r="PKD205" s="943"/>
      <c r="PKE205" s="943"/>
      <c r="PKF205" s="943"/>
      <c r="PKG205" s="943"/>
      <c r="PKH205" s="943"/>
      <c r="PKI205" s="943"/>
      <c r="PKJ205" s="943"/>
      <c r="PKK205" s="943"/>
      <c r="PKL205" s="943"/>
      <c r="PKM205" s="943"/>
      <c r="PKN205" s="943"/>
      <c r="PKO205" s="943"/>
      <c r="PKP205" s="943"/>
      <c r="PKQ205" s="943"/>
      <c r="PKR205" s="943"/>
      <c r="PKS205" s="943"/>
      <c r="PKT205" s="943"/>
      <c r="PKU205" s="943"/>
      <c r="PKV205" s="943"/>
      <c r="PKW205" s="943"/>
      <c r="PKX205" s="943"/>
      <c r="PKY205" s="943"/>
      <c r="PKZ205" s="943"/>
      <c r="PLA205" s="943"/>
      <c r="PLB205" s="943"/>
      <c r="PLC205" s="943"/>
      <c r="PLD205" s="943"/>
      <c r="PLE205" s="943"/>
      <c r="PLF205" s="943"/>
      <c r="PLG205" s="943"/>
      <c r="PLH205" s="943"/>
      <c r="PLI205" s="943"/>
      <c r="PLJ205" s="943"/>
      <c r="PLK205" s="943"/>
      <c r="PLL205" s="943"/>
      <c r="PLM205" s="943"/>
      <c r="PLN205" s="943"/>
      <c r="PLO205" s="943"/>
      <c r="PLP205" s="943"/>
      <c r="PLQ205" s="943"/>
      <c r="PLR205" s="943"/>
      <c r="PLS205" s="943"/>
      <c r="PLT205" s="943"/>
      <c r="PLU205" s="943"/>
      <c r="PLV205" s="943"/>
      <c r="PLW205" s="943"/>
      <c r="PLX205" s="943"/>
      <c r="PLY205" s="943"/>
      <c r="PLZ205" s="943"/>
      <c r="PMA205" s="943"/>
      <c r="PMB205" s="943"/>
      <c r="PMC205" s="943"/>
      <c r="PMD205" s="943"/>
      <c r="PME205" s="943"/>
      <c r="PMF205" s="943"/>
      <c r="PMG205" s="943"/>
      <c r="PMH205" s="943"/>
      <c r="PMI205" s="943"/>
      <c r="PMJ205" s="943"/>
      <c r="PMK205" s="943"/>
      <c r="PML205" s="943"/>
      <c r="PMM205" s="943"/>
      <c r="PMN205" s="943"/>
      <c r="PMO205" s="943"/>
      <c r="PMP205" s="943"/>
      <c r="PMQ205" s="943"/>
      <c r="PMR205" s="943"/>
      <c r="PMS205" s="943"/>
      <c r="PMT205" s="943"/>
      <c r="PMU205" s="943"/>
      <c r="PMV205" s="943"/>
      <c r="PMW205" s="943"/>
      <c r="PMX205" s="943"/>
      <c r="PMY205" s="943"/>
      <c r="PMZ205" s="943"/>
      <c r="PNA205" s="943"/>
      <c r="PNB205" s="943"/>
      <c r="PNC205" s="943"/>
      <c r="PND205" s="943"/>
      <c r="PNE205" s="943"/>
      <c r="PNF205" s="943"/>
      <c r="PNG205" s="943"/>
      <c r="PNH205" s="943"/>
      <c r="PNI205" s="943"/>
      <c r="PNJ205" s="943"/>
      <c r="PNK205" s="943"/>
      <c r="PNL205" s="943"/>
      <c r="PNM205" s="943"/>
      <c r="PNN205" s="943"/>
      <c r="PNO205" s="943"/>
      <c r="PNP205" s="943"/>
      <c r="PNQ205" s="943"/>
      <c r="PNR205" s="943"/>
      <c r="PNS205" s="943"/>
      <c r="PNT205" s="943"/>
      <c r="PNU205" s="943"/>
      <c r="PNV205" s="943"/>
      <c r="PNW205" s="943"/>
      <c r="PNX205" s="943"/>
      <c r="PNY205" s="943"/>
      <c r="PNZ205" s="943"/>
      <c r="POA205" s="943"/>
      <c r="POB205" s="943"/>
      <c r="POC205" s="943"/>
      <c r="POD205" s="943"/>
      <c r="POE205" s="943"/>
      <c r="POF205" s="943"/>
      <c r="POG205" s="943"/>
      <c r="POH205" s="943"/>
      <c r="POI205" s="943"/>
      <c r="POJ205" s="943"/>
      <c r="POK205" s="943"/>
      <c r="POL205" s="943"/>
      <c r="POM205" s="943"/>
      <c r="PON205" s="943"/>
      <c r="POO205" s="943"/>
      <c r="POP205" s="943"/>
      <c r="POQ205" s="943"/>
      <c r="POR205" s="943"/>
      <c r="POS205" s="943"/>
      <c r="POT205" s="943"/>
      <c r="POU205" s="943"/>
      <c r="POV205" s="943"/>
      <c r="POW205" s="943"/>
      <c r="POX205" s="943"/>
      <c r="POY205" s="943"/>
      <c r="POZ205" s="943"/>
      <c r="PPA205" s="943"/>
      <c r="PPB205" s="943"/>
      <c r="PPC205" s="943"/>
      <c r="PPD205" s="943"/>
      <c r="PPE205" s="943"/>
      <c r="PPF205" s="943"/>
      <c r="PPG205" s="943"/>
      <c r="PPH205" s="943"/>
      <c r="PPI205" s="943"/>
      <c r="PPJ205" s="943"/>
      <c r="PPK205" s="943"/>
      <c r="PPL205" s="943"/>
      <c r="PPM205" s="943"/>
      <c r="PPN205" s="943"/>
      <c r="PPO205" s="943"/>
      <c r="PPP205" s="943"/>
      <c r="PPQ205" s="943"/>
      <c r="PPR205" s="943"/>
      <c r="PPS205" s="943"/>
      <c r="PPT205" s="943"/>
      <c r="PPU205" s="943"/>
      <c r="PPV205" s="943"/>
      <c r="PPW205" s="943"/>
      <c r="PPX205" s="943"/>
      <c r="PPY205" s="943"/>
      <c r="PPZ205" s="943"/>
      <c r="PQA205" s="943"/>
      <c r="PQB205" s="943"/>
      <c r="PQC205" s="943"/>
      <c r="PQE205" s="943"/>
      <c r="PQF205" s="943"/>
      <c r="PQG205" s="943"/>
      <c r="PQH205" s="943"/>
      <c r="PQI205" s="943"/>
      <c r="PQJ205" s="943"/>
      <c r="PQK205" s="943"/>
      <c r="PQL205" s="943"/>
      <c r="PQM205" s="943"/>
      <c r="PQN205" s="943"/>
      <c r="PQO205" s="943"/>
      <c r="PQP205" s="943"/>
      <c r="PQQ205" s="943"/>
      <c r="PQR205" s="943"/>
      <c r="PQS205" s="943"/>
      <c r="PQT205" s="943"/>
      <c r="PQU205" s="943"/>
      <c r="PQV205" s="943"/>
      <c r="PQW205" s="943"/>
      <c r="PQX205" s="943"/>
      <c r="PQY205" s="943"/>
      <c r="PQZ205" s="943"/>
      <c r="PRA205" s="943"/>
      <c r="PRB205" s="943"/>
      <c r="PRC205" s="943"/>
      <c r="PRD205" s="943"/>
      <c r="PRE205" s="943"/>
      <c r="PRF205" s="943"/>
      <c r="PRG205" s="943"/>
      <c r="PRH205" s="943"/>
      <c r="PRI205" s="943"/>
      <c r="PRJ205" s="943"/>
      <c r="PRK205" s="943"/>
      <c r="PRL205" s="943"/>
      <c r="PRM205" s="943"/>
      <c r="PRN205" s="943"/>
      <c r="PRO205" s="943"/>
      <c r="PRP205" s="943"/>
      <c r="PRQ205" s="943"/>
      <c r="PRR205" s="943"/>
      <c r="PRS205" s="943"/>
      <c r="PRT205" s="943"/>
      <c r="PRU205" s="943"/>
      <c r="PRV205" s="943"/>
      <c r="PRW205" s="943"/>
      <c r="PRX205" s="943"/>
      <c r="PRY205" s="943"/>
      <c r="PRZ205" s="943"/>
      <c r="PSA205" s="943"/>
      <c r="PSB205" s="943"/>
      <c r="PSC205" s="943"/>
      <c r="PSD205" s="943"/>
      <c r="PSE205" s="943"/>
      <c r="PSF205" s="943"/>
      <c r="PSG205" s="943"/>
      <c r="PSH205" s="943"/>
      <c r="PSI205" s="943"/>
      <c r="PSJ205" s="943"/>
      <c r="PSK205" s="943"/>
      <c r="PSL205" s="943"/>
      <c r="PSM205" s="943"/>
      <c r="PSN205" s="943"/>
      <c r="PSO205" s="943"/>
      <c r="PSP205" s="943"/>
      <c r="PSQ205" s="943"/>
      <c r="PSR205" s="943"/>
      <c r="PSS205" s="943"/>
      <c r="PST205" s="943"/>
      <c r="PSU205" s="943"/>
      <c r="PSV205" s="943"/>
      <c r="PSW205" s="943"/>
      <c r="PSX205" s="943"/>
      <c r="PSY205" s="943"/>
      <c r="PSZ205" s="943"/>
      <c r="PTA205" s="943"/>
      <c r="PTB205" s="943"/>
      <c r="PTC205" s="943"/>
      <c r="PTD205" s="943"/>
      <c r="PTE205" s="943"/>
      <c r="PTF205" s="943"/>
      <c r="PTG205" s="943"/>
      <c r="PTH205" s="943"/>
      <c r="PTI205" s="943"/>
      <c r="PTJ205" s="943"/>
      <c r="PTK205" s="943"/>
      <c r="PTL205" s="943"/>
      <c r="PTM205" s="943"/>
      <c r="PTN205" s="943"/>
      <c r="PTO205" s="943"/>
      <c r="PTP205" s="943"/>
      <c r="PTQ205" s="943"/>
      <c r="PTR205" s="943"/>
      <c r="PTS205" s="943"/>
      <c r="PTT205" s="943"/>
      <c r="PTU205" s="943"/>
      <c r="PTV205" s="943"/>
      <c r="PTW205" s="943"/>
      <c r="PTX205" s="943"/>
      <c r="PTY205" s="943"/>
      <c r="PTZ205" s="943"/>
      <c r="PUA205" s="943"/>
      <c r="PUB205" s="943"/>
      <c r="PUC205" s="943"/>
      <c r="PUD205" s="943"/>
      <c r="PUE205" s="943"/>
      <c r="PUF205" s="943"/>
      <c r="PUG205" s="943"/>
      <c r="PUH205" s="943"/>
      <c r="PUI205" s="943"/>
      <c r="PUJ205" s="943"/>
      <c r="PUK205" s="943"/>
      <c r="PUL205" s="943"/>
      <c r="PUM205" s="943"/>
      <c r="PUN205" s="943"/>
      <c r="PUO205" s="943"/>
      <c r="PUP205" s="943"/>
      <c r="PUQ205" s="943"/>
      <c r="PUR205" s="943"/>
      <c r="PUS205" s="943"/>
      <c r="PUT205" s="943"/>
      <c r="PUU205" s="943"/>
      <c r="PUV205" s="943"/>
      <c r="PUW205" s="943"/>
      <c r="PUX205" s="943"/>
      <c r="PUY205" s="943"/>
      <c r="PUZ205" s="943"/>
      <c r="PVA205" s="943"/>
      <c r="PVB205" s="943"/>
      <c r="PVC205" s="943"/>
      <c r="PVD205" s="943"/>
      <c r="PVE205" s="943"/>
      <c r="PVF205" s="943"/>
      <c r="PVG205" s="943"/>
      <c r="PVH205" s="943"/>
      <c r="PVI205" s="943"/>
      <c r="PVJ205" s="943"/>
      <c r="PVK205" s="943"/>
      <c r="PVL205" s="943"/>
      <c r="PVM205" s="943"/>
      <c r="PVN205" s="943"/>
      <c r="PVO205" s="943"/>
      <c r="PVP205" s="943"/>
      <c r="PVQ205" s="943"/>
      <c r="PVR205" s="943"/>
      <c r="PVS205" s="943"/>
      <c r="PVT205" s="943"/>
      <c r="PVU205" s="943"/>
      <c r="PVV205" s="943"/>
      <c r="PVW205" s="943"/>
      <c r="PVX205" s="943"/>
      <c r="PVY205" s="943"/>
      <c r="PVZ205" s="943"/>
      <c r="PWA205" s="943"/>
      <c r="PWB205" s="943"/>
      <c r="PWC205" s="943"/>
      <c r="PWD205" s="943"/>
      <c r="PWE205" s="943"/>
      <c r="PWF205" s="943"/>
      <c r="PWG205" s="943"/>
      <c r="PWH205" s="943"/>
      <c r="PWI205" s="943"/>
      <c r="PWJ205" s="943"/>
      <c r="PWK205" s="943"/>
      <c r="PWL205" s="943"/>
      <c r="PWM205" s="943"/>
      <c r="PWN205" s="943"/>
      <c r="PWO205" s="943"/>
      <c r="PWP205" s="943"/>
      <c r="PWQ205" s="943"/>
      <c r="PWR205" s="943"/>
      <c r="PWS205" s="943"/>
      <c r="PWT205" s="943"/>
      <c r="PWU205" s="943"/>
      <c r="PWV205" s="943"/>
      <c r="PWW205" s="943"/>
      <c r="PWX205" s="943"/>
      <c r="PWY205" s="943"/>
      <c r="PWZ205" s="943"/>
      <c r="PXA205" s="943"/>
      <c r="PXB205" s="943"/>
      <c r="PXC205" s="943"/>
      <c r="PXD205" s="943"/>
      <c r="PXE205" s="943"/>
      <c r="PXF205" s="943"/>
      <c r="PXG205" s="943"/>
      <c r="PXH205" s="943"/>
      <c r="PXI205" s="943"/>
      <c r="PXJ205" s="943"/>
      <c r="PXK205" s="943"/>
      <c r="PXL205" s="943"/>
      <c r="PXM205" s="943"/>
      <c r="PXN205" s="943"/>
      <c r="PXO205" s="943"/>
      <c r="PXP205" s="943"/>
      <c r="PXQ205" s="943"/>
      <c r="PXR205" s="943"/>
      <c r="PXS205" s="943"/>
      <c r="PXT205" s="943"/>
      <c r="PXU205" s="943"/>
      <c r="PXV205" s="943"/>
      <c r="PXW205" s="943"/>
      <c r="PXX205" s="943"/>
      <c r="PXY205" s="943"/>
      <c r="PXZ205" s="943"/>
      <c r="PYA205" s="943"/>
      <c r="PYB205" s="943"/>
      <c r="PYC205" s="943"/>
      <c r="PYD205" s="943"/>
      <c r="PYE205" s="943"/>
      <c r="PYF205" s="943"/>
      <c r="PYG205" s="943"/>
      <c r="PYH205" s="943"/>
      <c r="PYI205" s="943"/>
      <c r="PYJ205" s="943"/>
      <c r="PYK205" s="943"/>
      <c r="PYL205" s="943"/>
      <c r="PYM205" s="943"/>
      <c r="PYN205" s="943"/>
      <c r="PYO205" s="943"/>
      <c r="PYP205" s="943"/>
      <c r="PYQ205" s="943"/>
      <c r="PYR205" s="943"/>
      <c r="PYS205" s="943"/>
      <c r="PYT205" s="943"/>
      <c r="PYU205" s="943"/>
      <c r="PYV205" s="943"/>
      <c r="PYW205" s="943"/>
      <c r="PYX205" s="943"/>
      <c r="PYY205" s="943"/>
      <c r="PYZ205" s="943"/>
      <c r="PZA205" s="943"/>
      <c r="PZB205" s="943"/>
      <c r="PZC205" s="943"/>
      <c r="PZD205" s="943"/>
      <c r="PZE205" s="943"/>
      <c r="PZF205" s="943"/>
      <c r="PZG205" s="943"/>
      <c r="PZH205" s="943"/>
      <c r="PZI205" s="943"/>
      <c r="PZJ205" s="943"/>
      <c r="PZK205" s="943"/>
      <c r="PZL205" s="943"/>
      <c r="PZM205" s="943"/>
      <c r="PZN205" s="943"/>
      <c r="PZO205" s="943"/>
      <c r="PZP205" s="943"/>
      <c r="PZQ205" s="943"/>
      <c r="PZR205" s="943"/>
      <c r="PZS205" s="943"/>
      <c r="PZT205" s="943"/>
      <c r="PZU205" s="943"/>
      <c r="PZV205" s="943"/>
      <c r="PZW205" s="943"/>
      <c r="PZX205" s="943"/>
      <c r="PZY205" s="943"/>
      <c r="QAA205" s="943"/>
      <c r="QAB205" s="943"/>
      <c r="QAC205" s="943"/>
      <c r="QAD205" s="943"/>
      <c r="QAE205" s="943"/>
      <c r="QAF205" s="943"/>
      <c r="QAG205" s="943"/>
      <c r="QAH205" s="943"/>
      <c r="QAI205" s="943"/>
      <c r="QAJ205" s="943"/>
      <c r="QAK205" s="943"/>
      <c r="QAL205" s="943"/>
      <c r="QAM205" s="943"/>
      <c r="QAN205" s="943"/>
      <c r="QAO205" s="943"/>
      <c r="QAP205" s="943"/>
      <c r="QAQ205" s="943"/>
      <c r="QAR205" s="943"/>
      <c r="QAS205" s="943"/>
      <c r="QAT205" s="943"/>
      <c r="QAU205" s="943"/>
      <c r="QAV205" s="943"/>
      <c r="QAW205" s="943"/>
      <c r="QAX205" s="943"/>
      <c r="QAY205" s="943"/>
      <c r="QAZ205" s="943"/>
      <c r="QBA205" s="943"/>
      <c r="QBB205" s="943"/>
      <c r="QBC205" s="943"/>
      <c r="QBD205" s="943"/>
      <c r="QBE205" s="943"/>
      <c r="QBF205" s="943"/>
      <c r="QBG205" s="943"/>
      <c r="QBH205" s="943"/>
      <c r="QBI205" s="943"/>
      <c r="QBJ205" s="943"/>
      <c r="QBK205" s="943"/>
      <c r="QBL205" s="943"/>
      <c r="QBM205" s="943"/>
      <c r="QBN205" s="943"/>
      <c r="QBO205" s="943"/>
      <c r="QBP205" s="943"/>
      <c r="QBQ205" s="943"/>
      <c r="QBR205" s="943"/>
      <c r="QBS205" s="943"/>
      <c r="QBT205" s="943"/>
      <c r="QBU205" s="943"/>
      <c r="QBV205" s="943"/>
      <c r="QBW205" s="943"/>
      <c r="QBX205" s="943"/>
      <c r="QBY205" s="943"/>
      <c r="QBZ205" s="943"/>
      <c r="QCA205" s="943"/>
      <c r="QCB205" s="943"/>
      <c r="QCC205" s="943"/>
      <c r="QCD205" s="943"/>
      <c r="QCE205" s="943"/>
      <c r="QCF205" s="943"/>
      <c r="QCG205" s="943"/>
      <c r="QCH205" s="943"/>
      <c r="QCI205" s="943"/>
      <c r="QCJ205" s="943"/>
      <c r="QCK205" s="943"/>
      <c r="QCL205" s="943"/>
      <c r="QCM205" s="943"/>
      <c r="QCN205" s="943"/>
      <c r="QCO205" s="943"/>
      <c r="QCP205" s="943"/>
      <c r="QCQ205" s="943"/>
      <c r="QCR205" s="943"/>
      <c r="QCS205" s="943"/>
      <c r="QCT205" s="943"/>
      <c r="QCU205" s="943"/>
      <c r="QCV205" s="943"/>
      <c r="QCW205" s="943"/>
      <c r="QCX205" s="943"/>
      <c r="QCY205" s="943"/>
      <c r="QCZ205" s="943"/>
      <c r="QDA205" s="943"/>
      <c r="QDB205" s="943"/>
      <c r="QDC205" s="943"/>
      <c r="QDD205" s="943"/>
      <c r="QDE205" s="943"/>
      <c r="QDF205" s="943"/>
      <c r="QDG205" s="943"/>
      <c r="QDH205" s="943"/>
      <c r="QDI205" s="943"/>
      <c r="QDJ205" s="943"/>
      <c r="QDK205" s="943"/>
      <c r="QDL205" s="943"/>
      <c r="QDM205" s="943"/>
      <c r="QDN205" s="943"/>
      <c r="QDO205" s="943"/>
      <c r="QDP205" s="943"/>
      <c r="QDQ205" s="943"/>
      <c r="QDR205" s="943"/>
      <c r="QDS205" s="943"/>
      <c r="QDT205" s="943"/>
      <c r="QDU205" s="943"/>
      <c r="QDV205" s="943"/>
      <c r="QDW205" s="943"/>
      <c r="QDX205" s="943"/>
      <c r="QDY205" s="943"/>
      <c r="QDZ205" s="943"/>
      <c r="QEA205" s="943"/>
      <c r="QEB205" s="943"/>
      <c r="QEC205" s="943"/>
      <c r="QED205" s="943"/>
      <c r="QEE205" s="943"/>
      <c r="QEF205" s="943"/>
      <c r="QEG205" s="943"/>
      <c r="QEH205" s="943"/>
      <c r="QEI205" s="943"/>
      <c r="QEJ205" s="943"/>
      <c r="QEK205" s="943"/>
      <c r="QEL205" s="943"/>
      <c r="QEM205" s="943"/>
      <c r="QEN205" s="943"/>
      <c r="QEO205" s="943"/>
      <c r="QEP205" s="943"/>
      <c r="QEQ205" s="943"/>
      <c r="QER205" s="943"/>
      <c r="QES205" s="943"/>
      <c r="QET205" s="943"/>
      <c r="QEU205" s="943"/>
      <c r="QEV205" s="943"/>
      <c r="QEW205" s="943"/>
      <c r="QEX205" s="943"/>
      <c r="QEY205" s="943"/>
      <c r="QEZ205" s="943"/>
      <c r="QFA205" s="943"/>
      <c r="QFB205" s="943"/>
      <c r="QFC205" s="943"/>
      <c r="QFD205" s="943"/>
      <c r="QFE205" s="943"/>
      <c r="QFF205" s="943"/>
      <c r="QFG205" s="943"/>
      <c r="QFH205" s="943"/>
      <c r="QFI205" s="943"/>
      <c r="QFJ205" s="943"/>
      <c r="QFK205" s="943"/>
      <c r="QFL205" s="943"/>
      <c r="QFM205" s="943"/>
      <c r="QFN205" s="943"/>
      <c r="QFO205" s="943"/>
      <c r="QFP205" s="943"/>
      <c r="QFQ205" s="943"/>
      <c r="QFR205" s="943"/>
      <c r="QFS205" s="943"/>
      <c r="QFT205" s="943"/>
      <c r="QFU205" s="943"/>
      <c r="QFV205" s="943"/>
      <c r="QFW205" s="943"/>
      <c r="QFX205" s="943"/>
      <c r="QFY205" s="943"/>
      <c r="QFZ205" s="943"/>
      <c r="QGA205" s="943"/>
      <c r="QGB205" s="943"/>
      <c r="QGC205" s="943"/>
      <c r="QGD205" s="943"/>
      <c r="QGE205" s="943"/>
      <c r="QGF205" s="943"/>
      <c r="QGG205" s="943"/>
      <c r="QGH205" s="943"/>
      <c r="QGI205" s="943"/>
      <c r="QGJ205" s="943"/>
      <c r="QGK205" s="943"/>
      <c r="QGL205" s="943"/>
      <c r="QGM205" s="943"/>
      <c r="QGN205" s="943"/>
      <c r="QGO205" s="943"/>
      <c r="QGP205" s="943"/>
      <c r="QGQ205" s="943"/>
      <c r="QGR205" s="943"/>
      <c r="QGS205" s="943"/>
      <c r="QGT205" s="943"/>
      <c r="QGU205" s="943"/>
      <c r="QGV205" s="943"/>
      <c r="QGW205" s="943"/>
      <c r="QGX205" s="943"/>
      <c r="QGY205" s="943"/>
      <c r="QGZ205" s="943"/>
      <c r="QHA205" s="943"/>
      <c r="QHB205" s="943"/>
      <c r="QHC205" s="943"/>
      <c r="QHD205" s="943"/>
      <c r="QHE205" s="943"/>
      <c r="QHF205" s="943"/>
      <c r="QHG205" s="943"/>
      <c r="QHH205" s="943"/>
      <c r="QHI205" s="943"/>
      <c r="QHJ205" s="943"/>
      <c r="QHK205" s="943"/>
      <c r="QHL205" s="943"/>
      <c r="QHM205" s="943"/>
      <c r="QHN205" s="943"/>
      <c r="QHO205" s="943"/>
      <c r="QHP205" s="943"/>
      <c r="QHQ205" s="943"/>
      <c r="QHR205" s="943"/>
      <c r="QHS205" s="943"/>
      <c r="QHT205" s="943"/>
      <c r="QHU205" s="943"/>
      <c r="QHV205" s="943"/>
      <c r="QHW205" s="943"/>
      <c r="QHX205" s="943"/>
      <c r="QHY205" s="943"/>
      <c r="QHZ205" s="943"/>
      <c r="QIA205" s="943"/>
      <c r="QIB205" s="943"/>
      <c r="QIC205" s="943"/>
      <c r="QID205" s="943"/>
      <c r="QIE205" s="943"/>
      <c r="QIF205" s="943"/>
      <c r="QIG205" s="943"/>
      <c r="QIH205" s="943"/>
      <c r="QII205" s="943"/>
      <c r="QIJ205" s="943"/>
      <c r="QIK205" s="943"/>
      <c r="QIL205" s="943"/>
      <c r="QIM205" s="943"/>
      <c r="QIN205" s="943"/>
      <c r="QIO205" s="943"/>
      <c r="QIP205" s="943"/>
      <c r="QIQ205" s="943"/>
      <c r="QIR205" s="943"/>
      <c r="QIS205" s="943"/>
      <c r="QIT205" s="943"/>
      <c r="QIU205" s="943"/>
      <c r="QIV205" s="943"/>
      <c r="QIW205" s="943"/>
      <c r="QIX205" s="943"/>
      <c r="QIY205" s="943"/>
      <c r="QIZ205" s="943"/>
      <c r="QJA205" s="943"/>
      <c r="QJB205" s="943"/>
      <c r="QJC205" s="943"/>
      <c r="QJD205" s="943"/>
      <c r="QJE205" s="943"/>
      <c r="QJF205" s="943"/>
      <c r="QJG205" s="943"/>
      <c r="QJH205" s="943"/>
      <c r="QJI205" s="943"/>
      <c r="QJJ205" s="943"/>
      <c r="QJK205" s="943"/>
      <c r="QJL205" s="943"/>
      <c r="QJM205" s="943"/>
      <c r="QJN205" s="943"/>
      <c r="QJO205" s="943"/>
      <c r="QJP205" s="943"/>
      <c r="QJQ205" s="943"/>
      <c r="QJR205" s="943"/>
      <c r="QJS205" s="943"/>
      <c r="QJT205" s="943"/>
      <c r="QJU205" s="943"/>
      <c r="QJW205" s="943"/>
      <c r="QJX205" s="943"/>
      <c r="QJY205" s="943"/>
      <c r="QJZ205" s="943"/>
      <c r="QKA205" s="943"/>
      <c r="QKB205" s="943"/>
      <c r="QKC205" s="943"/>
      <c r="QKD205" s="943"/>
      <c r="QKE205" s="943"/>
      <c r="QKF205" s="943"/>
      <c r="QKG205" s="943"/>
      <c r="QKH205" s="943"/>
      <c r="QKI205" s="943"/>
      <c r="QKJ205" s="943"/>
      <c r="QKK205" s="943"/>
      <c r="QKL205" s="943"/>
      <c r="QKM205" s="943"/>
      <c r="QKN205" s="943"/>
      <c r="QKO205" s="943"/>
      <c r="QKP205" s="943"/>
      <c r="QKQ205" s="943"/>
      <c r="QKR205" s="943"/>
      <c r="QKS205" s="943"/>
      <c r="QKT205" s="943"/>
      <c r="QKU205" s="943"/>
      <c r="QKV205" s="943"/>
      <c r="QKW205" s="943"/>
      <c r="QKX205" s="943"/>
      <c r="QKY205" s="943"/>
      <c r="QKZ205" s="943"/>
      <c r="QLA205" s="943"/>
      <c r="QLB205" s="943"/>
      <c r="QLC205" s="943"/>
      <c r="QLD205" s="943"/>
      <c r="QLE205" s="943"/>
      <c r="QLF205" s="943"/>
      <c r="QLG205" s="943"/>
      <c r="QLH205" s="943"/>
      <c r="QLI205" s="943"/>
      <c r="QLJ205" s="943"/>
      <c r="QLK205" s="943"/>
      <c r="QLL205" s="943"/>
      <c r="QLM205" s="943"/>
      <c r="QLN205" s="943"/>
      <c r="QLO205" s="943"/>
      <c r="QLP205" s="943"/>
      <c r="QLQ205" s="943"/>
      <c r="QLR205" s="943"/>
      <c r="QLS205" s="943"/>
      <c r="QLT205" s="943"/>
      <c r="QLU205" s="943"/>
      <c r="QLV205" s="943"/>
      <c r="QLW205" s="943"/>
      <c r="QLX205" s="943"/>
      <c r="QLY205" s="943"/>
      <c r="QLZ205" s="943"/>
      <c r="QMA205" s="943"/>
      <c r="QMB205" s="943"/>
      <c r="QMC205" s="943"/>
      <c r="QMD205" s="943"/>
      <c r="QME205" s="943"/>
      <c r="QMF205" s="943"/>
      <c r="QMG205" s="943"/>
      <c r="QMH205" s="943"/>
      <c r="QMI205" s="943"/>
      <c r="QMJ205" s="943"/>
      <c r="QMK205" s="943"/>
      <c r="QML205" s="943"/>
      <c r="QMM205" s="943"/>
      <c r="QMN205" s="943"/>
      <c r="QMO205" s="943"/>
      <c r="QMP205" s="943"/>
      <c r="QMQ205" s="943"/>
      <c r="QMR205" s="943"/>
      <c r="QMS205" s="943"/>
      <c r="QMT205" s="943"/>
      <c r="QMU205" s="943"/>
      <c r="QMV205" s="943"/>
      <c r="QMW205" s="943"/>
      <c r="QMX205" s="943"/>
      <c r="QMY205" s="943"/>
      <c r="QMZ205" s="943"/>
      <c r="QNA205" s="943"/>
      <c r="QNB205" s="943"/>
      <c r="QNC205" s="943"/>
      <c r="QND205" s="943"/>
      <c r="QNE205" s="943"/>
      <c r="QNF205" s="943"/>
      <c r="QNG205" s="943"/>
      <c r="QNH205" s="943"/>
      <c r="QNI205" s="943"/>
      <c r="QNJ205" s="943"/>
      <c r="QNK205" s="943"/>
      <c r="QNL205" s="943"/>
      <c r="QNM205" s="943"/>
      <c r="QNN205" s="943"/>
      <c r="QNO205" s="943"/>
      <c r="QNP205" s="943"/>
      <c r="QNQ205" s="943"/>
      <c r="QNR205" s="943"/>
      <c r="QNS205" s="943"/>
      <c r="QNT205" s="943"/>
      <c r="QNU205" s="943"/>
      <c r="QNV205" s="943"/>
      <c r="QNW205" s="943"/>
      <c r="QNX205" s="943"/>
      <c r="QNY205" s="943"/>
      <c r="QNZ205" s="943"/>
      <c r="QOA205" s="943"/>
      <c r="QOB205" s="943"/>
      <c r="QOC205" s="943"/>
      <c r="QOD205" s="943"/>
      <c r="QOE205" s="943"/>
      <c r="QOF205" s="943"/>
      <c r="QOG205" s="943"/>
      <c r="QOH205" s="943"/>
      <c r="QOI205" s="943"/>
      <c r="QOJ205" s="943"/>
      <c r="QOK205" s="943"/>
      <c r="QOL205" s="943"/>
      <c r="QOM205" s="943"/>
      <c r="QON205" s="943"/>
      <c r="QOO205" s="943"/>
      <c r="QOP205" s="943"/>
      <c r="QOQ205" s="943"/>
      <c r="QOR205" s="943"/>
      <c r="QOS205" s="943"/>
      <c r="QOT205" s="943"/>
      <c r="QOU205" s="943"/>
      <c r="QOV205" s="943"/>
      <c r="QOW205" s="943"/>
      <c r="QOX205" s="943"/>
      <c r="QOY205" s="943"/>
      <c r="QOZ205" s="943"/>
      <c r="QPA205" s="943"/>
      <c r="QPB205" s="943"/>
      <c r="QPC205" s="943"/>
      <c r="QPD205" s="943"/>
      <c r="QPE205" s="943"/>
      <c r="QPF205" s="943"/>
      <c r="QPG205" s="943"/>
      <c r="QPH205" s="943"/>
      <c r="QPI205" s="943"/>
      <c r="QPJ205" s="943"/>
      <c r="QPK205" s="943"/>
      <c r="QPL205" s="943"/>
      <c r="QPM205" s="943"/>
      <c r="QPN205" s="943"/>
      <c r="QPO205" s="943"/>
      <c r="QPP205" s="943"/>
      <c r="QPQ205" s="943"/>
      <c r="QPR205" s="943"/>
      <c r="QPS205" s="943"/>
      <c r="QPT205" s="943"/>
      <c r="QPU205" s="943"/>
      <c r="QPV205" s="943"/>
      <c r="QPW205" s="943"/>
      <c r="QPX205" s="943"/>
      <c r="QPY205" s="943"/>
      <c r="QPZ205" s="943"/>
      <c r="QQA205" s="943"/>
      <c r="QQB205" s="943"/>
      <c r="QQC205" s="943"/>
      <c r="QQD205" s="943"/>
      <c r="QQE205" s="943"/>
      <c r="QQF205" s="943"/>
      <c r="QQG205" s="943"/>
      <c r="QQH205" s="943"/>
      <c r="QQI205" s="943"/>
      <c r="QQJ205" s="943"/>
      <c r="QQK205" s="943"/>
      <c r="QQL205" s="943"/>
      <c r="QQM205" s="943"/>
      <c r="QQN205" s="943"/>
      <c r="QQO205" s="943"/>
      <c r="QQP205" s="943"/>
      <c r="QQQ205" s="943"/>
      <c r="QQR205" s="943"/>
      <c r="QQS205" s="943"/>
      <c r="QQT205" s="943"/>
      <c r="QQU205" s="943"/>
      <c r="QQV205" s="943"/>
      <c r="QQW205" s="943"/>
      <c r="QQX205" s="943"/>
      <c r="QQY205" s="943"/>
      <c r="QQZ205" s="943"/>
      <c r="QRA205" s="943"/>
      <c r="QRB205" s="943"/>
      <c r="QRC205" s="943"/>
      <c r="QRD205" s="943"/>
      <c r="QRE205" s="943"/>
      <c r="QRF205" s="943"/>
      <c r="QRG205" s="943"/>
      <c r="QRH205" s="943"/>
      <c r="QRI205" s="943"/>
      <c r="QRJ205" s="943"/>
      <c r="QRK205" s="943"/>
      <c r="QRL205" s="943"/>
      <c r="QRM205" s="943"/>
      <c r="QRN205" s="943"/>
      <c r="QRO205" s="943"/>
      <c r="QRP205" s="943"/>
      <c r="QRQ205" s="943"/>
      <c r="QRR205" s="943"/>
      <c r="QRS205" s="943"/>
      <c r="QRT205" s="943"/>
      <c r="QRU205" s="943"/>
      <c r="QRV205" s="943"/>
      <c r="QRW205" s="943"/>
      <c r="QRX205" s="943"/>
      <c r="QRY205" s="943"/>
      <c r="QRZ205" s="943"/>
      <c r="QSA205" s="943"/>
      <c r="QSB205" s="943"/>
      <c r="QSC205" s="943"/>
      <c r="QSD205" s="943"/>
      <c r="QSE205" s="943"/>
      <c r="QSF205" s="943"/>
      <c r="QSG205" s="943"/>
      <c r="QSH205" s="943"/>
      <c r="QSI205" s="943"/>
      <c r="QSJ205" s="943"/>
      <c r="QSK205" s="943"/>
      <c r="QSL205" s="943"/>
      <c r="QSM205" s="943"/>
      <c r="QSN205" s="943"/>
      <c r="QSO205" s="943"/>
      <c r="QSP205" s="943"/>
      <c r="QSQ205" s="943"/>
      <c r="QSR205" s="943"/>
      <c r="QSS205" s="943"/>
      <c r="QST205" s="943"/>
      <c r="QSU205" s="943"/>
      <c r="QSV205" s="943"/>
      <c r="QSW205" s="943"/>
      <c r="QSX205" s="943"/>
      <c r="QSY205" s="943"/>
      <c r="QSZ205" s="943"/>
      <c r="QTA205" s="943"/>
      <c r="QTB205" s="943"/>
      <c r="QTC205" s="943"/>
      <c r="QTD205" s="943"/>
      <c r="QTE205" s="943"/>
      <c r="QTF205" s="943"/>
      <c r="QTG205" s="943"/>
      <c r="QTH205" s="943"/>
      <c r="QTI205" s="943"/>
      <c r="QTJ205" s="943"/>
      <c r="QTK205" s="943"/>
      <c r="QTL205" s="943"/>
      <c r="QTM205" s="943"/>
      <c r="QTN205" s="943"/>
      <c r="QTO205" s="943"/>
      <c r="QTP205" s="943"/>
      <c r="QTQ205" s="943"/>
      <c r="QTS205" s="943"/>
      <c r="QTT205" s="943"/>
      <c r="QTU205" s="943"/>
      <c r="QTV205" s="943"/>
      <c r="QTW205" s="943"/>
      <c r="QTX205" s="943"/>
      <c r="QTY205" s="943"/>
      <c r="QTZ205" s="943"/>
      <c r="QUA205" s="943"/>
      <c r="QUB205" s="943"/>
      <c r="QUC205" s="943"/>
      <c r="QUD205" s="943"/>
      <c r="QUE205" s="943"/>
      <c r="QUF205" s="943"/>
      <c r="QUG205" s="943"/>
      <c r="QUH205" s="943"/>
      <c r="QUI205" s="943"/>
      <c r="QUJ205" s="943"/>
      <c r="QUK205" s="943"/>
      <c r="QUL205" s="943"/>
      <c r="QUM205" s="943"/>
      <c r="QUN205" s="943"/>
      <c r="QUO205" s="943"/>
      <c r="QUP205" s="943"/>
      <c r="QUQ205" s="943"/>
      <c r="QUR205" s="943"/>
      <c r="QUS205" s="943"/>
      <c r="QUT205" s="943"/>
      <c r="QUU205" s="943"/>
      <c r="QUV205" s="943"/>
      <c r="QUW205" s="943"/>
      <c r="QUX205" s="943"/>
      <c r="QUY205" s="943"/>
      <c r="QUZ205" s="943"/>
      <c r="QVA205" s="943"/>
      <c r="QVB205" s="943"/>
      <c r="QVC205" s="943"/>
      <c r="QVD205" s="943"/>
      <c r="QVE205" s="943"/>
      <c r="QVF205" s="943"/>
      <c r="QVG205" s="943"/>
      <c r="QVH205" s="943"/>
      <c r="QVI205" s="943"/>
      <c r="QVJ205" s="943"/>
      <c r="QVK205" s="943"/>
      <c r="QVL205" s="943"/>
      <c r="QVM205" s="943"/>
      <c r="QVN205" s="943"/>
      <c r="QVO205" s="943"/>
      <c r="QVP205" s="943"/>
      <c r="QVQ205" s="943"/>
      <c r="QVR205" s="943"/>
      <c r="QVS205" s="943"/>
      <c r="QVT205" s="943"/>
      <c r="QVU205" s="943"/>
      <c r="QVV205" s="943"/>
      <c r="QVW205" s="943"/>
      <c r="QVX205" s="943"/>
      <c r="QVY205" s="943"/>
      <c r="QVZ205" s="943"/>
      <c r="QWA205" s="943"/>
      <c r="QWB205" s="943"/>
      <c r="QWC205" s="943"/>
      <c r="QWD205" s="943"/>
      <c r="QWE205" s="943"/>
      <c r="QWF205" s="943"/>
      <c r="QWG205" s="943"/>
      <c r="QWH205" s="943"/>
      <c r="QWI205" s="943"/>
      <c r="QWJ205" s="943"/>
      <c r="QWK205" s="943"/>
      <c r="QWL205" s="943"/>
      <c r="QWM205" s="943"/>
      <c r="QWN205" s="943"/>
      <c r="QWO205" s="943"/>
      <c r="QWP205" s="943"/>
      <c r="QWQ205" s="943"/>
      <c r="QWR205" s="943"/>
      <c r="QWS205" s="943"/>
      <c r="QWT205" s="943"/>
      <c r="QWU205" s="943"/>
      <c r="QWV205" s="943"/>
      <c r="QWW205" s="943"/>
      <c r="QWX205" s="943"/>
      <c r="QWY205" s="943"/>
      <c r="QWZ205" s="943"/>
      <c r="QXA205" s="943"/>
      <c r="QXB205" s="943"/>
      <c r="QXC205" s="943"/>
      <c r="QXD205" s="943"/>
      <c r="QXE205" s="943"/>
      <c r="QXF205" s="943"/>
      <c r="QXG205" s="943"/>
      <c r="QXH205" s="943"/>
      <c r="QXI205" s="943"/>
      <c r="QXJ205" s="943"/>
      <c r="QXK205" s="943"/>
      <c r="QXL205" s="943"/>
      <c r="QXM205" s="943"/>
      <c r="QXN205" s="943"/>
      <c r="QXO205" s="943"/>
      <c r="QXP205" s="943"/>
      <c r="QXQ205" s="943"/>
      <c r="QXR205" s="943"/>
      <c r="QXS205" s="943"/>
      <c r="QXT205" s="943"/>
      <c r="QXU205" s="943"/>
      <c r="QXV205" s="943"/>
      <c r="QXW205" s="943"/>
      <c r="QXX205" s="943"/>
      <c r="QXY205" s="943"/>
      <c r="QXZ205" s="943"/>
      <c r="QYA205" s="943"/>
      <c r="QYB205" s="943"/>
      <c r="QYC205" s="943"/>
      <c r="QYD205" s="943"/>
      <c r="QYE205" s="943"/>
      <c r="QYF205" s="943"/>
      <c r="QYG205" s="943"/>
      <c r="QYH205" s="943"/>
      <c r="QYI205" s="943"/>
      <c r="QYJ205" s="943"/>
      <c r="QYK205" s="943"/>
      <c r="QYL205" s="943"/>
      <c r="QYM205" s="943"/>
      <c r="QYN205" s="943"/>
      <c r="QYO205" s="943"/>
      <c r="QYP205" s="943"/>
      <c r="QYQ205" s="943"/>
      <c r="QYR205" s="943"/>
      <c r="QYS205" s="943"/>
      <c r="QYT205" s="943"/>
      <c r="QYU205" s="943"/>
      <c r="QYV205" s="943"/>
      <c r="QYW205" s="943"/>
      <c r="QYX205" s="943"/>
      <c r="QYY205" s="943"/>
      <c r="QYZ205" s="943"/>
      <c r="QZA205" s="943"/>
      <c r="QZB205" s="943"/>
      <c r="QZC205" s="943"/>
      <c r="QZD205" s="943"/>
      <c r="QZE205" s="943"/>
      <c r="QZF205" s="943"/>
      <c r="QZG205" s="943"/>
      <c r="QZH205" s="943"/>
      <c r="QZI205" s="943"/>
      <c r="QZJ205" s="943"/>
      <c r="QZK205" s="943"/>
      <c r="QZL205" s="943"/>
      <c r="QZM205" s="943"/>
      <c r="QZN205" s="943"/>
      <c r="QZO205" s="943"/>
      <c r="QZP205" s="943"/>
      <c r="QZQ205" s="943"/>
      <c r="QZR205" s="943"/>
      <c r="QZS205" s="943"/>
      <c r="QZT205" s="943"/>
      <c r="QZU205" s="943"/>
      <c r="QZV205" s="943"/>
      <c r="QZW205" s="943"/>
      <c r="QZX205" s="943"/>
      <c r="QZY205" s="943"/>
      <c r="QZZ205" s="943"/>
      <c r="RAA205" s="943"/>
      <c r="RAB205" s="943"/>
      <c r="RAC205" s="943"/>
      <c r="RAD205" s="943"/>
      <c r="RAE205" s="943"/>
      <c r="RAF205" s="943"/>
      <c r="RAG205" s="943"/>
      <c r="RAH205" s="943"/>
      <c r="RAI205" s="943"/>
      <c r="RAJ205" s="943"/>
      <c r="RAK205" s="943"/>
      <c r="RAL205" s="943"/>
      <c r="RAM205" s="943"/>
      <c r="RAN205" s="943"/>
      <c r="RAO205" s="943"/>
      <c r="RAP205" s="943"/>
      <c r="RAQ205" s="943"/>
      <c r="RAR205" s="943"/>
      <c r="RAS205" s="943"/>
      <c r="RAT205" s="943"/>
      <c r="RAU205" s="943"/>
      <c r="RAV205" s="943"/>
      <c r="RAW205" s="943"/>
      <c r="RAX205" s="943"/>
      <c r="RAY205" s="943"/>
      <c r="RAZ205" s="943"/>
      <c r="RBA205" s="943"/>
      <c r="RBB205" s="943"/>
      <c r="RBC205" s="943"/>
      <c r="RBD205" s="943"/>
      <c r="RBE205" s="943"/>
      <c r="RBF205" s="943"/>
      <c r="RBG205" s="943"/>
      <c r="RBH205" s="943"/>
      <c r="RBI205" s="943"/>
      <c r="RBJ205" s="943"/>
      <c r="RBK205" s="943"/>
      <c r="RBL205" s="943"/>
      <c r="RBM205" s="943"/>
      <c r="RBN205" s="943"/>
      <c r="RBO205" s="943"/>
      <c r="RBP205" s="943"/>
      <c r="RBQ205" s="943"/>
      <c r="RBR205" s="943"/>
      <c r="RBS205" s="943"/>
      <c r="RBT205" s="943"/>
      <c r="RBU205" s="943"/>
      <c r="RBV205" s="943"/>
      <c r="RBW205" s="943"/>
      <c r="RBX205" s="943"/>
      <c r="RBY205" s="943"/>
      <c r="RBZ205" s="943"/>
      <c r="RCA205" s="943"/>
      <c r="RCB205" s="943"/>
      <c r="RCC205" s="943"/>
      <c r="RCD205" s="943"/>
      <c r="RCE205" s="943"/>
      <c r="RCF205" s="943"/>
      <c r="RCG205" s="943"/>
      <c r="RCH205" s="943"/>
      <c r="RCI205" s="943"/>
      <c r="RCJ205" s="943"/>
      <c r="RCK205" s="943"/>
      <c r="RCL205" s="943"/>
      <c r="RCM205" s="943"/>
      <c r="RCN205" s="943"/>
      <c r="RCO205" s="943"/>
      <c r="RCP205" s="943"/>
      <c r="RCQ205" s="943"/>
      <c r="RCR205" s="943"/>
      <c r="RCS205" s="943"/>
      <c r="RCT205" s="943"/>
      <c r="RCU205" s="943"/>
      <c r="RCV205" s="943"/>
      <c r="RCW205" s="943"/>
      <c r="RCX205" s="943"/>
      <c r="RCY205" s="943"/>
      <c r="RCZ205" s="943"/>
      <c r="RDA205" s="943"/>
      <c r="RDB205" s="943"/>
      <c r="RDC205" s="943"/>
      <c r="RDD205" s="943"/>
      <c r="RDE205" s="943"/>
      <c r="RDF205" s="943"/>
      <c r="RDG205" s="943"/>
      <c r="RDH205" s="943"/>
      <c r="RDI205" s="943"/>
      <c r="RDJ205" s="943"/>
      <c r="RDK205" s="943"/>
      <c r="RDL205" s="943"/>
      <c r="RDM205" s="943"/>
      <c r="RDO205" s="943"/>
      <c r="RDP205" s="943"/>
      <c r="RDQ205" s="943"/>
      <c r="RDR205" s="943"/>
      <c r="RDS205" s="943"/>
      <c r="RDT205" s="943"/>
      <c r="RDU205" s="943"/>
      <c r="RDV205" s="943"/>
      <c r="RDW205" s="943"/>
      <c r="RDX205" s="943"/>
      <c r="RDY205" s="943"/>
      <c r="RDZ205" s="943"/>
      <c r="REA205" s="943"/>
      <c r="REB205" s="943"/>
      <c r="REC205" s="943"/>
      <c r="RED205" s="943"/>
      <c r="REE205" s="943"/>
      <c r="REF205" s="943"/>
      <c r="REG205" s="943"/>
      <c r="REH205" s="943"/>
      <c r="REI205" s="943"/>
      <c r="REJ205" s="943"/>
      <c r="REK205" s="943"/>
      <c r="REL205" s="943"/>
      <c r="REM205" s="943"/>
      <c r="REN205" s="943"/>
      <c r="REO205" s="943"/>
      <c r="REP205" s="943"/>
      <c r="REQ205" s="943"/>
      <c r="RER205" s="943"/>
      <c r="RES205" s="943"/>
      <c r="RET205" s="943"/>
      <c r="REU205" s="943"/>
      <c r="REV205" s="943"/>
      <c r="REW205" s="943"/>
      <c r="REX205" s="943"/>
      <c r="REY205" s="943"/>
      <c r="REZ205" s="943"/>
      <c r="RFA205" s="943"/>
      <c r="RFB205" s="943"/>
      <c r="RFC205" s="943"/>
      <c r="RFD205" s="943"/>
      <c r="RFE205" s="943"/>
      <c r="RFF205" s="943"/>
      <c r="RFG205" s="943"/>
      <c r="RFH205" s="943"/>
      <c r="RFI205" s="943"/>
      <c r="RFJ205" s="943"/>
      <c r="RFK205" s="943"/>
      <c r="RFL205" s="943"/>
      <c r="RFM205" s="943"/>
      <c r="RFN205" s="943"/>
      <c r="RFO205" s="943"/>
      <c r="RFP205" s="943"/>
      <c r="RFQ205" s="943"/>
      <c r="RFR205" s="943"/>
      <c r="RFS205" s="943"/>
      <c r="RFT205" s="943"/>
      <c r="RFU205" s="943"/>
      <c r="RFV205" s="943"/>
      <c r="RFW205" s="943"/>
      <c r="RFX205" s="943"/>
      <c r="RFY205" s="943"/>
      <c r="RFZ205" s="943"/>
      <c r="RGA205" s="943"/>
      <c r="RGB205" s="943"/>
      <c r="RGC205" s="943"/>
      <c r="RGD205" s="943"/>
      <c r="RGE205" s="943"/>
      <c r="RGF205" s="943"/>
      <c r="RGG205" s="943"/>
      <c r="RGH205" s="943"/>
      <c r="RGI205" s="943"/>
      <c r="RGJ205" s="943"/>
      <c r="RGK205" s="943"/>
      <c r="RGL205" s="943"/>
      <c r="RGM205" s="943"/>
      <c r="RGN205" s="943"/>
      <c r="RGO205" s="943"/>
      <c r="RGP205" s="943"/>
      <c r="RGQ205" s="943"/>
      <c r="RGR205" s="943"/>
      <c r="RGS205" s="943"/>
      <c r="RGT205" s="943"/>
      <c r="RGU205" s="943"/>
      <c r="RGV205" s="943"/>
      <c r="RGW205" s="943"/>
      <c r="RGX205" s="943"/>
      <c r="RGY205" s="943"/>
      <c r="RGZ205" s="943"/>
      <c r="RHA205" s="943"/>
      <c r="RHB205" s="943"/>
      <c r="RHC205" s="943"/>
      <c r="RHD205" s="943"/>
      <c r="RHE205" s="943"/>
      <c r="RHF205" s="943"/>
      <c r="RHG205" s="943"/>
      <c r="RHH205" s="943"/>
      <c r="RHI205" s="943"/>
      <c r="RHJ205" s="943"/>
      <c r="RHK205" s="943"/>
      <c r="RHL205" s="943"/>
      <c r="RHM205" s="943"/>
      <c r="RHN205" s="943"/>
      <c r="RHO205" s="943"/>
      <c r="RHP205" s="943"/>
      <c r="RHQ205" s="943"/>
      <c r="RHR205" s="943"/>
      <c r="RHS205" s="943"/>
      <c r="RHT205" s="943"/>
      <c r="RHU205" s="943"/>
      <c r="RHV205" s="943"/>
      <c r="RHW205" s="943"/>
      <c r="RHX205" s="943"/>
      <c r="RHY205" s="943"/>
      <c r="RHZ205" s="943"/>
      <c r="RIA205" s="943"/>
      <c r="RIB205" s="943"/>
      <c r="RIC205" s="943"/>
      <c r="RID205" s="943"/>
      <c r="RIE205" s="943"/>
      <c r="RIF205" s="943"/>
      <c r="RIG205" s="943"/>
      <c r="RIH205" s="943"/>
      <c r="RII205" s="943"/>
      <c r="RIJ205" s="943"/>
      <c r="RIK205" s="943"/>
      <c r="RIL205" s="943"/>
      <c r="RIM205" s="943"/>
      <c r="RIN205" s="943"/>
      <c r="RIO205" s="943"/>
      <c r="RIP205" s="943"/>
      <c r="RIQ205" s="943"/>
      <c r="RIR205" s="943"/>
      <c r="RIS205" s="943"/>
      <c r="RIT205" s="943"/>
      <c r="RIU205" s="943"/>
      <c r="RIV205" s="943"/>
      <c r="RIW205" s="943"/>
      <c r="RIX205" s="943"/>
      <c r="RIY205" s="943"/>
      <c r="RIZ205" s="943"/>
      <c r="RJA205" s="943"/>
      <c r="RJB205" s="943"/>
      <c r="RJC205" s="943"/>
      <c r="RJD205" s="943"/>
      <c r="RJE205" s="943"/>
      <c r="RJF205" s="943"/>
      <c r="RJG205" s="943"/>
      <c r="RJH205" s="943"/>
      <c r="RJI205" s="943"/>
      <c r="RJJ205" s="943"/>
      <c r="RJK205" s="943"/>
      <c r="RJL205" s="943"/>
      <c r="RJM205" s="943"/>
      <c r="RJN205" s="943"/>
      <c r="RJO205" s="943"/>
      <c r="RJP205" s="943"/>
      <c r="RJQ205" s="943"/>
      <c r="RJR205" s="943"/>
      <c r="RJS205" s="943"/>
      <c r="RJT205" s="943"/>
      <c r="RJU205" s="943"/>
      <c r="RJV205" s="943"/>
      <c r="RJW205" s="943"/>
      <c r="RJX205" s="943"/>
      <c r="RJY205" s="943"/>
      <c r="RJZ205" s="943"/>
      <c r="RKA205" s="943"/>
      <c r="RKB205" s="943"/>
      <c r="RKC205" s="943"/>
      <c r="RKD205" s="943"/>
      <c r="RKE205" s="943"/>
      <c r="RKF205" s="943"/>
      <c r="RKG205" s="943"/>
      <c r="RKH205" s="943"/>
      <c r="RKI205" s="943"/>
      <c r="RKJ205" s="943"/>
      <c r="RKK205" s="943"/>
      <c r="RKL205" s="943"/>
      <c r="RKM205" s="943"/>
      <c r="RKN205" s="943"/>
      <c r="RKO205" s="943"/>
      <c r="RKP205" s="943"/>
      <c r="RKQ205" s="943"/>
      <c r="RKR205" s="943"/>
      <c r="RKS205" s="943"/>
      <c r="RKT205" s="943"/>
      <c r="RKU205" s="943"/>
      <c r="RKV205" s="943"/>
      <c r="RKW205" s="943"/>
      <c r="RKX205" s="943"/>
      <c r="RKY205" s="943"/>
      <c r="RKZ205" s="943"/>
      <c r="RLA205" s="943"/>
      <c r="RLB205" s="943"/>
      <c r="RLC205" s="943"/>
      <c r="RLD205" s="943"/>
      <c r="RLE205" s="943"/>
      <c r="RLF205" s="943"/>
      <c r="RLG205" s="943"/>
      <c r="RLH205" s="943"/>
      <c r="RLI205" s="943"/>
      <c r="RLJ205" s="943"/>
      <c r="RLK205" s="943"/>
      <c r="RLL205" s="943"/>
      <c r="RLM205" s="943"/>
      <c r="RLN205" s="943"/>
      <c r="RLO205" s="943"/>
      <c r="RLP205" s="943"/>
      <c r="RLQ205" s="943"/>
      <c r="RLR205" s="943"/>
      <c r="RLS205" s="943"/>
      <c r="RLT205" s="943"/>
      <c r="RLU205" s="943"/>
      <c r="RLV205" s="943"/>
      <c r="RLW205" s="943"/>
      <c r="RLX205" s="943"/>
      <c r="RLY205" s="943"/>
      <c r="RLZ205" s="943"/>
      <c r="RMA205" s="943"/>
      <c r="RMB205" s="943"/>
      <c r="RMC205" s="943"/>
      <c r="RMD205" s="943"/>
      <c r="RME205" s="943"/>
      <c r="RMF205" s="943"/>
      <c r="RMG205" s="943"/>
      <c r="RMH205" s="943"/>
      <c r="RMI205" s="943"/>
      <c r="RMJ205" s="943"/>
      <c r="RMK205" s="943"/>
      <c r="RML205" s="943"/>
      <c r="RMM205" s="943"/>
      <c r="RMN205" s="943"/>
      <c r="RMO205" s="943"/>
      <c r="RMP205" s="943"/>
      <c r="RMQ205" s="943"/>
      <c r="RMR205" s="943"/>
      <c r="RMS205" s="943"/>
      <c r="RMT205" s="943"/>
      <c r="RMU205" s="943"/>
      <c r="RMV205" s="943"/>
      <c r="RMW205" s="943"/>
      <c r="RMX205" s="943"/>
      <c r="RMY205" s="943"/>
      <c r="RMZ205" s="943"/>
      <c r="RNA205" s="943"/>
      <c r="RNB205" s="943"/>
      <c r="RNC205" s="943"/>
      <c r="RND205" s="943"/>
      <c r="RNE205" s="943"/>
      <c r="RNF205" s="943"/>
      <c r="RNG205" s="943"/>
      <c r="RNH205" s="943"/>
      <c r="RNI205" s="943"/>
      <c r="RNK205" s="943"/>
      <c r="RNL205" s="943"/>
      <c r="RNM205" s="943"/>
      <c r="RNN205" s="943"/>
      <c r="RNO205" s="943"/>
      <c r="RNP205" s="943"/>
      <c r="RNQ205" s="943"/>
      <c r="RNR205" s="943"/>
      <c r="RNS205" s="943"/>
      <c r="RNT205" s="943"/>
      <c r="RNU205" s="943"/>
      <c r="RNV205" s="943"/>
      <c r="RNW205" s="943"/>
      <c r="RNX205" s="943"/>
      <c r="RNY205" s="943"/>
      <c r="RNZ205" s="943"/>
      <c r="ROA205" s="943"/>
      <c r="ROB205" s="943"/>
      <c r="ROC205" s="943"/>
      <c r="ROD205" s="943"/>
      <c r="ROE205" s="943"/>
      <c r="ROF205" s="943"/>
      <c r="ROG205" s="943"/>
      <c r="ROH205" s="943"/>
      <c r="ROI205" s="943"/>
      <c r="ROJ205" s="943"/>
      <c r="ROK205" s="943"/>
      <c r="ROL205" s="943"/>
      <c r="ROM205" s="943"/>
      <c r="RON205" s="943"/>
      <c r="ROO205" s="943"/>
      <c r="ROP205" s="943"/>
      <c r="ROQ205" s="943"/>
      <c r="ROR205" s="943"/>
      <c r="ROS205" s="943"/>
      <c r="ROT205" s="943"/>
      <c r="ROU205" s="943"/>
      <c r="ROV205" s="943"/>
      <c r="ROW205" s="943"/>
      <c r="ROX205" s="943"/>
      <c r="ROY205" s="943"/>
      <c r="ROZ205" s="943"/>
      <c r="RPA205" s="943"/>
      <c r="RPB205" s="943"/>
      <c r="RPC205" s="943"/>
      <c r="RPD205" s="943"/>
      <c r="RPE205" s="943"/>
      <c r="RPF205" s="943"/>
      <c r="RPG205" s="943"/>
      <c r="RPH205" s="943"/>
      <c r="RPI205" s="943"/>
      <c r="RPJ205" s="943"/>
      <c r="RPK205" s="943"/>
      <c r="RPL205" s="943"/>
      <c r="RPM205" s="943"/>
      <c r="RPN205" s="943"/>
      <c r="RPO205" s="943"/>
      <c r="RPP205" s="943"/>
      <c r="RPQ205" s="943"/>
      <c r="RPR205" s="943"/>
      <c r="RPS205" s="943"/>
      <c r="RPT205" s="943"/>
      <c r="RPU205" s="943"/>
      <c r="RPV205" s="943"/>
      <c r="RPW205" s="943"/>
      <c r="RPX205" s="943"/>
      <c r="RPY205" s="943"/>
      <c r="RPZ205" s="943"/>
      <c r="RQA205" s="943"/>
      <c r="RQB205" s="943"/>
      <c r="RQC205" s="943"/>
      <c r="RQD205" s="943"/>
      <c r="RQE205" s="943"/>
      <c r="RQF205" s="943"/>
      <c r="RQG205" s="943"/>
      <c r="RQH205" s="943"/>
      <c r="RQI205" s="943"/>
      <c r="RQJ205" s="943"/>
      <c r="RQK205" s="943"/>
      <c r="RQL205" s="943"/>
      <c r="RQM205" s="943"/>
      <c r="RQN205" s="943"/>
      <c r="RQO205" s="943"/>
      <c r="RQP205" s="943"/>
      <c r="RQQ205" s="943"/>
      <c r="RQR205" s="943"/>
      <c r="RQS205" s="943"/>
      <c r="RQT205" s="943"/>
      <c r="RQU205" s="943"/>
      <c r="RQV205" s="943"/>
      <c r="RQW205" s="943"/>
      <c r="RQX205" s="943"/>
      <c r="RQY205" s="943"/>
      <c r="RQZ205" s="943"/>
      <c r="RRA205" s="943"/>
      <c r="RRB205" s="943"/>
      <c r="RRC205" s="943"/>
      <c r="RRD205" s="943"/>
      <c r="RRE205" s="943"/>
      <c r="RRF205" s="943"/>
      <c r="RRG205" s="943"/>
      <c r="RRH205" s="943"/>
      <c r="RRI205" s="943"/>
      <c r="RRJ205" s="943"/>
      <c r="RRK205" s="943"/>
      <c r="RRL205" s="943"/>
      <c r="RRM205" s="943"/>
      <c r="RRN205" s="943"/>
      <c r="RRO205" s="943"/>
      <c r="RRP205" s="943"/>
      <c r="RRQ205" s="943"/>
      <c r="RRR205" s="943"/>
      <c r="RRS205" s="943"/>
      <c r="RRT205" s="943"/>
      <c r="RRU205" s="943"/>
      <c r="RRV205" s="943"/>
      <c r="RRW205" s="943"/>
      <c r="RRX205" s="943"/>
      <c r="RRY205" s="943"/>
      <c r="RRZ205" s="943"/>
      <c r="RSA205" s="943"/>
      <c r="RSB205" s="943"/>
      <c r="RSC205" s="943"/>
      <c r="RSD205" s="943"/>
      <c r="RSE205" s="943"/>
      <c r="RSF205" s="943"/>
      <c r="RSG205" s="943"/>
      <c r="RSH205" s="943"/>
      <c r="RSI205" s="943"/>
      <c r="RSJ205" s="943"/>
      <c r="RSK205" s="943"/>
      <c r="RSL205" s="943"/>
      <c r="RSM205" s="943"/>
      <c r="RSN205" s="943"/>
      <c r="RSO205" s="943"/>
      <c r="RSP205" s="943"/>
      <c r="RSQ205" s="943"/>
      <c r="RSR205" s="943"/>
      <c r="RSS205" s="943"/>
      <c r="RST205" s="943"/>
      <c r="RSU205" s="943"/>
      <c r="RSV205" s="943"/>
      <c r="RSW205" s="943"/>
      <c r="RSX205" s="943"/>
      <c r="RSY205" s="943"/>
      <c r="RSZ205" s="943"/>
      <c r="RTA205" s="943"/>
      <c r="RTB205" s="943"/>
      <c r="RTC205" s="943"/>
      <c r="RTD205" s="943"/>
      <c r="RTE205" s="943"/>
      <c r="RTF205" s="943"/>
      <c r="RTG205" s="943"/>
      <c r="RTH205" s="943"/>
      <c r="RTI205" s="943"/>
      <c r="RTJ205" s="943"/>
      <c r="RTK205" s="943"/>
      <c r="RTL205" s="943"/>
      <c r="RTM205" s="943"/>
      <c r="RTN205" s="943"/>
      <c r="RTO205" s="943"/>
      <c r="RTP205" s="943"/>
      <c r="RTQ205" s="943"/>
      <c r="RTR205" s="943"/>
      <c r="RTS205" s="943"/>
      <c r="RTT205" s="943"/>
      <c r="RTU205" s="943"/>
      <c r="RTV205" s="943"/>
      <c r="RTW205" s="943"/>
      <c r="RTX205" s="943"/>
      <c r="RTY205" s="943"/>
      <c r="RTZ205" s="943"/>
      <c r="RUA205" s="943"/>
      <c r="RUB205" s="943"/>
      <c r="RUC205" s="943"/>
      <c r="RUD205" s="943"/>
      <c r="RUE205" s="943"/>
      <c r="RUF205" s="943"/>
      <c r="RUG205" s="943"/>
      <c r="RUH205" s="943"/>
      <c r="RUI205" s="943"/>
      <c r="RUJ205" s="943"/>
      <c r="RUK205" s="943"/>
      <c r="RUL205" s="943"/>
      <c r="RUM205" s="943"/>
      <c r="RUN205" s="943"/>
      <c r="RUO205" s="943"/>
      <c r="RUP205" s="943"/>
      <c r="RUQ205" s="943"/>
      <c r="RUR205" s="943"/>
      <c r="RUS205" s="943"/>
      <c r="RUT205" s="943"/>
      <c r="RUU205" s="943"/>
      <c r="RUV205" s="943"/>
      <c r="RUW205" s="943"/>
      <c r="RUX205" s="943"/>
      <c r="RUY205" s="943"/>
      <c r="RUZ205" s="943"/>
      <c r="RVA205" s="943"/>
      <c r="RVB205" s="943"/>
      <c r="RVC205" s="943"/>
      <c r="RVD205" s="943"/>
      <c r="RVE205" s="943"/>
      <c r="RVF205" s="943"/>
      <c r="RVG205" s="943"/>
      <c r="RVH205" s="943"/>
      <c r="RVI205" s="943"/>
      <c r="RVJ205" s="943"/>
      <c r="RVK205" s="943"/>
      <c r="RVL205" s="943"/>
      <c r="RVM205" s="943"/>
      <c r="RVN205" s="943"/>
      <c r="RVO205" s="943"/>
      <c r="RVP205" s="943"/>
      <c r="RVQ205" s="943"/>
      <c r="RVR205" s="943"/>
      <c r="RVS205" s="943"/>
      <c r="RVT205" s="943"/>
      <c r="RVU205" s="943"/>
      <c r="RVV205" s="943"/>
      <c r="RVW205" s="943"/>
      <c r="RVX205" s="943"/>
      <c r="RVY205" s="943"/>
      <c r="RVZ205" s="943"/>
      <c r="RWA205" s="943"/>
      <c r="RWB205" s="943"/>
      <c r="RWC205" s="943"/>
      <c r="RWD205" s="943"/>
      <c r="RWE205" s="943"/>
      <c r="RWF205" s="943"/>
      <c r="RWG205" s="943"/>
      <c r="RWH205" s="943"/>
      <c r="RWI205" s="943"/>
      <c r="RWJ205" s="943"/>
      <c r="RWK205" s="943"/>
      <c r="RWL205" s="943"/>
      <c r="RWM205" s="943"/>
      <c r="RWN205" s="943"/>
      <c r="RWO205" s="943"/>
      <c r="RWP205" s="943"/>
      <c r="RWQ205" s="943"/>
      <c r="RWR205" s="943"/>
      <c r="RWS205" s="943"/>
      <c r="RWT205" s="943"/>
      <c r="RWU205" s="943"/>
      <c r="RWV205" s="943"/>
      <c r="RWW205" s="943"/>
      <c r="RWX205" s="943"/>
      <c r="RWY205" s="943"/>
      <c r="RWZ205" s="943"/>
      <c r="RXA205" s="943"/>
      <c r="RXB205" s="943"/>
      <c r="RXC205" s="943"/>
      <c r="RXD205" s="943"/>
      <c r="RXE205" s="943"/>
      <c r="RXG205" s="943"/>
      <c r="RXH205" s="943"/>
      <c r="RXI205" s="943"/>
      <c r="RXJ205" s="943"/>
      <c r="RXK205" s="943"/>
      <c r="RXL205" s="943"/>
      <c r="RXM205" s="943"/>
      <c r="RXN205" s="943"/>
      <c r="RXO205" s="943"/>
      <c r="RXP205" s="943"/>
      <c r="RXQ205" s="943"/>
      <c r="RXR205" s="943"/>
      <c r="RXS205" s="943"/>
      <c r="RXT205" s="943"/>
      <c r="RXU205" s="943"/>
      <c r="RXV205" s="943"/>
      <c r="RXW205" s="943"/>
      <c r="RXX205" s="943"/>
      <c r="RXY205" s="943"/>
      <c r="RXZ205" s="943"/>
      <c r="RYA205" s="943"/>
      <c r="RYB205" s="943"/>
      <c r="RYC205" s="943"/>
      <c r="RYD205" s="943"/>
      <c r="RYE205" s="943"/>
      <c r="RYF205" s="943"/>
      <c r="RYG205" s="943"/>
      <c r="RYH205" s="943"/>
      <c r="RYI205" s="943"/>
      <c r="RYJ205" s="943"/>
      <c r="RYK205" s="943"/>
      <c r="RYL205" s="943"/>
      <c r="RYM205" s="943"/>
      <c r="RYN205" s="943"/>
      <c r="RYO205" s="943"/>
      <c r="RYP205" s="943"/>
      <c r="RYQ205" s="943"/>
      <c r="RYR205" s="943"/>
      <c r="RYS205" s="943"/>
      <c r="RYT205" s="943"/>
      <c r="RYU205" s="943"/>
      <c r="RYV205" s="943"/>
      <c r="RYW205" s="943"/>
      <c r="RYX205" s="943"/>
      <c r="RYY205" s="943"/>
      <c r="RYZ205" s="943"/>
      <c r="RZA205" s="943"/>
      <c r="RZB205" s="943"/>
      <c r="RZC205" s="943"/>
      <c r="RZD205" s="943"/>
      <c r="RZE205" s="943"/>
      <c r="RZF205" s="943"/>
      <c r="RZG205" s="943"/>
      <c r="RZH205" s="943"/>
      <c r="RZI205" s="943"/>
      <c r="RZJ205" s="943"/>
      <c r="RZK205" s="943"/>
      <c r="RZL205" s="943"/>
      <c r="RZM205" s="943"/>
      <c r="RZN205" s="943"/>
      <c r="RZO205" s="943"/>
      <c r="RZP205" s="943"/>
      <c r="RZQ205" s="943"/>
      <c r="RZR205" s="943"/>
      <c r="RZS205" s="943"/>
      <c r="RZT205" s="943"/>
      <c r="RZU205" s="943"/>
      <c r="RZV205" s="943"/>
      <c r="RZW205" s="943"/>
      <c r="RZX205" s="943"/>
      <c r="RZY205" s="943"/>
      <c r="RZZ205" s="943"/>
      <c r="SAA205" s="943"/>
      <c r="SAB205" s="943"/>
      <c r="SAC205" s="943"/>
      <c r="SAD205" s="943"/>
      <c r="SAE205" s="943"/>
      <c r="SAF205" s="943"/>
      <c r="SAG205" s="943"/>
      <c r="SAH205" s="943"/>
      <c r="SAI205" s="943"/>
      <c r="SAJ205" s="943"/>
      <c r="SAK205" s="943"/>
      <c r="SAL205" s="943"/>
      <c r="SAM205" s="943"/>
      <c r="SAN205" s="943"/>
      <c r="SAO205" s="943"/>
      <c r="SAP205" s="943"/>
      <c r="SAQ205" s="943"/>
      <c r="SAR205" s="943"/>
      <c r="SAS205" s="943"/>
      <c r="SAT205" s="943"/>
      <c r="SAU205" s="943"/>
      <c r="SAV205" s="943"/>
      <c r="SAW205" s="943"/>
      <c r="SAX205" s="943"/>
      <c r="SAY205" s="943"/>
      <c r="SAZ205" s="943"/>
      <c r="SBA205" s="943"/>
      <c r="SBB205" s="943"/>
      <c r="SBC205" s="943"/>
      <c r="SBD205" s="943"/>
      <c r="SBE205" s="943"/>
      <c r="SBF205" s="943"/>
      <c r="SBG205" s="943"/>
      <c r="SBH205" s="943"/>
      <c r="SBI205" s="943"/>
      <c r="SBJ205" s="943"/>
      <c r="SBK205" s="943"/>
      <c r="SBL205" s="943"/>
      <c r="SBM205" s="943"/>
      <c r="SBN205" s="943"/>
      <c r="SBO205" s="943"/>
      <c r="SBP205" s="943"/>
      <c r="SBQ205" s="943"/>
      <c r="SBR205" s="943"/>
      <c r="SBS205" s="943"/>
      <c r="SBT205" s="943"/>
      <c r="SBU205" s="943"/>
      <c r="SBV205" s="943"/>
      <c r="SBW205" s="943"/>
      <c r="SBX205" s="943"/>
      <c r="SBY205" s="943"/>
      <c r="SBZ205" s="943"/>
      <c r="SCA205" s="943"/>
      <c r="SCB205" s="943"/>
      <c r="SCC205" s="943"/>
      <c r="SCD205" s="943"/>
      <c r="SCE205" s="943"/>
      <c r="SCF205" s="943"/>
      <c r="SCG205" s="943"/>
      <c r="SCH205" s="943"/>
      <c r="SCI205" s="943"/>
      <c r="SCJ205" s="943"/>
      <c r="SCK205" s="943"/>
      <c r="SCL205" s="943"/>
      <c r="SCM205" s="943"/>
      <c r="SCN205" s="943"/>
      <c r="SCO205" s="943"/>
      <c r="SCP205" s="943"/>
      <c r="SCQ205" s="943"/>
      <c r="SCR205" s="943"/>
      <c r="SCS205" s="943"/>
      <c r="SCT205" s="943"/>
      <c r="SCU205" s="943"/>
      <c r="SCV205" s="943"/>
      <c r="SCW205" s="943"/>
      <c r="SCX205" s="943"/>
      <c r="SCY205" s="943"/>
      <c r="SCZ205" s="943"/>
      <c r="SDA205" s="943"/>
      <c r="SDB205" s="943"/>
      <c r="SDC205" s="943"/>
      <c r="SDD205" s="943"/>
      <c r="SDE205" s="943"/>
      <c r="SDF205" s="943"/>
      <c r="SDG205" s="943"/>
      <c r="SDH205" s="943"/>
      <c r="SDI205" s="943"/>
      <c r="SDJ205" s="943"/>
      <c r="SDK205" s="943"/>
      <c r="SDL205" s="943"/>
      <c r="SDM205" s="943"/>
      <c r="SDN205" s="943"/>
      <c r="SDO205" s="943"/>
      <c r="SDP205" s="943"/>
      <c r="SDQ205" s="943"/>
      <c r="SDR205" s="943"/>
      <c r="SDS205" s="943"/>
      <c r="SDT205" s="943"/>
      <c r="SDU205" s="943"/>
      <c r="SDV205" s="943"/>
      <c r="SDW205" s="943"/>
      <c r="SDX205" s="943"/>
      <c r="SDY205" s="943"/>
      <c r="SDZ205" s="943"/>
      <c r="SEA205" s="943"/>
      <c r="SEB205" s="943"/>
      <c r="SEC205" s="943"/>
      <c r="SED205" s="943"/>
      <c r="SEE205" s="943"/>
      <c r="SEF205" s="943"/>
      <c r="SEG205" s="943"/>
      <c r="SEH205" s="943"/>
      <c r="SEI205" s="943"/>
      <c r="SEJ205" s="943"/>
      <c r="SEK205" s="943"/>
      <c r="SEL205" s="943"/>
      <c r="SEM205" s="943"/>
      <c r="SEN205" s="943"/>
      <c r="SEO205" s="943"/>
      <c r="SEP205" s="943"/>
      <c r="SEQ205" s="943"/>
      <c r="SER205" s="943"/>
      <c r="SES205" s="943"/>
      <c r="SET205" s="943"/>
      <c r="SEU205" s="943"/>
      <c r="SEV205" s="943"/>
      <c r="SEW205" s="943"/>
      <c r="SEX205" s="943"/>
      <c r="SEY205" s="943"/>
      <c r="SEZ205" s="943"/>
      <c r="SFA205" s="943"/>
      <c r="SFB205" s="943"/>
      <c r="SFC205" s="943"/>
      <c r="SFD205" s="943"/>
      <c r="SFE205" s="943"/>
      <c r="SFF205" s="943"/>
      <c r="SFG205" s="943"/>
      <c r="SFH205" s="943"/>
      <c r="SFI205" s="943"/>
      <c r="SFJ205" s="943"/>
      <c r="SFK205" s="943"/>
      <c r="SFL205" s="943"/>
      <c r="SFM205" s="943"/>
      <c r="SFN205" s="943"/>
      <c r="SFO205" s="943"/>
      <c r="SFP205" s="943"/>
      <c r="SFQ205" s="943"/>
      <c r="SFR205" s="943"/>
      <c r="SFS205" s="943"/>
      <c r="SFT205" s="943"/>
      <c r="SFU205" s="943"/>
      <c r="SFV205" s="943"/>
      <c r="SFW205" s="943"/>
      <c r="SFX205" s="943"/>
      <c r="SFY205" s="943"/>
      <c r="SFZ205" s="943"/>
      <c r="SGA205" s="943"/>
      <c r="SGB205" s="943"/>
      <c r="SGC205" s="943"/>
      <c r="SGD205" s="943"/>
      <c r="SGE205" s="943"/>
      <c r="SGF205" s="943"/>
      <c r="SGG205" s="943"/>
      <c r="SGH205" s="943"/>
      <c r="SGI205" s="943"/>
      <c r="SGJ205" s="943"/>
      <c r="SGK205" s="943"/>
      <c r="SGL205" s="943"/>
      <c r="SGM205" s="943"/>
      <c r="SGN205" s="943"/>
      <c r="SGO205" s="943"/>
      <c r="SGP205" s="943"/>
      <c r="SGQ205" s="943"/>
      <c r="SGR205" s="943"/>
      <c r="SGS205" s="943"/>
      <c r="SGT205" s="943"/>
      <c r="SGU205" s="943"/>
      <c r="SGV205" s="943"/>
      <c r="SGW205" s="943"/>
      <c r="SGX205" s="943"/>
      <c r="SGY205" s="943"/>
      <c r="SGZ205" s="943"/>
      <c r="SHA205" s="943"/>
      <c r="SHC205" s="943"/>
      <c r="SHD205" s="943"/>
      <c r="SHE205" s="943"/>
      <c r="SHF205" s="943"/>
      <c r="SHG205" s="943"/>
      <c r="SHH205" s="943"/>
      <c r="SHI205" s="943"/>
      <c r="SHJ205" s="943"/>
      <c r="SHK205" s="943"/>
      <c r="SHL205" s="943"/>
      <c r="SHM205" s="943"/>
      <c r="SHN205" s="943"/>
      <c r="SHO205" s="943"/>
      <c r="SHP205" s="943"/>
      <c r="SHQ205" s="943"/>
      <c r="SHR205" s="943"/>
      <c r="SHS205" s="943"/>
      <c r="SHT205" s="943"/>
      <c r="SHU205" s="943"/>
      <c r="SHV205" s="943"/>
      <c r="SHW205" s="943"/>
      <c r="SHX205" s="943"/>
      <c r="SHY205" s="943"/>
      <c r="SHZ205" s="943"/>
      <c r="SIA205" s="943"/>
      <c r="SIB205" s="943"/>
      <c r="SIC205" s="943"/>
      <c r="SID205" s="943"/>
      <c r="SIE205" s="943"/>
      <c r="SIF205" s="943"/>
      <c r="SIG205" s="943"/>
      <c r="SIH205" s="943"/>
      <c r="SII205" s="943"/>
      <c r="SIJ205" s="943"/>
      <c r="SIK205" s="943"/>
      <c r="SIL205" s="943"/>
      <c r="SIM205" s="943"/>
      <c r="SIN205" s="943"/>
      <c r="SIO205" s="943"/>
      <c r="SIP205" s="943"/>
      <c r="SIQ205" s="943"/>
      <c r="SIR205" s="943"/>
      <c r="SIS205" s="943"/>
      <c r="SIT205" s="943"/>
      <c r="SIU205" s="943"/>
      <c r="SIV205" s="943"/>
      <c r="SIW205" s="943"/>
      <c r="SIX205" s="943"/>
      <c r="SIY205" s="943"/>
      <c r="SIZ205" s="943"/>
      <c r="SJA205" s="943"/>
      <c r="SJB205" s="943"/>
      <c r="SJC205" s="943"/>
      <c r="SJD205" s="943"/>
      <c r="SJE205" s="943"/>
      <c r="SJF205" s="943"/>
      <c r="SJG205" s="943"/>
      <c r="SJH205" s="943"/>
      <c r="SJI205" s="943"/>
      <c r="SJJ205" s="943"/>
      <c r="SJK205" s="943"/>
      <c r="SJL205" s="943"/>
      <c r="SJM205" s="943"/>
      <c r="SJN205" s="943"/>
      <c r="SJO205" s="943"/>
      <c r="SJP205" s="943"/>
      <c r="SJQ205" s="943"/>
      <c r="SJR205" s="943"/>
      <c r="SJS205" s="943"/>
      <c r="SJT205" s="943"/>
      <c r="SJU205" s="943"/>
      <c r="SJV205" s="943"/>
      <c r="SJW205" s="943"/>
      <c r="SJX205" s="943"/>
      <c r="SJY205" s="943"/>
      <c r="SJZ205" s="943"/>
      <c r="SKA205" s="943"/>
      <c r="SKB205" s="943"/>
      <c r="SKC205" s="943"/>
      <c r="SKD205" s="943"/>
      <c r="SKE205" s="943"/>
      <c r="SKF205" s="943"/>
      <c r="SKG205" s="943"/>
      <c r="SKH205" s="943"/>
      <c r="SKI205" s="943"/>
      <c r="SKJ205" s="943"/>
      <c r="SKK205" s="943"/>
      <c r="SKL205" s="943"/>
      <c r="SKM205" s="943"/>
      <c r="SKN205" s="943"/>
      <c r="SKO205" s="943"/>
      <c r="SKP205" s="943"/>
      <c r="SKQ205" s="943"/>
      <c r="SKR205" s="943"/>
      <c r="SKS205" s="943"/>
      <c r="SKT205" s="943"/>
      <c r="SKU205" s="943"/>
      <c r="SKV205" s="943"/>
      <c r="SKW205" s="943"/>
      <c r="SKX205" s="943"/>
      <c r="SKY205" s="943"/>
      <c r="SKZ205" s="943"/>
      <c r="SLA205" s="943"/>
      <c r="SLB205" s="943"/>
      <c r="SLC205" s="943"/>
      <c r="SLD205" s="943"/>
      <c r="SLE205" s="943"/>
      <c r="SLF205" s="943"/>
      <c r="SLG205" s="943"/>
      <c r="SLH205" s="943"/>
      <c r="SLI205" s="943"/>
      <c r="SLJ205" s="943"/>
      <c r="SLK205" s="943"/>
      <c r="SLL205" s="943"/>
      <c r="SLM205" s="943"/>
      <c r="SLN205" s="943"/>
      <c r="SLO205" s="943"/>
      <c r="SLP205" s="943"/>
      <c r="SLQ205" s="943"/>
      <c r="SLR205" s="943"/>
      <c r="SLS205" s="943"/>
      <c r="SLT205" s="943"/>
      <c r="SLU205" s="943"/>
      <c r="SLV205" s="943"/>
      <c r="SLW205" s="943"/>
      <c r="SLX205" s="943"/>
      <c r="SLY205" s="943"/>
      <c r="SLZ205" s="943"/>
      <c r="SMA205" s="943"/>
      <c r="SMB205" s="943"/>
      <c r="SMC205" s="943"/>
      <c r="SMD205" s="943"/>
      <c r="SME205" s="943"/>
      <c r="SMF205" s="943"/>
      <c r="SMG205" s="943"/>
      <c r="SMH205" s="943"/>
      <c r="SMI205" s="943"/>
      <c r="SMJ205" s="943"/>
      <c r="SMK205" s="943"/>
      <c r="SML205" s="943"/>
      <c r="SMM205" s="943"/>
      <c r="SMN205" s="943"/>
      <c r="SMO205" s="943"/>
      <c r="SMP205" s="943"/>
      <c r="SMQ205" s="943"/>
      <c r="SMR205" s="943"/>
      <c r="SMS205" s="943"/>
      <c r="SMT205" s="943"/>
      <c r="SMU205" s="943"/>
      <c r="SMV205" s="943"/>
      <c r="SMW205" s="943"/>
      <c r="SMX205" s="943"/>
      <c r="SMY205" s="943"/>
      <c r="SMZ205" s="943"/>
      <c r="SNA205" s="943"/>
      <c r="SNB205" s="943"/>
      <c r="SNC205" s="943"/>
      <c r="SND205" s="943"/>
      <c r="SNE205" s="943"/>
      <c r="SNF205" s="943"/>
      <c r="SNG205" s="943"/>
      <c r="SNH205" s="943"/>
      <c r="SNI205" s="943"/>
      <c r="SNJ205" s="943"/>
      <c r="SNK205" s="943"/>
      <c r="SNL205" s="943"/>
      <c r="SNM205" s="943"/>
      <c r="SNN205" s="943"/>
      <c r="SNO205" s="943"/>
      <c r="SNP205" s="943"/>
      <c r="SNQ205" s="943"/>
      <c r="SNR205" s="943"/>
      <c r="SNS205" s="943"/>
      <c r="SNT205" s="943"/>
      <c r="SNU205" s="943"/>
      <c r="SNV205" s="943"/>
      <c r="SNW205" s="943"/>
      <c r="SNX205" s="943"/>
      <c r="SNY205" s="943"/>
      <c r="SNZ205" s="943"/>
      <c r="SOA205" s="943"/>
      <c r="SOB205" s="943"/>
      <c r="SOC205" s="943"/>
      <c r="SOD205" s="943"/>
      <c r="SOE205" s="943"/>
      <c r="SOF205" s="943"/>
      <c r="SOG205" s="943"/>
      <c r="SOH205" s="943"/>
      <c r="SOI205" s="943"/>
      <c r="SOJ205" s="943"/>
      <c r="SOK205" s="943"/>
      <c r="SOL205" s="943"/>
      <c r="SOM205" s="943"/>
      <c r="SON205" s="943"/>
      <c r="SOO205" s="943"/>
      <c r="SOP205" s="943"/>
      <c r="SOQ205" s="943"/>
      <c r="SOR205" s="943"/>
      <c r="SOS205" s="943"/>
      <c r="SOT205" s="943"/>
      <c r="SOU205" s="943"/>
      <c r="SOV205" s="943"/>
      <c r="SOW205" s="943"/>
      <c r="SOX205" s="943"/>
      <c r="SOY205" s="943"/>
      <c r="SOZ205" s="943"/>
      <c r="SPA205" s="943"/>
      <c r="SPB205" s="943"/>
      <c r="SPC205" s="943"/>
      <c r="SPD205" s="943"/>
      <c r="SPE205" s="943"/>
      <c r="SPF205" s="943"/>
      <c r="SPG205" s="943"/>
      <c r="SPH205" s="943"/>
      <c r="SPI205" s="943"/>
      <c r="SPJ205" s="943"/>
      <c r="SPK205" s="943"/>
      <c r="SPL205" s="943"/>
      <c r="SPM205" s="943"/>
      <c r="SPN205" s="943"/>
      <c r="SPO205" s="943"/>
      <c r="SPP205" s="943"/>
      <c r="SPQ205" s="943"/>
      <c r="SPR205" s="943"/>
      <c r="SPS205" s="943"/>
      <c r="SPT205" s="943"/>
      <c r="SPU205" s="943"/>
      <c r="SPV205" s="943"/>
      <c r="SPW205" s="943"/>
      <c r="SPX205" s="943"/>
      <c r="SPY205" s="943"/>
      <c r="SPZ205" s="943"/>
      <c r="SQA205" s="943"/>
      <c r="SQB205" s="943"/>
      <c r="SQC205" s="943"/>
      <c r="SQD205" s="943"/>
      <c r="SQE205" s="943"/>
      <c r="SQF205" s="943"/>
      <c r="SQG205" s="943"/>
      <c r="SQH205" s="943"/>
      <c r="SQI205" s="943"/>
      <c r="SQJ205" s="943"/>
      <c r="SQK205" s="943"/>
      <c r="SQL205" s="943"/>
      <c r="SQM205" s="943"/>
      <c r="SQN205" s="943"/>
      <c r="SQO205" s="943"/>
      <c r="SQP205" s="943"/>
      <c r="SQQ205" s="943"/>
      <c r="SQR205" s="943"/>
      <c r="SQS205" s="943"/>
      <c r="SQT205" s="943"/>
      <c r="SQU205" s="943"/>
      <c r="SQV205" s="943"/>
      <c r="SQW205" s="943"/>
      <c r="SQY205" s="943"/>
      <c r="SQZ205" s="943"/>
      <c r="SRA205" s="943"/>
      <c r="SRB205" s="943"/>
      <c r="SRC205" s="943"/>
      <c r="SRD205" s="943"/>
      <c r="SRE205" s="943"/>
      <c r="SRF205" s="943"/>
      <c r="SRG205" s="943"/>
      <c r="SRH205" s="943"/>
      <c r="SRI205" s="943"/>
      <c r="SRJ205" s="943"/>
      <c r="SRK205" s="943"/>
      <c r="SRL205" s="943"/>
      <c r="SRM205" s="943"/>
      <c r="SRN205" s="943"/>
      <c r="SRO205" s="943"/>
      <c r="SRP205" s="943"/>
      <c r="SRQ205" s="943"/>
      <c r="SRR205" s="943"/>
      <c r="SRS205" s="943"/>
      <c r="SRT205" s="943"/>
      <c r="SRU205" s="943"/>
      <c r="SRV205" s="943"/>
      <c r="SRW205" s="943"/>
      <c r="SRX205" s="943"/>
      <c r="SRY205" s="943"/>
      <c r="SRZ205" s="943"/>
      <c r="SSA205" s="943"/>
      <c r="SSB205" s="943"/>
      <c r="SSC205" s="943"/>
      <c r="SSD205" s="943"/>
      <c r="SSE205" s="943"/>
      <c r="SSF205" s="943"/>
      <c r="SSG205" s="943"/>
      <c r="SSH205" s="943"/>
      <c r="SSI205" s="943"/>
      <c r="SSJ205" s="943"/>
      <c r="SSK205" s="943"/>
      <c r="SSL205" s="943"/>
      <c r="SSM205" s="943"/>
      <c r="SSN205" s="943"/>
      <c r="SSO205" s="943"/>
      <c r="SSP205" s="943"/>
      <c r="SSQ205" s="943"/>
      <c r="SSR205" s="943"/>
      <c r="SSS205" s="943"/>
      <c r="SST205" s="943"/>
      <c r="SSU205" s="943"/>
      <c r="SSV205" s="943"/>
      <c r="SSW205" s="943"/>
      <c r="SSX205" s="943"/>
      <c r="SSY205" s="943"/>
      <c r="SSZ205" s="943"/>
      <c r="STA205" s="943"/>
      <c r="STB205" s="943"/>
      <c r="STC205" s="943"/>
      <c r="STD205" s="943"/>
      <c r="STE205" s="943"/>
      <c r="STF205" s="943"/>
      <c r="STG205" s="943"/>
      <c r="STH205" s="943"/>
      <c r="STI205" s="943"/>
      <c r="STJ205" s="943"/>
      <c r="STK205" s="943"/>
      <c r="STL205" s="943"/>
      <c r="STM205" s="943"/>
      <c r="STN205" s="943"/>
      <c r="STO205" s="943"/>
      <c r="STP205" s="943"/>
      <c r="STQ205" s="943"/>
      <c r="STR205" s="943"/>
      <c r="STS205" s="943"/>
      <c r="STT205" s="943"/>
      <c r="STU205" s="943"/>
      <c r="STV205" s="943"/>
      <c r="STW205" s="943"/>
      <c r="STX205" s="943"/>
      <c r="STY205" s="943"/>
      <c r="STZ205" s="943"/>
      <c r="SUA205" s="943"/>
      <c r="SUB205" s="943"/>
      <c r="SUC205" s="943"/>
      <c r="SUD205" s="943"/>
      <c r="SUE205" s="943"/>
      <c r="SUF205" s="943"/>
      <c r="SUG205" s="943"/>
      <c r="SUH205" s="943"/>
      <c r="SUI205" s="943"/>
      <c r="SUJ205" s="943"/>
      <c r="SUK205" s="943"/>
      <c r="SUL205" s="943"/>
      <c r="SUM205" s="943"/>
      <c r="SUN205" s="943"/>
      <c r="SUO205" s="943"/>
      <c r="SUP205" s="943"/>
      <c r="SUQ205" s="943"/>
      <c r="SUR205" s="943"/>
      <c r="SUS205" s="943"/>
      <c r="SUT205" s="943"/>
      <c r="SUU205" s="943"/>
      <c r="SUV205" s="943"/>
      <c r="SUW205" s="943"/>
      <c r="SUX205" s="943"/>
      <c r="SUY205" s="943"/>
      <c r="SUZ205" s="943"/>
      <c r="SVA205" s="943"/>
      <c r="SVB205" s="943"/>
      <c r="SVC205" s="943"/>
      <c r="SVD205" s="943"/>
      <c r="SVE205" s="943"/>
      <c r="SVF205" s="943"/>
      <c r="SVG205" s="943"/>
      <c r="SVH205" s="943"/>
      <c r="SVI205" s="943"/>
      <c r="SVJ205" s="943"/>
      <c r="SVK205" s="943"/>
      <c r="SVL205" s="943"/>
      <c r="SVM205" s="943"/>
      <c r="SVN205" s="943"/>
      <c r="SVO205" s="943"/>
      <c r="SVP205" s="943"/>
      <c r="SVQ205" s="943"/>
      <c r="SVR205" s="943"/>
      <c r="SVS205" s="943"/>
      <c r="SVT205" s="943"/>
      <c r="SVU205" s="943"/>
      <c r="SVV205" s="943"/>
      <c r="SVW205" s="943"/>
      <c r="SVX205" s="943"/>
      <c r="SVY205" s="943"/>
      <c r="SVZ205" s="943"/>
      <c r="SWA205" s="943"/>
      <c r="SWB205" s="943"/>
      <c r="SWC205" s="943"/>
      <c r="SWD205" s="943"/>
      <c r="SWE205" s="943"/>
      <c r="SWF205" s="943"/>
      <c r="SWG205" s="943"/>
      <c r="SWH205" s="943"/>
      <c r="SWI205" s="943"/>
      <c r="SWJ205" s="943"/>
      <c r="SWK205" s="943"/>
      <c r="SWL205" s="943"/>
      <c r="SWM205" s="943"/>
      <c r="SWN205" s="943"/>
      <c r="SWO205" s="943"/>
      <c r="SWP205" s="943"/>
      <c r="SWQ205" s="943"/>
      <c r="SWR205" s="943"/>
      <c r="SWS205" s="943"/>
      <c r="SWT205" s="943"/>
      <c r="SWU205" s="943"/>
      <c r="SWV205" s="943"/>
      <c r="SWW205" s="943"/>
      <c r="SWX205" s="943"/>
      <c r="SWY205" s="943"/>
      <c r="SWZ205" s="943"/>
      <c r="SXA205" s="943"/>
      <c r="SXB205" s="943"/>
      <c r="SXC205" s="943"/>
      <c r="SXD205" s="943"/>
      <c r="SXE205" s="943"/>
      <c r="SXF205" s="943"/>
      <c r="SXG205" s="943"/>
      <c r="SXH205" s="943"/>
      <c r="SXI205" s="943"/>
      <c r="SXJ205" s="943"/>
      <c r="SXK205" s="943"/>
      <c r="SXL205" s="943"/>
      <c r="SXM205" s="943"/>
      <c r="SXN205" s="943"/>
      <c r="SXO205" s="943"/>
      <c r="SXP205" s="943"/>
      <c r="SXQ205" s="943"/>
      <c r="SXR205" s="943"/>
      <c r="SXS205" s="943"/>
      <c r="SXT205" s="943"/>
      <c r="SXU205" s="943"/>
      <c r="SXV205" s="943"/>
      <c r="SXW205" s="943"/>
      <c r="SXX205" s="943"/>
      <c r="SXY205" s="943"/>
      <c r="SXZ205" s="943"/>
      <c r="SYA205" s="943"/>
      <c r="SYB205" s="943"/>
      <c r="SYC205" s="943"/>
      <c r="SYD205" s="943"/>
      <c r="SYE205" s="943"/>
      <c r="SYF205" s="943"/>
      <c r="SYG205" s="943"/>
      <c r="SYH205" s="943"/>
      <c r="SYI205" s="943"/>
      <c r="SYJ205" s="943"/>
      <c r="SYK205" s="943"/>
      <c r="SYL205" s="943"/>
      <c r="SYM205" s="943"/>
      <c r="SYN205" s="943"/>
      <c r="SYO205" s="943"/>
      <c r="SYP205" s="943"/>
      <c r="SYQ205" s="943"/>
      <c r="SYR205" s="943"/>
      <c r="SYS205" s="943"/>
      <c r="SYT205" s="943"/>
      <c r="SYU205" s="943"/>
      <c r="SYV205" s="943"/>
      <c r="SYW205" s="943"/>
      <c r="SYX205" s="943"/>
      <c r="SYY205" s="943"/>
      <c r="SYZ205" s="943"/>
      <c r="SZA205" s="943"/>
      <c r="SZB205" s="943"/>
      <c r="SZC205" s="943"/>
      <c r="SZD205" s="943"/>
      <c r="SZE205" s="943"/>
      <c r="SZF205" s="943"/>
      <c r="SZG205" s="943"/>
      <c r="SZH205" s="943"/>
      <c r="SZI205" s="943"/>
      <c r="SZJ205" s="943"/>
      <c r="SZK205" s="943"/>
      <c r="SZL205" s="943"/>
      <c r="SZM205" s="943"/>
      <c r="SZN205" s="943"/>
      <c r="SZO205" s="943"/>
      <c r="SZP205" s="943"/>
      <c r="SZQ205" s="943"/>
      <c r="SZR205" s="943"/>
      <c r="SZS205" s="943"/>
      <c r="SZT205" s="943"/>
      <c r="SZU205" s="943"/>
      <c r="SZV205" s="943"/>
      <c r="SZW205" s="943"/>
      <c r="SZX205" s="943"/>
      <c r="SZY205" s="943"/>
      <c r="SZZ205" s="943"/>
      <c r="TAA205" s="943"/>
      <c r="TAB205" s="943"/>
      <c r="TAC205" s="943"/>
      <c r="TAD205" s="943"/>
      <c r="TAE205" s="943"/>
      <c r="TAF205" s="943"/>
      <c r="TAG205" s="943"/>
      <c r="TAH205" s="943"/>
      <c r="TAI205" s="943"/>
      <c r="TAJ205" s="943"/>
      <c r="TAK205" s="943"/>
      <c r="TAL205" s="943"/>
      <c r="TAM205" s="943"/>
      <c r="TAN205" s="943"/>
      <c r="TAO205" s="943"/>
      <c r="TAP205" s="943"/>
      <c r="TAQ205" s="943"/>
      <c r="TAR205" s="943"/>
      <c r="TAS205" s="943"/>
      <c r="TAU205" s="943"/>
      <c r="TAV205" s="943"/>
      <c r="TAW205" s="943"/>
      <c r="TAX205" s="943"/>
      <c r="TAY205" s="943"/>
      <c r="TAZ205" s="943"/>
      <c r="TBA205" s="943"/>
      <c r="TBB205" s="943"/>
      <c r="TBC205" s="943"/>
      <c r="TBD205" s="943"/>
      <c r="TBE205" s="943"/>
      <c r="TBF205" s="943"/>
      <c r="TBG205" s="943"/>
      <c r="TBH205" s="943"/>
      <c r="TBI205" s="943"/>
      <c r="TBJ205" s="943"/>
      <c r="TBK205" s="943"/>
      <c r="TBL205" s="943"/>
      <c r="TBM205" s="943"/>
      <c r="TBN205" s="943"/>
      <c r="TBO205" s="943"/>
      <c r="TBP205" s="943"/>
      <c r="TBQ205" s="943"/>
      <c r="TBR205" s="943"/>
      <c r="TBS205" s="943"/>
      <c r="TBT205" s="943"/>
      <c r="TBU205" s="943"/>
      <c r="TBV205" s="943"/>
      <c r="TBW205" s="943"/>
      <c r="TBX205" s="943"/>
      <c r="TBY205" s="943"/>
      <c r="TBZ205" s="943"/>
      <c r="TCA205" s="943"/>
      <c r="TCB205" s="943"/>
      <c r="TCC205" s="943"/>
      <c r="TCD205" s="943"/>
      <c r="TCE205" s="943"/>
      <c r="TCF205" s="943"/>
      <c r="TCG205" s="943"/>
      <c r="TCH205" s="943"/>
      <c r="TCI205" s="943"/>
      <c r="TCJ205" s="943"/>
      <c r="TCK205" s="943"/>
      <c r="TCL205" s="943"/>
      <c r="TCM205" s="943"/>
      <c r="TCN205" s="943"/>
      <c r="TCO205" s="943"/>
      <c r="TCP205" s="943"/>
      <c r="TCQ205" s="943"/>
      <c r="TCR205" s="943"/>
      <c r="TCS205" s="943"/>
      <c r="TCT205" s="943"/>
      <c r="TCU205" s="943"/>
      <c r="TCV205" s="943"/>
      <c r="TCW205" s="943"/>
      <c r="TCX205" s="943"/>
      <c r="TCY205" s="943"/>
      <c r="TCZ205" s="943"/>
      <c r="TDA205" s="943"/>
      <c r="TDB205" s="943"/>
      <c r="TDC205" s="943"/>
      <c r="TDD205" s="943"/>
      <c r="TDE205" s="943"/>
      <c r="TDF205" s="943"/>
      <c r="TDG205" s="943"/>
      <c r="TDH205" s="943"/>
      <c r="TDI205" s="943"/>
      <c r="TDJ205" s="943"/>
      <c r="TDK205" s="943"/>
      <c r="TDL205" s="943"/>
      <c r="TDM205" s="943"/>
      <c r="TDN205" s="943"/>
      <c r="TDO205" s="943"/>
      <c r="TDP205" s="943"/>
      <c r="TDQ205" s="943"/>
      <c r="TDR205" s="943"/>
      <c r="TDS205" s="943"/>
      <c r="TDT205" s="943"/>
      <c r="TDU205" s="943"/>
      <c r="TDV205" s="943"/>
      <c r="TDW205" s="943"/>
      <c r="TDX205" s="943"/>
      <c r="TDY205" s="943"/>
      <c r="TDZ205" s="943"/>
      <c r="TEA205" s="943"/>
      <c r="TEB205" s="943"/>
      <c r="TEC205" s="943"/>
      <c r="TED205" s="943"/>
      <c r="TEE205" s="943"/>
      <c r="TEF205" s="943"/>
      <c r="TEG205" s="943"/>
      <c r="TEH205" s="943"/>
      <c r="TEI205" s="943"/>
      <c r="TEJ205" s="943"/>
      <c r="TEK205" s="943"/>
      <c r="TEL205" s="943"/>
      <c r="TEM205" s="943"/>
      <c r="TEN205" s="943"/>
      <c r="TEO205" s="943"/>
      <c r="TEP205" s="943"/>
      <c r="TEQ205" s="943"/>
      <c r="TER205" s="943"/>
      <c r="TES205" s="943"/>
      <c r="TET205" s="943"/>
      <c r="TEU205" s="943"/>
      <c r="TEV205" s="943"/>
      <c r="TEW205" s="943"/>
      <c r="TEX205" s="943"/>
      <c r="TEY205" s="943"/>
      <c r="TEZ205" s="943"/>
      <c r="TFA205" s="943"/>
      <c r="TFB205" s="943"/>
      <c r="TFC205" s="943"/>
      <c r="TFD205" s="943"/>
      <c r="TFE205" s="943"/>
      <c r="TFF205" s="943"/>
      <c r="TFG205" s="943"/>
      <c r="TFH205" s="943"/>
      <c r="TFI205" s="943"/>
      <c r="TFJ205" s="943"/>
      <c r="TFK205" s="943"/>
      <c r="TFL205" s="943"/>
      <c r="TFM205" s="943"/>
      <c r="TFN205" s="943"/>
      <c r="TFO205" s="943"/>
      <c r="TFP205" s="943"/>
      <c r="TFQ205" s="943"/>
      <c r="TFR205" s="943"/>
      <c r="TFS205" s="943"/>
      <c r="TFT205" s="943"/>
      <c r="TFU205" s="943"/>
      <c r="TFV205" s="943"/>
      <c r="TFW205" s="943"/>
      <c r="TFX205" s="943"/>
      <c r="TFY205" s="943"/>
      <c r="TFZ205" s="943"/>
      <c r="TGA205" s="943"/>
      <c r="TGB205" s="943"/>
      <c r="TGC205" s="943"/>
      <c r="TGD205" s="943"/>
      <c r="TGE205" s="943"/>
      <c r="TGF205" s="943"/>
      <c r="TGG205" s="943"/>
      <c r="TGH205" s="943"/>
      <c r="TGI205" s="943"/>
      <c r="TGJ205" s="943"/>
      <c r="TGK205" s="943"/>
      <c r="TGL205" s="943"/>
      <c r="TGM205" s="943"/>
      <c r="TGN205" s="943"/>
      <c r="TGO205" s="943"/>
      <c r="TGP205" s="943"/>
      <c r="TGQ205" s="943"/>
      <c r="TGR205" s="943"/>
      <c r="TGS205" s="943"/>
      <c r="TGT205" s="943"/>
      <c r="TGU205" s="943"/>
      <c r="TGV205" s="943"/>
      <c r="TGW205" s="943"/>
      <c r="TGX205" s="943"/>
      <c r="TGY205" s="943"/>
      <c r="TGZ205" s="943"/>
      <c r="THA205" s="943"/>
      <c r="THB205" s="943"/>
      <c r="THC205" s="943"/>
      <c r="THD205" s="943"/>
      <c r="THE205" s="943"/>
      <c r="THF205" s="943"/>
      <c r="THG205" s="943"/>
      <c r="THH205" s="943"/>
      <c r="THI205" s="943"/>
      <c r="THJ205" s="943"/>
      <c r="THK205" s="943"/>
      <c r="THL205" s="943"/>
      <c r="THM205" s="943"/>
      <c r="THN205" s="943"/>
      <c r="THO205" s="943"/>
      <c r="THP205" s="943"/>
      <c r="THQ205" s="943"/>
      <c r="THR205" s="943"/>
      <c r="THS205" s="943"/>
      <c r="THT205" s="943"/>
      <c r="THU205" s="943"/>
      <c r="THV205" s="943"/>
      <c r="THW205" s="943"/>
      <c r="THX205" s="943"/>
      <c r="THY205" s="943"/>
      <c r="THZ205" s="943"/>
      <c r="TIA205" s="943"/>
      <c r="TIB205" s="943"/>
      <c r="TIC205" s="943"/>
      <c r="TID205" s="943"/>
      <c r="TIE205" s="943"/>
      <c r="TIF205" s="943"/>
      <c r="TIG205" s="943"/>
      <c r="TIH205" s="943"/>
      <c r="TII205" s="943"/>
      <c r="TIJ205" s="943"/>
      <c r="TIK205" s="943"/>
      <c r="TIL205" s="943"/>
      <c r="TIM205" s="943"/>
      <c r="TIN205" s="943"/>
      <c r="TIO205" s="943"/>
      <c r="TIP205" s="943"/>
      <c r="TIQ205" s="943"/>
      <c r="TIR205" s="943"/>
      <c r="TIS205" s="943"/>
      <c r="TIT205" s="943"/>
      <c r="TIU205" s="943"/>
      <c r="TIV205" s="943"/>
      <c r="TIW205" s="943"/>
      <c r="TIX205" s="943"/>
      <c r="TIY205" s="943"/>
      <c r="TIZ205" s="943"/>
      <c r="TJA205" s="943"/>
      <c r="TJB205" s="943"/>
      <c r="TJC205" s="943"/>
      <c r="TJD205" s="943"/>
      <c r="TJE205" s="943"/>
      <c r="TJF205" s="943"/>
      <c r="TJG205" s="943"/>
      <c r="TJH205" s="943"/>
      <c r="TJI205" s="943"/>
      <c r="TJJ205" s="943"/>
      <c r="TJK205" s="943"/>
      <c r="TJL205" s="943"/>
      <c r="TJM205" s="943"/>
      <c r="TJN205" s="943"/>
      <c r="TJO205" s="943"/>
      <c r="TJP205" s="943"/>
      <c r="TJQ205" s="943"/>
      <c r="TJR205" s="943"/>
      <c r="TJS205" s="943"/>
      <c r="TJT205" s="943"/>
      <c r="TJU205" s="943"/>
      <c r="TJV205" s="943"/>
      <c r="TJW205" s="943"/>
      <c r="TJX205" s="943"/>
      <c r="TJY205" s="943"/>
      <c r="TJZ205" s="943"/>
      <c r="TKA205" s="943"/>
      <c r="TKB205" s="943"/>
      <c r="TKC205" s="943"/>
      <c r="TKD205" s="943"/>
      <c r="TKE205" s="943"/>
      <c r="TKF205" s="943"/>
      <c r="TKG205" s="943"/>
      <c r="TKH205" s="943"/>
      <c r="TKI205" s="943"/>
      <c r="TKJ205" s="943"/>
      <c r="TKK205" s="943"/>
      <c r="TKL205" s="943"/>
      <c r="TKM205" s="943"/>
      <c r="TKN205" s="943"/>
      <c r="TKO205" s="943"/>
      <c r="TKQ205" s="943"/>
      <c r="TKR205" s="943"/>
      <c r="TKS205" s="943"/>
      <c r="TKT205" s="943"/>
      <c r="TKU205" s="943"/>
      <c r="TKV205" s="943"/>
      <c r="TKW205" s="943"/>
      <c r="TKX205" s="943"/>
      <c r="TKY205" s="943"/>
      <c r="TKZ205" s="943"/>
      <c r="TLA205" s="943"/>
      <c r="TLB205" s="943"/>
      <c r="TLC205" s="943"/>
      <c r="TLD205" s="943"/>
      <c r="TLE205" s="943"/>
      <c r="TLF205" s="943"/>
      <c r="TLG205" s="943"/>
      <c r="TLH205" s="943"/>
      <c r="TLI205" s="943"/>
      <c r="TLJ205" s="943"/>
      <c r="TLK205" s="943"/>
      <c r="TLL205" s="943"/>
      <c r="TLM205" s="943"/>
      <c r="TLN205" s="943"/>
      <c r="TLO205" s="943"/>
      <c r="TLP205" s="943"/>
      <c r="TLQ205" s="943"/>
      <c r="TLR205" s="943"/>
      <c r="TLS205" s="943"/>
      <c r="TLT205" s="943"/>
      <c r="TLU205" s="943"/>
      <c r="TLV205" s="943"/>
      <c r="TLW205" s="943"/>
      <c r="TLX205" s="943"/>
      <c r="TLY205" s="943"/>
      <c r="TLZ205" s="943"/>
      <c r="TMA205" s="943"/>
      <c r="TMB205" s="943"/>
      <c r="TMC205" s="943"/>
      <c r="TMD205" s="943"/>
      <c r="TME205" s="943"/>
      <c r="TMF205" s="943"/>
      <c r="TMG205" s="943"/>
      <c r="TMH205" s="943"/>
      <c r="TMI205" s="943"/>
      <c r="TMJ205" s="943"/>
      <c r="TMK205" s="943"/>
      <c r="TML205" s="943"/>
      <c r="TMM205" s="943"/>
      <c r="TMN205" s="943"/>
      <c r="TMO205" s="943"/>
      <c r="TMP205" s="943"/>
      <c r="TMQ205" s="943"/>
      <c r="TMR205" s="943"/>
      <c r="TMS205" s="943"/>
      <c r="TMT205" s="943"/>
      <c r="TMU205" s="943"/>
      <c r="TMV205" s="943"/>
      <c r="TMW205" s="943"/>
      <c r="TMX205" s="943"/>
      <c r="TMY205" s="943"/>
      <c r="TMZ205" s="943"/>
      <c r="TNA205" s="943"/>
      <c r="TNB205" s="943"/>
      <c r="TNC205" s="943"/>
      <c r="TND205" s="943"/>
      <c r="TNE205" s="943"/>
      <c r="TNF205" s="943"/>
      <c r="TNG205" s="943"/>
      <c r="TNH205" s="943"/>
      <c r="TNI205" s="943"/>
      <c r="TNJ205" s="943"/>
      <c r="TNK205" s="943"/>
      <c r="TNL205" s="943"/>
      <c r="TNM205" s="943"/>
      <c r="TNN205" s="943"/>
      <c r="TNO205" s="943"/>
      <c r="TNP205" s="943"/>
      <c r="TNQ205" s="943"/>
      <c r="TNR205" s="943"/>
      <c r="TNS205" s="943"/>
      <c r="TNT205" s="943"/>
      <c r="TNU205" s="943"/>
      <c r="TNV205" s="943"/>
      <c r="TNW205" s="943"/>
      <c r="TNX205" s="943"/>
      <c r="TNY205" s="943"/>
      <c r="TNZ205" s="943"/>
      <c r="TOA205" s="943"/>
      <c r="TOB205" s="943"/>
      <c r="TOC205" s="943"/>
      <c r="TOD205" s="943"/>
      <c r="TOE205" s="943"/>
      <c r="TOF205" s="943"/>
      <c r="TOG205" s="943"/>
      <c r="TOH205" s="943"/>
      <c r="TOI205" s="943"/>
      <c r="TOJ205" s="943"/>
      <c r="TOK205" s="943"/>
      <c r="TOL205" s="943"/>
      <c r="TOM205" s="943"/>
      <c r="TON205" s="943"/>
      <c r="TOO205" s="943"/>
      <c r="TOP205" s="943"/>
      <c r="TOQ205" s="943"/>
      <c r="TOR205" s="943"/>
      <c r="TOS205" s="943"/>
      <c r="TOT205" s="943"/>
      <c r="TOU205" s="943"/>
      <c r="TOV205" s="943"/>
      <c r="TOW205" s="943"/>
      <c r="TOX205" s="943"/>
      <c r="TOY205" s="943"/>
      <c r="TOZ205" s="943"/>
      <c r="TPA205" s="943"/>
      <c r="TPB205" s="943"/>
      <c r="TPC205" s="943"/>
      <c r="TPD205" s="943"/>
      <c r="TPE205" s="943"/>
      <c r="TPF205" s="943"/>
      <c r="TPG205" s="943"/>
      <c r="TPH205" s="943"/>
      <c r="TPI205" s="943"/>
      <c r="TPJ205" s="943"/>
      <c r="TPK205" s="943"/>
      <c r="TPL205" s="943"/>
      <c r="TPM205" s="943"/>
      <c r="TPN205" s="943"/>
      <c r="TPO205" s="943"/>
      <c r="TPP205" s="943"/>
      <c r="TPQ205" s="943"/>
      <c r="TPR205" s="943"/>
      <c r="TPS205" s="943"/>
      <c r="TPT205" s="943"/>
      <c r="TPU205" s="943"/>
      <c r="TPV205" s="943"/>
      <c r="TPW205" s="943"/>
      <c r="TPX205" s="943"/>
      <c r="TPY205" s="943"/>
      <c r="TPZ205" s="943"/>
      <c r="TQA205" s="943"/>
      <c r="TQB205" s="943"/>
      <c r="TQC205" s="943"/>
      <c r="TQD205" s="943"/>
      <c r="TQE205" s="943"/>
      <c r="TQF205" s="943"/>
      <c r="TQG205" s="943"/>
      <c r="TQH205" s="943"/>
      <c r="TQI205" s="943"/>
      <c r="TQJ205" s="943"/>
      <c r="TQK205" s="943"/>
      <c r="TQL205" s="943"/>
      <c r="TQM205" s="943"/>
      <c r="TQN205" s="943"/>
      <c r="TQO205" s="943"/>
      <c r="TQP205" s="943"/>
      <c r="TQQ205" s="943"/>
      <c r="TQR205" s="943"/>
      <c r="TQS205" s="943"/>
      <c r="TQT205" s="943"/>
      <c r="TQU205" s="943"/>
      <c r="TQV205" s="943"/>
      <c r="TQW205" s="943"/>
      <c r="TQX205" s="943"/>
      <c r="TQY205" s="943"/>
      <c r="TQZ205" s="943"/>
      <c r="TRA205" s="943"/>
      <c r="TRB205" s="943"/>
      <c r="TRC205" s="943"/>
      <c r="TRD205" s="943"/>
      <c r="TRE205" s="943"/>
      <c r="TRF205" s="943"/>
      <c r="TRG205" s="943"/>
      <c r="TRH205" s="943"/>
      <c r="TRI205" s="943"/>
      <c r="TRJ205" s="943"/>
      <c r="TRK205" s="943"/>
      <c r="TRL205" s="943"/>
      <c r="TRM205" s="943"/>
      <c r="TRN205" s="943"/>
      <c r="TRO205" s="943"/>
      <c r="TRP205" s="943"/>
      <c r="TRQ205" s="943"/>
      <c r="TRR205" s="943"/>
      <c r="TRS205" s="943"/>
      <c r="TRT205" s="943"/>
      <c r="TRU205" s="943"/>
      <c r="TRV205" s="943"/>
      <c r="TRW205" s="943"/>
      <c r="TRX205" s="943"/>
      <c r="TRY205" s="943"/>
      <c r="TRZ205" s="943"/>
      <c r="TSA205" s="943"/>
      <c r="TSB205" s="943"/>
      <c r="TSC205" s="943"/>
      <c r="TSD205" s="943"/>
      <c r="TSE205" s="943"/>
      <c r="TSF205" s="943"/>
      <c r="TSG205" s="943"/>
      <c r="TSH205" s="943"/>
      <c r="TSI205" s="943"/>
      <c r="TSJ205" s="943"/>
      <c r="TSK205" s="943"/>
      <c r="TSL205" s="943"/>
      <c r="TSM205" s="943"/>
      <c r="TSN205" s="943"/>
      <c r="TSO205" s="943"/>
      <c r="TSP205" s="943"/>
      <c r="TSQ205" s="943"/>
      <c r="TSR205" s="943"/>
      <c r="TSS205" s="943"/>
      <c r="TST205" s="943"/>
      <c r="TSU205" s="943"/>
      <c r="TSV205" s="943"/>
      <c r="TSW205" s="943"/>
      <c r="TSX205" s="943"/>
      <c r="TSY205" s="943"/>
      <c r="TSZ205" s="943"/>
      <c r="TTA205" s="943"/>
      <c r="TTB205" s="943"/>
      <c r="TTC205" s="943"/>
      <c r="TTD205" s="943"/>
      <c r="TTE205" s="943"/>
      <c r="TTF205" s="943"/>
      <c r="TTG205" s="943"/>
      <c r="TTH205" s="943"/>
      <c r="TTI205" s="943"/>
      <c r="TTJ205" s="943"/>
      <c r="TTK205" s="943"/>
      <c r="TTL205" s="943"/>
      <c r="TTM205" s="943"/>
      <c r="TTN205" s="943"/>
      <c r="TTO205" s="943"/>
      <c r="TTP205" s="943"/>
      <c r="TTQ205" s="943"/>
      <c r="TTR205" s="943"/>
      <c r="TTS205" s="943"/>
      <c r="TTT205" s="943"/>
      <c r="TTU205" s="943"/>
      <c r="TTV205" s="943"/>
      <c r="TTW205" s="943"/>
      <c r="TTX205" s="943"/>
      <c r="TTY205" s="943"/>
      <c r="TTZ205" s="943"/>
      <c r="TUA205" s="943"/>
      <c r="TUB205" s="943"/>
      <c r="TUC205" s="943"/>
      <c r="TUD205" s="943"/>
      <c r="TUE205" s="943"/>
      <c r="TUF205" s="943"/>
      <c r="TUG205" s="943"/>
      <c r="TUH205" s="943"/>
      <c r="TUI205" s="943"/>
      <c r="TUJ205" s="943"/>
      <c r="TUK205" s="943"/>
      <c r="TUM205" s="943"/>
      <c r="TUN205" s="943"/>
      <c r="TUO205" s="943"/>
      <c r="TUP205" s="943"/>
      <c r="TUQ205" s="943"/>
      <c r="TUR205" s="943"/>
      <c r="TUS205" s="943"/>
      <c r="TUT205" s="943"/>
      <c r="TUU205" s="943"/>
      <c r="TUV205" s="943"/>
      <c r="TUW205" s="943"/>
      <c r="TUX205" s="943"/>
      <c r="TUY205" s="943"/>
      <c r="TUZ205" s="943"/>
      <c r="TVA205" s="943"/>
      <c r="TVB205" s="943"/>
      <c r="TVC205" s="943"/>
      <c r="TVD205" s="943"/>
      <c r="TVE205" s="943"/>
      <c r="TVF205" s="943"/>
      <c r="TVG205" s="943"/>
      <c r="TVH205" s="943"/>
      <c r="TVI205" s="943"/>
      <c r="TVJ205" s="943"/>
      <c r="TVK205" s="943"/>
      <c r="TVL205" s="943"/>
      <c r="TVM205" s="943"/>
      <c r="TVN205" s="943"/>
      <c r="TVO205" s="943"/>
      <c r="TVP205" s="943"/>
      <c r="TVQ205" s="943"/>
      <c r="TVR205" s="943"/>
      <c r="TVS205" s="943"/>
      <c r="TVT205" s="943"/>
      <c r="TVU205" s="943"/>
      <c r="TVV205" s="943"/>
      <c r="TVW205" s="943"/>
      <c r="TVX205" s="943"/>
      <c r="TVY205" s="943"/>
      <c r="TVZ205" s="943"/>
      <c r="TWA205" s="943"/>
      <c r="TWB205" s="943"/>
      <c r="TWC205" s="943"/>
      <c r="TWD205" s="943"/>
      <c r="TWE205" s="943"/>
      <c r="TWF205" s="943"/>
      <c r="TWG205" s="943"/>
      <c r="TWH205" s="943"/>
      <c r="TWI205" s="943"/>
      <c r="TWJ205" s="943"/>
      <c r="TWK205" s="943"/>
      <c r="TWL205" s="943"/>
      <c r="TWM205" s="943"/>
      <c r="TWN205" s="943"/>
      <c r="TWO205" s="943"/>
      <c r="TWP205" s="943"/>
      <c r="TWQ205" s="943"/>
      <c r="TWR205" s="943"/>
      <c r="TWS205" s="943"/>
      <c r="TWT205" s="943"/>
      <c r="TWU205" s="943"/>
      <c r="TWV205" s="943"/>
      <c r="TWW205" s="943"/>
      <c r="TWX205" s="943"/>
      <c r="TWY205" s="943"/>
      <c r="TWZ205" s="943"/>
      <c r="TXA205" s="943"/>
      <c r="TXB205" s="943"/>
      <c r="TXC205" s="943"/>
      <c r="TXD205" s="943"/>
      <c r="TXE205" s="943"/>
      <c r="TXF205" s="943"/>
      <c r="TXG205" s="943"/>
      <c r="TXH205" s="943"/>
      <c r="TXI205" s="943"/>
      <c r="TXJ205" s="943"/>
      <c r="TXK205" s="943"/>
      <c r="TXL205" s="943"/>
      <c r="TXM205" s="943"/>
      <c r="TXN205" s="943"/>
      <c r="TXO205" s="943"/>
      <c r="TXP205" s="943"/>
      <c r="TXQ205" s="943"/>
      <c r="TXR205" s="943"/>
      <c r="TXS205" s="943"/>
      <c r="TXT205" s="943"/>
      <c r="TXU205" s="943"/>
      <c r="TXV205" s="943"/>
      <c r="TXW205" s="943"/>
      <c r="TXX205" s="943"/>
      <c r="TXY205" s="943"/>
      <c r="TXZ205" s="943"/>
      <c r="TYA205" s="943"/>
      <c r="TYB205" s="943"/>
      <c r="TYC205" s="943"/>
      <c r="TYD205" s="943"/>
      <c r="TYE205" s="943"/>
      <c r="TYF205" s="943"/>
      <c r="TYG205" s="943"/>
      <c r="TYH205" s="943"/>
      <c r="TYI205" s="943"/>
      <c r="TYJ205" s="943"/>
      <c r="TYK205" s="943"/>
      <c r="TYL205" s="943"/>
      <c r="TYM205" s="943"/>
      <c r="TYN205" s="943"/>
      <c r="TYO205" s="943"/>
      <c r="TYP205" s="943"/>
      <c r="TYQ205" s="943"/>
      <c r="TYR205" s="943"/>
      <c r="TYS205" s="943"/>
      <c r="TYT205" s="943"/>
      <c r="TYU205" s="943"/>
      <c r="TYV205" s="943"/>
      <c r="TYW205" s="943"/>
      <c r="TYX205" s="943"/>
      <c r="TYY205" s="943"/>
      <c r="TYZ205" s="943"/>
      <c r="TZA205" s="943"/>
      <c r="TZB205" s="943"/>
      <c r="TZC205" s="943"/>
      <c r="TZD205" s="943"/>
      <c r="TZE205" s="943"/>
      <c r="TZF205" s="943"/>
      <c r="TZG205" s="943"/>
      <c r="TZH205" s="943"/>
      <c r="TZI205" s="943"/>
      <c r="TZJ205" s="943"/>
      <c r="TZK205" s="943"/>
      <c r="TZL205" s="943"/>
      <c r="TZM205" s="943"/>
      <c r="TZN205" s="943"/>
      <c r="TZO205" s="943"/>
      <c r="TZP205" s="943"/>
      <c r="TZQ205" s="943"/>
      <c r="TZR205" s="943"/>
      <c r="TZS205" s="943"/>
      <c r="TZT205" s="943"/>
      <c r="TZU205" s="943"/>
      <c r="TZV205" s="943"/>
      <c r="TZW205" s="943"/>
      <c r="TZX205" s="943"/>
      <c r="TZY205" s="943"/>
      <c r="TZZ205" s="943"/>
      <c r="UAA205" s="943"/>
      <c r="UAB205" s="943"/>
      <c r="UAC205" s="943"/>
      <c r="UAD205" s="943"/>
      <c r="UAE205" s="943"/>
      <c r="UAF205" s="943"/>
      <c r="UAG205" s="943"/>
      <c r="UAH205" s="943"/>
      <c r="UAI205" s="943"/>
      <c r="UAJ205" s="943"/>
      <c r="UAK205" s="943"/>
      <c r="UAL205" s="943"/>
      <c r="UAM205" s="943"/>
      <c r="UAN205" s="943"/>
      <c r="UAO205" s="943"/>
      <c r="UAP205" s="943"/>
      <c r="UAQ205" s="943"/>
      <c r="UAR205" s="943"/>
      <c r="UAS205" s="943"/>
      <c r="UAT205" s="943"/>
      <c r="UAU205" s="943"/>
      <c r="UAV205" s="943"/>
      <c r="UAW205" s="943"/>
      <c r="UAX205" s="943"/>
      <c r="UAY205" s="943"/>
      <c r="UAZ205" s="943"/>
      <c r="UBA205" s="943"/>
      <c r="UBB205" s="943"/>
      <c r="UBC205" s="943"/>
      <c r="UBD205" s="943"/>
      <c r="UBE205" s="943"/>
      <c r="UBF205" s="943"/>
      <c r="UBG205" s="943"/>
      <c r="UBH205" s="943"/>
      <c r="UBI205" s="943"/>
      <c r="UBJ205" s="943"/>
      <c r="UBK205" s="943"/>
      <c r="UBL205" s="943"/>
      <c r="UBM205" s="943"/>
      <c r="UBN205" s="943"/>
      <c r="UBO205" s="943"/>
      <c r="UBP205" s="943"/>
      <c r="UBQ205" s="943"/>
      <c r="UBR205" s="943"/>
      <c r="UBS205" s="943"/>
      <c r="UBT205" s="943"/>
      <c r="UBU205" s="943"/>
      <c r="UBV205" s="943"/>
      <c r="UBW205" s="943"/>
      <c r="UBX205" s="943"/>
      <c r="UBY205" s="943"/>
      <c r="UBZ205" s="943"/>
      <c r="UCA205" s="943"/>
      <c r="UCB205" s="943"/>
      <c r="UCC205" s="943"/>
      <c r="UCD205" s="943"/>
      <c r="UCE205" s="943"/>
      <c r="UCF205" s="943"/>
      <c r="UCG205" s="943"/>
      <c r="UCH205" s="943"/>
      <c r="UCI205" s="943"/>
      <c r="UCJ205" s="943"/>
      <c r="UCK205" s="943"/>
      <c r="UCL205" s="943"/>
      <c r="UCM205" s="943"/>
      <c r="UCN205" s="943"/>
      <c r="UCO205" s="943"/>
      <c r="UCP205" s="943"/>
      <c r="UCQ205" s="943"/>
      <c r="UCR205" s="943"/>
      <c r="UCS205" s="943"/>
      <c r="UCT205" s="943"/>
      <c r="UCU205" s="943"/>
      <c r="UCV205" s="943"/>
      <c r="UCW205" s="943"/>
      <c r="UCX205" s="943"/>
      <c r="UCY205" s="943"/>
      <c r="UCZ205" s="943"/>
      <c r="UDA205" s="943"/>
      <c r="UDB205" s="943"/>
      <c r="UDC205" s="943"/>
      <c r="UDD205" s="943"/>
      <c r="UDE205" s="943"/>
      <c r="UDF205" s="943"/>
      <c r="UDG205" s="943"/>
      <c r="UDH205" s="943"/>
      <c r="UDI205" s="943"/>
      <c r="UDJ205" s="943"/>
      <c r="UDK205" s="943"/>
      <c r="UDL205" s="943"/>
      <c r="UDM205" s="943"/>
      <c r="UDN205" s="943"/>
      <c r="UDO205" s="943"/>
      <c r="UDP205" s="943"/>
      <c r="UDQ205" s="943"/>
      <c r="UDR205" s="943"/>
      <c r="UDS205" s="943"/>
      <c r="UDT205" s="943"/>
      <c r="UDU205" s="943"/>
      <c r="UDV205" s="943"/>
      <c r="UDW205" s="943"/>
      <c r="UDX205" s="943"/>
      <c r="UDY205" s="943"/>
      <c r="UDZ205" s="943"/>
      <c r="UEA205" s="943"/>
      <c r="UEB205" s="943"/>
      <c r="UEC205" s="943"/>
      <c r="UED205" s="943"/>
      <c r="UEE205" s="943"/>
      <c r="UEF205" s="943"/>
      <c r="UEG205" s="943"/>
      <c r="UEI205" s="943"/>
      <c r="UEJ205" s="943"/>
      <c r="UEK205" s="943"/>
      <c r="UEL205" s="943"/>
      <c r="UEM205" s="943"/>
      <c r="UEN205" s="943"/>
      <c r="UEO205" s="943"/>
      <c r="UEP205" s="943"/>
      <c r="UEQ205" s="943"/>
      <c r="UER205" s="943"/>
      <c r="UES205" s="943"/>
      <c r="UET205" s="943"/>
      <c r="UEU205" s="943"/>
      <c r="UEV205" s="943"/>
      <c r="UEW205" s="943"/>
      <c r="UEX205" s="943"/>
      <c r="UEY205" s="943"/>
      <c r="UEZ205" s="943"/>
      <c r="UFA205" s="943"/>
      <c r="UFB205" s="943"/>
      <c r="UFC205" s="943"/>
      <c r="UFD205" s="943"/>
      <c r="UFE205" s="943"/>
      <c r="UFF205" s="943"/>
      <c r="UFG205" s="943"/>
      <c r="UFH205" s="943"/>
      <c r="UFI205" s="943"/>
      <c r="UFJ205" s="943"/>
      <c r="UFK205" s="943"/>
      <c r="UFL205" s="943"/>
      <c r="UFM205" s="943"/>
      <c r="UFN205" s="943"/>
      <c r="UFO205" s="943"/>
      <c r="UFP205" s="943"/>
      <c r="UFQ205" s="943"/>
      <c r="UFR205" s="943"/>
      <c r="UFS205" s="943"/>
      <c r="UFT205" s="943"/>
      <c r="UFU205" s="943"/>
      <c r="UFV205" s="943"/>
      <c r="UFW205" s="943"/>
      <c r="UFX205" s="943"/>
      <c r="UFY205" s="943"/>
      <c r="UFZ205" s="943"/>
      <c r="UGA205" s="943"/>
      <c r="UGB205" s="943"/>
      <c r="UGC205" s="943"/>
      <c r="UGD205" s="943"/>
      <c r="UGE205" s="943"/>
      <c r="UGF205" s="943"/>
      <c r="UGG205" s="943"/>
      <c r="UGH205" s="943"/>
      <c r="UGI205" s="943"/>
      <c r="UGJ205" s="943"/>
      <c r="UGK205" s="943"/>
      <c r="UGL205" s="943"/>
      <c r="UGM205" s="943"/>
      <c r="UGN205" s="943"/>
      <c r="UGO205" s="943"/>
      <c r="UGP205" s="943"/>
      <c r="UGQ205" s="943"/>
      <c r="UGR205" s="943"/>
      <c r="UGS205" s="943"/>
      <c r="UGT205" s="943"/>
      <c r="UGU205" s="943"/>
      <c r="UGV205" s="943"/>
      <c r="UGW205" s="943"/>
      <c r="UGX205" s="943"/>
      <c r="UGY205" s="943"/>
      <c r="UGZ205" s="943"/>
      <c r="UHA205" s="943"/>
      <c r="UHB205" s="943"/>
      <c r="UHC205" s="943"/>
      <c r="UHD205" s="943"/>
      <c r="UHE205" s="943"/>
      <c r="UHF205" s="943"/>
      <c r="UHG205" s="943"/>
      <c r="UHH205" s="943"/>
      <c r="UHI205" s="943"/>
      <c r="UHJ205" s="943"/>
      <c r="UHK205" s="943"/>
      <c r="UHL205" s="943"/>
      <c r="UHM205" s="943"/>
      <c r="UHN205" s="943"/>
      <c r="UHO205" s="943"/>
      <c r="UHP205" s="943"/>
      <c r="UHQ205" s="943"/>
      <c r="UHR205" s="943"/>
      <c r="UHS205" s="943"/>
      <c r="UHT205" s="943"/>
      <c r="UHU205" s="943"/>
      <c r="UHV205" s="943"/>
      <c r="UHW205" s="943"/>
      <c r="UHX205" s="943"/>
      <c r="UHY205" s="943"/>
      <c r="UHZ205" s="943"/>
      <c r="UIA205" s="943"/>
      <c r="UIB205" s="943"/>
      <c r="UIC205" s="943"/>
      <c r="UID205" s="943"/>
      <c r="UIE205" s="943"/>
      <c r="UIF205" s="943"/>
      <c r="UIG205" s="943"/>
      <c r="UIH205" s="943"/>
      <c r="UII205" s="943"/>
      <c r="UIJ205" s="943"/>
      <c r="UIK205" s="943"/>
      <c r="UIL205" s="943"/>
      <c r="UIM205" s="943"/>
      <c r="UIN205" s="943"/>
      <c r="UIO205" s="943"/>
      <c r="UIP205" s="943"/>
      <c r="UIQ205" s="943"/>
      <c r="UIR205" s="943"/>
      <c r="UIS205" s="943"/>
      <c r="UIT205" s="943"/>
      <c r="UIU205" s="943"/>
      <c r="UIV205" s="943"/>
      <c r="UIW205" s="943"/>
      <c r="UIX205" s="943"/>
      <c r="UIY205" s="943"/>
      <c r="UIZ205" s="943"/>
      <c r="UJA205" s="943"/>
      <c r="UJB205" s="943"/>
      <c r="UJC205" s="943"/>
      <c r="UJD205" s="943"/>
      <c r="UJE205" s="943"/>
      <c r="UJF205" s="943"/>
      <c r="UJG205" s="943"/>
      <c r="UJH205" s="943"/>
      <c r="UJI205" s="943"/>
      <c r="UJJ205" s="943"/>
      <c r="UJK205" s="943"/>
      <c r="UJL205" s="943"/>
      <c r="UJM205" s="943"/>
      <c r="UJN205" s="943"/>
      <c r="UJO205" s="943"/>
      <c r="UJP205" s="943"/>
      <c r="UJQ205" s="943"/>
      <c r="UJR205" s="943"/>
      <c r="UJS205" s="943"/>
      <c r="UJT205" s="943"/>
      <c r="UJU205" s="943"/>
      <c r="UJV205" s="943"/>
      <c r="UJW205" s="943"/>
      <c r="UJX205" s="943"/>
      <c r="UJY205" s="943"/>
      <c r="UJZ205" s="943"/>
      <c r="UKA205" s="943"/>
      <c r="UKB205" s="943"/>
      <c r="UKC205" s="943"/>
      <c r="UKD205" s="943"/>
      <c r="UKE205" s="943"/>
      <c r="UKF205" s="943"/>
      <c r="UKG205" s="943"/>
      <c r="UKH205" s="943"/>
      <c r="UKI205" s="943"/>
      <c r="UKJ205" s="943"/>
      <c r="UKK205" s="943"/>
      <c r="UKL205" s="943"/>
      <c r="UKM205" s="943"/>
      <c r="UKN205" s="943"/>
      <c r="UKO205" s="943"/>
      <c r="UKP205" s="943"/>
      <c r="UKQ205" s="943"/>
      <c r="UKR205" s="943"/>
      <c r="UKS205" s="943"/>
      <c r="UKT205" s="943"/>
      <c r="UKU205" s="943"/>
      <c r="UKV205" s="943"/>
      <c r="UKW205" s="943"/>
      <c r="UKX205" s="943"/>
      <c r="UKY205" s="943"/>
      <c r="UKZ205" s="943"/>
      <c r="ULA205" s="943"/>
      <c r="ULB205" s="943"/>
      <c r="ULC205" s="943"/>
      <c r="ULD205" s="943"/>
      <c r="ULE205" s="943"/>
      <c r="ULF205" s="943"/>
      <c r="ULG205" s="943"/>
      <c r="ULH205" s="943"/>
      <c r="ULI205" s="943"/>
      <c r="ULJ205" s="943"/>
      <c r="ULK205" s="943"/>
      <c r="ULL205" s="943"/>
      <c r="ULM205" s="943"/>
      <c r="ULN205" s="943"/>
      <c r="ULO205" s="943"/>
      <c r="ULP205" s="943"/>
      <c r="ULQ205" s="943"/>
      <c r="ULR205" s="943"/>
      <c r="ULS205" s="943"/>
      <c r="ULT205" s="943"/>
      <c r="ULU205" s="943"/>
      <c r="ULV205" s="943"/>
      <c r="ULW205" s="943"/>
      <c r="ULX205" s="943"/>
      <c r="ULY205" s="943"/>
      <c r="ULZ205" s="943"/>
      <c r="UMA205" s="943"/>
      <c r="UMB205" s="943"/>
      <c r="UMC205" s="943"/>
      <c r="UMD205" s="943"/>
      <c r="UME205" s="943"/>
      <c r="UMF205" s="943"/>
      <c r="UMG205" s="943"/>
      <c r="UMH205" s="943"/>
      <c r="UMI205" s="943"/>
      <c r="UMJ205" s="943"/>
      <c r="UMK205" s="943"/>
      <c r="UML205" s="943"/>
      <c r="UMM205" s="943"/>
      <c r="UMN205" s="943"/>
      <c r="UMO205" s="943"/>
      <c r="UMP205" s="943"/>
      <c r="UMQ205" s="943"/>
      <c r="UMR205" s="943"/>
      <c r="UMS205" s="943"/>
      <c r="UMT205" s="943"/>
      <c r="UMU205" s="943"/>
      <c r="UMV205" s="943"/>
      <c r="UMW205" s="943"/>
      <c r="UMX205" s="943"/>
      <c r="UMY205" s="943"/>
      <c r="UMZ205" s="943"/>
      <c r="UNA205" s="943"/>
      <c r="UNB205" s="943"/>
      <c r="UNC205" s="943"/>
      <c r="UND205" s="943"/>
      <c r="UNE205" s="943"/>
      <c r="UNF205" s="943"/>
      <c r="UNG205" s="943"/>
      <c r="UNH205" s="943"/>
      <c r="UNI205" s="943"/>
      <c r="UNJ205" s="943"/>
      <c r="UNK205" s="943"/>
      <c r="UNL205" s="943"/>
      <c r="UNM205" s="943"/>
      <c r="UNN205" s="943"/>
      <c r="UNO205" s="943"/>
      <c r="UNP205" s="943"/>
      <c r="UNQ205" s="943"/>
      <c r="UNR205" s="943"/>
      <c r="UNS205" s="943"/>
      <c r="UNT205" s="943"/>
      <c r="UNU205" s="943"/>
      <c r="UNV205" s="943"/>
      <c r="UNW205" s="943"/>
      <c r="UNX205" s="943"/>
      <c r="UNY205" s="943"/>
      <c r="UNZ205" s="943"/>
      <c r="UOA205" s="943"/>
      <c r="UOB205" s="943"/>
      <c r="UOC205" s="943"/>
      <c r="UOE205" s="943"/>
      <c r="UOF205" s="943"/>
      <c r="UOG205" s="943"/>
      <c r="UOH205" s="943"/>
      <c r="UOI205" s="943"/>
      <c r="UOJ205" s="943"/>
      <c r="UOK205" s="943"/>
      <c r="UOL205" s="943"/>
      <c r="UOM205" s="943"/>
      <c r="UON205" s="943"/>
      <c r="UOO205" s="943"/>
      <c r="UOP205" s="943"/>
      <c r="UOQ205" s="943"/>
      <c r="UOR205" s="943"/>
      <c r="UOS205" s="943"/>
      <c r="UOT205" s="943"/>
      <c r="UOU205" s="943"/>
      <c r="UOV205" s="943"/>
      <c r="UOW205" s="943"/>
      <c r="UOX205" s="943"/>
      <c r="UOY205" s="943"/>
      <c r="UOZ205" s="943"/>
      <c r="UPA205" s="943"/>
      <c r="UPB205" s="943"/>
      <c r="UPC205" s="943"/>
      <c r="UPD205" s="943"/>
      <c r="UPE205" s="943"/>
      <c r="UPF205" s="943"/>
      <c r="UPG205" s="943"/>
      <c r="UPH205" s="943"/>
      <c r="UPI205" s="943"/>
      <c r="UPJ205" s="943"/>
      <c r="UPK205" s="943"/>
      <c r="UPL205" s="943"/>
      <c r="UPM205" s="943"/>
      <c r="UPN205" s="943"/>
      <c r="UPO205" s="943"/>
      <c r="UPP205" s="943"/>
      <c r="UPQ205" s="943"/>
      <c r="UPR205" s="943"/>
      <c r="UPS205" s="943"/>
      <c r="UPT205" s="943"/>
      <c r="UPU205" s="943"/>
      <c r="UPV205" s="943"/>
      <c r="UPW205" s="943"/>
      <c r="UPX205" s="943"/>
      <c r="UPY205" s="943"/>
      <c r="UPZ205" s="943"/>
      <c r="UQA205" s="943"/>
      <c r="UQB205" s="943"/>
      <c r="UQC205" s="943"/>
      <c r="UQD205" s="943"/>
      <c r="UQE205" s="943"/>
      <c r="UQF205" s="943"/>
      <c r="UQG205" s="943"/>
      <c r="UQH205" s="943"/>
      <c r="UQI205" s="943"/>
      <c r="UQJ205" s="943"/>
      <c r="UQK205" s="943"/>
      <c r="UQL205" s="943"/>
      <c r="UQM205" s="943"/>
      <c r="UQN205" s="943"/>
      <c r="UQO205" s="943"/>
      <c r="UQP205" s="943"/>
      <c r="UQQ205" s="943"/>
      <c r="UQR205" s="943"/>
      <c r="UQS205" s="943"/>
      <c r="UQT205" s="943"/>
      <c r="UQU205" s="943"/>
      <c r="UQV205" s="943"/>
      <c r="UQW205" s="943"/>
      <c r="UQX205" s="943"/>
      <c r="UQY205" s="943"/>
      <c r="UQZ205" s="943"/>
      <c r="URA205" s="943"/>
      <c r="URB205" s="943"/>
      <c r="URC205" s="943"/>
      <c r="URD205" s="943"/>
      <c r="URE205" s="943"/>
      <c r="URF205" s="943"/>
      <c r="URG205" s="943"/>
      <c r="URH205" s="943"/>
      <c r="URI205" s="943"/>
      <c r="URJ205" s="943"/>
      <c r="URK205" s="943"/>
      <c r="URL205" s="943"/>
      <c r="URM205" s="943"/>
      <c r="URN205" s="943"/>
      <c r="URO205" s="943"/>
      <c r="URP205" s="943"/>
      <c r="URQ205" s="943"/>
      <c r="URR205" s="943"/>
      <c r="URS205" s="943"/>
      <c r="URT205" s="943"/>
      <c r="URU205" s="943"/>
      <c r="URV205" s="943"/>
      <c r="URW205" s="943"/>
      <c r="URX205" s="943"/>
      <c r="URY205" s="943"/>
      <c r="URZ205" s="943"/>
      <c r="USA205" s="943"/>
      <c r="USB205" s="943"/>
      <c r="USC205" s="943"/>
      <c r="USD205" s="943"/>
      <c r="USE205" s="943"/>
      <c r="USF205" s="943"/>
      <c r="USG205" s="943"/>
      <c r="USH205" s="943"/>
      <c r="USI205" s="943"/>
      <c r="USJ205" s="943"/>
      <c r="USK205" s="943"/>
      <c r="USL205" s="943"/>
      <c r="USM205" s="943"/>
      <c r="USN205" s="943"/>
      <c r="USO205" s="943"/>
      <c r="USP205" s="943"/>
      <c r="USQ205" s="943"/>
      <c r="USR205" s="943"/>
      <c r="USS205" s="943"/>
      <c r="UST205" s="943"/>
      <c r="USU205" s="943"/>
      <c r="USV205" s="943"/>
      <c r="USW205" s="943"/>
      <c r="USX205" s="943"/>
      <c r="USY205" s="943"/>
      <c r="USZ205" s="943"/>
      <c r="UTA205" s="943"/>
      <c r="UTB205" s="943"/>
      <c r="UTC205" s="943"/>
      <c r="UTD205" s="943"/>
      <c r="UTE205" s="943"/>
      <c r="UTF205" s="943"/>
      <c r="UTG205" s="943"/>
      <c r="UTH205" s="943"/>
      <c r="UTI205" s="943"/>
      <c r="UTJ205" s="943"/>
      <c r="UTK205" s="943"/>
      <c r="UTL205" s="943"/>
      <c r="UTM205" s="943"/>
      <c r="UTN205" s="943"/>
      <c r="UTO205" s="943"/>
      <c r="UTP205" s="943"/>
      <c r="UTQ205" s="943"/>
      <c r="UTR205" s="943"/>
      <c r="UTS205" s="943"/>
      <c r="UTT205" s="943"/>
      <c r="UTU205" s="943"/>
      <c r="UTV205" s="943"/>
      <c r="UTW205" s="943"/>
      <c r="UTX205" s="943"/>
      <c r="UTY205" s="943"/>
      <c r="UTZ205" s="943"/>
      <c r="UUA205" s="943"/>
      <c r="UUB205" s="943"/>
      <c r="UUC205" s="943"/>
      <c r="UUD205" s="943"/>
      <c r="UUE205" s="943"/>
      <c r="UUF205" s="943"/>
      <c r="UUG205" s="943"/>
      <c r="UUH205" s="943"/>
      <c r="UUI205" s="943"/>
      <c r="UUJ205" s="943"/>
      <c r="UUK205" s="943"/>
      <c r="UUL205" s="943"/>
      <c r="UUM205" s="943"/>
      <c r="UUN205" s="943"/>
      <c r="UUO205" s="943"/>
      <c r="UUP205" s="943"/>
      <c r="UUQ205" s="943"/>
      <c r="UUR205" s="943"/>
      <c r="UUS205" s="943"/>
      <c r="UUT205" s="943"/>
      <c r="UUU205" s="943"/>
      <c r="UUV205" s="943"/>
      <c r="UUW205" s="943"/>
      <c r="UUX205" s="943"/>
      <c r="UUY205" s="943"/>
      <c r="UUZ205" s="943"/>
      <c r="UVA205" s="943"/>
      <c r="UVB205" s="943"/>
      <c r="UVC205" s="943"/>
      <c r="UVD205" s="943"/>
      <c r="UVE205" s="943"/>
      <c r="UVF205" s="943"/>
      <c r="UVG205" s="943"/>
      <c r="UVH205" s="943"/>
      <c r="UVI205" s="943"/>
      <c r="UVJ205" s="943"/>
      <c r="UVK205" s="943"/>
      <c r="UVL205" s="943"/>
      <c r="UVM205" s="943"/>
      <c r="UVN205" s="943"/>
      <c r="UVO205" s="943"/>
      <c r="UVP205" s="943"/>
      <c r="UVQ205" s="943"/>
      <c r="UVR205" s="943"/>
      <c r="UVS205" s="943"/>
      <c r="UVT205" s="943"/>
      <c r="UVU205" s="943"/>
      <c r="UVV205" s="943"/>
      <c r="UVW205" s="943"/>
      <c r="UVX205" s="943"/>
      <c r="UVY205" s="943"/>
      <c r="UVZ205" s="943"/>
      <c r="UWA205" s="943"/>
      <c r="UWB205" s="943"/>
      <c r="UWC205" s="943"/>
      <c r="UWD205" s="943"/>
      <c r="UWE205" s="943"/>
      <c r="UWF205" s="943"/>
      <c r="UWG205" s="943"/>
      <c r="UWH205" s="943"/>
      <c r="UWI205" s="943"/>
      <c r="UWJ205" s="943"/>
      <c r="UWK205" s="943"/>
      <c r="UWL205" s="943"/>
      <c r="UWM205" s="943"/>
      <c r="UWN205" s="943"/>
      <c r="UWO205" s="943"/>
      <c r="UWP205" s="943"/>
      <c r="UWQ205" s="943"/>
      <c r="UWR205" s="943"/>
      <c r="UWS205" s="943"/>
      <c r="UWT205" s="943"/>
      <c r="UWU205" s="943"/>
      <c r="UWV205" s="943"/>
      <c r="UWW205" s="943"/>
      <c r="UWX205" s="943"/>
      <c r="UWY205" s="943"/>
      <c r="UWZ205" s="943"/>
      <c r="UXA205" s="943"/>
      <c r="UXB205" s="943"/>
      <c r="UXC205" s="943"/>
      <c r="UXD205" s="943"/>
      <c r="UXE205" s="943"/>
      <c r="UXF205" s="943"/>
      <c r="UXG205" s="943"/>
      <c r="UXH205" s="943"/>
      <c r="UXI205" s="943"/>
      <c r="UXJ205" s="943"/>
      <c r="UXK205" s="943"/>
      <c r="UXL205" s="943"/>
      <c r="UXM205" s="943"/>
      <c r="UXN205" s="943"/>
      <c r="UXO205" s="943"/>
      <c r="UXP205" s="943"/>
      <c r="UXQ205" s="943"/>
      <c r="UXR205" s="943"/>
      <c r="UXS205" s="943"/>
      <c r="UXT205" s="943"/>
      <c r="UXU205" s="943"/>
      <c r="UXV205" s="943"/>
      <c r="UXW205" s="943"/>
      <c r="UXX205" s="943"/>
      <c r="UXY205" s="943"/>
      <c r="UYA205" s="943"/>
      <c r="UYB205" s="943"/>
      <c r="UYC205" s="943"/>
      <c r="UYD205" s="943"/>
      <c r="UYE205" s="943"/>
      <c r="UYF205" s="943"/>
      <c r="UYG205" s="943"/>
      <c r="UYH205" s="943"/>
      <c r="UYI205" s="943"/>
      <c r="UYJ205" s="943"/>
      <c r="UYK205" s="943"/>
      <c r="UYL205" s="943"/>
      <c r="UYM205" s="943"/>
      <c r="UYN205" s="943"/>
      <c r="UYO205" s="943"/>
      <c r="UYP205" s="943"/>
      <c r="UYQ205" s="943"/>
      <c r="UYR205" s="943"/>
      <c r="UYS205" s="943"/>
      <c r="UYT205" s="943"/>
      <c r="UYU205" s="943"/>
      <c r="UYV205" s="943"/>
      <c r="UYW205" s="943"/>
      <c r="UYX205" s="943"/>
      <c r="UYY205" s="943"/>
      <c r="UYZ205" s="943"/>
      <c r="UZA205" s="943"/>
      <c r="UZB205" s="943"/>
      <c r="UZC205" s="943"/>
      <c r="UZD205" s="943"/>
      <c r="UZE205" s="943"/>
      <c r="UZF205" s="943"/>
      <c r="UZG205" s="943"/>
      <c r="UZH205" s="943"/>
      <c r="UZI205" s="943"/>
      <c r="UZJ205" s="943"/>
      <c r="UZK205" s="943"/>
      <c r="UZL205" s="943"/>
      <c r="UZM205" s="943"/>
      <c r="UZN205" s="943"/>
      <c r="UZO205" s="943"/>
      <c r="UZP205" s="943"/>
      <c r="UZQ205" s="943"/>
      <c r="UZR205" s="943"/>
      <c r="UZS205" s="943"/>
      <c r="UZT205" s="943"/>
      <c r="UZU205" s="943"/>
      <c r="UZV205" s="943"/>
      <c r="UZW205" s="943"/>
      <c r="UZX205" s="943"/>
      <c r="UZY205" s="943"/>
      <c r="UZZ205" s="943"/>
      <c r="VAA205" s="943"/>
      <c r="VAB205" s="943"/>
      <c r="VAC205" s="943"/>
      <c r="VAD205" s="943"/>
      <c r="VAE205" s="943"/>
      <c r="VAF205" s="943"/>
      <c r="VAG205" s="943"/>
      <c r="VAH205" s="943"/>
      <c r="VAI205" s="943"/>
      <c r="VAJ205" s="943"/>
      <c r="VAK205" s="943"/>
      <c r="VAL205" s="943"/>
      <c r="VAM205" s="943"/>
      <c r="VAN205" s="943"/>
      <c r="VAO205" s="943"/>
      <c r="VAP205" s="943"/>
      <c r="VAQ205" s="943"/>
      <c r="VAR205" s="943"/>
      <c r="VAS205" s="943"/>
      <c r="VAT205" s="943"/>
      <c r="VAU205" s="943"/>
      <c r="VAV205" s="943"/>
      <c r="VAW205" s="943"/>
      <c r="VAX205" s="943"/>
      <c r="VAY205" s="943"/>
      <c r="VAZ205" s="943"/>
      <c r="VBA205" s="943"/>
      <c r="VBB205" s="943"/>
      <c r="VBC205" s="943"/>
      <c r="VBD205" s="943"/>
      <c r="VBE205" s="943"/>
      <c r="VBF205" s="943"/>
      <c r="VBG205" s="943"/>
      <c r="VBH205" s="943"/>
      <c r="VBI205" s="943"/>
      <c r="VBJ205" s="943"/>
      <c r="VBK205" s="943"/>
      <c r="VBL205" s="943"/>
      <c r="VBM205" s="943"/>
      <c r="VBN205" s="943"/>
      <c r="VBO205" s="943"/>
      <c r="VBP205" s="943"/>
      <c r="VBQ205" s="943"/>
      <c r="VBR205" s="943"/>
      <c r="VBS205" s="943"/>
      <c r="VBT205" s="943"/>
      <c r="VBU205" s="943"/>
      <c r="VBV205" s="943"/>
      <c r="VBW205" s="943"/>
      <c r="VBX205" s="943"/>
      <c r="VBY205" s="943"/>
      <c r="VBZ205" s="943"/>
      <c r="VCA205" s="943"/>
      <c r="VCB205" s="943"/>
      <c r="VCC205" s="943"/>
      <c r="VCD205" s="943"/>
      <c r="VCE205" s="943"/>
      <c r="VCF205" s="943"/>
      <c r="VCG205" s="943"/>
      <c r="VCH205" s="943"/>
      <c r="VCI205" s="943"/>
      <c r="VCJ205" s="943"/>
      <c r="VCK205" s="943"/>
      <c r="VCL205" s="943"/>
      <c r="VCM205" s="943"/>
      <c r="VCN205" s="943"/>
      <c r="VCO205" s="943"/>
      <c r="VCP205" s="943"/>
      <c r="VCQ205" s="943"/>
      <c r="VCR205" s="943"/>
      <c r="VCS205" s="943"/>
      <c r="VCT205" s="943"/>
      <c r="VCU205" s="943"/>
      <c r="VCV205" s="943"/>
      <c r="VCW205" s="943"/>
      <c r="VCX205" s="943"/>
      <c r="VCY205" s="943"/>
      <c r="VCZ205" s="943"/>
      <c r="VDA205" s="943"/>
      <c r="VDB205" s="943"/>
      <c r="VDC205" s="943"/>
      <c r="VDD205" s="943"/>
      <c r="VDE205" s="943"/>
      <c r="VDF205" s="943"/>
      <c r="VDG205" s="943"/>
      <c r="VDH205" s="943"/>
      <c r="VDI205" s="943"/>
      <c r="VDJ205" s="943"/>
      <c r="VDK205" s="943"/>
      <c r="VDL205" s="943"/>
      <c r="VDM205" s="943"/>
      <c r="VDN205" s="943"/>
      <c r="VDO205" s="943"/>
      <c r="VDP205" s="943"/>
      <c r="VDQ205" s="943"/>
      <c r="VDR205" s="943"/>
      <c r="VDS205" s="943"/>
      <c r="VDT205" s="943"/>
      <c r="VDU205" s="943"/>
      <c r="VDV205" s="943"/>
      <c r="VDW205" s="943"/>
      <c r="VDX205" s="943"/>
      <c r="VDY205" s="943"/>
      <c r="VDZ205" s="943"/>
      <c r="VEA205" s="943"/>
      <c r="VEB205" s="943"/>
      <c r="VEC205" s="943"/>
      <c r="VED205" s="943"/>
      <c r="VEE205" s="943"/>
      <c r="VEF205" s="943"/>
      <c r="VEG205" s="943"/>
      <c r="VEH205" s="943"/>
      <c r="VEI205" s="943"/>
      <c r="VEJ205" s="943"/>
      <c r="VEK205" s="943"/>
      <c r="VEL205" s="943"/>
      <c r="VEM205" s="943"/>
      <c r="VEN205" s="943"/>
      <c r="VEO205" s="943"/>
      <c r="VEP205" s="943"/>
      <c r="VEQ205" s="943"/>
      <c r="VER205" s="943"/>
      <c r="VES205" s="943"/>
      <c r="VET205" s="943"/>
      <c r="VEU205" s="943"/>
      <c r="VEV205" s="943"/>
      <c r="VEW205" s="943"/>
      <c r="VEX205" s="943"/>
      <c r="VEY205" s="943"/>
      <c r="VEZ205" s="943"/>
      <c r="VFA205" s="943"/>
      <c r="VFB205" s="943"/>
      <c r="VFC205" s="943"/>
      <c r="VFD205" s="943"/>
      <c r="VFE205" s="943"/>
      <c r="VFF205" s="943"/>
      <c r="VFG205" s="943"/>
      <c r="VFH205" s="943"/>
      <c r="VFI205" s="943"/>
      <c r="VFJ205" s="943"/>
      <c r="VFK205" s="943"/>
      <c r="VFL205" s="943"/>
      <c r="VFM205" s="943"/>
      <c r="VFN205" s="943"/>
      <c r="VFO205" s="943"/>
      <c r="VFP205" s="943"/>
      <c r="VFQ205" s="943"/>
      <c r="VFR205" s="943"/>
      <c r="VFS205" s="943"/>
      <c r="VFT205" s="943"/>
      <c r="VFU205" s="943"/>
      <c r="VFV205" s="943"/>
      <c r="VFW205" s="943"/>
      <c r="VFX205" s="943"/>
      <c r="VFY205" s="943"/>
      <c r="VFZ205" s="943"/>
      <c r="VGA205" s="943"/>
      <c r="VGB205" s="943"/>
      <c r="VGC205" s="943"/>
      <c r="VGD205" s="943"/>
      <c r="VGE205" s="943"/>
      <c r="VGF205" s="943"/>
      <c r="VGG205" s="943"/>
      <c r="VGH205" s="943"/>
      <c r="VGI205" s="943"/>
      <c r="VGJ205" s="943"/>
      <c r="VGK205" s="943"/>
      <c r="VGL205" s="943"/>
      <c r="VGM205" s="943"/>
      <c r="VGN205" s="943"/>
      <c r="VGO205" s="943"/>
      <c r="VGP205" s="943"/>
      <c r="VGQ205" s="943"/>
      <c r="VGR205" s="943"/>
      <c r="VGS205" s="943"/>
      <c r="VGT205" s="943"/>
      <c r="VGU205" s="943"/>
      <c r="VGV205" s="943"/>
      <c r="VGW205" s="943"/>
      <c r="VGX205" s="943"/>
      <c r="VGY205" s="943"/>
      <c r="VGZ205" s="943"/>
      <c r="VHA205" s="943"/>
      <c r="VHB205" s="943"/>
      <c r="VHC205" s="943"/>
      <c r="VHD205" s="943"/>
      <c r="VHE205" s="943"/>
      <c r="VHF205" s="943"/>
      <c r="VHG205" s="943"/>
      <c r="VHH205" s="943"/>
      <c r="VHI205" s="943"/>
      <c r="VHJ205" s="943"/>
      <c r="VHK205" s="943"/>
      <c r="VHL205" s="943"/>
      <c r="VHM205" s="943"/>
      <c r="VHN205" s="943"/>
      <c r="VHO205" s="943"/>
      <c r="VHP205" s="943"/>
      <c r="VHQ205" s="943"/>
      <c r="VHR205" s="943"/>
      <c r="VHS205" s="943"/>
      <c r="VHT205" s="943"/>
      <c r="VHU205" s="943"/>
      <c r="VHW205" s="943"/>
      <c r="VHX205" s="943"/>
      <c r="VHY205" s="943"/>
      <c r="VHZ205" s="943"/>
      <c r="VIA205" s="943"/>
      <c r="VIB205" s="943"/>
      <c r="VIC205" s="943"/>
      <c r="VID205" s="943"/>
      <c r="VIE205" s="943"/>
      <c r="VIF205" s="943"/>
      <c r="VIG205" s="943"/>
      <c r="VIH205" s="943"/>
      <c r="VII205" s="943"/>
      <c r="VIJ205" s="943"/>
      <c r="VIK205" s="943"/>
      <c r="VIL205" s="943"/>
      <c r="VIM205" s="943"/>
      <c r="VIN205" s="943"/>
      <c r="VIO205" s="943"/>
      <c r="VIP205" s="943"/>
      <c r="VIQ205" s="943"/>
      <c r="VIR205" s="943"/>
      <c r="VIS205" s="943"/>
      <c r="VIT205" s="943"/>
      <c r="VIU205" s="943"/>
      <c r="VIV205" s="943"/>
      <c r="VIW205" s="943"/>
      <c r="VIX205" s="943"/>
      <c r="VIY205" s="943"/>
      <c r="VIZ205" s="943"/>
      <c r="VJA205" s="943"/>
      <c r="VJB205" s="943"/>
      <c r="VJC205" s="943"/>
      <c r="VJD205" s="943"/>
      <c r="VJE205" s="943"/>
      <c r="VJF205" s="943"/>
      <c r="VJG205" s="943"/>
      <c r="VJH205" s="943"/>
      <c r="VJI205" s="943"/>
      <c r="VJJ205" s="943"/>
      <c r="VJK205" s="943"/>
      <c r="VJL205" s="943"/>
      <c r="VJM205" s="943"/>
      <c r="VJN205" s="943"/>
      <c r="VJO205" s="943"/>
      <c r="VJP205" s="943"/>
      <c r="VJQ205" s="943"/>
      <c r="VJR205" s="943"/>
      <c r="VJS205" s="943"/>
      <c r="VJT205" s="943"/>
      <c r="VJU205" s="943"/>
      <c r="VJV205" s="943"/>
      <c r="VJW205" s="943"/>
      <c r="VJX205" s="943"/>
      <c r="VJY205" s="943"/>
      <c r="VJZ205" s="943"/>
      <c r="VKA205" s="943"/>
      <c r="VKB205" s="943"/>
      <c r="VKC205" s="943"/>
      <c r="VKD205" s="943"/>
      <c r="VKE205" s="943"/>
      <c r="VKF205" s="943"/>
      <c r="VKG205" s="943"/>
      <c r="VKH205" s="943"/>
      <c r="VKI205" s="943"/>
      <c r="VKJ205" s="943"/>
      <c r="VKK205" s="943"/>
      <c r="VKL205" s="943"/>
      <c r="VKM205" s="943"/>
      <c r="VKN205" s="943"/>
      <c r="VKO205" s="943"/>
      <c r="VKP205" s="943"/>
      <c r="VKQ205" s="943"/>
      <c r="VKR205" s="943"/>
      <c r="VKS205" s="943"/>
      <c r="VKT205" s="943"/>
      <c r="VKU205" s="943"/>
      <c r="VKV205" s="943"/>
      <c r="VKW205" s="943"/>
      <c r="VKX205" s="943"/>
      <c r="VKY205" s="943"/>
      <c r="VKZ205" s="943"/>
      <c r="VLA205" s="943"/>
      <c r="VLB205" s="943"/>
      <c r="VLC205" s="943"/>
      <c r="VLD205" s="943"/>
      <c r="VLE205" s="943"/>
      <c r="VLF205" s="943"/>
      <c r="VLG205" s="943"/>
      <c r="VLH205" s="943"/>
      <c r="VLI205" s="943"/>
      <c r="VLJ205" s="943"/>
      <c r="VLK205" s="943"/>
      <c r="VLL205" s="943"/>
      <c r="VLM205" s="943"/>
      <c r="VLN205" s="943"/>
      <c r="VLO205" s="943"/>
      <c r="VLP205" s="943"/>
      <c r="VLQ205" s="943"/>
      <c r="VLR205" s="943"/>
      <c r="VLS205" s="943"/>
      <c r="VLT205" s="943"/>
      <c r="VLU205" s="943"/>
      <c r="VLV205" s="943"/>
      <c r="VLW205" s="943"/>
      <c r="VLX205" s="943"/>
      <c r="VLY205" s="943"/>
      <c r="VLZ205" s="943"/>
      <c r="VMA205" s="943"/>
      <c r="VMB205" s="943"/>
      <c r="VMC205" s="943"/>
      <c r="VMD205" s="943"/>
      <c r="VME205" s="943"/>
      <c r="VMF205" s="943"/>
      <c r="VMG205" s="943"/>
      <c r="VMH205" s="943"/>
      <c r="VMI205" s="943"/>
      <c r="VMJ205" s="943"/>
      <c r="VMK205" s="943"/>
      <c r="VML205" s="943"/>
      <c r="VMM205" s="943"/>
      <c r="VMN205" s="943"/>
      <c r="VMO205" s="943"/>
      <c r="VMP205" s="943"/>
      <c r="VMQ205" s="943"/>
      <c r="VMR205" s="943"/>
      <c r="VMS205" s="943"/>
      <c r="VMT205" s="943"/>
      <c r="VMU205" s="943"/>
      <c r="VMV205" s="943"/>
      <c r="VMW205" s="943"/>
      <c r="VMX205" s="943"/>
      <c r="VMY205" s="943"/>
      <c r="VMZ205" s="943"/>
      <c r="VNA205" s="943"/>
      <c r="VNB205" s="943"/>
      <c r="VNC205" s="943"/>
      <c r="VND205" s="943"/>
      <c r="VNE205" s="943"/>
      <c r="VNF205" s="943"/>
      <c r="VNG205" s="943"/>
      <c r="VNH205" s="943"/>
      <c r="VNI205" s="943"/>
      <c r="VNJ205" s="943"/>
      <c r="VNK205" s="943"/>
      <c r="VNL205" s="943"/>
      <c r="VNM205" s="943"/>
      <c r="VNN205" s="943"/>
      <c r="VNO205" s="943"/>
      <c r="VNP205" s="943"/>
      <c r="VNQ205" s="943"/>
      <c r="VNR205" s="943"/>
      <c r="VNS205" s="943"/>
      <c r="VNT205" s="943"/>
      <c r="VNU205" s="943"/>
      <c r="VNV205" s="943"/>
      <c r="VNW205" s="943"/>
      <c r="VNX205" s="943"/>
      <c r="VNY205" s="943"/>
      <c r="VNZ205" s="943"/>
      <c r="VOA205" s="943"/>
      <c r="VOB205" s="943"/>
      <c r="VOC205" s="943"/>
      <c r="VOD205" s="943"/>
      <c r="VOE205" s="943"/>
      <c r="VOF205" s="943"/>
      <c r="VOG205" s="943"/>
      <c r="VOH205" s="943"/>
      <c r="VOI205" s="943"/>
      <c r="VOJ205" s="943"/>
      <c r="VOK205" s="943"/>
      <c r="VOL205" s="943"/>
      <c r="VOM205" s="943"/>
      <c r="VON205" s="943"/>
      <c r="VOO205" s="943"/>
      <c r="VOP205" s="943"/>
      <c r="VOQ205" s="943"/>
      <c r="VOR205" s="943"/>
      <c r="VOS205" s="943"/>
      <c r="VOT205" s="943"/>
      <c r="VOU205" s="943"/>
      <c r="VOV205" s="943"/>
      <c r="VOW205" s="943"/>
      <c r="VOX205" s="943"/>
      <c r="VOY205" s="943"/>
      <c r="VOZ205" s="943"/>
      <c r="VPA205" s="943"/>
      <c r="VPB205" s="943"/>
      <c r="VPC205" s="943"/>
      <c r="VPD205" s="943"/>
      <c r="VPE205" s="943"/>
      <c r="VPF205" s="943"/>
      <c r="VPG205" s="943"/>
      <c r="VPH205" s="943"/>
      <c r="VPI205" s="943"/>
      <c r="VPJ205" s="943"/>
      <c r="VPK205" s="943"/>
      <c r="VPL205" s="943"/>
      <c r="VPM205" s="943"/>
      <c r="VPN205" s="943"/>
      <c r="VPO205" s="943"/>
      <c r="VPP205" s="943"/>
      <c r="VPQ205" s="943"/>
      <c r="VPR205" s="943"/>
      <c r="VPS205" s="943"/>
      <c r="VPT205" s="943"/>
      <c r="VPU205" s="943"/>
      <c r="VPV205" s="943"/>
      <c r="VPW205" s="943"/>
      <c r="VPX205" s="943"/>
      <c r="VPY205" s="943"/>
      <c r="VPZ205" s="943"/>
      <c r="VQA205" s="943"/>
      <c r="VQB205" s="943"/>
      <c r="VQC205" s="943"/>
      <c r="VQD205" s="943"/>
      <c r="VQE205" s="943"/>
      <c r="VQF205" s="943"/>
      <c r="VQG205" s="943"/>
      <c r="VQH205" s="943"/>
      <c r="VQI205" s="943"/>
      <c r="VQJ205" s="943"/>
      <c r="VQK205" s="943"/>
      <c r="VQL205" s="943"/>
      <c r="VQM205" s="943"/>
      <c r="VQN205" s="943"/>
      <c r="VQO205" s="943"/>
      <c r="VQP205" s="943"/>
      <c r="VQQ205" s="943"/>
      <c r="VQR205" s="943"/>
      <c r="VQS205" s="943"/>
      <c r="VQT205" s="943"/>
      <c r="VQU205" s="943"/>
      <c r="VQV205" s="943"/>
      <c r="VQW205" s="943"/>
      <c r="VQX205" s="943"/>
      <c r="VQY205" s="943"/>
      <c r="VQZ205" s="943"/>
      <c r="VRA205" s="943"/>
      <c r="VRB205" s="943"/>
      <c r="VRC205" s="943"/>
      <c r="VRD205" s="943"/>
      <c r="VRE205" s="943"/>
      <c r="VRF205" s="943"/>
      <c r="VRG205" s="943"/>
      <c r="VRH205" s="943"/>
      <c r="VRI205" s="943"/>
      <c r="VRJ205" s="943"/>
      <c r="VRK205" s="943"/>
      <c r="VRL205" s="943"/>
      <c r="VRM205" s="943"/>
      <c r="VRN205" s="943"/>
      <c r="VRO205" s="943"/>
      <c r="VRP205" s="943"/>
      <c r="VRQ205" s="943"/>
      <c r="VRS205" s="943"/>
      <c r="VRT205" s="943"/>
      <c r="VRU205" s="943"/>
      <c r="VRV205" s="943"/>
      <c r="VRW205" s="943"/>
      <c r="VRX205" s="943"/>
      <c r="VRY205" s="943"/>
      <c r="VRZ205" s="943"/>
      <c r="VSA205" s="943"/>
      <c r="VSB205" s="943"/>
      <c r="VSC205" s="943"/>
      <c r="VSD205" s="943"/>
      <c r="VSE205" s="943"/>
      <c r="VSF205" s="943"/>
      <c r="VSG205" s="943"/>
      <c r="VSH205" s="943"/>
      <c r="VSI205" s="943"/>
      <c r="VSJ205" s="943"/>
      <c r="VSK205" s="943"/>
      <c r="VSL205" s="943"/>
      <c r="VSM205" s="943"/>
      <c r="VSN205" s="943"/>
      <c r="VSO205" s="943"/>
      <c r="VSP205" s="943"/>
      <c r="VSQ205" s="943"/>
      <c r="VSR205" s="943"/>
      <c r="VSS205" s="943"/>
      <c r="VST205" s="943"/>
      <c r="VSU205" s="943"/>
      <c r="VSV205" s="943"/>
      <c r="VSW205" s="943"/>
      <c r="VSX205" s="943"/>
      <c r="VSY205" s="943"/>
      <c r="VSZ205" s="943"/>
      <c r="VTA205" s="943"/>
      <c r="VTB205" s="943"/>
      <c r="VTC205" s="943"/>
      <c r="VTD205" s="943"/>
      <c r="VTE205" s="943"/>
      <c r="VTF205" s="943"/>
      <c r="VTG205" s="943"/>
      <c r="VTH205" s="943"/>
      <c r="VTI205" s="943"/>
      <c r="VTJ205" s="943"/>
      <c r="VTK205" s="943"/>
      <c r="VTL205" s="943"/>
      <c r="VTM205" s="943"/>
      <c r="VTN205" s="943"/>
      <c r="VTO205" s="943"/>
      <c r="VTP205" s="943"/>
      <c r="VTQ205" s="943"/>
      <c r="VTR205" s="943"/>
      <c r="VTS205" s="943"/>
      <c r="VTT205" s="943"/>
      <c r="VTU205" s="943"/>
      <c r="VTV205" s="943"/>
      <c r="VTW205" s="943"/>
      <c r="VTX205" s="943"/>
      <c r="VTY205" s="943"/>
      <c r="VTZ205" s="943"/>
      <c r="VUA205" s="943"/>
      <c r="VUB205" s="943"/>
      <c r="VUC205" s="943"/>
      <c r="VUD205" s="943"/>
      <c r="VUE205" s="943"/>
      <c r="VUF205" s="943"/>
      <c r="VUG205" s="943"/>
      <c r="VUH205" s="943"/>
      <c r="VUI205" s="943"/>
      <c r="VUJ205" s="943"/>
      <c r="VUK205" s="943"/>
      <c r="VUL205" s="943"/>
      <c r="VUM205" s="943"/>
      <c r="VUN205" s="943"/>
      <c r="VUO205" s="943"/>
      <c r="VUP205" s="943"/>
      <c r="VUQ205" s="943"/>
      <c r="VUR205" s="943"/>
      <c r="VUS205" s="943"/>
      <c r="VUT205" s="943"/>
      <c r="VUU205" s="943"/>
      <c r="VUV205" s="943"/>
      <c r="VUW205" s="943"/>
      <c r="VUX205" s="943"/>
      <c r="VUY205" s="943"/>
      <c r="VUZ205" s="943"/>
      <c r="VVA205" s="943"/>
      <c r="VVB205" s="943"/>
      <c r="VVC205" s="943"/>
      <c r="VVD205" s="943"/>
      <c r="VVE205" s="943"/>
      <c r="VVF205" s="943"/>
      <c r="VVG205" s="943"/>
      <c r="VVH205" s="943"/>
      <c r="VVI205" s="943"/>
      <c r="VVJ205" s="943"/>
      <c r="VVK205" s="943"/>
      <c r="VVL205" s="943"/>
      <c r="VVM205" s="943"/>
      <c r="VVN205" s="943"/>
      <c r="VVO205" s="943"/>
      <c r="VVP205" s="943"/>
      <c r="VVQ205" s="943"/>
      <c r="VVR205" s="943"/>
      <c r="VVS205" s="943"/>
      <c r="VVT205" s="943"/>
      <c r="VVU205" s="943"/>
      <c r="VVV205" s="943"/>
      <c r="VVW205" s="943"/>
      <c r="VVX205" s="943"/>
      <c r="VVY205" s="943"/>
      <c r="VVZ205" s="943"/>
      <c r="VWA205" s="943"/>
      <c r="VWB205" s="943"/>
      <c r="VWC205" s="943"/>
      <c r="VWD205" s="943"/>
      <c r="VWE205" s="943"/>
      <c r="VWF205" s="943"/>
      <c r="VWG205" s="943"/>
      <c r="VWH205" s="943"/>
      <c r="VWI205" s="943"/>
      <c r="VWJ205" s="943"/>
      <c r="VWK205" s="943"/>
      <c r="VWL205" s="943"/>
      <c r="VWM205" s="943"/>
      <c r="VWN205" s="943"/>
      <c r="VWO205" s="943"/>
      <c r="VWP205" s="943"/>
      <c r="VWQ205" s="943"/>
      <c r="VWR205" s="943"/>
      <c r="VWS205" s="943"/>
      <c r="VWT205" s="943"/>
      <c r="VWU205" s="943"/>
      <c r="VWV205" s="943"/>
      <c r="VWW205" s="943"/>
      <c r="VWX205" s="943"/>
      <c r="VWY205" s="943"/>
      <c r="VWZ205" s="943"/>
      <c r="VXA205" s="943"/>
      <c r="VXB205" s="943"/>
      <c r="VXC205" s="943"/>
      <c r="VXD205" s="943"/>
      <c r="VXE205" s="943"/>
      <c r="VXF205" s="943"/>
      <c r="VXG205" s="943"/>
      <c r="VXH205" s="943"/>
      <c r="VXI205" s="943"/>
      <c r="VXJ205" s="943"/>
      <c r="VXK205" s="943"/>
      <c r="VXL205" s="943"/>
      <c r="VXM205" s="943"/>
      <c r="VXN205" s="943"/>
      <c r="VXO205" s="943"/>
      <c r="VXP205" s="943"/>
      <c r="VXQ205" s="943"/>
      <c r="VXR205" s="943"/>
      <c r="VXS205" s="943"/>
      <c r="VXT205" s="943"/>
      <c r="VXU205" s="943"/>
      <c r="VXV205" s="943"/>
      <c r="VXW205" s="943"/>
      <c r="VXX205" s="943"/>
      <c r="VXY205" s="943"/>
      <c r="VXZ205" s="943"/>
      <c r="VYA205" s="943"/>
      <c r="VYB205" s="943"/>
      <c r="VYC205" s="943"/>
      <c r="VYD205" s="943"/>
      <c r="VYE205" s="943"/>
      <c r="VYF205" s="943"/>
      <c r="VYG205" s="943"/>
      <c r="VYH205" s="943"/>
      <c r="VYI205" s="943"/>
      <c r="VYJ205" s="943"/>
      <c r="VYK205" s="943"/>
      <c r="VYL205" s="943"/>
      <c r="VYM205" s="943"/>
      <c r="VYN205" s="943"/>
      <c r="VYO205" s="943"/>
      <c r="VYP205" s="943"/>
      <c r="VYQ205" s="943"/>
      <c r="VYR205" s="943"/>
      <c r="VYS205" s="943"/>
      <c r="VYT205" s="943"/>
      <c r="VYU205" s="943"/>
      <c r="VYV205" s="943"/>
      <c r="VYW205" s="943"/>
      <c r="VYX205" s="943"/>
      <c r="VYY205" s="943"/>
      <c r="VYZ205" s="943"/>
      <c r="VZA205" s="943"/>
      <c r="VZB205" s="943"/>
      <c r="VZC205" s="943"/>
      <c r="VZD205" s="943"/>
      <c r="VZE205" s="943"/>
      <c r="VZF205" s="943"/>
      <c r="VZG205" s="943"/>
      <c r="VZH205" s="943"/>
      <c r="VZI205" s="943"/>
      <c r="VZJ205" s="943"/>
      <c r="VZK205" s="943"/>
      <c r="VZL205" s="943"/>
      <c r="VZM205" s="943"/>
      <c r="VZN205" s="943"/>
      <c r="VZO205" s="943"/>
      <c r="VZP205" s="943"/>
      <c r="VZQ205" s="943"/>
      <c r="VZR205" s="943"/>
      <c r="VZS205" s="943"/>
      <c r="VZT205" s="943"/>
      <c r="VZU205" s="943"/>
      <c r="VZV205" s="943"/>
      <c r="VZW205" s="943"/>
      <c r="VZX205" s="943"/>
      <c r="VZY205" s="943"/>
      <c r="VZZ205" s="943"/>
      <c r="WAA205" s="943"/>
      <c r="WAB205" s="943"/>
      <c r="WAC205" s="943"/>
      <c r="WAD205" s="943"/>
      <c r="WAE205" s="943"/>
      <c r="WAF205" s="943"/>
      <c r="WAG205" s="943"/>
      <c r="WAH205" s="943"/>
      <c r="WAI205" s="943"/>
      <c r="WAJ205" s="943"/>
      <c r="WAK205" s="943"/>
      <c r="WAL205" s="943"/>
      <c r="WAM205" s="943"/>
      <c r="WAN205" s="943"/>
      <c r="WAO205" s="943"/>
      <c r="WAP205" s="943"/>
      <c r="WAQ205" s="943"/>
      <c r="WAR205" s="943"/>
      <c r="WAS205" s="943"/>
      <c r="WAT205" s="943"/>
      <c r="WAU205" s="943"/>
      <c r="WAV205" s="943"/>
      <c r="WAW205" s="943"/>
      <c r="WAX205" s="943"/>
      <c r="WAY205" s="943"/>
      <c r="WAZ205" s="943"/>
      <c r="WBA205" s="943"/>
      <c r="WBB205" s="943"/>
      <c r="WBC205" s="943"/>
      <c r="WBD205" s="943"/>
      <c r="WBE205" s="943"/>
      <c r="WBF205" s="943"/>
      <c r="WBG205" s="943"/>
      <c r="WBH205" s="943"/>
      <c r="WBI205" s="943"/>
      <c r="WBJ205" s="943"/>
      <c r="WBK205" s="943"/>
      <c r="WBL205" s="943"/>
      <c r="WBM205" s="943"/>
      <c r="WBO205" s="943"/>
      <c r="WBP205" s="943"/>
      <c r="WBQ205" s="943"/>
      <c r="WBR205" s="943"/>
      <c r="WBS205" s="943"/>
      <c r="WBT205" s="943"/>
      <c r="WBU205" s="943"/>
      <c r="WBV205" s="943"/>
      <c r="WBW205" s="943"/>
      <c r="WBX205" s="943"/>
      <c r="WBY205" s="943"/>
      <c r="WBZ205" s="943"/>
      <c r="WCA205" s="943"/>
      <c r="WCB205" s="943"/>
      <c r="WCC205" s="943"/>
      <c r="WCD205" s="943"/>
      <c r="WCE205" s="943"/>
      <c r="WCF205" s="943"/>
      <c r="WCG205" s="943"/>
      <c r="WCH205" s="943"/>
      <c r="WCI205" s="943"/>
      <c r="WCJ205" s="943"/>
      <c r="WCK205" s="943"/>
      <c r="WCL205" s="943"/>
      <c r="WCM205" s="943"/>
      <c r="WCN205" s="943"/>
      <c r="WCO205" s="943"/>
      <c r="WCP205" s="943"/>
      <c r="WCQ205" s="943"/>
      <c r="WCR205" s="943"/>
      <c r="WCS205" s="943"/>
      <c r="WCT205" s="943"/>
      <c r="WCU205" s="943"/>
      <c r="WCV205" s="943"/>
      <c r="WCW205" s="943"/>
      <c r="WCX205" s="943"/>
      <c r="WCY205" s="943"/>
      <c r="WCZ205" s="943"/>
      <c r="WDA205" s="943"/>
      <c r="WDB205" s="943"/>
      <c r="WDC205" s="943"/>
      <c r="WDD205" s="943"/>
      <c r="WDE205" s="943"/>
      <c r="WDF205" s="943"/>
      <c r="WDG205" s="943"/>
      <c r="WDH205" s="943"/>
      <c r="WDI205" s="943"/>
      <c r="WDJ205" s="943"/>
      <c r="WDK205" s="943"/>
      <c r="WDL205" s="943"/>
      <c r="WDM205" s="943"/>
      <c r="WDN205" s="943"/>
      <c r="WDO205" s="943"/>
      <c r="WDP205" s="943"/>
      <c r="WDQ205" s="943"/>
      <c r="WDR205" s="943"/>
      <c r="WDS205" s="943"/>
      <c r="WDT205" s="943"/>
      <c r="WDU205" s="943"/>
      <c r="WDV205" s="943"/>
      <c r="WDW205" s="943"/>
      <c r="WDX205" s="943"/>
      <c r="WDY205" s="943"/>
      <c r="WDZ205" s="943"/>
      <c r="WEA205" s="943"/>
      <c r="WEB205" s="943"/>
      <c r="WEC205" s="943"/>
      <c r="WED205" s="943"/>
      <c r="WEE205" s="943"/>
      <c r="WEF205" s="943"/>
      <c r="WEG205" s="943"/>
      <c r="WEH205" s="943"/>
      <c r="WEI205" s="943"/>
      <c r="WEJ205" s="943"/>
      <c r="WEK205" s="943"/>
      <c r="WEL205" s="943"/>
      <c r="WEM205" s="943"/>
      <c r="WEN205" s="943"/>
      <c r="WEO205" s="943"/>
      <c r="WEP205" s="943"/>
      <c r="WEQ205" s="943"/>
      <c r="WER205" s="943"/>
      <c r="WES205" s="943"/>
      <c r="WET205" s="943"/>
      <c r="WEU205" s="943"/>
      <c r="WEV205" s="943"/>
      <c r="WEW205" s="943"/>
      <c r="WEX205" s="943"/>
      <c r="WEY205" s="943"/>
      <c r="WEZ205" s="943"/>
      <c r="WFA205" s="943"/>
      <c r="WFB205" s="943"/>
      <c r="WFC205" s="943"/>
      <c r="WFD205" s="943"/>
      <c r="WFE205" s="943"/>
      <c r="WFF205" s="943"/>
      <c r="WFG205" s="943"/>
      <c r="WFH205" s="943"/>
      <c r="WFI205" s="943"/>
      <c r="WFJ205" s="943"/>
      <c r="WFK205" s="943"/>
      <c r="WFL205" s="943"/>
      <c r="WFM205" s="943"/>
      <c r="WFN205" s="943"/>
      <c r="WFO205" s="943"/>
      <c r="WFP205" s="943"/>
      <c r="WFQ205" s="943"/>
      <c r="WFR205" s="943"/>
      <c r="WFS205" s="943"/>
      <c r="WFT205" s="943"/>
      <c r="WFU205" s="943"/>
      <c r="WFV205" s="943"/>
      <c r="WFW205" s="943"/>
      <c r="WFX205" s="943"/>
      <c r="WFY205" s="943"/>
      <c r="WFZ205" s="943"/>
      <c r="WGA205" s="943"/>
      <c r="WGB205" s="943"/>
      <c r="WGC205" s="943"/>
      <c r="WGD205" s="943"/>
      <c r="WGE205" s="943"/>
      <c r="WGF205" s="943"/>
      <c r="WGG205" s="943"/>
      <c r="WGH205" s="943"/>
      <c r="WGI205" s="943"/>
      <c r="WGJ205" s="943"/>
      <c r="WGK205" s="943"/>
      <c r="WGL205" s="943"/>
      <c r="WGM205" s="943"/>
      <c r="WGN205" s="943"/>
      <c r="WGO205" s="943"/>
      <c r="WGP205" s="943"/>
      <c r="WGQ205" s="943"/>
      <c r="WGR205" s="943"/>
      <c r="WGS205" s="943"/>
      <c r="WGT205" s="943"/>
      <c r="WGU205" s="943"/>
      <c r="WGV205" s="943"/>
      <c r="WGW205" s="943"/>
      <c r="WGX205" s="943"/>
      <c r="WGY205" s="943"/>
      <c r="WGZ205" s="943"/>
      <c r="WHA205" s="943"/>
      <c r="WHB205" s="943"/>
      <c r="WHC205" s="943"/>
      <c r="WHD205" s="943"/>
      <c r="WHE205" s="943"/>
      <c r="WHF205" s="943"/>
      <c r="WHG205" s="943"/>
      <c r="WHH205" s="943"/>
      <c r="WHI205" s="943"/>
      <c r="WHJ205" s="943"/>
      <c r="WHK205" s="943"/>
      <c r="WHL205" s="943"/>
      <c r="WHM205" s="943"/>
      <c r="WHN205" s="943"/>
      <c r="WHO205" s="943"/>
      <c r="WHP205" s="943"/>
      <c r="WHQ205" s="943"/>
      <c r="WHR205" s="943"/>
      <c r="WHS205" s="943"/>
      <c r="WHT205" s="943"/>
      <c r="WHU205" s="943"/>
      <c r="WHV205" s="943"/>
      <c r="WHW205" s="943"/>
      <c r="WHX205" s="943"/>
      <c r="WHY205" s="943"/>
      <c r="WHZ205" s="943"/>
      <c r="WIA205" s="943"/>
      <c r="WIB205" s="943"/>
      <c r="WIC205" s="943"/>
      <c r="WID205" s="943"/>
      <c r="WIE205" s="943"/>
      <c r="WIF205" s="943"/>
      <c r="WIG205" s="943"/>
      <c r="WIH205" s="943"/>
      <c r="WII205" s="943"/>
      <c r="WIJ205" s="943"/>
      <c r="WIK205" s="943"/>
      <c r="WIL205" s="943"/>
      <c r="WIM205" s="943"/>
      <c r="WIN205" s="943"/>
      <c r="WIO205" s="943"/>
      <c r="WIP205" s="943"/>
      <c r="WIQ205" s="943"/>
      <c r="WIR205" s="943"/>
      <c r="WIS205" s="943"/>
      <c r="WIT205" s="943"/>
      <c r="WIU205" s="943"/>
      <c r="WIV205" s="943"/>
      <c r="WIW205" s="943"/>
      <c r="WIX205" s="943"/>
      <c r="WIY205" s="943"/>
      <c r="WIZ205" s="943"/>
      <c r="WJA205" s="943"/>
      <c r="WJB205" s="943"/>
      <c r="WJC205" s="943"/>
      <c r="WJD205" s="943"/>
      <c r="WJE205" s="943"/>
      <c r="WJF205" s="943"/>
      <c r="WJG205" s="943"/>
      <c r="WJH205" s="943"/>
      <c r="WJI205" s="943"/>
      <c r="WJJ205" s="943"/>
      <c r="WJK205" s="943"/>
      <c r="WJL205" s="943"/>
      <c r="WJM205" s="943"/>
      <c r="WJN205" s="943"/>
      <c r="WJO205" s="943"/>
      <c r="WJP205" s="943"/>
      <c r="WJQ205" s="943"/>
      <c r="WJR205" s="943"/>
      <c r="WJS205" s="943"/>
      <c r="WJT205" s="943"/>
      <c r="WJU205" s="943"/>
      <c r="WJV205" s="943"/>
      <c r="WJW205" s="943"/>
      <c r="WJX205" s="943"/>
      <c r="WJY205" s="943"/>
      <c r="WJZ205" s="943"/>
      <c r="WKA205" s="943"/>
      <c r="WKB205" s="943"/>
      <c r="WKC205" s="943"/>
      <c r="WKD205" s="943"/>
      <c r="WKE205" s="943"/>
      <c r="WKF205" s="943"/>
      <c r="WKG205" s="943"/>
      <c r="WKH205" s="943"/>
      <c r="WKI205" s="943"/>
      <c r="WKJ205" s="943"/>
      <c r="WKK205" s="943"/>
      <c r="WKL205" s="943"/>
      <c r="WKM205" s="943"/>
      <c r="WKN205" s="943"/>
      <c r="WKO205" s="943"/>
      <c r="WKP205" s="943"/>
      <c r="WKQ205" s="943"/>
      <c r="WKR205" s="943"/>
      <c r="WKS205" s="943"/>
      <c r="WKT205" s="943"/>
      <c r="WKU205" s="943"/>
      <c r="WKV205" s="943"/>
      <c r="WKW205" s="943"/>
      <c r="WKX205" s="943"/>
      <c r="WKY205" s="943"/>
      <c r="WKZ205" s="943"/>
      <c r="WLA205" s="943"/>
      <c r="WLB205" s="943"/>
      <c r="WLC205" s="943"/>
      <c r="WLD205" s="943"/>
      <c r="WLE205" s="943"/>
      <c r="WLF205" s="943"/>
      <c r="WLG205" s="943"/>
      <c r="WLH205" s="943"/>
      <c r="WLI205" s="943"/>
      <c r="WLK205" s="943"/>
      <c r="WLL205" s="943"/>
      <c r="WLM205" s="943"/>
      <c r="WLN205" s="943"/>
      <c r="WLO205" s="943"/>
      <c r="WLP205" s="943"/>
      <c r="WLQ205" s="943"/>
      <c r="WLR205" s="943"/>
      <c r="WLS205" s="943"/>
      <c r="WLT205" s="943"/>
      <c r="WLU205" s="943"/>
      <c r="WLV205" s="943"/>
      <c r="WLW205" s="943"/>
      <c r="WLX205" s="943"/>
      <c r="WLY205" s="943"/>
      <c r="WLZ205" s="943"/>
      <c r="WMA205" s="943"/>
      <c r="WMB205" s="943"/>
      <c r="WMC205" s="943"/>
      <c r="WMD205" s="943"/>
      <c r="WME205" s="943"/>
      <c r="WMF205" s="943"/>
      <c r="WMG205" s="943"/>
      <c r="WMH205" s="943"/>
      <c r="WMI205" s="943"/>
      <c r="WMJ205" s="943"/>
      <c r="WMK205" s="943"/>
      <c r="WML205" s="943"/>
      <c r="WMM205" s="943"/>
      <c r="WMN205" s="943"/>
      <c r="WMO205" s="943"/>
      <c r="WMP205" s="943"/>
      <c r="WMQ205" s="943"/>
      <c r="WMR205" s="943"/>
      <c r="WMS205" s="943"/>
      <c r="WMT205" s="943"/>
      <c r="WMU205" s="943"/>
      <c r="WMV205" s="943"/>
      <c r="WMW205" s="943"/>
      <c r="WMX205" s="943"/>
      <c r="WMY205" s="943"/>
      <c r="WMZ205" s="943"/>
      <c r="WNA205" s="943"/>
      <c r="WNB205" s="943"/>
      <c r="WNC205" s="943"/>
      <c r="WND205" s="943"/>
      <c r="WNE205" s="943"/>
      <c r="WNF205" s="943"/>
      <c r="WNG205" s="943"/>
      <c r="WNH205" s="943"/>
      <c r="WNI205" s="943"/>
      <c r="WNJ205" s="943"/>
      <c r="WNK205" s="943"/>
      <c r="WNL205" s="943"/>
      <c r="WNM205" s="943"/>
      <c r="WNN205" s="943"/>
      <c r="WNO205" s="943"/>
      <c r="WNP205" s="943"/>
      <c r="WNQ205" s="943"/>
      <c r="WNR205" s="943"/>
      <c r="WNS205" s="943"/>
      <c r="WNT205" s="943"/>
      <c r="WNU205" s="943"/>
      <c r="WNV205" s="943"/>
      <c r="WNW205" s="943"/>
      <c r="WNX205" s="943"/>
      <c r="WNY205" s="943"/>
      <c r="WNZ205" s="943"/>
      <c r="WOA205" s="943"/>
      <c r="WOB205" s="943"/>
      <c r="WOC205" s="943"/>
      <c r="WOD205" s="943"/>
      <c r="WOE205" s="943"/>
      <c r="WOF205" s="943"/>
      <c r="WOG205" s="943"/>
      <c r="WOH205" s="943"/>
      <c r="WOI205" s="943"/>
      <c r="WOJ205" s="943"/>
      <c r="WOK205" s="943"/>
      <c r="WOL205" s="943"/>
      <c r="WOM205" s="943"/>
      <c r="WON205" s="943"/>
      <c r="WOO205" s="943"/>
      <c r="WOP205" s="943"/>
      <c r="WOQ205" s="943"/>
      <c r="WOR205" s="943"/>
      <c r="WOS205" s="943"/>
      <c r="WOT205" s="943"/>
      <c r="WOU205" s="943"/>
      <c r="WOV205" s="943"/>
      <c r="WOW205" s="943"/>
      <c r="WOX205" s="943"/>
      <c r="WOY205" s="943"/>
      <c r="WOZ205" s="943"/>
      <c r="WPA205" s="943"/>
      <c r="WPB205" s="943"/>
      <c r="WPC205" s="943"/>
      <c r="WPD205" s="943"/>
      <c r="WPE205" s="943"/>
      <c r="WPF205" s="943"/>
      <c r="WPG205" s="943"/>
      <c r="WPH205" s="943"/>
      <c r="WPI205" s="943"/>
      <c r="WPJ205" s="943"/>
      <c r="WPK205" s="943"/>
      <c r="WPL205" s="943"/>
      <c r="WPM205" s="943"/>
      <c r="WPN205" s="943"/>
      <c r="WPO205" s="943"/>
      <c r="WPP205" s="943"/>
      <c r="WPQ205" s="943"/>
      <c r="WPR205" s="943"/>
      <c r="WPS205" s="943"/>
      <c r="WPT205" s="943"/>
      <c r="WPU205" s="943"/>
      <c r="WPV205" s="943"/>
      <c r="WPW205" s="943"/>
      <c r="WPX205" s="943"/>
      <c r="WPY205" s="943"/>
      <c r="WPZ205" s="943"/>
      <c r="WQA205" s="943"/>
      <c r="WQB205" s="943"/>
      <c r="WQC205" s="943"/>
      <c r="WQD205" s="943"/>
      <c r="WQE205" s="943"/>
      <c r="WQF205" s="943"/>
      <c r="WQG205" s="943"/>
      <c r="WQH205" s="943"/>
      <c r="WQI205" s="943"/>
      <c r="WQJ205" s="943"/>
      <c r="WQK205" s="943"/>
      <c r="WQL205" s="943"/>
      <c r="WQM205" s="943"/>
      <c r="WQN205" s="943"/>
      <c r="WQO205" s="943"/>
      <c r="WQP205" s="943"/>
      <c r="WQQ205" s="943"/>
      <c r="WQR205" s="943"/>
      <c r="WQS205" s="943"/>
      <c r="WQT205" s="943"/>
      <c r="WQU205" s="943"/>
      <c r="WQV205" s="943"/>
      <c r="WQW205" s="943"/>
      <c r="WQX205" s="943"/>
      <c r="WQY205" s="943"/>
      <c r="WQZ205" s="943"/>
      <c r="WRA205" s="943"/>
      <c r="WRB205" s="943"/>
      <c r="WRC205" s="943"/>
      <c r="WRD205" s="943"/>
      <c r="WRE205" s="943"/>
      <c r="WRF205" s="943"/>
      <c r="WRG205" s="943"/>
      <c r="WRH205" s="943"/>
      <c r="WRI205" s="943"/>
      <c r="WRJ205" s="943"/>
      <c r="WRK205" s="943"/>
      <c r="WRL205" s="943"/>
      <c r="WRM205" s="943"/>
      <c r="WRN205" s="943"/>
      <c r="WRO205" s="943"/>
      <c r="WRP205" s="943"/>
      <c r="WRQ205" s="943"/>
      <c r="WRR205" s="943"/>
      <c r="WRS205" s="943"/>
      <c r="WRT205" s="943"/>
      <c r="WRU205" s="943"/>
      <c r="WRV205" s="943"/>
      <c r="WRW205" s="943"/>
      <c r="WRX205" s="943"/>
      <c r="WRY205" s="943"/>
      <c r="WRZ205" s="943"/>
      <c r="WSA205" s="943"/>
      <c r="WSB205" s="943"/>
      <c r="WSC205" s="943"/>
      <c r="WSD205" s="943"/>
      <c r="WSE205" s="943"/>
      <c r="WSF205" s="943"/>
      <c r="WSG205" s="943"/>
      <c r="WSH205" s="943"/>
      <c r="WSI205" s="943"/>
      <c r="WSJ205" s="943"/>
      <c r="WSK205" s="943"/>
      <c r="WSL205" s="943"/>
      <c r="WSM205" s="943"/>
      <c r="WSN205" s="943"/>
      <c r="WSO205" s="943"/>
      <c r="WSP205" s="943"/>
      <c r="WSQ205" s="943"/>
      <c r="WSR205" s="943"/>
      <c r="WSS205" s="943"/>
      <c r="WST205" s="943"/>
      <c r="WSU205" s="943"/>
      <c r="WSV205" s="943"/>
      <c r="WSW205" s="943"/>
      <c r="WSX205" s="943"/>
      <c r="WSY205" s="943"/>
      <c r="WSZ205" s="943"/>
      <c r="WTA205" s="943"/>
      <c r="WTB205" s="943"/>
      <c r="WTC205" s="943"/>
      <c r="WTD205" s="943"/>
      <c r="WTE205" s="943"/>
      <c r="WTF205" s="943"/>
      <c r="WTG205" s="943"/>
      <c r="WTH205" s="943"/>
      <c r="WTI205" s="943"/>
      <c r="WTJ205" s="943"/>
      <c r="WTK205" s="943"/>
      <c r="WTL205" s="943"/>
      <c r="WTM205" s="943"/>
      <c r="WTN205" s="943"/>
      <c r="WTO205" s="943"/>
      <c r="WTP205" s="943"/>
      <c r="WTQ205" s="943"/>
      <c r="WTR205" s="943"/>
      <c r="WTS205" s="943"/>
      <c r="WTT205" s="943"/>
      <c r="WTU205" s="943"/>
      <c r="WTV205" s="943"/>
      <c r="WTW205" s="943"/>
      <c r="WTX205" s="943"/>
      <c r="WTY205" s="943"/>
      <c r="WTZ205" s="943"/>
      <c r="WUA205" s="943"/>
      <c r="WUB205" s="943"/>
      <c r="WUC205" s="943"/>
      <c r="WUD205" s="943"/>
      <c r="WUE205" s="943"/>
      <c r="WUF205" s="943"/>
      <c r="WUG205" s="943"/>
      <c r="WUH205" s="943"/>
      <c r="WUI205" s="943"/>
      <c r="WUJ205" s="943"/>
      <c r="WUK205" s="943"/>
      <c r="WUL205" s="943"/>
      <c r="WUM205" s="943"/>
      <c r="WUN205" s="943"/>
      <c r="WUO205" s="943"/>
      <c r="WUP205" s="943"/>
      <c r="WUQ205" s="943"/>
      <c r="WUR205" s="943"/>
      <c r="WUS205" s="943"/>
      <c r="WUT205" s="943"/>
      <c r="WUU205" s="943"/>
      <c r="WUV205" s="943"/>
      <c r="WUW205" s="943"/>
      <c r="WUX205" s="943"/>
      <c r="WUY205" s="943"/>
      <c r="WUZ205" s="943"/>
      <c r="WVA205" s="943"/>
      <c r="WVB205" s="943"/>
      <c r="WVC205" s="943"/>
      <c r="WVD205" s="943"/>
      <c r="WVE205" s="943"/>
      <c r="WVG205" s="943"/>
      <c r="WVH205" s="943"/>
      <c r="WVI205" s="943"/>
      <c r="WVJ205" s="943"/>
      <c r="WVK205" s="943"/>
      <c r="WVL205" s="943"/>
      <c r="WVM205" s="943"/>
      <c r="WVN205" s="943"/>
      <c r="WVO205" s="943"/>
      <c r="WVP205" s="943"/>
      <c r="WVQ205" s="943"/>
      <c r="WVR205" s="943"/>
      <c r="WVS205" s="943"/>
      <c r="WVT205" s="943"/>
      <c r="WVU205" s="943"/>
      <c r="WVV205" s="943"/>
      <c r="WVW205" s="943"/>
      <c r="WVX205" s="943"/>
      <c r="WVY205" s="943"/>
      <c r="WVZ205" s="943"/>
      <c r="WWA205" s="943"/>
      <c r="WWB205" s="943"/>
      <c r="WWC205" s="943"/>
      <c r="WWD205" s="943"/>
      <c r="WWE205" s="943"/>
      <c r="WWF205" s="943"/>
      <c r="WWG205" s="943"/>
      <c r="WWH205" s="943"/>
      <c r="WWI205" s="943"/>
      <c r="WWJ205" s="943"/>
      <c r="WWK205" s="943"/>
      <c r="WWL205" s="943"/>
      <c r="WWM205" s="943"/>
      <c r="WWN205" s="943"/>
      <c r="WWO205" s="943"/>
      <c r="WWP205" s="943"/>
      <c r="WWQ205" s="943"/>
      <c r="WWR205" s="943"/>
      <c r="WWS205" s="943"/>
      <c r="WWT205" s="943"/>
      <c r="WWU205" s="943"/>
      <c r="WWV205" s="943"/>
      <c r="WWW205" s="943"/>
      <c r="WWX205" s="943"/>
      <c r="WWY205" s="943"/>
      <c r="WWZ205" s="943"/>
      <c r="WXA205" s="943"/>
      <c r="WXB205" s="943"/>
      <c r="WXC205" s="943"/>
      <c r="WXD205" s="943"/>
      <c r="WXE205" s="943"/>
      <c r="WXF205" s="943"/>
      <c r="WXG205" s="943"/>
      <c r="WXH205" s="943"/>
      <c r="WXI205" s="943"/>
      <c r="WXJ205" s="943"/>
      <c r="WXK205" s="943"/>
      <c r="WXL205" s="943"/>
      <c r="WXM205" s="943"/>
      <c r="WXN205" s="943"/>
      <c r="WXO205" s="943"/>
      <c r="WXP205" s="943"/>
      <c r="WXQ205" s="943"/>
      <c r="WXR205" s="943"/>
      <c r="WXS205" s="943"/>
      <c r="WXT205" s="943"/>
      <c r="WXU205" s="943"/>
      <c r="WXV205" s="943"/>
      <c r="WXW205" s="943"/>
      <c r="WXX205" s="943"/>
      <c r="WXY205" s="943"/>
      <c r="WXZ205" s="943"/>
      <c r="WYA205" s="943"/>
      <c r="WYB205" s="943"/>
      <c r="WYC205" s="943"/>
      <c r="WYD205" s="943"/>
      <c r="WYE205" s="943"/>
      <c r="WYF205" s="943"/>
      <c r="WYG205" s="943"/>
      <c r="WYH205" s="943"/>
      <c r="WYI205" s="943"/>
      <c r="WYJ205" s="943"/>
      <c r="WYK205" s="943"/>
      <c r="WYL205" s="943"/>
      <c r="WYM205" s="943"/>
      <c r="WYN205" s="943"/>
      <c r="WYO205" s="943"/>
      <c r="WYP205" s="943"/>
      <c r="WYQ205" s="943"/>
      <c r="WYR205" s="943"/>
      <c r="WYS205" s="943"/>
      <c r="WYT205" s="943"/>
      <c r="WYU205" s="943"/>
      <c r="WYV205" s="943"/>
      <c r="WYW205" s="943"/>
      <c r="WYX205" s="943"/>
      <c r="WYY205" s="943"/>
      <c r="WYZ205" s="943"/>
      <c r="WZA205" s="943"/>
      <c r="WZB205" s="943"/>
      <c r="WZC205" s="943"/>
      <c r="WZD205" s="943"/>
      <c r="WZE205" s="943"/>
      <c r="WZF205" s="943"/>
      <c r="WZG205" s="943"/>
      <c r="WZH205" s="943"/>
      <c r="WZI205" s="943"/>
      <c r="WZJ205" s="943"/>
      <c r="WZK205" s="943"/>
      <c r="WZL205" s="943"/>
      <c r="WZM205" s="943"/>
      <c r="WZN205" s="943"/>
      <c r="WZO205" s="943"/>
      <c r="WZP205" s="943"/>
      <c r="WZQ205" s="943"/>
      <c r="WZR205" s="943"/>
      <c r="WZS205" s="943"/>
      <c r="WZT205" s="943"/>
      <c r="WZU205" s="943"/>
      <c r="WZV205" s="943"/>
      <c r="WZW205" s="943"/>
      <c r="WZX205" s="943"/>
      <c r="WZY205" s="943"/>
      <c r="WZZ205" s="943"/>
      <c r="XAA205" s="943"/>
      <c r="XAB205" s="943"/>
      <c r="XAC205" s="943"/>
      <c r="XAD205" s="943"/>
      <c r="XAE205" s="943"/>
      <c r="XAF205" s="943"/>
      <c r="XAG205" s="943"/>
      <c r="XAH205" s="943"/>
      <c r="XAI205" s="943"/>
      <c r="XAJ205" s="943"/>
      <c r="XAK205" s="943"/>
      <c r="XAL205" s="943"/>
      <c r="XAM205" s="943"/>
      <c r="XAN205" s="943"/>
      <c r="XAO205" s="943"/>
      <c r="XAP205" s="943"/>
      <c r="XAQ205" s="943"/>
      <c r="XAR205" s="943"/>
      <c r="XAS205" s="943"/>
      <c r="XAT205" s="943"/>
      <c r="XAU205" s="943"/>
      <c r="XAV205" s="943"/>
      <c r="XAW205" s="943"/>
      <c r="XAX205" s="943"/>
      <c r="XAY205" s="943"/>
      <c r="XAZ205" s="943"/>
      <c r="XBA205" s="943"/>
      <c r="XBB205" s="943"/>
      <c r="XBC205" s="943"/>
      <c r="XBD205" s="943"/>
      <c r="XBE205" s="943"/>
      <c r="XBF205" s="943"/>
      <c r="XBG205" s="943"/>
      <c r="XBH205" s="943"/>
      <c r="XBI205" s="943"/>
      <c r="XBJ205" s="943"/>
      <c r="XBK205" s="943"/>
      <c r="XBL205" s="943"/>
      <c r="XBM205" s="943"/>
      <c r="XBN205" s="943"/>
      <c r="XBO205" s="943"/>
      <c r="XBP205" s="943"/>
      <c r="XBQ205" s="943"/>
      <c r="XBR205" s="943"/>
      <c r="XBS205" s="943"/>
      <c r="XBT205" s="943"/>
      <c r="XBU205" s="943"/>
      <c r="XBV205" s="943"/>
      <c r="XBW205" s="943"/>
      <c r="XBX205" s="943"/>
      <c r="XBY205" s="943"/>
      <c r="XBZ205" s="943"/>
      <c r="XCA205" s="943"/>
      <c r="XCB205" s="943"/>
      <c r="XCC205" s="943"/>
      <c r="XCD205" s="943"/>
      <c r="XCE205" s="943"/>
      <c r="XCF205" s="943"/>
      <c r="XCG205" s="943"/>
      <c r="XCH205" s="943"/>
      <c r="XCI205" s="943"/>
      <c r="XCJ205" s="943"/>
      <c r="XCK205" s="943"/>
      <c r="XCL205" s="943"/>
      <c r="XCM205" s="943"/>
      <c r="XCN205" s="943"/>
      <c r="XCO205" s="943"/>
      <c r="XCP205" s="943"/>
      <c r="XCQ205" s="943"/>
      <c r="XCR205" s="943"/>
      <c r="XCS205" s="943"/>
      <c r="XCT205" s="943"/>
      <c r="XCU205" s="943"/>
      <c r="XCV205" s="943"/>
      <c r="XCW205" s="943"/>
      <c r="XCX205" s="943"/>
      <c r="XCY205" s="943"/>
      <c r="XCZ205" s="943"/>
      <c r="XDA205" s="943"/>
      <c r="XDB205" s="943"/>
      <c r="XDC205" s="943"/>
      <c r="XDD205" s="943"/>
      <c r="XDE205" s="943"/>
      <c r="XDF205" s="943"/>
      <c r="XDG205" s="943"/>
      <c r="XDH205" s="943"/>
      <c r="XDI205" s="943"/>
      <c r="XDJ205" s="943"/>
      <c r="XDK205" s="943"/>
      <c r="XDL205" s="943"/>
      <c r="XDM205" s="943"/>
      <c r="XDN205" s="943"/>
      <c r="XDO205" s="943"/>
      <c r="XDP205" s="943"/>
      <c r="XDQ205" s="943"/>
      <c r="XDR205" s="943"/>
      <c r="XDS205" s="943"/>
      <c r="XDT205" s="943"/>
      <c r="XDU205" s="943"/>
      <c r="XDV205" s="943"/>
      <c r="XDW205" s="943"/>
      <c r="XDX205" s="943"/>
      <c r="XDY205" s="943"/>
      <c r="XDZ205" s="943"/>
      <c r="XEA205" s="943"/>
      <c r="XEB205" s="943"/>
      <c r="XEC205" s="943"/>
      <c r="XED205" s="943"/>
      <c r="XEE205" s="943"/>
      <c r="XEF205" s="943"/>
      <c r="XEG205" s="943"/>
      <c r="XEH205" s="943"/>
      <c r="XEI205" s="943"/>
      <c r="XEJ205" s="943"/>
      <c r="XEK205" s="943"/>
      <c r="XEL205" s="943"/>
      <c r="XEM205" s="943"/>
      <c r="XEN205" s="943"/>
      <c r="XEO205" s="943"/>
      <c r="XEP205" s="943"/>
      <c r="XEQ205" s="943"/>
      <c r="XER205" s="943"/>
      <c r="XES205" s="943"/>
      <c r="XET205" s="943"/>
      <c r="XEU205" s="943"/>
      <c r="XEV205" s="943"/>
      <c r="XEW205" s="943"/>
      <c r="XEX205" s="943"/>
      <c r="XEY205" s="943"/>
      <c r="XEZ205" s="943"/>
      <c r="XFA205" s="943"/>
      <c r="XFB205" s="943"/>
      <c r="XFC205" s="943"/>
      <c r="XFD205" s="943"/>
    </row>
    <row r="206" spans="1:16384" s="76" customFormat="1" ht="95.25" customHeight="1" x14ac:dyDescent="0.25">
      <c r="A206" s="1632" t="s">
        <v>4899</v>
      </c>
      <c r="B206" s="1632" t="s">
        <v>4733</v>
      </c>
      <c r="C206" s="1632" t="s">
        <v>50</v>
      </c>
      <c r="D206" s="1633" t="s">
        <v>4900</v>
      </c>
      <c r="E206" s="1634" t="s">
        <v>19</v>
      </c>
      <c r="F206" s="1635">
        <v>1</v>
      </c>
      <c r="G206" s="217">
        <v>41297</v>
      </c>
      <c r="H206" s="217">
        <v>41639</v>
      </c>
      <c r="I206" s="1623" t="s">
        <v>20</v>
      </c>
      <c r="J206" s="1625">
        <v>0</v>
      </c>
      <c r="K206" s="1636">
        <v>11.2</v>
      </c>
      <c r="L206" s="1637">
        <v>2762</v>
      </c>
      <c r="M206" s="1625">
        <f t="shared" si="1"/>
        <v>2762</v>
      </c>
      <c r="N206" s="1638">
        <v>2635680650</v>
      </c>
      <c r="O206" s="1162" t="s">
        <v>4901</v>
      </c>
      <c r="P206" s="1084" t="s">
        <v>4897</v>
      </c>
      <c r="Q206" s="874"/>
      <c r="R206" s="874"/>
      <c r="S206" s="874"/>
      <c r="T206" s="874"/>
      <c r="U206" s="874"/>
      <c r="V206" s="874"/>
      <c r="W206" s="874"/>
      <c r="X206" s="874"/>
      <c r="Y206" s="874"/>
      <c r="Z206" s="875"/>
      <c r="AA206" s="875"/>
      <c r="AB206" s="875"/>
      <c r="AC206" s="875"/>
      <c r="AD206" s="875"/>
      <c r="AE206" s="875"/>
      <c r="AF206" s="875"/>
      <c r="AG206" s="875"/>
      <c r="AH206" s="875"/>
      <c r="AI206" s="875"/>
      <c r="AJ206" s="875"/>
      <c r="AK206" s="875"/>
      <c r="AL206" s="875"/>
      <c r="AM206" s="875"/>
      <c r="AN206" s="875"/>
      <c r="AO206" s="875"/>
      <c r="AP206" s="875"/>
      <c r="AQ206" s="875"/>
      <c r="AR206" s="875"/>
      <c r="AS206" s="875"/>
      <c r="AT206" s="875"/>
      <c r="AU206" s="875"/>
      <c r="AV206" s="875"/>
      <c r="AW206" s="875"/>
      <c r="AX206" s="875"/>
      <c r="AY206" s="875"/>
      <c r="AZ206" s="875"/>
      <c r="BA206" s="875"/>
      <c r="BB206" s="875"/>
      <c r="BC206" s="875"/>
      <c r="BD206" s="875"/>
      <c r="BE206" s="875"/>
      <c r="BF206" s="875"/>
      <c r="BG206" s="875"/>
      <c r="BH206" s="875"/>
      <c r="BI206" s="875"/>
      <c r="BJ206" s="875"/>
      <c r="BK206" s="875"/>
      <c r="BL206" s="875"/>
      <c r="BM206" s="875"/>
      <c r="BN206" s="875"/>
      <c r="BO206" s="875"/>
      <c r="BP206" s="875"/>
      <c r="BQ206" s="875"/>
      <c r="BR206" s="875"/>
      <c r="BS206" s="875"/>
      <c r="BT206" s="875"/>
      <c r="BU206" s="875"/>
      <c r="BV206" s="875"/>
      <c r="BW206" s="875"/>
      <c r="BX206" s="875"/>
      <c r="BY206" s="875"/>
      <c r="BZ206" s="875"/>
      <c r="CA206" s="875"/>
      <c r="CB206" s="875"/>
      <c r="CC206" s="875"/>
      <c r="CD206" s="875"/>
      <c r="CE206" s="875"/>
      <c r="CF206" s="875"/>
      <c r="CG206" s="875"/>
      <c r="CH206" s="875"/>
      <c r="CI206" s="875"/>
      <c r="CJ206" s="875"/>
      <c r="CK206" s="875"/>
      <c r="CL206" s="875"/>
      <c r="CM206" s="875"/>
      <c r="CN206" s="875"/>
      <c r="CO206" s="875"/>
      <c r="CP206" s="875"/>
      <c r="CQ206" s="875"/>
      <c r="CR206" s="875"/>
      <c r="CS206" s="875"/>
      <c r="CT206" s="875"/>
      <c r="CU206" s="875"/>
      <c r="CV206" s="875"/>
      <c r="CW206" s="875"/>
      <c r="CX206" s="875"/>
      <c r="CY206" s="875"/>
      <c r="CZ206" s="875"/>
      <c r="DA206" s="875"/>
      <c r="DB206" s="875"/>
      <c r="DC206" s="875"/>
      <c r="DD206" s="875"/>
      <c r="DE206" s="875"/>
      <c r="DF206" s="875"/>
      <c r="DG206" s="875"/>
      <c r="DH206" s="875"/>
      <c r="DI206" s="875"/>
      <c r="DJ206" s="875"/>
      <c r="DK206" s="875"/>
      <c r="DL206" s="875"/>
      <c r="DM206" s="875"/>
      <c r="DN206" s="875"/>
      <c r="DO206" s="875"/>
      <c r="DP206" s="875"/>
      <c r="DQ206" s="875"/>
      <c r="DR206" s="875"/>
      <c r="DS206" s="875"/>
      <c r="DT206" s="875"/>
      <c r="DU206" s="875"/>
      <c r="DV206" s="875"/>
      <c r="DW206" s="875"/>
      <c r="DX206" s="875"/>
      <c r="DY206" s="875"/>
      <c r="DZ206" s="875"/>
      <c r="EA206" s="875"/>
      <c r="EB206" s="875"/>
      <c r="EC206" s="875"/>
      <c r="ED206" s="875"/>
      <c r="EE206" s="875"/>
      <c r="EF206" s="875"/>
      <c r="EG206" s="875"/>
      <c r="EH206" s="875"/>
      <c r="EI206" s="875"/>
      <c r="EJ206" s="875"/>
      <c r="EK206" s="875"/>
      <c r="EL206" s="875"/>
      <c r="EM206" s="875"/>
      <c r="EN206" s="875"/>
      <c r="EO206" s="875"/>
      <c r="EP206" s="875"/>
      <c r="EQ206" s="875"/>
      <c r="ER206" s="875"/>
      <c r="ES206" s="875"/>
      <c r="ET206" s="875"/>
      <c r="EU206" s="875"/>
      <c r="EV206" s="875"/>
      <c r="EW206" s="875"/>
      <c r="EX206" s="875"/>
      <c r="EY206" s="875"/>
      <c r="EZ206" s="875"/>
      <c r="FA206" s="875"/>
      <c r="FB206" s="875"/>
      <c r="FC206" s="875"/>
      <c r="FD206" s="875"/>
      <c r="FE206" s="875"/>
      <c r="FF206" s="875"/>
      <c r="FG206" s="875"/>
      <c r="FH206" s="875"/>
      <c r="FI206" s="875"/>
      <c r="FJ206" s="875"/>
      <c r="FK206" s="875"/>
      <c r="FL206" s="875"/>
      <c r="FM206" s="875"/>
      <c r="FN206" s="875"/>
      <c r="FO206" s="875"/>
      <c r="FP206" s="875"/>
      <c r="FQ206" s="875"/>
      <c r="FR206" s="875"/>
      <c r="FS206" s="875"/>
      <c r="FT206" s="875"/>
      <c r="FU206" s="875"/>
      <c r="FV206" s="875"/>
      <c r="FW206" s="875"/>
      <c r="FX206" s="875"/>
      <c r="FY206" s="875"/>
      <c r="FZ206" s="875"/>
      <c r="GA206" s="875"/>
      <c r="GB206" s="875"/>
      <c r="GC206" s="875"/>
      <c r="GD206" s="875"/>
      <c r="GE206" s="875"/>
      <c r="GF206" s="875"/>
      <c r="GG206" s="875"/>
      <c r="GH206" s="875"/>
      <c r="GI206" s="875"/>
      <c r="GJ206" s="875"/>
      <c r="GK206" s="875"/>
      <c r="GL206" s="875"/>
      <c r="GM206" s="875"/>
      <c r="GN206" s="875"/>
      <c r="GO206" s="875"/>
      <c r="GP206" s="875"/>
      <c r="GQ206" s="875"/>
      <c r="GR206" s="875"/>
      <c r="GS206" s="875"/>
      <c r="GT206" s="875"/>
      <c r="GU206" s="875"/>
      <c r="GV206" s="875"/>
      <c r="GW206" s="875"/>
      <c r="GX206" s="875"/>
      <c r="GY206" s="875"/>
      <c r="GZ206" s="875"/>
      <c r="HA206" s="875"/>
      <c r="HB206" s="875"/>
      <c r="HC206" s="875"/>
      <c r="HD206" s="875"/>
      <c r="HE206" s="875"/>
      <c r="HF206" s="875"/>
      <c r="HG206" s="875"/>
      <c r="HH206" s="875"/>
      <c r="HI206" s="875"/>
      <c r="HJ206" s="875"/>
      <c r="HK206" s="875"/>
      <c r="HL206" s="875"/>
      <c r="HM206" s="875"/>
      <c r="HN206" s="875"/>
      <c r="HO206" s="875"/>
      <c r="HP206" s="875"/>
      <c r="HQ206" s="875"/>
      <c r="HR206" s="875"/>
      <c r="HS206" s="875"/>
      <c r="HT206" s="875"/>
      <c r="HU206" s="875"/>
      <c r="HV206" s="875"/>
      <c r="HW206" s="875"/>
      <c r="HX206" s="875"/>
      <c r="HY206" s="875"/>
      <c r="HZ206" s="875"/>
      <c r="IA206" s="875"/>
      <c r="IB206" s="875"/>
      <c r="IC206" s="875"/>
      <c r="ID206" s="875"/>
      <c r="IE206" s="875"/>
      <c r="IF206" s="875"/>
      <c r="IG206" s="875"/>
      <c r="IH206" s="875"/>
      <c r="II206" s="875"/>
      <c r="IJ206" s="875"/>
      <c r="IK206" s="875"/>
      <c r="IL206" s="875"/>
      <c r="IM206" s="875"/>
      <c r="IN206" s="875"/>
      <c r="IO206" s="875"/>
      <c r="IP206" s="875"/>
      <c r="IQ206" s="875"/>
      <c r="IR206" s="875"/>
      <c r="IS206" s="875"/>
      <c r="IU206" s="875"/>
      <c r="IV206" s="875"/>
      <c r="IW206" s="875"/>
      <c r="IX206" s="875"/>
      <c r="IY206" s="875"/>
      <c r="IZ206" s="875"/>
      <c r="JA206" s="875"/>
      <c r="JB206" s="875"/>
      <c r="JC206" s="875"/>
      <c r="JD206" s="875"/>
      <c r="JE206" s="875"/>
      <c r="JF206" s="875"/>
      <c r="JG206" s="875"/>
      <c r="JH206" s="875"/>
      <c r="JI206" s="875"/>
      <c r="JJ206" s="875"/>
      <c r="JK206" s="875"/>
      <c r="JL206" s="875"/>
      <c r="JM206" s="875"/>
      <c r="JN206" s="875"/>
      <c r="JO206" s="875"/>
      <c r="JP206" s="875"/>
      <c r="JQ206" s="875"/>
      <c r="JR206" s="875"/>
      <c r="JS206" s="875"/>
      <c r="JT206" s="875"/>
      <c r="JU206" s="875"/>
      <c r="JV206" s="875"/>
      <c r="JW206" s="875"/>
      <c r="JX206" s="875"/>
      <c r="JY206" s="875"/>
      <c r="JZ206" s="875"/>
      <c r="KA206" s="875"/>
      <c r="KB206" s="875"/>
      <c r="KC206" s="875"/>
      <c r="KD206" s="875"/>
      <c r="KE206" s="875"/>
      <c r="KF206" s="875"/>
      <c r="KG206" s="875"/>
      <c r="KH206" s="875"/>
      <c r="KI206" s="875"/>
      <c r="KJ206" s="875"/>
      <c r="KK206" s="875"/>
      <c r="KL206" s="875"/>
      <c r="KM206" s="875"/>
      <c r="KN206" s="875"/>
      <c r="KO206" s="875"/>
      <c r="KP206" s="875"/>
      <c r="KQ206" s="875"/>
      <c r="KR206" s="875"/>
      <c r="KS206" s="875"/>
      <c r="KT206" s="875"/>
      <c r="KU206" s="875"/>
      <c r="KV206" s="875"/>
      <c r="KW206" s="875"/>
      <c r="KX206" s="875"/>
      <c r="KY206" s="875"/>
      <c r="KZ206" s="875"/>
      <c r="LA206" s="875"/>
      <c r="LB206" s="875"/>
      <c r="LC206" s="875"/>
      <c r="LD206" s="875"/>
      <c r="LE206" s="875"/>
      <c r="LF206" s="875"/>
      <c r="LG206" s="875"/>
      <c r="LH206" s="875"/>
      <c r="LI206" s="875"/>
      <c r="LJ206" s="875"/>
      <c r="LK206" s="875"/>
      <c r="LL206" s="875"/>
      <c r="LM206" s="875"/>
      <c r="LN206" s="875"/>
      <c r="LO206" s="875"/>
      <c r="LP206" s="875"/>
      <c r="LQ206" s="875"/>
      <c r="LR206" s="875"/>
      <c r="LS206" s="875"/>
      <c r="LT206" s="875"/>
      <c r="LU206" s="875"/>
      <c r="LV206" s="875"/>
      <c r="LW206" s="875"/>
      <c r="LX206" s="875"/>
      <c r="LY206" s="875"/>
      <c r="LZ206" s="875"/>
      <c r="MA206" s="875"/>
      <c r="MB206" s="875"/>
      <c r="MC206" s="875"/>
      <c r="MD206" s="875"/>
      <c r="ME206" s="875"/>
      <c r="MF206" s="875"/>
      <c r="MG206" s="875"/>
      <c r="MH206" s="875"/>
      <c r="MI206" s="875"/>
      <c r="MJ206" s="875"/>
      <c r="MK206" s="875"/>
      <c r="ML206" s="875"/>
      <c r="MM206" s="875"/>
      <c r="MN206" s="875"/>
      <c r="MO206" s="875"/>
      <c r="MP206" s="875"/>
      <c r="MQ206" s="875"/>
      <c r="MR206" s="875"/>
      <c r="MS206" s="875"/>
      <c r="MT206" s="875"/>
      <c r="MU206" s="875"/>
      <c r="MV206" s="875"/>
      <c r="MW206" s="875"/>
      <c r="MX206" s="875"/>
      <c r="MY206" s="875"/>
      <c r="MZ206" s="875"/>
      <c r="NA206" s="875"/>
      <c r="NB206" s="875"/>
      <c r="NC206" s="875"/>
      <c r="ND206" s="875"/>
      <c r="NE206" s="875"/>
      <c r="NF206" s="875"/>
      <c r="NG206" s="875"/>
      <c r="NH206" s="875"/>
      <c r="NI206" s="875"/>
      <c r="NJ206" s="875"/>
      <c r="NK206" s="875"/>
      <c r="NL206" s="875"/>
      <c r="NM206" s="875"/>
      <c r="NN206" s="875"/>
      <c r="NO206" s="875"/>
      <c r="NP206" s="875"/>
      <c r="NQ206" s="875"/>
      <c r="NR206" s="875"/>
      <c r="NS206" s="875"/>
      <c r="NT206" s="875"/>
      <c r="NU206" s="875"/>
      <c r="NV206" s="875"/>
      <c r="NW206" s="875"/>
      <c r="NX206" s="875"/>
      <c r="NY206" s="875"/>
      <c r="NZ206" s="875"/>
      <c r="OA206" s="875"/>
      <c r="OB206" s="875"/>
      <c r="OC206" s="875"/>
      <c r="OD206" s="875"/>
      <c r="OE206" s="875"/>
      <c r="OF206" s="875"/>
      <c r="OG206" s="875"/>
      <c r="OH206" s="875"/>
      <c r="OI206" s="875"/>
      <c r="OJ206" s="875"/>
      <c r="OK206" s="875"/>
      <c r="OL206" s="875"/>
      <c r="OM206" s="875"/>
      <c r="ON206" s="875"/>
      <c r="OO206" s="875"/>
      <c r="OP206" s="875"/>
      <c r="OQ206" s="875"/>
      <c r="OR206" s="875"/>
      <c r="OS206" s="875"/>
      <c r="OT206" s="875"/>
      <c r="OU206" s="875"/>
      <c r="OV206" s="875"/>
      <c r="OW206" s="875"/>
      <c r="OX206" s="875"/>
      <c r="OY206" s="875"/>
      <c r="OZ206" s="875"/>
      <c r="PA206" s="875"/>
      <c r="PB206" s="875"/>
      <c r="PC206" s="875"/>
      <c r="PD206" s="875"/>
      <c r="PE206" s="875"/>
      <c r="PF206" s="875"/>
      <c r="PG206" s="875"/>
      <c r="PH206" s="875"/>
      <c r="PI206" s="875"/>
      <c r="PJ206" s="875"/>
      <c r="PK206" s="875"/>
      <c r="PL206" s="875"/>
      <c r="PM206" s="875"/>
      <c r="PN206" s="875"/>
      <c r="PO206" s="875"/>
      <c r="PP206" s="875"/>
      <c r="PQ206" s="875"/>
      <c r="PR206" s="875"/>
      <c r="PS206" s="875"/>
      <c r="PT206" s="875"/>
      <c r="PU206" s="875"/>
      <c r="PV206" s="875"/>
      <c r="PW206" s="875"/>
      <c r="PX206" s="875"/>
      <c r="PY206" s="875"/>
      <c r="PZ206" s="875"/>
      <c r="QA206" s="875"/>
      <c r="QB206" s="875"/>
      <c r="QC206" s="875"/>
      <c r="QD206" s="875"/>
      <c r="QE206" s="875"/>
      <c r="QF206" s="875"/>
      <c r="QG206" s="875"/>
      <c r="QH206" s="875"/>
      <c r="QI206" s="875"/>
      <c r="QJ206" s="875"/>
      <c r="QK206" s="875"/>
      <c r="QL206" s="875"/>
      <c r="QM206" s="875"/>
      <c r="QN206" s="875"/>
      <c r="QO206" s="875"/>
      <c r="QP206" s="875"/>
      <c r="QQ206" s="875"/>
      <c r="QR206" s="875"/>
      <c r="QS206" s="875"/>
      <c r="QT206" s="875"/>
      <c r="QU206" s="875"/>
      <c r="QV206" s="875"/>
      <c r="QW206" s="875"/>
      <c r="QX206" s="875"/>
      <c r="QY206" s="875"/>
      <c r="QZ206" s="875"/>
      <c r="RA206" s="875"/>
      <c r="RB206" s="875"/>
      <c r="RC206" s="875"/>
      <c r="RD206" s="875"/>
      <c r="RE206" s="875"/>
      <c r="RF206" s="875"/>
      <c r="RG206" s="875"/>
      <c r="RH206" s="875"/>
      <c r="RI206" s="875"/>
      <c r="RJ206" s="875"/>
      <c r="RK206" s="875"/>
      <c r="RL206" s="875"/>
      <c r="RM206" s="875"/>
      <c r="RN206" s="875"/>
      <c r="RO206" s="875"/>
      <c r="RP206" s="875"/>
      <c r="RQ206" s="875"/>
      <c r="RR206" s="875"/>
      <c r="RS206" s="875"/>
      <c r="RT206" s="875"/>
      <c r="RU206" s="875"/>
      <c r="RV206" s="875"/>
      <c r="RW206" s="875"/>
      <c r="RX206" s="875"/>
      <c r="RY206" s="875"/>
      <c r="RZ206" s="875"/>
      <c r="SA206" s="875"/>
      <c r="SB206" s="875"/>
      <c r="SC206" s="875"/>
      <c r="SD206" s="875"/>
      <c r="SE206" s="875"/>
      <c r="SF206" s="875"/>
      <c r="SG206" s="875"/>
      <c r="SH206" s="875"/>
      <c r="SI206" s="875"/>
      <c r="SJ206" s="875"/>
      <c r="SK206" s="875"/>
      <c r="SL206" s="875"/>
      <c r="SM206" s="875"/>
      <c r="SN206" s="875"/>
      <c r="SO206" s="875"/>
      <c r="SQ206" s="875"/>
      <c r="SR206" s="875"/>
      <c r="SS206" s="875"/>
      <c r="ST206" s="875"/>
      <c r="SU206" s="875"/>
      <c r="SV206" s="875"/>
      <c r="SW206" s="875"/>
      <c r="SX206" s="875"/>
      <c r="SY206" s="875"/>
      <c r="SZ206" s="875"/>
      <c r="TA206" s="875"/>
      <c r="TB206" s="875"/>
      <c r="TC206" s="875"/>
      <c r="TD206" s="875"/>
      <c r="TE206" s="875"/>
      <c r="TF206" s="875"/>
      <c r="TG206" s="875"/>
      <c r="TH206" s="875"/>
      <c r="TI206" s="875"/>
      <c r="TJ206" s="875"/>
      <c r="TK206" s="875"/>
      <c r="TL206" s="875"/>
      <c r="TM206" s="875"/>
      <c r="TN206" s="875"/>
      <c r="TO206" s="875"/>
      <c r="TP206" s="875"/>
      <c r="TQ206" s="875"/>
      <c r="TR206" s="875"/>
      <c r="TS206" s="875"/>
      <c r="TT206" s="875"/>
      <c r="TU206" s="875"/>
      <c r="TV206" s="875"/>
      <c r="TW206" s="875"/>
      <c r="TX206" s="875"/>
      <c r="TY206" s="875"/>
      <c r="TZ206" s="875"/>
      <c r="UA206" s="875"/>
      <c r="UB206" s="875"/>
      <c r="UC206" s="875"/>
      <c r="UD206" s="875"/>
      <c r="UE206" s="875"/>
      <c r="UF206" s="875"/>
      <c r="UG206" s="875"/>
      <c r="UH206" s="875"/>
      <c r="UI206" s="875"/>
      <c r="UJ206" s="875"/>
      <c r="UK206" s="875"/>
      <c r="UL206" s="875"/>
      <c r="UM206" s="875"/>
      <c r="UN206" s="875"/>
      <c r="UO206" s="875"/>
      <c r="UP206" s="875"/>
      <c r="UQ206" s="875"/>
      <c r="UR206" s="875"/>
      <c r="US206" s="875"/>
      <c r="UT206" s="875"/>
      <c r="UU206" s="875"/>
      <c r="UV206" s="875"/>
      <c r="UW206" s="875"/>
      <c r="UX206" s="875"/>
      <c r="UY206" s="875"/>
      <c r="UZ206" s="875"/>
      <c r="VA206" s="875"/>
      <c r="VB206" s="875"/>
      <c r="VC206" s="875"/>
      <c r="VD206" s="875"/>
      <c r="VE206" s="875"/>
      <c r="VF206" s="875"/>
      <c r="VG206" s="875"/>
      <c r="VH206" s="875"/>
      <c r="VI206" s="875"/>
      <c r="VJ206" s="875"/>
      <c r="VK206" s="875"/>
      <c r="VL206" s="875"/>
      <c r="VM206" s="875"/>
      <c r="VN206" s="875"/>
      <c r="VO206" s="875"/>
      <c r="VP206" s="875"/>
      <c r="VQ206" s="875"/>
      <c r="VR206" s="875"/>
      <c r="VS206" s="875"/>
      <c r="VT206" s="875"/>
      <c r="VU206" s="875"/>
      <c r="VV206" s="875"/>
      <c r="VW206" s="875"/>
      <c r="VX206" s="875"/>
      <c r="VY206" s="875"/>
      <c r="VZ206" s="875"/>
      <c r="WA206" s="875"/>
      <c r="WB206" s="875"/>
      <c r="WC206" s="875"/>
      <c r="WD206" s="875"/>
      <c r="WE206" s="875"/>
      <c r="WF206" s="875"/>
      <c r="WG206" s="875"/>
      <c r="WH206" s="875"/>
      <c r="WI206" s="875"/>
      <c r="WJ206" s="875"/>
      <c r="WK206" s="875"/>
      <c r="WL206" s="875"/>
      <c r="WM206" s="875"/>
      <c r="WN206" s="875"/>
      <c r="WO206" s="875"/>
      <c r="WP206" s="875"/>
      <c r="WQ206" s="875"/>
      <c r="WR206" s="875"/>
      <c r="WS206" s="875"/>
      <c r="WT206" s="875"/>
      <c r="WU206" s="875"/>
      <c r="WV206" s="875"/>
      <c r="WW206" s="875"/>
      <c r="WX206" s="875"/>
      <c r="WY206" s="875"/>
      <c r="WZ206" s="875"/>
      <c r="XA206" s="875"/>
      <c r="XB206" s="875"/>
      <c r="XC206" s="875"/>
      <c r="XD206" s="875"/>
      <c r="XE206" s="875"/>
      <c r="XF206" s="875"/>
      <c r="XG206" s="875"/>
      <c r="XH206" s="875"/>
      <c r="XI206" s="875"/>
      <c r="XJ206" s="875"/>
      <c r="XK206" s="875"/>
      <c r="XL206" s="875"/>
      <c r="XM206" s="875"/>
      <c r="XN206" s="875"/>
      <c r="XO206" s="875"/>
      <c r="XP206" s="875"/>
      <c r="XQ206" s="875"/>
      <c r="XR206" s="875"/>
      <c r="XS206" s="875"/>
      <c r="XT206" s="875"/>
      <c r="XU206" s="875"/>
      <c r="XV206" s="875"/>
      <c r="XW206" s="875"/>
      <c r="XX206" s="875"/>
      <c r="XY206" s="875"/>
      <c r="XZ206" s="875"/>
      <c r="YA206" s="875"/>
      <c r="YB206" s="875"/>
      <c r="YC206" s="875"/>
      <c r="YD206" s="875"/>
      <c r="YE206" s="875"/>
      <c r="YF206" s="875"/>
      <c r="YG206" s="875"/>
      <c r="YH206" s="875"/>
      <c r="YI206" s="875"/>
      <c r="YJ206" s="875"/>
      <c r="YK206" s="875"/>
      <c r="YL206" s="875"/>
      <c r="YM206" s="875"/>
      <c r="YN206" s="875"/>
      <c r="YO206" s="875"/>
      <c r="YP206" s="875"/>
      <c r="YQ206" s="875"/>
      <c r="YR206" s="875"/>
      <c r="YS206" s="875"/>
      <c r="YT206" s="875"/>
      <c r="YU206" s="875"/>
      <c r="YV206" s="875"/>
      <c r="YW206" s="875"/>
      <c r="YX206" s="875"/>
      <c r="YY206" s="875"/>
      <c r="YZ206" s="875"/>
      <c r="ZA206" s="875"/>
      <c r="ZB206" s="875"/>
      <c r="ZC206" s="875"/>
      <c r="ZD206" s="875"/>
      <c r="ZE206" s="875"/>
      <c r="ZF206" s="875"/>
      <c r="ZG206" s="875"/>
      <c r="ZH206" s="875"/>
      <c r="ZI206" s="875"/>
      <c r="ZJ206" s="875"/>
      <c r="ZK206" s="875"/>
      <c r="ZL206" s="875"/>
      <c r="ZM206" s="875"/>
      <c r="ZN206" s="875"/>
      <c r="ZO206" s="875"/>
      <c r="ZP206" s="875"/>
      <c r="ZQ206" s="875"/>
      <c r="ZR206" s="875"/>
      <c r="ZS206" s="875"/>
      <c r="ZT206" s="875"/>
      <c r="ZU206" s="875"/>
      <c r="ZV206" s="875"/>
      <c r="ZW206" s="875"/>
      <c r="ZX206" s="875"/>
      <c r="ZY206" s="875"/>
      <c r="ZZ206" s="875"/>
      <c r="AAA206" s="875"/>
      <c r="AAB206" s="875"/>
      <c r="AAC206" s="875"/>
      <c r="AAD206" s="875"/>
      <c r="AAE206" s="875"/>
      <c r="AAF206" s="875"/>
      <c r="AAG206" s="875"/>
      <c r="AAH206" s="875"/>
      <c r="AAI206" s="875"/>
      <c r="AAJ206" s="875"/>
      <c r="AAK206" s="875"/>
      <c r="AAL206" s="875"/>
      <c r="AAM206" s="875"/>
      <c r="AAN206" s="875"/>
      <c r="AAO206" s="875"/>
      <c r="AAP206" s="875"/>
      <c r="AAQ206" s="875"/>
      <c r="AAR206" s="875"/>
      <c r="AAS206" s="875"/>
      <c r="AAT206" s="875"/>
      <c r="AAU206" s="875"/>
      <c r="AAV206" s="875"/>
      <c r="AAW206" s="875"/>
      <c r="AAX206" s="875"/>
      <c r="AAY206" s="875"/>
      <c r="AAZ206" s="875"/>
      <c r="ABA206" s="875"/>
      <c r="ABB206" s="875"/>
      <c r="ABC206" s="875"/>
      <c r="ABD206" s="875"/>
      <c r="ABE206" s="875"/>
      <c r="ABF206" s="875"/>
      <c r="ABG206" s="875"/>
      <c r="ABH206" s="875"/>
      <c r="ABI206" s="875"/>
      <c r="ABJ206" s="875"/>
      <c r="ABK206" s="875"/>
      <c r="ABL206" s="875"/>
      <c r="ABM206" s="875"/>
      <c r="ABN206" s="875"/>
      <c r="ABO206" s="875"/>
      <c r="ABP206" s="875"/>
      <c r="ABQ206" s="875"/>
      <c r="ABR206" s="875"/>
      <c r="ABS206" s="875"/>
      <c r="ABT206" s="875"/>
      <c r="ABU206" s="875"/>
      <c r="ABV206" s="875"/>
      <c r="ABW206" s="875"/>
      <c r="ABX206" s="875"/>
      <c r="ABY206" s="875"/>
      <c r="ABZ206" s="875"/>
      <c r="ACA206" s="875"/>
      <c r="ACB206" s="875"/>
      <c r="ACC206" s="875"/>
      <c r="ACD206" s="875"/>
      <c r="ACE206" s="875"/>
      <c r="ACF206" s="875"/>
      <c r="ACG206" s="875"/>
      <c r="ACH206" s="875"/>
      <c r="ACI206" s="875"/>
      <c r="ACJ206" s="875"/>
      <c r="ACK206" s="875"/>
      <c r="ACM206" s="875"/>
      <c r="ACN206" s="875"/>
      <c r="ACO206" s="875"/>
      <c r="ACP206" s="875"/>
      <c r="ACQ206" s="875"/>
      <c r="ACR206" s="875"/>
      <c r="ACS206" s="875"/>
      <c r="ACT206" s="875"/>
      <c r="ACU206" s="875"/>
      <c r="ACV206" s="875"/>
      <c r="ACW206" s="875"/>
      <c r="ACX206" s="875"/>
      <c r="ACY206" s="875"/>
      <c r="ACZ206" s="875"/>
      <c r="ADA206" s="875"/>
      <c r="ADB206" s="875"/>
      <c r="ADC206" s="875"/>
      <c r="ADD206" s="875"/>
      <c r="ADE206" s="875"/>
      <c r="ADF206" s="875"/>
      <c r="ADG206" s="875"/>
      <c r="ADH206" s="875"/>
      <c r="ADI206" s="875"/>
      <c r="ADJ206" s="875"/>
      <c r="ADK206" s="875"/>
      <c r="ADL206" s="875"/>
      <c r="ADM206" s="875"/>
      <c r="ADN206" s="875"/>
      <c r="ADO206" s="875"/>
      <c r="ADP206" s="875"/>
      <c r="ADQ206" s="875"/>
      <c r="ADR206" s="875"/>
      <c r="ADS206" s="875"/>
      <c r="ADT206" s="875"/>
      <c r="ADU206" s="875"/>
      <c r="ADV206" s="875"/>
      <c r="ADW206" s="875"/>
      <c r="ADX206" s="875"/>
      <c r="ADY206" s="875"/>
      <c r="ADZ206" s="875"/>
      <c r="AEA206" s="875"/>
      <c r="AEB206" s="875"/>
      <c r="AEC206" s="875"/>
      <c r="AED206" s="875"/>
      <c r="AEE206" s="875"/>
      <c r="AEF206" s="875"/>
      <c r="AEG206" s="875"/>
      <c r="AEH206" s="875"/>
      <c r="AEI206" s="875"/>
      <c r="AEJ206" s="875"/>
      <c r="AEK206" s="875"/>
      <c r="AEL206" s="875"/>
      <c r="AEM206" s="875"/>
      <c r="AEN206" s="875"/>
      <c r="AEO206" s="875"/>
      <c r="AEP206" s="875"/>
      <c r="AEQ206" s="875"/>
      <c r="AER206" s="875"/>
      <c r="AES206" s="875"/>
      <c r="AET206" s="875"/>
      <c r="AEU206" s="875"/>
      <c r="AEV206" s="875"/>
      <c r="AEW206" s="875"/>
      <c r="AEX206" s="875"/>
      <c r="AEY206" s="875"/>
      <c r="AEZ206" s="875"/>
      <c r="AFA206" s="875"/>
      <c r="AFB206" s="875"/>
      <c r="AFC206" s="875"/>
      <c r="AFD206" s="875"/>
      <c r="AFE206" s="875"/>
      <c r="AFF206" s="875"/>
      <c r="AFG206" s="875"/>
      <c r="AFH206" s="875"/>
      <c r="AFI206" s="875"/>
      <c r="AFJ206" s="875"/>
      <c r="AFK206" s="875"/>
      <c r="AFL206" s="875"/>
      <c r="AFM206" s="875"/>
      <c r="AFN206" s="875"/>
      <c r="AFO206" s="875"/>
      <c r="AFP206" s="875"/>
      <c r="AFQ206" s="875"/>
      <c r="AFR206" s="875"/>
      <c r="AFS206" s="875"/>
      <c r="AFT206" s="875"/>
      <c r="AFU206" s="875"/>
      <c r="AFV206" s="875"/>
      <c r="AFW206" s="875"/>
      <c r="AFX206" s="875"/>
      <c r="AFY206" s="875"/>
      <c r="AFZ206" s="875"/>
      <c r="AGA206" s="875"/>
      <c r="AGB206" s="875"/>
      <c r="AGC206" s="875"/>
      <c r="AGD206" s="875"/>
      <c r="AGE206" s="875"/>
      <c r="AGF206" s="875"/>
      <c r="AGG206" s="875"/>
      <c r="AGH206" s="875"/>
      <c r="AGI206" s="875"/>
      <c r="AGJ206" s="875"/>
      <c r="AGK206" s="875"/>
      <c r="AGL206" s="875"/>
      <c r="AGM206" s="875"/>
      <c r="AGN206" s="875"/>
      <c r="AGO206" s="875"/>
      <c r="AGP206" s="875"/>
      <c r="AGQ206" s="875"/>
      <c r="AGR206" s="875"/>
      <c r="AGS206" s="875"/>
      <c r="AGT206" s="875"/>
      <c r="AGU206" s="875"/>
      <c r="AGV206" s="875"/>
      <c r="AGW206" s="875"/>
      <c r="AGX206" s="875"/>
      <c r="AGY206" s="875"/>
      <c r="AGZ206" s="875"/>
      <c r="AHA206" s="875"/>
      <c r="AHB206" s="875"/>
      <c r="AHC206" s="875"/>
      <c r="AHD206" s="875"/>
      <c r="AHE206" s="875"/>
      <c r="AHF206" s="875"/>
      <c r="AHG206" s="875"/>
      <c r="AHH206" s="875"/>
      <c r="AHI206" s="875"/>
      <c r="AHJ206" s="875"/>
      <c r="AHK206" s="875"/>
      <c r="AHL206" s="875"/>
      <c r="AHM206" s="875"/>
      <c r="AHN206" s="875"/>
      <c r="AHO206" s="875"/>
      <c r="AHP206" s="875"/>
      <c r="AHQ206" s="875"/>
      <c r="AHR206" s="875"/>
      <c r="AHS206" s="875"/>
      <c r="AHT206" s="875"/>
      <c r="AHU206" s="875"/>
      <c r="AHV206" s="875"/>
      <c r="AHW206" s="875"/>
      <c r="AHX206" s="875"/>
      <c r="AHY206" s="875"/>
      <c r="AHZ206" s="875"/>
      <c r="AIA206" s="875"/>
      <c r="AIB206" s="875"/>
      <c r="AIC206" s="875"/>
      <c r="AID206" s="875"/>
      <c r="AIE206" s="875"/>
      <c r="AIF206" s="875"/>
      <c r="AIG206" s="875"/>
      <c r="AIH206" s="875"/>
      <c r="AII206" s="875"/>
      <c r="AIJ206" s="875"/>
      <c r="AIK206" s="875"/>
      <c r="AIL206" s="875"/>
      <c r="AIM206" s="875"/>
      <c r="AIN206" s="875"/>
      <c r="AIO206" s="875"/>
      <c r="AIP206" s="875"/>
      <c r="AIQ206" s="875"/>
      <c r="AIR206" s="875"/>
      <c r="AIS206" s="875"/>
      <c r="AIT206" s="875"/>
      <c r="AIU206" s="875"/>
      <c r="AIV206" s="875"/>
      <c r="AIW206" s="875"/>
      <c r="AIX206" s="875"/>
      <c r="AIY206" s="875"/>
      <c r="AIZ206" s="875"/>
      <c r="AJA206" s="875"/>
      <c r="AJB206" s="875"/>
      <c r="AJC206" s="875"/>
      <c r="AJD206" s="875"/>
      <c r="AJE206" s="875"/>
      <c r="AJF206" s="875"/>
      <c r="AJG206" s="875"/>
      <c r="AJH206" s="875"/>
      <c r="AJI206" s="875"/>
      <c r="AJJ206" s="875"/>
      <c r="AJK206" s="875"/>
      <c r="AJL206" s="875"/>
      <c r="AJM206" s="875"/>
      <c r="AJN206" s="875"/>
      <c r="AJO206" s="875"/>
      <c r="AJP206" s="875"/>
      <c r="AJQ206" s="875"/>
      <c r="AJR206" s="875"/>
      <c r="AJS206" s="875"/>
      <c r="AJT206" s="875"/>
      <c r="AJU206" s="875"/>
      <c r="AJV206" s="875"/>
      <c r="AJW206" s="875"/>
      <c r="AJX206" s="875"/>
      <c r="AJY206" s="875"/>
      <c r="AJZ206" s="875"/>
      <c r="AKA206" s="875"/>
      <c r="AKB206" s="875"/>
      <c r="AKC206" s="875"/>
      <c r="AKD206" s="875"/>
      <c r="AKE206" s="875"/>
      <c r="AKF206" s="875"/>
      <c r="AKG206" s="875"/>
      <c r="AKH206" s="875"/>
      <c r="AKI206" s="875"/>
      <c r="AKJ206" s="875"/>
      <c r="AKK206" s="875"/>
      <c r="AKL206" s="875"/>
      <c r="AKM206" s="875"/>
      <c r="AKN206" s="875"/>
      <c r="AKO206" s="875"/>
      <c r="AKP206" s="875"/>
      <c r="AKQ206" s="875"/>
      <c r="AKR206" s="875"/>
      <c r="AKS206" s="875"/>
      <c r="AKT206" s="875"/>
      <c r="AKU206" s="875"/>
      <c r="AKV206" s="875"/>
      <c r="AKW206" s="875"/>
      <c r="AKX206" s="875"/>
      <c r="AKY206" s="875"/>
      <c r="AKZ206" s="875"/>
      <c r="ALA206" s="875"/>
      <c r="ALB206" s="875"/>
      <c r="ALC206" s="875"/>
      <c r="ALD206" s="875"/>
      <c r="ALE206" s="875"/>
      <c r="ALF206" s="875"/>
      <c r="ALG206" s="875"/>
      <c r="ALH206" s="875"/>
      <c r="ALI206" s="875"/>
      <c r="ALJ206" s="875"/>
      <c r="ALK206" s="875"/>
      <c r="ALL206" s="875"/>
      <c r="ALM206" s="875"/>
      <c r="ALN206" s="875"/>
      <c r="ALO206" s="875"/>
      <c r="ALP206" s="875"/>
      <c r="ALQ206" s="875"/>
      <c r="ALR206" s="875"/>
      <c r="ALS206" s="875"/>
      <c r="ALT206" s="875"/>
      <c r="ALU206" s="875"/>
      <c r="ALV206" s="875"/>
      <c r="ALW206" s="875"/>
      <c r="ALX206" s="875"/>
      <c r="ALY206" s="875"/>
      <c r="ALZ206" s="875"/>
      <c r="AMA206" s="875"/>
      <c r="AMB206" s="875"/>
      <c r="AMC206" s="875"/>
      <c r="AMD206" s="875"/>
      <c r="AME206" s="875"/>
      <c r="AMF206" s="875"/>
      <c r="AMG206" s="875"/>
      <c r="AMI206" s="875"/>
      <c r="AMJ206" s="875"/>
      <c r="AMK206" s="875"/>
      <c r="AML206" s="875"/>
      <c r="AMM206" s="875"/>
      <c r="AMN206" s="875"/>
      <c r="AMO206" s="875"/>
      <c r="AMP206" s="875"/>
      <c r="AMQ206" s="875"/>
      <c r="AMR206" s="875"/>
      <c r="AMS206" s="875"/>
      <c r="AMT206" s="875"/>
      <c r="AMU206" s="875"/>
      <c r="AMV206" s="875"/>
      <c r="AMW206" s="875"/>
      <c r="AMX206" s="875"/>
      <c r="AMY206" s="875"/>
      <c r="AMZ206" s="875"/>
      <c r="ANA206" s="875"/>
      <c r="ANB206" s="875"/>
      <c r="ANC206" s="875"/>
      <c r="AND206" s="875"/>
      <c r="ANE206" s="875"/>
      <c r="ANF206" s="875"/>
      <c r="ANG206" s="875"/>
      <c r="ANH206" s="875"/>
      <c r="ANI206" s="875"/>
      <c r="ANJ206" s="875"/>
      <c r="ANK206" s="875"/>
      <c r="ANL206" s="875"/>
      <c r="ANM206" s="875"/>
      <c r="ANN206" s="875"/>
      <c r="ANO206" s="875"/>
      <c r="ANP206" s="875"/>
      <c r="ANQ206" s="875"/>
      <c r="ANR206" s="875"/>
      <c r="ANS206" s="875"/>
      <c r="ANT206" s="875"/>
      <c r="ANU206" s="875"/>
      <c r="ANV206" s="875"/>
      <c r="ANW206" s="875"/>
      <c r="ANX206" s="875"/>
      <c r="ANY206" s="875"/>
      <c r="ANZ206" s="875"/>
      <c r="AOA206" s="875"/>
      <c r="AOB206" s="875"/>
      <c r="AOC206" s="875"/>
      <c r="AOD206" s="875"/>
      <c r="AOE206" s="875"/>
      <c r="AOF206" s="875"/>
      <c r="AOG206" s="875"/>
      <c r="AOH206" s="875"/>
      <c r="AOI206" s="875"/>
      <c r="AOJ206" s="875"/>
      <c r="AOK206" s="875"/>
      <c r="AOL206" s="875"/>
      <c r="AOM206" s="875"/>
      <c r="AON206" s="875"/>
      <c r="AOO206" s="875"/>
      <c r="AOP206" s="875"/>
      <c r="AOQ206" s="875"/>
      <c r="AOR206" s="875"/>
      <c r="AOS206" s="875"/>
      <c r="AOT206" s="875"/>
      <c r="AOU206" s="875"/>
      <c r="AOV206" s="875"/>
      <c r="AOW206" s="875"/>
      <c r="AOX206" s="875"/>
      <c r="AOY206" s="875"/>
      <c r="AOZ206" s="875"/>
      <c r="APA206" s="875"/>
      <c r="APB206" s="875"/>
      <c r="APC206" s="875"/>
      <c r="APD206" s="875"/>
      <c r="APE206" s="875"/>
      <c r="APF206" s="875"/>
      <c r="APG206" s="875"/>
      <c r="APH206" s="875"/>
      <c r="API206" s="875"/>
      <c r="APJ206" s="875"/>
      <c r="APK206" s="875"/>
      <c r="APL206" s="875"/>
      <c r="APM206" s="875"/>
      <c r="APN206" s="875"/>
      <c r="APO206" s="875"/>
      <c r="APP206" s="875"/>
      <c r="APQ206" s="875"/>
      <c r="APR206" s="875"/>
      <c r="APS206" s="875"/>
      <c r="APT206" s="875"/>
      <c r="APU206" s="875"/>
      <c r="APV206" s="875"/>
      <c r="APW206" s="875"/>
      <c r="APX206" s="875"/>
      <c r="APY206" s="875"/>
      <c r="APZ206" s="875"/>
      <c r="AQA206" s="875"/>
      <c r="AQB206" s="875"/>
      <c r="AQC206" s="875"/>
      <c r="AQD206" s="875"/>
      <c r="AQE206" s="875"/>
      <c r="AQF206" s="875"/>
      <c r="AQG206" s="875"/>
      <c r="AQH206" s="875"/>
      <c r="AQI206" s="875"/>
      <c r="AQJ206" s="875"/>
      <c r="AQK206" s="875"/>
      <c r="AQL206" s="875"/>
      <c r="AQM206" s="875"/>
      <c r="AQN206" s="875"/>
      <c r="AQO206" s="875"/>
      <c r="AQP206" s="875"/>
      <c r="AQQ206" s="875"/>
      <c r="AQR206" s="875"/>
      <c r="AQS206" s="875"/>
      <c r="AQT206" s="875"/>
      <c r="AQU206" s="875"/>
      <c r="AQV206" s="875"/>
      <c r="AQW206" s="875"/>
      <c r="AQX206" s="875"/>
      <c r="AQY206" s="875"/>
      <c r="AQZ206" s="875"/>
      <c r="ARA206" s="875"/>
      <c r="ARB206" s="875"/>
      <c r="ARC206" s="875"/>
      <c r="ARD206" s="875"/>
      <c r="ARE206" s="875"/>
      <c r="ARF206" s="875"/>
      <c r="ARG206" s="875"/>
      <c r="ARH206" s="875"/>
      <c r="ARI206" s="875"/>
      <c r="ARJ206" s="875"/>
      <c r="ARK206" s="875"/>
      <c r="ARL206" s="875"/>
      <c r="ARM206" s="875"/>
      <c r="ARN206" s="875"/>
      <c r="ARO206" s="875"/>
      <c r="ARP206" s="875"/>
      <c r="ARQ206" s="875"/>
      <c r="ARR206" s="875"/>
      <c r="ARS206" s="875"/>
      <c r="ART206" s="875"/>
      <c r="ARU206" s="875"/>
      <c r="ARV206" s="875"/>
      <c r="ARW206" s="875"/>
      <c r="ARX206" s="875"/>
      <c r="ARY206" s="875"/>
      <c r="ARZ206" s="875"/>
      <c r="ASA206" s="875"/>
      <c r="ASB206" s="875"/>
      <c r="ASC206" s="875"/>
      <c r="ASD206" s="875"/>
      <c r="ASE206" s="875"/>
      <c r="ASF206" s="875"/>
      <c r="ASG206" s="875"/>
      <c r="ASH206" s="875"/>
      <c r="ASI206" s="875"/>
      <c r="ASJ206" s="875"/>
      <c r="ASK206" s="875"/>
      <c r="ASL206" s="875"/>
      <c r="ASM206" s="875"/>
      <c r="ASN206" s="875"/>
      <c r="ASO206" s="875"/>
      <c r="ASP206" s="875"/>
      <c r="ASQ206" s="875"/>
      <c r="ASR206" s="875"/>
      <c r="ASS206" s="875"/>
      <c r="AST206" s="875"/>
      <c r="ASU206" s="875"/>
      <c r="ASV206" s="875"/>
      <c r="ASW206" s="875"/>
      <c r="ASX206" s="875"/>
      <c r="ASY206" s="875"/>
      <c r="ASZ206" s="875"/>
      <c r="ATA206" s="875"/>
      <c r="ATB206" s="875"/>
      <c r="ATC206" s="875"/>
      <c r="ATD206" s="875"/>
      <c r="ATE206" s="875"/>
      <c r="ATF206" s="875"/>
      <c r="ATG206" s="875"/>
      <c r="ATH206" s="875"/>
      <c r="ATI206" s="875"/>
      <c r="ATJ206" s="875"/>
      <c r="ATK206" s="875"/>
      <c r="ATL206" s="875"/>
      <c r="ATM206" s="875"/>
      <c r="ATN206" s="875"/>
      <c r="ATO206" s="875"/>
      <c r="ATP206" s="875"/>
      <c r="ATQ206" s="875"/>
      <c r="ATR206" s="875"/>
      <c r="ATS206" s="875"/>
      <c r="ATT206" s="875"/>
      <c r="ATU206" s="875"/>
      <c r="ATV206" s="875"/>
      <c r="ATW206" s="875"/>
      <c r="ATX206" s="875"/>
      <c r="ATY206" s="875"/>
      <c r="ATZ206" s="875"/>
      <c r="AUA206" s="875"/>
      <c r="AUB206" s="875"/>
      <c r="AUC206" s="875"/>
      <c r="AUD206" s="875"/>
      <c r="AUE206" s="875"/>
      <c r="AUF206" s="875"/>
      <c r="AUG206" s="875"/>
      <c r="AUH206" s="875"/>
      <c r="AUI206" s="875"/>
      <c r="AUJ206" s="875"/>
      <c r="AUK206" s="875"/>
      <c r="AUL206" s="875"/>
      <c r="AUM206" s="875"/>
      <c r="AUN206" s="875"/>
      <c r="AUO206" s="875"/>
      <c r="AUP206" s="875"/>
      <c r="AUQ206" s="875"/>
      <c r="AUR206" s="875"/>
      <c r="AUS206" s="875"/>
      <c r="AUT206" s="875"/>
      <c r="AUU206" s="875"/>
      <c r="AUV206" s="875"/>
      <c r="AUW206" s="875"/>
      <c r="AUX206" s="875"/>
      <c r="AUY206" s="875"/>
      <c r="AUZ206" s="875"/>
      <c r="AVA206" s="875"/>
      <c r="AVB206" s="875"/>
      <c r="AVC206" s="875"/>
      <c r="AVD206" s="875"/>
      <c r="AVE206" s="875"/>
      <c r="AVF206" s="875"/>
      <c r="AVG206" s="875"/>
      <c r="AVH206" s="875"/>
      <c r="AVI206" s="875"/>
      <c r="AVJ206" s="875"/>
      <c r="AVK206" s="875"/>
      <c r="AVL206" s="875"/>
      <c r="AVM206" s="875"/>
      <c r="AVN206" s="875"/>
      <c r="AVO206" s="875"/>
      <c r="AVP206" s="875"/>
      <c r="AVQ206" s="875"/>
      <c r="AVR206" s="875"/>
      <c r="AVS206" s="875"/>
      <c r="AVT206" s="875"/>
      <c r="AVU206" s="875"/>
      <c r="AVV206" s="875"/>
      <c r="AVW206" s="875"/>
      <c r="AVX206" s="875"/>
      <c r="AVY206" s="875"/>
      <c r="AVZ206" s="875"/>
      <c r="AWA206" s="875"/>
      <c r="AWB206" s="875"/>
      <c r="AWC206" s="875"/>
      <c r="AWE206" s="875"/>
      <c r="AWF206" s="875"/>
      <c r="AWG206" s="875"/>
      <c r="AWH206" s="875"/>
      <c r="AWI206" s="875"/>
      <c r="AWJ206" s="875"/>
      <c r="AWK206" s="875"/>
      <c r="AWL206" s="875"/>
      <c r="AWM206" s="875"/>
      <c r="AWN206" s="875"/>
      <c r="AWO206" s="875"/>
      <c r="AWP206" s="875"/>
      <c r="AWQ206" s="875"/>
      <c r="AWR206" s="875"/>
      <c r="AWS206" s="875"/>
      <c r="AWT206" s="875"/>
      <c r="AWU206" s="875"/>
      <c r="AWV206" s="875"/>
      <c r="AWW206" s="875"/>
      <c r="AWX206" s="875"/>
      <c r="AWY206" s="875"/>
      <c r="AWZ206" s="875"/>
      <c r="AXA206" s="875"/>
      <c r="AXB206" s="875"/>
      <c r="AXC206" s="875"/>
      <c r="AXD206" s="875"/>
      <c r="AXE206" s="875"/>
      <c r="AXF206" s="875"/>
      <c r="AXG206" s="875"/>
      <c r="AXH206" s="875"/>
      <c r="AXI206" s="875"/>
      <c r="AXJ206" s="875"/>
      <c r="AXK206" s="875"/>
      <c r="AXL206" s="875"/>
      <c r="AXM206" s="875"/>
      <c r="AXN206" s="875"/>
      <c r="AXO206" s="875"/>
      <c r="AXP206" s="875"/>
      <c r="AXQ206" s="875"/>
      <c r="AXR206" s="875"/>
      <c r="AXS206" s="875"/>
      <c r="AXT206" s="875"/>
      <c r="AXU206" s="875"/>
      <c r="AXV206" s="875"/>
      <c r="AXW206" s="875"/>
      <c r="AXX206" s="875"/>
      <c r="AXY206" s="875"/>
      <c r="AXZ206" s="875"/>
      <c r="AYA206" s="875"/>
      <c r="AYB206" s="875"/>
      <c r="AYC206" s="875"/>
      <c r="AYD206" s="875"/>
      <c r="AYE206" s="875"/>
      <c r="AYF206" s="875"/>
      <c r="AYG206" s="875"/>
      <c r="AYH206" s="875"/>
      <c r="AYI206" s="875"/>
      <c r="AYJ206" s="875"/>
      <c r="AYK206" s="875"/>
      <c r="AYL206" s="875"/>
      <c r="AYM206" s="875"/>
      <c r="AYN206" s="875"/>
      <c r="AYO206" s="875"/>
      <c r="AYP206" s="875"/>
      <c r="AYQ206" s="875"/>
      <c r="AYR206" s="875"/>
      <c r="AYS206" s="875"/>
      <c r="AYT206" s="875"/>
      <c r="AYU206" s="875"/>
      <c r="AYV206" s="875"/>
      <c r="AYW206" s="875"/>
      <c r="AYX206" s="875"/>
      <c r="AYY206" s="875"/>
      <c r="AYZ206" s="875"/>
      <c r="AZA206" s="875"/>
      <c r="AZB206" s="875"/>
      <c r="AZC206" s="875"/>
      <c r="AZD206" s="875"/>
      <c r="AZE206" s="875"/>
      <c r="AZF206" s="875"/>
      <c r="AZG206" s="875"/>
      <c r="AZH206" s="875"/>
      <c r="AZI206" s="875"/>
      <c r="AZJ206" s="875"/>
      <c r="AZK206" s="875"/>
      <c r="AZL206" s="875"/>
      <c r="AZM206" s="875"/>
      <c r="AZN206" s="875"/>
      <c r="AZO206" s="875"/>
      <c r="AZP206" s="875"/>
      <c r="AZQ206" s="875"/>
      <c r="AZR206" s="875"/>
      <c r="AZS206" s="875"/>
      <c r="AZT206" s="875"/>
      <c r="AZU206" s="875"/>
      <c r="AZV206" s="875"/>
      <c r="AZW206" s="875"/>
      <c r="AZX206" s="875"/>
      <c r="AZY206" s="875"/>
      <c r="AZZ206" s="875"/>
      <c r="BAA206" s="875"/>
      <c r="BAB206" s="875"/>
      <c r="BAC206" s="875"/>
      <c r="BAD206" s="875"/>
      <c r="BAE206" s="875"/>
      <c r="BAF206" s="875"/>
      <c r="BAG206" s="875"/>
      <c r="BAH206" s="875"/>
      <c r="BAI206" s="875"/>
      <c r="BAJ206" s="875"/>
      <c r="BAK206" s="875"/>
      <c r="BAL206" s="875"/>
      <c r="BAM206" s="875"/>
      <c r="BAN206" s="875"/>
      <c r="BAO206" s="875"/>
      <c r="BAP206" s="875"/>
      <c r="BAQ206" s="875"/>
      <c r="BAR206" s="875"/>
      <c r="BAS206" s="875"/>
      <c r="BAT206" s="875"/>
      <c r="BAU206" s="875"/>
      <c r="BAV206" s="875"/>
      <c r="BAW206" s="875"/>
      <c r="BAX206" s="875"/>
      <c r="BAY206" s="875"/>
      <c r="BAZ206" s="875"/>
      <c r="BBA206" s="875"/>
      <c r="BBB206" s="875"/>
      <c r="BBC206" s="875"/>
      <c r="BBD206" s="875"/>
      <c r="BBE206" s="875"/>
      <c r="BBF206" s="875"/>
      <c r="BBG206" s="875"/>
      <c r="BBH206" s="875"/>
      <c r="BBI206" s="875"/>
      <c r="BBJ206" s="875"/>
      <c r="BBK206" s="875"/>
      <c r="BBL206" s="875"/>
      <c r="BBM206" s="875"/>
      <c r="BBN206" s="875"/>
      <c r="BBO206" s="875"/>
      <c r="BBP206" s="875"/>
      <c r="BBQ206" s="875"/>
      <c r="BBR206" s="875"/>
      <c r="BBS206" s="875"/>
      <c r="BBT206" s="875"/>
      <c r="BBU206" s="875"/>
      <c r="BBV206" s="875"/>
      <c r="BBW206" s="875"/>
      <c r="BBX206" s="875"/>
      <c r="BBY206" s="875"/>
      <c r="BBZ206" s="875"/>
      <c r="BCA206" s="875"/>
      <c r="BCB206" s="875"/>
      <c r="BCC206" s="875"/>
      <c r="BCD206" s="875"/>
      <c r="BCE206" s="875"/>
      <c r="BCF206" s="875"/>
      <c r="BCG206" s="875"/>
      <c r="BCH206" s="875"/>
      <c r="BCI206" s="875"/>
      <c r="BCJ206" s="875"/>
      <c r="BCK206" s="875"/>
      <c r="BCL206" s="875"/>
      <c r="BCM206" s="875"/>
      <c r="BCN206" s="875"/>
      <c r="BCO206" s="875"/>
      <c r="BCP206" s="875"/>
      <c r="BCQ206" s="875"/>
      <c r="BCR206" s="875"/>
      <c r="BCS206" s="875"/>
      <c r="BCT206" s="875"/>
      <c r="BCU206" s="875"/>
      <c r="BCV206" s="875"/>
      <c r="BCW206" s="875"/>
      <c r="BCX206" s="875"/>
      <c r="BCY206" s="875"/>
      <c r="BCZ206" s="875"/>
      <c r="BDA206" s="875"/>
      <c r="BDB206" s="875"/>
      <c r="BDC206" s="875"/>
      <c r="BDD206" s="875"/>
      <c r="BDE206" s="875"/>
      <c r="BDF206" s="875"/>
      <c r="BDG206" s="875"/>
      <c r="BDH206" s="875"/>
      <c r="BDI206" s="875"/>
      <c r="BDJ206" s="875"/>
      <c r="BDK206" s="875"/>
      <c r="BDL206" s="875"/>
      <c r="BDM206" s="875"/>
      <c r="BDN206" s="875"/>
      <c r="BDO206" s="875"/>
      <c r="BDP206" s="875"/>
      <c r="BDQ206" s="875"/>
      <c r="BDR206" s="875"/>
      <c r="BDS206" s="875"/>
      <c r="BDT206" s="875"/>
      <c r="BDU206" s="875"/>
      <c r="BDV206" s="875"/>
      <c r="BDW206" s="875"/>
      <c r="BDX206" s="875"/>
      <c r="BDY206" s="875"/>
      <c r="BDZ206" s="875"/>
      <c r="BEA206" s="875"/>
      <c r="BEB206" s="875"/>
      <c r="BEC206" s="875"/>
      <c r="BED206" s="875"/>
      <c r="BEE206" s="875"/>
      <c r="BEF206" s="875"/>
      <c r="BEG206" s="875"/>
      <c r="BEH206" s="875"/>
      <c r="BEI206" s="875"/>
      <c r="BEJ206" s="875"/>
      <c r="BEK206" s="875"/>
      <c r="BEL206" s="875"/>
      <c r="BEM206" s="875"/>
      <c r="BEN206" s="875"/>
      <c r="BEO206" s="875"/>
      <c r="BEP206" s="875"/>
      <c r="BEQ206" s="875"/>
      <c r="BER206" s="875"/>
      <c r="BES206" s="875"/>
      <c r="BET206" s="875"/>
      <c r="BEU206" s="875"/>
      <c r="BEV206" s="875"/>
      <c r="BEW206" s="875"/>
      <c r="BEX206" s="875"/>
      <c r="BEY206" s="875"/>
      <c r="BEZ206" s="875"/>
      <c r="BFA206" s="875"/>
      <c r="BFB206" s="875"/>
      <c r="BFC206" s="875"/>
      <c r="BFD206" s="875"/>
      <c r="BFE206" s="875"/>
      <c r="BFF206" s="875"/>
      <c r="BFG206" s="875"/>
      <c r="BFH206" s="875"/>
      <c r="BFI206" s="875"/>
      <c r="BFJ206" s="875"/>
      <c r="BFK206" s="875"/>
      <c r="BFL206" s="875"/>
      <c r="BFM206" s="875"/>
      <c r="BFN206" s="875"/>
      <c r="BFO206" s="875"/>
      <c r="BFP206" s="875"/>
      <c r="BFQ206" s="875"/>
      <c r="BFR206" s="875"/>
      <c r="BFS206" s="875"/>
      <c r="BFT206" s="875"/>
      <c r="BFU206" s="875"/>
      <c r="BFV206" s="875"/>
      <c r="BFW206" s="875"/>
      <c r="BFX206" s="875"/>
      <c r="BFY206" s="875"/>
      <c r="BGA206" s="875"/>
      <c r="BGB206" s="875"/>
      <c r="BGC206" s="875"/>
      <c r="BGD206" s="875"/>
      <c r="BGE206" s="875"/>
      <c r="BGF206" s="875"/>
      <c r="BGG206" s="875"/>
      <c r="BGH206" s="875"/>
      <c r="BGI206" s="875"/>
      <c r="BGJ206" s="875"/>
      <c r="BGK206" s="875"/>
      <c r="BGL206" s="875"/>
      <c r="BGM206" s="875"/>
      <c r="BGN206" s="875"/>
      <c r="BGO206" s="875"/>
      <c r="BGP206" s="875"/>
      <c r="BGQ206" s="875"/>
      <c r="BGR206" s="875"/>
      <c r="BGS206" s="875"/>
      <c r="BGT206" s="875"/>
      <c r="BGU206" s="875"/>
      <c r="BGV206" s="875"/>
      <c r="BGW206" s="875"/>
      <c r="BGX206" s="875"/>
      <c r="BGY206" s="875"/>
      <c r="BGZ206" s="875"/>
      <c r="BHA206" s="875"/>
      <c r="BHB206" s="875"/>
      <c r="BHC206" s="875"/>
      <c r="BHD206" s="875"/>
      <c r="BHE206" s="875"/>
      <c r="BHF206" s="875"/>
      <c r="BHG206" s="875"/>
      <c r="BHH206" s="875"/>
      <c r="BHI206" s="875"/>
      <c r="BHJ206" s="875"/>
      <c r="BHK206" s="875"/>
      <c r="BHL206" s="875"/>
      <c r="BHM206" s="875"/>
      <c r="BHN206" s="875"/>
      <c r="BHO206" s="875"/>
      <c r="BHP206" s="875"/>
      <c r="BHQ206" s="875"/>
      <c r="BHR206" s="875"/>
      <c r="BHS206" s="875"/>
      <c r="BHT206" s="875"/>
      <c r="BHU206" s="875"/>
      <c r="BHV206" s="875"/>
      <c r="BHW206" s="875"/>
      <c r="BHX206" s="875"/>
      <c r="BHY206" s="875"/>
      <c r="BHZ206" s="875"/>
      <c r="BIA206" s="875"/>
      <c r="BIB206" s="875"/>
      <c r="BIC206" s="875"/>
      <c r="BID206" s="875"/>
      <c r="BIE206" s="875"/>
      <c r="BIF206" s="875"/>
      <c r="BIG206" s="875"/>
      <c r="BIH206" s="875"/>
      <c r="BII206" s="875"/>
      <c r="BIJ206" s="875"/>
      <c r="BIK206" s="875"/>
      <c r="BIL206" s="875"/>
      <c r="BIM206" s="875"/>
      <c r="BIN206" s="875"/>
      <c r="BIO206" s="875"/>
      <c r="BIP206" s="875"/>
      <c r="BIQ206" s="875"/>
      <c r="BIR206" s="875"/>
      <c r="BIS206" s="875"/>
      <c r="BIT206" s="875"/>
      <c r="BIU206" s="875"/>
      <c r="BIV206" s="875"/>
      <c r="BIW206" s="875"/>
      <c r="BIX206" s="875"/>
      <c r="BIY206" s="875"/>
      <c r="BIZ206" s="875"/>
      <c r="BJA206" s="875"/>
      <c r="BJB206" s="875"/>
      <c r="BJC206" s="875"/>
      <c r="BJD206" s="875"/>
      <c r="BJE206" s="875"/>
      <c r="BJF206" s="875"/>
      <c r="BJG206" s="875"/>
      <c r="BJH206" s="875"/>
      <c r="BJI206" s="875"/>
      <c r="BJJ206" s="875"/>
      <c r="BJK206" s="875"/>
      <c r="BJL206" s="875"/>
      <c r="BJM206" s="875"/>
      <c r="BJN206" s="875"/>
      <c r="BJO206" s="875"/>
      <c r="BJP206" s="875"/>
      <c r="BJQ206" s="875"/>
      <c r="BJR206" s="875"/>
      <c r="BJS206" s="875"/>
      <c r="BJT206" s="875"/>
      <c r="BJU206" s="875"/>
      <c r="BJV206" s="875"/>
      <c r="BJW206" s="875"/>
      <c r="BJX206" s="875"/>
      <c r="BJY206" s="875"/>
      <c r="BJZ206" s="875"/>
      <c r="BKA206" s="875"/>
      <c r="BKB206" s="875"/>
      <c r="BKC206" s="875"/>
      <c r="BKD206" s="875"/>
      <c r="BKE206" s="875"/>
      <c r="BKF206" s="875"/>
      <c r="BKG206" s="875"/>
      <c r="BKH206" s="875"/>
      <c r="BKI206" s="875"/>
      <c r="BKJ206" s="875"/>
      <c r="BKK206" s="875"/>
      <c r="BKL206" s="875"/>
      <c r="BKM206" s="875"/>
      <c r="BKN206" s="875"/>
      <c r="BKO206" s="875"/>
      <c r="BKP206" s="875"/>
      <c r="BKQ206" s="875"/>
      <c r="BKR206" s="875"/>
      <c r="BKS206" s="875"/>
      <c r="BKT206" s="875"/>
      <c r="BKU206" s="875"/>
      <c r="BKV206" s="875"/>
      <c r="BKW206" s="875"/>
      <c r="BKX206" s="875"/>
      <c r="BKY206" s="875"/>
      <c r="BKZ206" s="875"/>
      <c r="BLA206" s="875"/>
      <c r="BLB206" s="875"/>
      <c r="BLC206" s="875"/>
      <c r="BLD206" s="875"/>
      <c r="BLE206" s="875"/>
      <c r="BLF206" s="875"/>
      <c r="BLG206" s="875"/>
      <c r="BLH206" s="875"/>
      <c r="BLI206" s="875"/>
      <c r="BLJ206" s="875"/>
      <c r="BLK206" s="875"/>
      <c r="BLL206" s="875"/>
      <c r="BLM206" s="875"/>
      <c r="BLN206" s="875"/>
      <c r="BLO206" s="875"/>
      <c r="BLP206" s="875"/>
      <c r="BLQ206" s="875"/>
      <c r="BLR206" s="875"/>
      <c r="BLS206" s="875"/>
      <c r="BLT206" s="875"/>
      <c r="BLU206" s="875"/>
      <c r="BLV206" s="875"/>
      <c r="BLW206" s="875"/>
      <c r="BLX206" s="875"/>
      <c r="BLY206" s="875"/>
      <c r="BLZ206" s="875"/>
      <c r="BMA206" s="875"/>
      <c r="BMB206" s="875"/>
      <c r="BMC206" s="875"/>
      <c r="BMD206" s="875"/>
      <c r="BME206" s="875"/>
      <c r="BMF206" s="875"/>
      <c r="BMG206" s="875"/>
      <c r="BMH206" s="875"/>
      <c r="BMI206" s="875"/>
      <c r="BMJ206" s="875"/>
      <c r="BMK206" s="875"/>
      <c r="BML206" s="875"/>
      <c r="BMM206" s="875"/>
      <c r="BMN206" s="875"/>
      <c r="BMO206" s="875"/>
      <c r="BMP206" s="875"/>
      <c r="BMQ206" s="875"/>
      <c r="BMR206" s="875"/>
      <c r="BMS206" s="875"/>
      <c r="BMT206" s="875"/>
      <c r="BMU206" s="875"/>
      <c r="BMV206" s="875"/>
      <c r="BMW206" s="875"/>
      <c r="BMX206" s="875"/>
      <c r="BMY206" s="875"/>
      <c r="BMZ206" s="875"/>
      <c r="BNA206" s="875"/>
      <c r="BNB206" s="875"/>
      <c r="BNC206" s="875"/>
      <c r="BND206" s="875"/>
      <c r="BNE206" s="875"/>
      <c r="BNF206" s="875"/>
      <c r="BNG206" s="875"/>
      <c r="BNH206" s="875"/>
      <c r="BNI206" s="875"/>
      <c r="BNJ206" s="875"/>
      <c r="BNK206" s="875"/>
      <c r="BNL206" s="875"/>
      <c r="BNM206" s="875"/>
      <c r="BNN206" s="875"/>
      <c r="BNO206" s="875"/>
      <c r="BNP206" s="875"/>
      <c r="BNQ206" s="875"/>
      <c r="BNR206" s="875"/>
      <c r="BNS206" s="875"/>
      <c r="BNT206" s="875"/>
      <c r="BNU206" s="875"/>
      <c r="BNV206" s="875"/>
      <c r="BNW206" s="875"/>
      <c r="BNX206" s="875"/>
      <c r="BNY206" s="875"/>
      <c r="BNZ206" s="875"/>
      <c r="BOA206" s="875"/>
      <c r="BOB206" s="875"/>
      <c r="BOC206" s="875"/>
      <c r="BOD206" s="875"/>
      <c r="BOE206" s="875"/>
      <c r="BOF206" s="875"/>
      <c r="BOG206" s="875"/>
      <c r="BOH206" s="875"/>
      <c r="BOI206" s="875"/>
      <c r="BOJ206" s="875"/>
      <c r="BOK206" s="875"/>
      <c r="BOL206" s="875"/>
      <c r="BOM206" s="875"/>
      <c r="BON206" s="875"/>
      <c r="BOO206" s="875"/>
      <c r="BOP206" s="875"/>
      <c r="BOQ206" s="875"/>
      <c r="BOR206" s="875"/>
      <c r="BOS206" s="875"/>
      <c r="BOT206" s="875"/>
      <c r="BOU206" s="875"/>
      <c r="BOV206" s="875"/>
      <c r="BOW206" s="875"/>
      <c r="BOX206" s="875"/>
      <c r="BOY206" s="875"/>
      <c r="BOZ206" s="875"/>
      <c r="BPA206" s="875"/>
      <c r="BPB206" s="875"/>
      <c r="BPC206" s="875"/>
      <c r="BPD206" s="875"/>
      <c r="BPE206" s="875"/>
      <c r="BPF206" s="875"/>
      <c r="BPG206" s="875"/>
      <c r="BPH206" s="875"/>
      <c r="BPI206" s="875"/>
      <c r="BPJ206" s="875"/>
      <c r="BPK206" s="875"/>
      <c r="BPL206" s="875"/>
      <c r="BPM206" s="875"/>
      <c r="BPN206" s="875"/>
      <c r="BPO206" s="875"/>
      <c r="BPP206" s="875"/>
      <c r="BPQ206" s="875"/>
      <c r="BPR206" s="875"/>
      <c r="BPS206" s="875"/>
      <c r="BPT206" s="875"/>
      <c r="BPU206" s="875"/>
      <c r="BPW206" s="875"/>
      <c r="BPX206" s="875"/>
      <c r="BPY206" s="875"/>
      <c r="BPZ206" s="875"/>
      <c r="BQA206" s="875"/>
      <c r="BQB206" s="875"/>
      <c r="BQC206" s="875"/>
      <c r="BQD206" s="875"/>
      <c r="BQE206" s="875"/>
      <c r="BQF206" s="875"/>
      <c r="BQG206" s="875"/>
      <c r="BQH206" s="875"/>
      <c r="BQI206" s="875"/>
      <c r="BQJ206" s="875"/>
      <c r="BQK206" s="875"/>
      <c r="BQL206" s="875"/>
      <c r="BQM206" s="875"/>
      <c r="BQN206" s="875"/>
      <c r="BQO206" s="875"/>
      <c r="BQP206" s="875"/>
      <c r="BQQ206" s="875"/>
      <c r="BQR206" s="875"/>
      <c r="BQS206" s="875"/>
      <c r="BQT206" s="875"/>
      <c r="BQU206" s="875"/>
      <c r="BQV206" s="875"/>
      <c r="BQW206" s="875"/>
      <c r="BQX206" s="875"/>
      <c r="BQY206" s="875"/>
      <c r="BQZ206" s="875"/>
      <c r="BRA206" s="875"/>
      <c r="BRB206" s="875"/>
      <c r="BRC206" s="875"/>
      <c r="BRD206" s="875"/>
      <c r="BRE206" s="875"/>
      <c r="BRF206" s="875"/>
      <c r="BRG206" s="875"/>
      <c r="BRH206" s="875"/>
      <c r="BRI206" s="875"/>
      <c r="BRJ206" s="875"/>
      <c r="BRK206" s="875"/>
      <c r="BRL206" s="875"/>
      <c r="BRM206" s="875"/>
      <c r="BRN206" s="875"/>
      <c r="BRO206" s="875"/>
      <c r="BRP206" s="875"/>
      <c r="BRQ206" s="875"/>
      <c r="BRR206" s="875"/>
      <c r="BRS206" s="875"/>
      <c r="BRT206" s="875"/>
      <c r="BRU206" s="875"/>
      <c r="BRV206" s="875"/>
      <c r="BRW206" s="875"/>
      <c r="BRX206" s="875"/>
      <c r="BRY206" s="875"/>
      <c r="BRZ206" s="875"/>
      <c r="BSA206" s="875"/>
      <c r="BSB206" s="875"/>
      <c r="BSC206" s="875"/>
      <c r="BSD206" s="875"/>
      <c r="BSE206" s="875"/>
      <c r="BSF206" s="875"/>
      <c r="BSG206" s="875"/>
      <c r="BSH206" s="875"/>
      <c r="BSI206" s="875"/>
      <c r="BSJ206" s="875"/>
      <c r="BSK206" s="875"/>
      <c r="BSL206" s="875"/>
      <c r="BSM206" s="875"/>
      <c r="BSN206" s="875"/>
      <c r="BSO206" s="875"/>
      <c r="BSP206" s="875"/>
      <c r="BSQ206" s="875"/>
      <c r="BSR206" s="875"/>
      <c r="BSS206" s="875"/>
      <c r="BST206" s="875"/>
      <c r="BSU206" s="875"/>
      <c r="BSV206" s="875"/>
      <c r="BSW206" s="875"/>
      <c r="BSX206" s="875"/>
      <c r="BSY206" s="875"/>
      <c r="BSZ206" s="875"/>
      <c r="BTA206" s="875"/>
      <c r="BTB206" s="875"/>
      <c r="BTC206" s="875"/>
      <c r="BTD206" s="875"/>
      <c r="BTE206" s="875"/>
      <c r="BTF206" s="875"/>
      <c r="BTG206" s="875"/>
      <c r="BTH206" s="875"/>
      <c r="BTI206" s="875"/>
      <c r="BTJ206" s="875"/>
      <c r="BTK206" s="875"/>
      <c r="BTL206" s="875"/>
      <c r="BTM206" s="875"/>
      <c r="BTN206" s="875"/>
      <c r="BTO206" s="875"/>
      <c r="BTP206" s="875"/>
      <c r="BTQ206" s="875"/>
      <c r="BTR206" s="875"/>
      <c r="BTS206" s="875"/>
      <c r="BTT206" s="875"/>
      <c r="BTU206" s="875"/>
      <c r="BTV206" s="875"/>
      <c r="BTW206" s="875"/>
      <c r="BTX206" s="875"/>
      <c r="BTY206" s="875"/>
      <c r="BTZ206" s="875"/>
      <c r="BUA206" s="875"/>
      <c r="BUB206" s="875"/>
      <c r="BUC206" s="875"/>
      <c r="BUD206" s="875"/>
      <c r="BUE206" s="875"/>
      <c r="BUF206" s="875"/>
      <c r="BUG206" s="875"/>
      <c r="BUH206" s="875"/>
      <c r="BUI206" s="875"/>
      <c r="BUJ206" s="875"/>
      <c r="BUK206" s="875"/>
      <c r="BUL206" s="875"/>
      <c r="BUM206" s="875"/>
      <c r="BUN206" s="875"/>
      <c r="BUO206" s="875"/>
      <c r="BUP206" s="875"/>
      <c r="BUQ206" s="875"/>
      <c r="BUR206" s="875"/>
      <c r="BUS206" s="875"/>
      <c r="BUT206" s="875"/>
      <c r="BUU206" s="875"/>
      <c r="BUV206" s="875"/>
      <c r="BUW206" s="875"/>
      <c r="BUX206" s="875"/>
      <c r="BUY206" s="875"/>
      <c r="BUZ206" s="875"/>
      <c r="BVA206" s="875"/>
      <c r="BVB206" s="875"/>
      <c r="BVC206" s="875"/>
      <c r="BVD206" s="875"/>
      <c r="BVE206" s="875"/>
      <c r="BVF206" s="875"/>
      <c r="BVG206" s="875"/>
      <c r="BVH206" s="875"/>
      <c r="BVI206" s="875"/>
      <c r="BVJ206" s="875"/>
      <c r="BVK206" s="875"/>
      <c r="BVL206" s="875"/>
      <c r="BVM206" s="875"/>
      <c r="BVN206" s="875"/>
      <c r="BVO206" s="875"/>
      <c r="BVP206" s="875"/>
      <c r="BVQ206" s="875"/>
      <c r="BVR206" s="875"/>
      <c r="BVS206" s="875"/>
      <c r="BVT206" s="875"/>
      <c r="BVU206" s="875"/>
      <c r="BVV206" s="875"/>
      <c r="BVW206" s="875"/>
      <c r="BVX206" s="875"/>
      <c r="BVY206" s="875"/>
      <c r="BVZ206" s="875"/>
      <c r="BWA206" s="875"/>
      <c r="BWB206" s="875"/>
      <c r="BWC206" s="875"/>
      <c r="BWD206" s="875"/>
      <c r="BWE206" s="875"/>
      <c r="BWF206" s="875"/>
      <c r="BWG206" s="875"/>
      <c r="BWH206" s="875"/>
      <c r="BWI206" s="875"/>
      <c r="BWJ206" s="875"/>
      <c r="BWK206" s="875"/>
      <c r="BWL206" s="875"/>
      <c r="BWM206" s="875"/>
      <c r="BWN206" s="875"/>
      <c r="BWO206" s="875"/>
      <c r="BWP206" s="875"/>
      <c r="BWQ206" s="875"/>
      <c r="BWR206" s="875"/>
      <c r="BWS206" s="875"/>
      <c r="BWT206" s="875"/>
      <c r="BWU206" s="875"/>
      <c r="BWV206" s="875"/>
      <c r="BWW206" s="875"/>
      <c r="BWX206" s="875"/>
      <c r="BWY206" s="875"/>
      <c r="BWZ206" s="875"/>
      <c r="BXA206" s="875"/>
      <c r="BXB206" s="875"/>
      <c r="BXC206" s="875"/>
      <c r="BXD206" s="875"/>
      <c r="BXE206" s="875"/>
      <c r="BXF206" s="875"/>
      <c r="BXG206" s="875"/>
      <c r="BXH206" s="875"/>
      <c r="BXI206" s="875"/>
      <c r="BXJ206" s="875"/>
      <c r="BXK206" s="875"/>
      <c r="BXL206" s="875"/>
      <c r="BXM206" s="875"/>
      <c r="BXN206" s="875"/>
      <c r="BXO206" s="875"/>
      <c r="BXP206" s="875"/>
      <c r="BXQ206" s="875"/>
      <c r="BXR206" s="875"/>
      <c r="BXS206" s="875"/>
      <c r="BXT206" s="875"/>
      <c r="BXU206" s="875"/>
      <c r="BXV206" s="875"/>
      <c r="BXW206" s="875"/>
      <c r="BXX206" s="875"/>
      <c r="BXY206" s="875"/>
      <c r="BXZ206" s="875"/>
      <c r="BYA206" s="875"/>
      <c r="BYB206" s="875"/>
      <c r="BYC206" s="875"/>
      <c r="BYD206" s="875"/>
      <c r="BYE206" s="875"/>
      <c r="BYF206" s="875"/>
      <c r="BYG206" s="875"/>
      <c r="BYH206" s="875"/>
      <c r="BYI206" s="875"/>
      <c r="BYJ206" s="875"/>
      <c r="BYK206" s="875"/>
      <c r="BYL206" s="875"/>
      <c r="BYM206" s="875"/>
      <c r="BYN206" s="875"/>
      <c r="BYO206" s="875"/>
      <c r="BYP206" s="875"/>
      <c r="BYQ206" s="875"/>
      <c r="BYR206" s="875"/>
      <c r="BYS206" s="875"/>
      <c r="BYT206" s="875"/>
      <c r="BYU206" s="875"/>
      <c r="BYV206" s="875"/>
      <c r="BYW206" s="875"/>
      <c r="BYX206" s="875"/>
      <c r="BYY206" s="875"/>
      <c r="BYZ206" s="875"/>
      <c r="BZA206" s="875"/>
      <c r="BZB206" s="875"/>
      <c r="BZC206" s="875"/>
      <c r="BZD206" s="875"/>
      <c r="BZE206" s="875"/>
      <c r="BZF206" s="875"/>
      <c r="BZG206" s="875"/>
      <c r="BZH206" s="875"/>
      <c r="BZI206" s="875"/>
      <c r="BZJ206" s="875"/>
      <c r="BZK206" s="875"/>
      <c r="BZL206" s="875"/>
      <c r="BZM206" s="875"/>
      <c r="BZN206" s="875"/>
      <c r="BZO206" s="875"/>
      <c r="BZP206" s="875"/>
      <c r="BZQ206" s="875"/>
      <c r="BZS206" s="875"/>
      <c r="BZT206" s="875"/>
      <c r="BZU206" s="875"/>
      <c r="BZV206" s="875"/>
      <c r="BZW206" s="875"/>
      <c r="BZX206" s="875"/>
      <c r="BZY206" s="875"/>
      <c r="BZZ206" s="875"/>
      <c r="CAA206" s="875"/>
      <c r="CAB206" s="875"/>
      <c r="CAC206" s="875"/>
      <c r="CAD206" s="875"/>
      <c r="CAE206" s="875"/>
      <c r="CAF206" s="875"/>
      <c r="CAG206" s="875"/>
      <c r="CAH206" s="875"/>
      <c r="CAI206" s="875"/>
      <c r="CAJ206" s="875"/>
      <c r="CAK206" s="875"/>
      <c r="CAL206" s="875"/>
      <c r="CAM206" s="875"/>
      <c r="CAN206" s="875"/>
      <c r="CAO206" s="875"/>
      <c r="CAP206" s="875"/>
      <c r="CAQ206" s="875"/>
      <c r="CAR206" s="875"/>
      <c r="CAS206" s="875"/>
      <c r="CAT206" s="875"/>
      <c r="CAU206" s="875"/>
      <c r="CAV206" s="875"/>
      <c r="CAW206" s="875"/>
      <c r="CAX206" s="875"/>
      <c r="CAY206" s="875"/>
      <c r="CAZ206" s="875"/>
      <c r="CBA206" s="875"/>
      <c r="CBB206" s="875"/>
      <c r="CBC206" s="875"/>
      <c r="CBD206" s="875"/>
      <c r="CBE206" s="875"/>
      <c r="CBF206" s="875"/>
      <c r="CBG206" s="875"/>
      <c r="CBH206" s="875"/>
      <c r="CBI206" s="875"/>
      <c r="CBJ206" s="875"/>
      <c r="CBK206" s="875"/>
      <c r="CBL206" s="875"/>
      <c r="CBM206" s="875"/>
      <c r="CBN206" s="875"/>
      <c r="CBO206" s="875"/>
      <c r="CBP206" s="875"/>
      <c r="CBQ206" s="875"/>
      <c r="CBR206" s="875"/>
      <c r="CBS206" s="875"/>
      <c r="CBT206" s="875"/>
      <c r="CBU206" s="875"/>
      <c r="CBV206" s="875"/>
      <c r="CBW206" s="875"/>
      <c r="CBX206" s="875"/>
      <c r="CBY206" s="875"/>
      <c r="CBZ206" s="875"/>
      <c r="CCA206" s="875"/>
      <c r="CCB206" s="875"/>
      <c r="CCC206" s="875"/>
      <c r="CCD206" s="875"/>
      <c r="CCE206" s="875"/>
      <c r="CCF206" s="875"/>
      <c r="CCG206" s="875"/>
      <c r="CCH206" s="875"/>
      <c r="CCI206" s="875"/>
      <c r="CCJ206" s="875"/>
      <c r="CCK206" s="875"/>
      <c r="CCL206" s="875"/>
      <c r="CCM206" s="875"/>
      <c r="CCN206" s="875"/>
      <c r="CCO206" s="875"/>
      <c r="CCP206" s="875"/>
      <c r="CCQ206" s="875"/>
      <c r="CCR206" s="875"/>
      <c r="CCS206" s="875"/>
      <c r="CCT206" s="875"/>
      <c r="CCU206" s="875"/>
      <c r="CCV206" s="875"/>
      <c r="CCW206" s="875"/>
      <c r="CCX206" s="875"/>
      <c r="CCY206" s="875"/>
      <c r="CCZ206" s="875"/>
      <c r="CDA206" s="875"/>
      <c r="CDB206" s="875"/>
      <c r="CDC206" s="875"/>
      <c r="CDD206" s="875"/>
      <c r="CDE206" s="875"/>
      <c r="CDF206" s="875"/>
      <c r="CDG206" s="875"/>
      <c r="CDH206" s="875"/>
      <c r="CDI206" s="875"/>
      <c r="CDJ206" s="875"/>
      <c r="CDK206" s="875"/>
      <c r="CDL206" s="875"/>
      <c r="CDM206" s="875"/>
      <c r="CDN206" s="875"/>
      <c r="CDO206" s="875"/>
      <c r="CDP206" s="875"/>
      <c r="CDQ206" s="875"/>
      <c r="CDR206" s="875"/>
      <c r="CDS206" s="875"/>
      <c r="CDT206" s="875"/>
      <c r="CDU206" s="875"/>
      <c r="CDV206" s="875"/>
      <c r="CDW206" s="875"/>
      <c r="CDX206" s="875"/>
      <c r="CDY206" s="875"/>
      <c r="CDZ206" s="875"/>
      <c r="CEA206" s="875"/>
      <c r="CEB206" s="875"/>
      <c r="CEC206" s="875"/>
      <c r="CED206" s="875"/>
      <c r="CEE206" s="875"/>
      <c r="CEF206" s="875"/>
      <c r="CEG206" s="875"/>
      <c r="CEH206" s="875"/>
      <c r="CEI206" s="875"/>
      <c r="CEJ206" s="875"/>
      <c r="CEK206" s="875"/>
      <c r="CEL206" s="875"/>
      <c r="CEM206" s="875"/>
      <c r="CEN206" s="875"/>
      <c r="CEO206" s="875"/>
      <c r="CEP206" s="875"/>
      <c r="CEQ206" s="875"/>
      <c r="CER206" s="875"/>
      <c r="CES206" s="875"/>
      <c r="CET206" s="875"/>
      <c r="CEU206" s="875"/>
      <c r="CEV206" s="875"/>
      <c r="CEW206" s="875"/>
      <c r="CEX206" s="875"/>
      <c r="CEY206" s="875"/>
      <c r="CEZ206" s="875"/>
      <c r="CFA206" s="875"/>
      <c r="CFB206" s="875"/>
      <c r="CFC206" s="875"/>
      <c r="CFD206" s="875"/>
      <c r="CFE206" s="875"/>
      <c r="CFF206" s="875"/>
      <c r="CFG206" s="875"/>
      <c r="CFH206" s="875"/>
      <c r="CFI206" s="875"/>
      <c r="CFJ206" s="875"/>
      <c r="CFK206" s="875"/>
      <c r="CFL206" s="875"/>
      <c r="CFM206" s="875"/>
      <c r="CFN206" s="875"/>
      <c r="CFO206" s="875"/>
      <c r="CFP206" s="875"/>
      <c r="CFQ206" s="875"/>
      <c r="CFR206" s="875"/>
      <c r="CFS206" s="875"/>
      <c r="CFT206" s="875"/>
      <c r="CFU206" s="875"/>
      <c r="CFV206" s="875"/>
      <c r="CFW206" s="875"/>
      <c r="CFX206" s="875"/>
      <c r="CFY206" s="875"/>
      <c r="CFZ206" s="875"/>
      <c r="CGA206" s="875"/>
      <c r="CGB206" s="875"/>
      <c r="CGC206" s="875"/>
      <c r="CGD206" s="875"/>
      <c r="CGE206" s="875"/>
      <c r="CGF206" s="875"/>
      <c r="CGG206" s="875"/>
      <c r="CGH206" s="875"/>
      <c r="CGI206" s="875"/>
      <c r="CGJ206" s="875"/>
      <c r="CGK206" s="875"/>
      <c r="CGL206" s="875"/>
      <c r="CGM206" s="875"/>
      <c r="CGN206" s="875"/>
      <c r="CGO206" s="875"/>
      <c r="CGP206" s="875"/>
      <c r="CGQ206" s="875"/>
      <c r="CGR206" s="875"/>
      <c r="CGS206" s="875"/>
      <c r="CGT206" s="875"/>
      <c r="CGU206" s="875"/>
      <c r="CGV206" s="875"/>
      <c r="CGW206" s="875"/>
      <c r="CGX206" s="875"/>
      <c r="CGY206" s="875"/>
      <c r="CGZ206" s="875"/>
      <c r="CHA206" s="875"/>
      <c r="CHB206" s="875"/>
      <c r="CHC206" s="875"/>
      <c r="CHD206" s="875"/>
      <c r="CHE206" s="875"/>
      <c r="CHF206" s="875"/>
      <c r="CHG206" s="875"/>
      <c r="CHH206" s="875"/>
      <c r="CHI206" s="875"/>
      <c r="CHJ206" s="875"/>
      <c r="CHK206" s="875"/>
      <c r="CHL206" s="875"/>
      <c r="CHM206" s="875"/>
      <c r="CHN206" s="875"/>
      <c r="CHO206" s="875"/>
      <c r="CHP206" s="875"/>
      <c r="CHQ206" s="875"/>
      <c r="CHR206" s="875"/>
      <c r="CHS206" s="875"/>
      <c r="CHT206" s="875"/>
      <c r="CHU206" s="875"/>
      <c r="CHV206" s="875"/>
      <c r="CHW206" s="875"/>
      <c r="CHX206" s="875"/>
      <c r="CHY206" s="875"/>
      <c r="CHZ206" s="875"/>
      <c r="CIA206" s="875"/>
      <c r="CIB206" s="875"/>
      <c r="CIC206" s="875"/>
      <c r="CID206" s="875"/>
      <c r="CIE206" s="875"/>
      <c r="CIF206" s="875"/>
      <c r="CIG206" s="875"/>
      <c r="CIH206" s="875"/>
      <c r="CII206" s="875"/>
      <c r="CIJ206" s="875"/>
      <c r="CIK206" s="875"/>
      <c r="CIL206" s="875"/>
      <c r="CIM206" s="875"/>
      <c r="CIN206" s="875"/>
      <c r="CIO206" s="875"/>
      <c r="CIP206" s="875"/>
      <c r="CIQ206" s="875"/>
      <c r="CIR206" s="875"/>
      <c r="CIS206" s="875"/>
      <c r="CIT206" s="875"/>
      <c r="CIU206" s="875"/>
      <c r="CIV206" s="875"/>
      <c r="CIW206" s="875"/>
      <c r="CIX206" s="875"/>
      <c r="CIY206" s="875"/>
      <c r="CIZ206" s="875"/>
      <c r="CJA206" s="875"/>
      <c r="CJB206" s="875"/>
      <c r="CJC206" s="875"/>
      <c r="CJD206" s="875"/>
      <c r="CJE206" s="875"/>
      <c r="CJF206" s="875"/>
      <c r="CJG206" s="875"/>
      <c r="CJH206" s="875"/>
      <c r="CJI206" s="875"/>
      <c r="CJJ206" s="875"/>
      <c r="CJK206" s="875"/>
      <c r="CJL206" s="875"/>
      <c r="CJM206" s="875"/>
      <c r="CJO206" s="875"/>
      <c r="CJP206" s="875"/>
      <c r="CJQ206" s="875"/>
      <c r="CJR206" s="875"/>
      <c r="CJS206" s="875"/>
      <c r="CJT206" s="875"/>
      <c r="CJU206" s="875"/>
      <c r="CJV206" s="875"/>
      <c r="CJW206" s="875"/>
      <c r="CJX206" s="875"/>
      <c r="CJY206" s="875"/>
      <c r="CJZ206" s="875"/>
      <c r="CKA206" s="875"/>
      <c r="CKB206" s="875"/>
      <c r="CKC206" s="875"/>
      <c r="CKD206" s="875"/>
      <c r="CKE206" s="875"/>
      <c r="CKF206" s="875"/>
      <c r="CKG206" s="875"/>
      <c r="CKH206" s="875"/>
      <c r="CKI206" s="875"/>
      <c r="CKJ206" s="875"/>
      <c r="CKK206" s="875"/>
      <c r="CKL206" s="875"/>
      <c r="CKM206" s="875"/>
      <c r="CKN206" s="875"/>
      <c r="CKO206" s="875"/>
      <c r="CKP206" s="875"/>
      <c r="CKQ206" s="875"/>
      <c r="CKR206" s="875"/>
      <c r="CKS206" s="875"/>
      <c r="CKT206" s="875"/>
      <c r="CKU206" s="875"/>
      <c r="CKV206" s="875"/>
      <c r="CKW206" s="875"/>
      <c r="CKX206" s="875"/>
      <c r="CKY206" s="875"/>
      <c r="CKZ206" s="875"/>
      <c r="CLA206" s="875"/>
      <c r="CLB206" s="875"/>
      <c r="CLC206" s="875"/>
      <c r="CLD206" s="875"/>
      <c r="CLE206" s="875"/>
      <c r="CLF206" s="875"/>
      <c r="CLG206" s="875"/>
      <c r="CLH206" s="875"/>
      <c r="CLI206" s="875"/>
      <c r="CLJ206" s="875"/>
      <c r="CLK206" s="875"/>
      <c r="CLL206" s="875"/>
      <c r="CLM206" s="875"/>
      <c r="CLN206" s="875"/>
      <c r="CLO206" s="875"/>
      <c r="CLP206" s="875"/>
      <c r="CLQ206" s="875"/>
      <c r="CLR206" s="875"/>
      <c r="CLS206" s="875"/>
      <c r="CLT206" s="875"/>
      <c r="CLU206" s="875"/>
      <c r="CLV206" s="875"/>
      <c r="CLW206" s="875"/>
      <c r="CLX206" s="875"/>
      <c r="CLY206" s="875"/>
      <c r="CLZ206" s="875"/>
      <c r="CMA206" s="875"/>
      <c r="CMB206" s="875"/>
      <c r="CMC206" s="875"/>
      <c r="CMD206" s="875"/>
      <c r="CME206" s="875"/>
      <c r="CMF206" s="875"/>
      <c r="CMG206" s="875"/>
      <c r="CMH206" s="875"/>
      <c r="CMI206" s="875"/>
      <c r="CMJ206" s="875"/>
      <c r="CMK206" s="875"/>
      <c r="CML206" s="875"/>
      <c r="CMM206" s="875"/>
      <c r="CMN206" s="875"/>
      <c r="CMO206" s="875"/>
      <c r="CMP206" s="875"/>
      <c r="CMQ206" s="875"/>
      <c r="CMR206" s="875"/>
      <c r="CMS206" s="875"/>
      <c r="CMT206" s="875"/>
      <c r="CMU206" s="875"/>
      <c r="CMV206" s="875"/>
      <c r="CMW206" s="875"/>
      <c r="CMX206" s="875"/>
      <c r="CMY206" s="875"/>
      <c r="CMZ206" s="875"/>
      <c r="CNA206" s="875"/>
      <c r="CNB206" s="875"/>
      <c r="CNC206" s="875"/>
      <c r="CND206" s="875"/>
      <c r="CNE206" s="875"/>
      <c r="CNF206" s="875"/>
      <c r="CNG206" s="875"/>
      <c r="CNH206" s="875"/>
      <c r="CNI206" s="875"/>
      <c r="CNJ206" s="875"/>
      <c r="CNK206" s="875"/>
      <c r="CNL206" s="875"/>
      <c r="CNM206" s="875"/>
      <c r="CNN206" s="875"/>
      <c r="CNO206" s="875"/>
      <c r="CNP206" s="875"/>
      <c r="CNQ206" s="875"/>
      <c r="CNR206" s="875"/>
      <c r="CNS206" s="875"/>
      <c r="CNT206" s="875"/>
      <c r="CNU206" s="875"/>
      <c r="CNV206" s="875"/>
      <c r="CNW206" s="875"/>
      <c r="CNX206" s="875"/>
      <c r="CNY206" s="875"/>
      <c r="CNZ206" s="875"/>
      <c r="COA206" s="875"/>
      <c r="COB206" s="875"/>
      <c r="COC206" s="875"/>
      <c r="COD206" s="875"/>
      <c r="COE206" s="875"/>
      <c r="COF206" s="875"/>
      <c r="COG206" s="875"/>
      <c r="COH206" s="875"/>
      <c r="COI206" s="875"/>
      <c r="COJ206" s="875"/>
      <c r="COK206" s="875"/>
      <c r="COL206" s="875"/>
      <c r="COM206" s="875"/>
      <c r="CON206" s="875"/>
      <c r="COO206" s="875"/>
      <c r="COP206" s="875"/>
      <c r="COQ206" s="875"/>
      <c r="COR206" s="875"/>
      <c r="COS206" s="875"/>
      <c r="COT206" s="875"/>
      <c r="COU206" s="875"/>
      <c r="COV206" s="875"/>
      <c r="COW206" s="875"/>
      <c r="COX206" s="875"/>
      <c r="COY206" s="875"/>
      <c r="COZ206" s="875"/>
      <c r="CPA206" s="875"/>
      <c r="CPB206" s="875"/>
      <c r="CPC206" s="875"/>
      <c r="CPD206" s="875"/>
      <c r="CPE206" s="875"/>
      <c r="CPF206" s="875"/>
      <c r="CPG206" s="875"/>
      <c r="CPH206" s="875"/>
      <c r="CPI206" s="875"/>
      <c r="CPJ206" s="875"/>
      <c r="CPK206" s="875"/>
      <c r="CPL206" s="875"/>
      <c r="CPM206" s="875"/>
      <c r="CPN206" s="875"/>
      <c r="CPO206" s="875"/>
      <c r="CPP206" s="875"/>
      <c r="CPQ206" s="875"/>
      <c r="CPR206" s="875"/>
      <c r="CPS206" s="875"/>
      <c r="CPT206" s="875"/>
      <c r="CPU206" s="875"/>
      <c r="CPV206" s="875"/>
      <c r="CPW206" s="875"/>
      <c r="CPX206" s="875"/>
      <c r="CPY206" s="875"/>
      <c r="CPZ206" s="875"/>
      <c r="CQA206" s="875"/>
      <c r="CQB206" s="875"/>
      <c r="CQC206" s="875"/>
      <c r="CQD206" s="875"/>
      <c r="CQE206" s="875"/>
      <c r="CQF206" s="875"/>
      <c r="CQG206" s="875"/>
      <c r="CQH206" s="875"/>
      <c r="CQI206" s="875"/>
      <c r="CQJ206" s="875"/>
      <c r="CQK206" s="875"/>
      <c r="CQL206" s="875"/>
      <c r="CQM206" s="875"/>
      <c r="CQN206" s="875"/>
      <c r="CQO206" s="875"/>
      <c r="CQP206" s="875"/>
      <c r="CQQ206" s="875"/>
      <c r="CQR206" s="875"/>
      <c r="CQS206" s="875"/>
      <c r="CQT206" s="875"/>
      <c r="CQU206" s="875"/>
      <c r="CQV206" s="875"/>
      <c r="CQW206" s="875"/>
      <c r="CQX206" s="875"/>
      <c r="CQY206" s="875"/>
      <c r="CQZ206" s="875"/>
      <c r="CRA206" s="875"/>
      <c r="CRB206" s="875"/>
      <c r="CRC206" s="875"/>
      <c r="CRD206" s="875"/>
      <c r="CRE206" s="875"/>
      <c r="CRF206" s="875"/>
      <c r="CRG206" s="875"/>
      <c r="CRH206" s="875"/>
      <c r="CRI206" s="875"/>
      <c r="CRJ206" s="875"/>
      <c r="CRK206" s="875"/>
      <c r="CRL206" s="875"/>
      <c r="CRM206" s="875"/>
      <c r="CRN206" s="875"/>
      <c r="CRO206" s="875"/>
      <c r="CRP206" s="875"/>
      <c r="CRQ206" s="875"/>
      <c r="CRR206" s="875"/>
      <c r="CRS206" s="875"/>
      <c r="CRT206" s="875"/>
      <c r="CRU206" s="875"/>
      <c r="CRV206" s="875"/>
      <c r="CRW206" s="875"/>
      <c r="CRX206" s="875"/>
      <c r="CRY206" s="875"/>
      <c r="CRZ206" s="875"/>
      <c r="CSA206" s="875"/>
      <c r="CSB206" s="875"/>
      <c r="CSC206" s="875"/>
      <c r="CSD206" s="875"/>
      <c r="CSE206" s="875"/>
      <c r="CSF206" s="875"/>
      <c r="CSG206" s="875"/>
      <c r="CSH206" s="875"/>
      <c r="CSI206" s="875"/>
      <c r="CSJ206" s="875"/>
      <c r="CSK206" s="875"/>
      <c r="CSL206" s="875"/>
      <c r="CSM206" s="875"/>
      <c r="CSN206" s="875"/>
      <c r="CSO206" s="875"/>
      <c r="CSP206" s="875"/>
      <c r="CSQ206" s="875"/>
      <c r="CSR206" s="875"/>
      <c r="CSS206" s="875"/>
      <c r="CST206" s="875"/>
      <c r="CSU206" s="875"/>
      <c r="CSV206" s="875"/>
      <c r="CSW206" s="875"/>
      <c r="CSX206" s="875"/>
      <c r="CSY206" s="875"/>
      <c r="CSZ206" s="875"/>
      <c r="CTA206" s="875"/>
      <c r="CTB206" s="875"/>
      <c r="CTC206" s="875"/>
      <c r="CTD206" s="875"/>
      <c r="CTE206" s="875"/>
      <c r="CTF206" s="875"/>
      <c r="CTG206" s="875"/>
      <c r="CTH206" s="875"/>
      <c r="CTI206" s="875"/>
      <c r="CTK206" s="875"/>
      <c r="CTL206" s="875"/>
      <c r="CTM206" s="875"/>
      <c r="CTN206" s="875"/>
      <c r="CTO206" s="875"/>
      <c r="CTP206" s="875"/>
      <c r="CTQ206" s="875"/>
      <c r="CTR206" s="875"/>
      <c r="CTS206" s="875"/>
      <c r="CTT206" s="875"/>
      <c r="CTU206" s="875"/>
      <c r="CTV206" s="875"/>
      <c r="CTW206" s="875"/>
      <c r="CTX206" s="875"/>
      <c r="CTY206" s="875"/>
      <c r="CTZ206" s="875"/>
      <c r="CUA206" s="875"/>
      <c r="CUB206" s="875"/>
      <c r="CUC206" s="875"/>
      <c r="CUD206" s="875"/>
      <c r="CUE206" s="875"/>
      <c r="CUF206" s="875"/>
      <c r="CUG206" s="875"/>
      <c r="CUH206" s="875"/>
      <c r="CUI206" s="875"/>
      <c r="CUJ206" s="875"/>
      <c r="CUK206" s="875"/>
      <c r="CUL206" s="875"/>
      <c r="CUM206" s="875"/>
      <c r="CUN206" s="875"/>
      <c r="CUO206" s="875"/>
      <c r="CUP206" s="875"/>
      <c r="CUQ206" s="875"/>
      <c r="CUR206" s="875"/>
      <c r="CUS206" s="875"/>
      <c r="CUT206" s="875"/>
      <c r="CUU206" s="875"/>
      <c r="CUV206" s="875"/>
      <c r="CUW206" s="875"/>
      <c r="CUX206" s="875"/>
      <c r="CUY206" s="875"/>
      <c r="CUZ206" s="875"/>
      <c r="CVA206" s="875"/>
      <c r="CVB206" s="875"/>
      <c r="CVC206" s="875"/>
      <c r="CVD206" s="875"/>
      <c r="CVE206" s="875"/>
      <c r="CVF206" s="875"/>
      <c r="CVG206" s="875"/>
      <c r="CVH206" s="875"/>
      <c r="CVI206" s="875"/>
      <c r="CVJ206" s="875"/>
      <c r="CVK206" s="875"/>
      <c r="CVL206" s="875"/>
      <c r="CVM206" s="875"/>
      <c r="CVN206" s="875"/>
      <c r="CVO206" s="875"/>
      <c r="CVP206" s="875"/>
      <c r="CVQ206" s="875"/>
      <c r="CVR206" s="875"/>
      <c r="CVS206" s="875"/>
      <c r="CVT206" s="875"/>
      <c r="CVU206" s="875"/>
      <c r="CVV206" s="875"/>
      <c r="CVW206" s="875"/>
      <c r="CVX206" s="875"/>
      <c r="CVY206" s="875"/>
      <c r="CVZ206" s="875"/>
      <c r="CWA206" s="875"/>
      <c r="CWB206" s="875"/>
      <c r="CWC206" s="875"/>
      <c r="CWD206" s="875"/>
      <c r="CWE206" s="875"/>
      <c r="CWF206" s="875"/>
      <c r="CWG206" s="875"/>
      <c r="CWH206" s="875"/>
      <c r="CWI206" s="875"/>
      <c r="CWJ206" s="875"/>
      <c r="CWK206" s="875"/>
      <c r="CWL206" s="875"/>
      <c r="CWM206" s="875"/>
      <c r="CWN206" s="875"/>
      <c r="CWO206" s="875"/>
      <c r="CWP206" s="875"/>
      <c r="CWQ206" s="875"/>
      <c r="CWR206" s="875"/>
      <c r="CWS206" s="875"/>
      <c r="CWT206" s="875"/>
      <c r="CWU206" s="875"/>
      <c r="CWV206" s="875"/>
      <c r="CWW206" s="875"/>
      <c r="CWX206" s="875"/>
      <c r="CWY206" s="875"/>
      <c r="CWZ206" s="875"/>
      <c r="CXA206" s="875"/>
      <c r="CXB206" s="875"/>
      <c r="CXC206" s="875"/>
      <c r="CXD206" s="875"/>
      <c r="CXE206" s="875"/>
      <c r="CXF206" s="875"/>
      <c r="CXG206" s="875"/>
      <c r="CXH206" s="875"/>
      <c r="CXI206" s="875"/>
      <c r="CXJ206" s="875"/>
      <c r="CXK206" s="875"/>
      <c r="CXL206" s="875"/>
      <c r="CXM206" s="875"/>
      <c r="CXN206" s="875"/>
      <c r="CXO206" s="875"/>
      <c r="CXP206" s="875"/>
      <c r="CXQ206" s="875"/>
      <c r="CXR206" s="875"/>
      <c r="CXS206" s="875"/>
      <c r="CXT206" s="875"/>
      <c r="CXU206" s="875"/>
      <c r="CXV206" s="875"/>
      <c r="CXW206" s="875"/>
      <c r="CXX206" s="875"/>
      <c r="CXY206" s="875"/>
      <c r="CXZ206" s="875"/>
      <c r="CYA206" s="875"/>
      <c r="CYB206" s="875"/>
      <c r="CYC206" s="875"/>
      <c r="CYD206" s="875"/>
      <c r="CYE206" s="875"/>
      <c r="CYF206" s="875"/>
      <c r="CYG206" s="875"/>
      <c r="CYH206" s="875"/>
      <c r="CYI206" s="875"/>
      <c r="CYJ206" s="875"/>
      <c r="CYK206" s="875"/>
      <c r="CYL206" s="875"/>
      <c r="CYM206" s="875"/>
      <c r="CYN206" s="875"/>
      <c r="CYO206" s="875"/>
      <c r="CYP206" s="875"/>
      <c r="CYQ206" s="875"/>
      <c r="CYR206" s="875"/>
      <c r="CYS206" s="875"/>
      <c r="CYT206" s="875"/>
      <c r="CYU206" s="875"/>
      <c r="CYV206" s="875"/>
      <c r="CYW206" s="875"/>
      <c r="CYX206" s="875"/>
      <c r="CYY206" s="875"/>
      <c r="CYZ206" s="875"/>
      <c r="CZA206" s="875"/>
      <c r="CZB206" s="875"/>
      <c r="CZC206" s="875"/>
      <c r="CZD206" s="875"/>
      <c r="CZE206" s="875"/>
      <c r="CZF206" s="875"/>
      <c r="CZG206" s="875"/>
      <c r="CZH206" s="875"/>
      <c r="CZI206" s="875"/>
      <c r="CZJ206" s="875"/>
      <c r="CZK206" s="875"/>
      <c r="CZL206" s="875"/>
      <c r="CZM206" s="875"/>
      <c r="CZN206" s="875"/>
      <c r="CZO206" s="875"/>
      <c r="CZP206" s="875"/>
      <c r="CZQ206" s="875"/>
      <c r="CZR206" s="875"/>
      <c r="CZS206" s="875"/>
      <c r="CZT206" s="875"/>
      <c r="CZU206" s="875"/>
      <c r="CZV206" s="875"/>
      <c r="CZW206" s="875"/>
      <c r="CZX206" s="875"/>
      <c r="CZY206" s="875"/>
      <c r="CZZ206" s="875"/>
      <c r="DAA206" s="875"/>
      <c r="DAB206" s="875"/>
      <c r="DAC206" s="875"/>
      <c r="DAD206" s="875"/>
      <c r="DAE206" s="875"/>
      <c r="DAF206" s="875"/>
      <c r="DAG206" s="875"/>
      <c r="DAH206" s="875"/>
      <c r="DAI206" s="875"/>
      <c r="DAJ206" s="875"/>
      <c r="DAK206" s="875"/>
      <c r="DAL206" s="875"/>
      <c r="DAM206" s="875"/>
      <c r="DAN206" s="875"/>
      <c r="DAO206" s="875"/>
      <c r="DAP206" s="875"/>
      <c r="DAQ206" s="875"/>
      <c r="DAR206" s="875"/>
      <c r="DAS206" s="875"/>
      <c r="DAT206" s="875"/>
      <c r="DAU206" s="875"/>
      <c r="DAV206" s="875"/>
      <c r="DAW206" s="875"/>
      <c r="DAX206" s="875"/>
      <c r="DAY206" s="875"/>
      <c r="DAZ206" s="875"/>
      <c r="DBA206" s="875"/>
      <c r="DBB206" s="875"/>
      <c r="DBC206" s="875"/>
      <c r="DBD206" s="875"/>
      <c r="DBE206" s="875"/>
      <c r="DBF206" s="875"/>
      <c r="DBG206" s="875"/>
      <c r="DBH206" s="875"/>
      <c r="DBI206" s="875"/>
      <c r="DBJ206" s="875"/>
      <c r="DBK206" s="875"/>
      <c r="DBL206" s="875"/>
      <c r="DBM206" s="875"/>
      <c r="DBN206" s="875"/>
      <c r="DBO206" s="875"/>
      <c r="DBP206" s="875"/>
      <c r="DBQ206" s="875"/>
      <c r="DBR206" s="875"/>
      <c r="DBS206" s="875"/>
      <c r="DBT206" s="875"/>
      <c r="DBU206" s="875"/>
      <c r="DBV206" s="875"/>
      <c r="DBW206" s="875"/>
      <c r="DBX206" s="875"/>
      <c r="DBY206" s="875"/>
      <c r="DBZ206" s="875"/>
      <c r="DCA206" s="875"/>
      <c r="DCB206" s="875"/>
      <c r="DCC206" s="875"/>
      <c r="DCD206" s="875"/>
      <c r="DCE206" s="875"/>
      <c r="DCF206" s="875"/>
      <c r="DCG206" s="875"/>
      <c r="DCH206" s="875"/>
      <c r="DCI206" s="875"/>
      <c r="DCJ206" s="875"/>
      <c r="DCK206" s="875"/>
      <c r="DCL206" s="875"/>
      <c r="DCM206" s="875"/>
      <c r="DCN206" s="875"/>
      <c r="DCO206" s="875"/>
      <c r="DCP206" s="875"/>
      <c r="DCQ206" s="875"/>
      <c r="DCR206" s="875"/>
      <c r="DCS206" s="875"/>
      <c r="DCT206" s="875"/>
      <c r="DCU206" s="875"/>
      <c r="DCV206" s="875"/>
      <c r="DCW206" s="875"/>
      <c r="DCX206" s="875"/>
      <c r="DCY206" s="875"/>
      <c r="DCZ206" s="875"/>
      <c r="DDA206" s="875"/>
      <c r="DDB206" s="875"/>
      <c r="DDC206" s="875"/>
      <c r="DDD206" s="875"/>
      <c r="DDE206" s="875"/>
      <c r="DDG206" s="875"/>
      <c r="DDH206" s="875"/>
      <c r="DDI206" s="875"/>
      <c r="DDJ206" s="875"/>
      <c r="DDK206" s="875"/>
      <c r="DDL206" s="875"/>
      <c r="DDM206" s="875"/>
      <c r="DDN206" s="875"/>
      <c r="DDO206" s="875"/>
      <c r="DDP206" s="875"/>
      <c r="DDQ206" s="875"/>
      <c r="DDR206" s="875"/>
      <c r="DDS206" s="875"/>
      <c r="DDT206" s="875"/>
      <c r="DDU206" s="875"/>
      <c r="DDV206" s="875"/>
      <c r="DDW206" s="875"/>
      <c r="DDX206" s="875"/>
      <c r="DDY206" s="875"/>
      <c r="DDZ206" s="875"/>
      <c r="DEA206" s="875"/>
      <c r="DEB206" s="875"/>
      <c r="DEC206" s="875"/>
      <c r="DED206" s="875"/>
      <c r="DEE206" s="875"/>
      <c r="DEF206" s="875"/>
      <c r="DEG206" s="875"/>
      <c r="DEH206" s="875"/>
      <c r="DEI206" s="875"/>
      <c r="DEJ206" s="875"/>
      <c r="DEK206" s="875"/>
      <c r="DEL206" s="875"/>
      <c r="DEM206" s="875"/>
      <c r="DEN206" s="875"/>
      <c r="DEO206" s="875"/>
      <c r="DEP206" s="875"/>
      <c r="DEQ206" s="875"/>
      <c r="DER206" s="875"/>
      <c r="DES206" s="875"/>
      <c r="DET206" s="875"/>
      <c r="DEU206" s="875"/>
      <c r="DEV206" s="875"/>
      <c r="DEW206" s="875"/>
      <c r="DEX206" s="875"/>
      <c r="DEY206" s="875"/>
      <c r="DEZ206" s="875"/>
      <c r="DFA206" s="875"/>
      <c r="DFB206" s="875"/>
      <c r="DFC206" s="875"/>
      <c r="DFD206" s="875"/>
      <c r="DFE206" s="875"/>
      <c r="DFF206" s="875"/>
      <c r="DFG206" s="875"/>
      <c r="DFH206" s="875"/>
      <c r="DFI206" s="875"/>
      <c r="DFJ206" s="875"/>
      <c r="DFK206" s="875"/>
      <c r="DFL206" s="875"/>
      <c r="DFM206" s="875"/>
      <c r="DFN206" s="875"/>
      <c r="DFO206" s="875"/>
      <c r="DFP206" s="875"/>
      <c r="DFQ206" s="875"/>
      <c r="DFR206" s="875"/>
      <c r="DFS206" s="875"/>
      <c r="DFT206" s="875"/>
      <c r="DFU206" s="875"/>
      <c r="DFV206" s="875"/>
      <c r="DFW206" s="875"/>
      <c r="DFX206" s="875"/>
      <c r="DFY206" s="875"/>
      <c r="DFZ206" s="875"/>
      <c r="DGA206" s="875"/>
      <c r="DGB206" s="875"/>
      <c r="DGC206" s="875"/>
      <c r="DGD206" s="875"/>
      <c r="DGE206" s="875"/>
      <c r="DGF206" s="875"/>
      <c r="DGG206" s="875"/>
      <c r="DGH206" s="875"/>
      <c r="DGI206" s="875"/>
      <c r="DGJ206" s="875"/>
      <c r="DGK206" s="875"/>
      <c r="DGL206" s="875"/>
      <c r="DGM206" s="875"/>
      <c r="DGN206" s="875"/>
      <c r="DGO206" s="875"/>
      <c r="DGP206" s="875"/>
      <c r="DGQ206" s="875"/>
      <c r="DGR206" s="875"/>
      <c r="DGS206" s="875"/>
      <c r="DGT206" s="875"/>
      <c r="DGU206" s="875"/>
      <c r="DGV206" s="875"/>
      <c r="DGW206" s="875"/>
      <c r="DGX206" s="875"/>
      <c r="DGY206" s="875"/>
      <c r="DGZ206" s="875"/>
      <c r="DHA206" s="875"/>
      <c r="DHB206" s="875"/>
      <c r="DHC206" s="875"/>
      <c r="DHD206" s="875"/>
      <c r="DHE206" s="875"/>
      <c r="DHF206" s="875"/>
      <c r="DHG206" s="875"/>
      <c r="DHH206" s="875"/>
      <c r="DHI206" s="875"/>
      <c r="DHJ206" s="875"/>
      <c r="DHK206" s="875"/>
      <c r="DHL206" s="875"/>
      <c r="DHM206" s="875"/>
      <c r="DHN206" s="875"/>
      <c r="DHO206" s="875"/>
      <c r="DHP206" s="875"/>
      <c r="DHQ206" s="875"/>
      <c r="DHR206" s="875"/>
      <c r="DHS206" s="875"/>
      <c r="DHT206" s="875"/>
      <c r="DHU206" s="875"/>
      <c r="DHV206" s="875"/>
      <c r="DHW206" s="875"/>
      <c r="DHX206" s="875"/>
      <c r="DHY206" s="875"/>
      <c r="DHZ206" s="875"/>
      <c r="DIA206" s="875"/>
      <c r="DIB206" s="875"/>
      <c r="DIC206" s="875"/>
      <c r="DID206" s="875"/>
      <c r="DIE206" s="875"/>
      <c r="DIF206" s="875"/>
      <c r="DIG206" s="875"/>
      <c r="DIH206" s="875"/>
      <c r="DII206" s="875"/>
      <c r="DIJ206" s="875"/>
      <c r="DIK206" s="875"/>
      <c r="DIL206" s="875"/>
      <c r="DIM206" s="875"/>
      <c r="DIN206" s="875"/>
      <c r="DIO206" s="875"/>
      <c r="DIP206" s="875"/>
      <c r="DIQ206" s="875"/>
      <c r="DIR206" s="875"/>
      <c r="DIS206" s="875"/>
      <c r="DIT206" s="875"/>
      <c r="DIU206" s="875"/>
      <c r="DIV206" s="875"/>
      <c r="DIW206" s="875"/>
      <c r="DIX206" s="875"/>
      <c r="DIY206" s="875"/>
      <c r="DIZ206" s="875"/>
      <c r="DJA206" s="875"/>
      <c r="DJB206" s="875"/>
      <c r="DJC206" s="875"/>
      <c r="DJD206" s="875"/>
      <c r="DJE206" s="875"/>
      <c r="DJF206" s="875"/>
      <c r="DJG206" s="875"/>
      <c r="DJH206" s="875"/>
      <c r="DJI206" s="875"/>
      <c r="DJJ206" s="875"/>
      <c r="DJK206" s="875"/>
      <c r="DJL206" s="875"/>
      <c r="DJM206" s="875"/>
      <c r="DJN206" s="875"/>
      <c r="DJO206" s="875"/>
      <c r="DJP206" s="875"/>
      <c r="DJQ206" s="875"/>
      <c r="DJR206" s="875"/>
      <c r="DJS206" s="875"/>
      <c r="DJT206" s="875"/>
      <c r="DJU206" s="875"/>
      <c r="DJV206" s="875"/>
      <c r="DJW206" s="875"/>
      <c r="DJX206" s="875"/>
      <c r="DJY206" s="875"/>
      <c r="DJZ206" s="875"/>
      <c r="DKA206" s="875"/>
      <c r="DKB206" s="875"/>
      <c r="DKC206" s="875"/>
      <c r="DKD206" s="875"/>
      <c r="DKE206" s="875"/>
      <c r="DKF206" s="875"/>
      <c r="DKG206" s="875"/>
      <c r="DKH206" s="875"/>
      <c r="DKI206" s="875"/>
      <c r="DKJ206" s="875"/>
      <c r="DKK206" s="875"/>
      <c r="DKL206" s="875"/>
      <c r="DKM206" s="875"/>
      <c r="DKN206" s="875"/>
      <c r="DKO206" s="875"/>
      <c r="DKP206" s="875"/>
      <c r="DKQ206" s="875"/>
      <c r="DKR206" s="875"/>
      <c r="DKS206" s="875"/>
      <c r="DKT206" s="875"/>
      <c r="DKU206" s="875"/>
      <c r="DKV206" s="875"/>
      <c r="DKW206" s="875"/>
      <c r="DKX206" s="875"/>
      <c r="DKY206" s="875"/>
      <c r="DKZ206" s="875"/>
      <c r="DLA206" s="875"/>
      <c r="DLB206" s="875"/>
      <c r="DLC206" s="875"/>
      <c r="DLD206" s="875"/>
      <c r="DLE206" s="875"/>
      <c r="DLF206" s="875"/>
      <c r="DLG206" s="875"/>
      <c r="DLH206" s="875"/>
      <c r="DLI206" s="875"/>
      <c r="DLJ206" s="875"/>
      <c r="DLK206" s="875"/>
      <c r="DLL206" s="875"/>
      <c r="DLM206" s="875"/>
      <c r="DLN206" s="875"/>
      <c r="DLO206" s="875"/>
      <c r="DLP206" s="875"/>
      <c r="DLQ206" s="875"/>
      <c r="DLR206" s="875"/>
      <c r="DLS206" s="875"/>
      <c r="DLT206" s="875"/>
      <c r="DLU206" s="875"/>
      <c r="DLV206" s="875"/>
      <c r="DLW206" s="875"/>
      <c r="DLX206" s="875"/>
      <c r="DLY206" s="875"/>
      <c r="DLZ206" s="875"/>
      <c r="DMA206" s="875"/>
      <c r="DMB206" s="875"/>
      <c r="DMC206" s="875"/>
      <c r="DMD206" s="875"/>
      <c r="DME206" s="875"/>
      <c r="DMF206" s="875"/>
      <c r="DMG206" s="875"/>
      <c r="DMH206" s="875"/>
      <c r="DMI206" s="875"/>
      <c r="DMJ206" s="875"/>
      <c r="DMK206" s="875"/>
      <c r="DML206" s="875"/>
      <c r="DMM206" s="875"/>
      <c r="DMN206" s="875"/>
      <c r="DMO206" s="875"/>
      <c r="DMP206" s="875"/>
      <c r="DMQ206" s="875"/>
      <c r="DMR206" s="875"/>
      <c r="DMS206" s="875"/>
      <c r="DMT206" s="875"/>
      <c r="DMU206" s="875"/>
      <c r="DMV206" s="875"/>
      <c r="DMW206" s="875"/>
      <c r="DMX206" s="875"/>
      <c r="DMY206" s="875"/>
      <c r="DMZ206" s="875"/>
      <c r="DNA206" s="875"/>
      <c r="DNC206" s="875"/>
      <c r="DND206" s="875"/>
      <c r="DNE206" s="875"/>
      <c r="DNF206" s="875"/>
      <c r="DNG206" s="875"/>
      <c r="DNH206" s="875"/>
      <c r="DNI206" s="875"/>
      <c r="DNJ206" s="875"/>
      <c r="DNK206" s="875"/>
      <c r="DNL206" s="875"/>
      <c r="DNM206" s="875"/>
      <c r="DNN206" s="875"/>
      <c r="DNO206" s="875"/>
      <c r="DNP206" s="875"/>
      <c r="DNQ206" s="875"/>
      <c r="DNR206" s="875"/>
      <c r="DNS206" s="875"/>
      <c r="DNT206" s="875"/>
      <c r="DNU206" s="875"/>
      <c r="DNV206" s="875"/>
      <c r="DNW206" s="875"/>
      <c r="DNX206" s="875"/>
      <c r="DNY206" s="875"/>
      <c r="DNZ206" s="875"/>
      <c r="DOA206" s="875"/>
      <c r="DOB206" s="875"/>
      <c r="DOC206" s="875"/>
      <c r="DOD206" s="875"/>
      <c r="DOE206" s="875"/>
      <c r="DOF206" s="875"/>
      <c r="DOG206" s="875"/>
      <c r="DOH206" s="875"/>
      <c r="DOI206" s="875"/>
      <c r="DOJ206" s="875"/>
      <c r="DOK206" s="875"/>
      <c r="DOL206" s="875"/>
      <c r="DOM206" s="875"/>
      <c r="DON206" s="875"/>
      <c r="DOO206" s="875"/>
      <c r="DOP206" s="875"/>
      <c r="DOQ206" s="875"/>
      <c r="DOR206" s="875"/>
      <c r="DOS206" s="875"/>
      <c r="DOT206" s="875"/>
      <c r="DOU206" s="875"/>
      <c r="DOV206" s="875"/>
      <c r="DOW206" s="875"/>
      <c r="DOX206" s="875"/>
      <c r="DOY206" s="875"/>
      <c r="DOZ206" s="875"/>
      <c r="DPA206" s="875"/>
      <c r="DPB206" s="875"/>
      <c r="DPC206" s="875"/>
      <c r="DPD206" s="875"/>
      <c r="DPE206" s="875"/>
      <c r="DPF206" s="875"/>
      <c r="DPG206" s="875"/>
      <c r="DPH206" s="875"/>
      <c r="DPI206" s="875"/>
      <c r="DPJ206" s="875"/>
      <c r="DPK206" s="875"/>
      <c r="DPL206" s="875"/>
      <c r="DPM206" s="875"/>
      <c r="DPN206" s="875"/>
      <c r="DPO206" s="875"/>
      <c r="DPP206" s="875"/>
      <c r="DPQ206" s="875"/>
      <c r="DPR206" s="875"/>
      <c r="DPS206" s="875"/>
      <c r="DPT206" s="875"/>
      <c r="DPU206" s="875"/>
      <c r="DPV206" s="875"/>
      <c r="DPW206" s="875"/>
      <c r="DPX206" s="875"/>
      <c r="DPY206" s="875"/>
      <c r="DPZ206" s="875"/>
      <c r="DQA206" s="875"/>
      <c r="DQB206" s="875"/>
      <c r="DQC206" s="875"/>
      <c r="DQD206" s="875"/>
      <c r="DQE206" s="875"/>
      <c r="DQF206" s="875"/>
      <c r="DQG206" s="875"/>
      <c r="DQH206" s="875"/>
      <c r="DQI206" s="875"/>
      <c r="DQJ206" s="875"/>
      <c r="DQK206" s="875"/>
      <c r="DQL206" s="875"/>
      <c r="DQM206" s="875"/>
      <c r="DQN206" s="875"/>
      <c r="DQO206" s="875"/>
      <c r="DQP206" s="875"/>
      <c r="DQQ206" s="875"/>
      <c r="DQR206" s="875"/>
      <c r="DQS206" s="875"/>
      <c r="DQT206" s="875"/>
      <c r="DQU206" s="875"/>
      <c r="DQV206" s="875"/>
      <c r="DQW206" s="875"/>
      <c r="DQX206" s="875"/>
      <c r="DQY206" s="875"/>
      <c r="DQZ206" s="875"/>
      <c r="DRA206" s="875"/>
      <c r="DRB206" s="875"/>
      <c r="DRC206" s="875"/>
      <c r="DRD206" s="875"/>
      <c r="DRE206" s="875"/>
      <c r="DRF206" s="875"/>
      <c r="DRG206" s="875"/>
      <c r="DRH206" s="875"/>
      <c r="DRI206" s="875"/>
      <c r="DRJ206" s="875"/>
      <c r="DRK206" s="875"/>
      <c r="DRL206" s="875"/>
      <c r="DRM206" s="875"/>
      <c r="DRN206" s="875"/>
      <c r="DRO206" s="875"/>
      <c r="DRP206" s="875"/>
      <c r="DRQ206" s="875"/>
      <c r="DRR206" s="875"/>
      <c r="DRS206" s="875"/>
      <c r="DRT206" s="875"/>
      <c r="DRU206" s="875"/>
      <c r="DRV206" s="875"/>
      <c r="DRW206" s="875"/>
      <c r="DRX206" s="875"/>
      <c r="DRY206" s="875"/>
      <c r="DRZ206" s="875"/>
      <c r="DSA206" s="875"/>
      <c r="DSB206" s="875"/>
      <c r="DSC206" s="875"/>
      <c r="DSD206" s="875"/>
      <c r="DSE206" s="875"/>
      <c r="DSF206" s="875"/>
      <c r="DSG206" s="875"/>
      <c r="DSH206" s="875"/>
      <c r="DSI206" s="875"/>
      <c r="DSJ206" s="875"/>
      <c r="DSK206" s="875"/>
      <c r="DSL206" s="875"/>
      <c r="DSM206" s="875"/>
      <c r="DSN206" s="875"/>
      <c r="DSO206" s="875"/>
      <c r="DSP206" s="875"/>
      <c r="DSQ206" s="875"/>
      <c r="DSR206" s="875"/>
      <c r="DSS206" s="875"/>
      <c r="DST206" s="875"/>
      <c r="DSU206" s="875"/>
      <c r="DSV206" s="875"/>
      <c r="DSW206" s="875"/>
      <c r="DSX206" s="875"/>
      <c r="DSY206" s="875"/>
      <c r="DSZ206" s="875"/>
      <c r="DTA206" s="875"/>
      <c r="DTB206" s="875"/>
      <c r="DTC206" s="875"/>
      <c r="DTD206" s="875"/>
      <c r="DTE206" s="875"/>
      <c r="DTF206" s="875"/>
      <c r="DTG206" s="875"/>
      <c r="DTH206" s="875"/>
      <c r="DTI206" s="875"/>
      <c r="DTJ206" s="875"/>
      <c r="DTK206" s="875"/>
      <c r="DTL206" s="875"/>
      <c r="DTM206" s="875"/>
      <c r="DTN206" s="875"/>
      <c r="DTO206" s="875"/>
      <c r="DTP206" s="875"/>
      <c r="DTQ206" s="875"/>
      <c r="DTR206" s="875"/>
      <c r="DTS206" s="875"/>
      <c r="DTT206" s="875"/>
      <c r="DTU206" s="875"/>
      <c r="DTV206" s="875"/>
      <c r="DTW206" s="875"/>
      <c r="DTX206" s="875"/>
      <c r="DTY206" s="875"/>
      <c r="DTZ206" s="875"/>
      <c r="DUA206" s="875"/>
      <c r="DUB206" s="875"/>
      <c r="DUC206" s="875"/>
      <c r="DUD206" s="875"/>
      <c r="DUE206" s="875"/>
      <c r="DUF206" s="875"/>
      <c r="DUG206" s="875"/>
      <c r="DUH206" s="875"/>
      <c r="DUI206" s="875"/>
      <c r="DUJ206" s="875"/>
      <c r="DUK206" s="875"/>
      <c r="DUL206" s="875"/>
      <c r="DUM206" s="875"/>
      <c r="DUN206" s="875"/>
      <c r="DUO206" s="875"/>
      <c r="DUP206" s="875"/>
      <c r="DUQ206" s="875"/>
      <c r="DUR206" s="875"/>
      <c r="DUS206" s="875"/>
      <c r="DUT206" s="875"/>
      <c r="DUU206" s="875"/>
      <c r="DUV206" s="875"/>
      <c r="DUW206" s="875"/>
      <c r="DUX206" s="875"/>
      <c r="DUY206" s="875"/>
      <c r="DUZ206" s="875"/>
      <c r="DVA206" s="875"/>
      <c r="DVB206" s="875"/>
      <c r="DVC206" s="875"/>
      <c r="DVD206" s="875"/>
      <c r="DVE206" s="875"/>
      <c r="DVF206" s="875"/>
      <c r="DVG206" s="875"/>
      <c r="DVH206" s="875"/>
      <c r="DVI206" s="875"/>
      <c r="DVJ206" s="875"/>
      <c r="DVK206" s="875"/>
      <c r="DVL206" s="875"/>
      <c r="DVM206" s="875"/>
      <c r="DVN206" s="875"/>
      <c r="DVO206" s="875"/>
      <c r="DVP206" s="875"/>
      <c r="DVQ206" s="875"/>
      <c r="DVR206" s="875"/>
      <c r="DVS206" s="875"/>
      <c r="DVT206" s="875"/>
      <c r="DVU206" s="875"/>
      <c r="DVV206" s="875"/>
      <c r="DVW206" s="875"/>
      <c r="DVX206" s="875"/>
      <c r="DVY206" s="875"/>
      <c r="DVZ206" s="875"/>
      <c r="DWA206" s="875"/>
      <c r="DWB206" s="875"/>
      <c r="DWC206" s="875"/>
      <c r="DWD206" s="875"/>
      <c r="DWE206" s="875"/>
      <c r="DWF206" s="875"/>
      <c r="DWG206" s="875"/>
      <c r="DWH206" s="875"/>
      <c r="DWI206" s="875"/>
      <c r="DWJ206" s="875"/>
      <c r="DWK206" s="875"/>
      <c r="DWL206" s="875"/>
      <c r="DWM206" s="875"/>
      <c r="DWN206" s="875"/>
      <c r="DWO206" s="875"/>
      <c r="DWP206" s="875"/>
      <c r="DWQ206" s="875"/>
      <c r="DWR206" s="875"/>
      <c r="DWS206" s="875"/>
      <c r="DWT206" s="875"/>
      <c r="DWU206" s="875"/>
      <c r="DWV206" s="875"/>
      <c r="DWW206" s="875"/>
      <c r="DWY206" s="875"/>
      <c r="DWZ206" s="875"/>
      <c r="DXA206" s="875"/>
      <c r="DXB206" s="875"/>
      <c r="DXC206" s="875"/>
      <c r="DXD206" s="875"/>
      <c r="DXE206" s="875"/>
      <c r="DXF206" s="875"/>
      <c r="DXG206" s="875"/>
      <c r="DXH206" s="875"/>
      <c r="DXI206" s="875"/>
      <c r="DXJ206" s="875"/>
      <c r="DXK206" s="875"/>
      <c r="DXL206" s="875"/>
      <c r="DXM206" s="875"/>
      <c r="DXN206" s="875"/>
      <c r="DXO206" s="875"/>
      <c r="DXP206" s="875"/>
      <c r="DXQ206" s="875"/>
      <c r="DXR206" s="875"/>
      <c r="DXS206" s="875"/>
      <c r="DXT206" s="875"/>
      <c r="DXU206" s="875"/>
      <c r="DXV206" s="875"/>
      <c r="DXW206" s="875"/>
      <c r="DXX206" s="875"/>
      <c r="DXY206" s="875"/>
      <c r="DXZ206" s="875"/>
      <c r="DYA206" s="875"/>
      <c r="DYB206" s="875"/>
      <c r="DYC206" s="875"/>
      <c r="DYD206" s="875"/>
      <c r="DYE206" s="875"/>
      <c r="DYF206" s="875"/>
      <c r="DYG206" s="875"/>
      <c r="DYH206" s="875"/>
      <c r="DYI206" s="875"/>
      <c r="DYJ206" s="875"/>
      <c r="DYK206" s="875"/>
      <c r="DYL206" s="875"/>
      <c r="DYM206" s="875"/>
      <c r="DYN206" s="875"/>
      <c r="DYO206" s="875"/>
      <c r="DYP206" s="875"/>
      <c r="DYQ206" s="875"/>
      <c r="DYR206" s="875"/>
      <c r="DYS206" s="875"/>
      <c r="DYT206" s="875"/>
      <c r="DYU206" s="875"/>
      <c r="DYV206" s="875"/>
      <c r="DYW206" s="875"/>
      <c r="DYX206" s="875"/>
      <c r="DYY206" s="875"/>
      <c r="DYZ206" s="875"/>
      <c r="DZA206" s="875"/>
      <c r="DZB206" s="875"/>
      <c r="DZC206" s="875"/>
      <c r="DZD206" s="875"/>
      <c r="DZE206" s="875"/>
      <c r="DZF206" s="875"/>
      <c r="DZG206" s="875"/>
      <c r="DZH206" s="875"/>
      <c r="DZI206" s="875"/>
      <c r="DZJ206" s="875"/>
      <c r="DZK206" s="875"/>
      <c r="DZL206" s="875"/>
      <c r="DZM206" s="875"/>
      <c r="DZN206" s="875"/>
      <c r="DZO206" s="875"/>
      <c r="DZP206" s="875"/>
      <c r="DZQ206" s="875"/>
      <c r="DZR206" s="875"/>
      <c r="DZS206" s="875"/>
      <c r="DZT206" s="875"/>
      <c r="DZU206" s="875"/>
      <c r="DZV206" s="875"/>
      <c r="DZW206" s="875"/>
      <c r="DZX206" s="875"/>
      <c r="DZY206" s="875"/>
      <c r="DZZ206" s="875"/>
      <c r="EAA206" s="875"/>
      <c r="EAB206" s="875"/>
      <c r="EAC206" s="875"/>
      <c r="EAD206" s="875"/>
      <c r="EAE206" s="875"/>
      <c r="EAF206" s="875"/>
      <c r="EAG206" s="875"/>
      <c r="EAH206" s="875"/>
      <c r="EAI206" s="875"/>
      <c r="EAJ206" s="875"/>
      <c r="EAK206" s="875"/>
      <c r="EAL206" s="875"/>
      <c r="EAM206" s="875"/>
      <c r="EAN206" s="875"/>
      <c r="EAO206" s="875"/>
      <c r="EAP206" s="875"/>
      <c r="EAQ206" s="875"/>
      <c r="EAR206" s="875"/>
      <c r="EAS206" s="875"/>
      <c r="EAT206" s="875"/>
      <c r="EAU206" s="875"/>
      <c r="EAV206" s="875"/>
      <c r="EAW206" s="875"/>
      <c r="EAX206" s="875"/>
      <c r="EAY206" s="875"/>
      <c r="EAZ206" s="875"/>
      <c r="EBA206" s="875"/>
      <c r="EBB206" s="875"/>
      <c r="EBC206" s="875"/>
      <c r="EBD206" s="875"/>
      <c r="EBE206" s="875"/>
      <c r="EBF206" s="875"/>
      <c r="EBG206" s="875"/>
      <c r="EBH206" s="875"/>
      <c r="EBI206" s="875"/>
      <c r="EBJ206" s="875"/>
      <c r="EBK206" s="875"/>
      <c r="EBL206" s="875"/>
      <c r="EBM206" s="875"/>
      <c r="EBN206" s="875"/>
      <c r="EBO206" s="875"/>
      <c r="EBP206" s="875"/>
      <c r="EBQ206" s="875"/>
      <c r="EBR206" s="875"/>
      <c r="EBS206" s="875"/>
      <c r="EBT206" s="875"/>
      <c r="EBU206" s="875"/>
      <c r="EBV206" s="875"/>
      <c r="EBW206" s="875"/>
      <c r="EBX206" s="875"/>
      <c r="EBY206" s="875"/>
      <c r="EBZ206" s="875"/>
      <c r="ECA206" s="875"/>
      <c r="ECB206" s="875"/>
      <c r="ECC206" s="875"/>
      <c r="ECD206" s="875"/>
      <c r="ECE206" s="875"/>
      <c r="ECF206" s="875"/>
      <c r="ECG206" s="875"/>
      <c r="ECH206" s="875"/>
      <c r="ECI206" s="875"/>
      <c r="ECJ206" s="875"/>
      <c r="ECK206" s="875"/>
      <c r="ECL206" s="875"/>
      <c r="ECM206" s="875"/>
      <c r="ECN206" s="875"/>
      <c r="ECO206" s="875"/>
      <c r="ECP206" s="875"/>
      <c r="ECQ206" s="875"/>
      <c r="ECR206" s="875"/>
      <c r="ECS206" s="875"/>
      <c r="ECT206" s="875"/>
      <c r="ECU206" s="875"/>
      <c r="ECV206" s="875"/>
      <c r="ECW206" s="875"/>
      <c r="ECX206" s="875"/>
      <c r="ECY206" s="875"/>
      <c r="ECZ206" s="875"/>
      <c r="EDA206" s="875"/>
      <c r="EDB206" s="875"/>
      <c r="EDC206" s="875"/>
      <c r="EDD206" s="875"/>
      <c r="EDE206" s="875"/>
      <c r="EDF206" s="875"/>
      <c r="EDG206" s="875"/>
      <c r="EDH206" s="875"/>
      <c r="EDI206" s="875"/>
      <c r="EDJ206" s="875"/>
      <c r="EDK206" s="875"/>
      <c r="EDL206" s="875"/>
      <c r="EDM206" s="875"/>
      <c r="EDN206" s="875"/>
      <c r="EDO206" s="875"/>
      <c r="EDP206" s="875"/>
      <c r="EDQ206" s="875"/>
      <c r="EDR206" s="875"/>
      <c r="EDS206" s="875"/>
      <c r="EDT206" s="875"/>
      <c r="EDU206" s="875"/>
      <c r="EDV206" s="875"/>
      <c r="EDW206" s="875"/>
      <c r="EDX206" s="875"/>
      <c r="EDY206" s="875"/>
      <c r="EDZ206" s="875"/>
      <c r="EEA206" s="875"/>
      <c r="EEB206" s="875"/>
      <c r="EEC206" s="875"/>
      <c r="EED206" s="875"/>
      <c r="EEE206" s="875"/>
      <c r="EEF206" s="875"/>
      <c r="EEG206" s="875"/>
      <c r="EEH206" s="875"/>
      <c r="EEI206" s="875"/>
      <c r="EEJ206" s="875"/>
      <c r="EEK206" s="875"/>
      <c r="EEL206" s="875"/>
      <c r="EEM206" s="875"/>
      <c r="EEN206" s="875"/>
      <c r="EEO206" s="875"/>
      <c r="EEP206" s="875"/>
      <c r="EEQ206" s="875"/>
      <c r="EER206" s="875"/>
      <c r="EES206" s="875"/>
      <c r="EET206" s="875"/>
      <c r="EEU206" s="875"/>
      <c r="EEV206" s="875"/>
      <c r="EEW206" s="875"/>
      <c r="EEX206" s="875"/>
      <c r="EEY206" s="875"/>
      <c r="EEZ206" s="875"/>
      <c r="EFA206" s="875"/>
      <c r="EFB206" s="875"/>
      <c r="EFC206" s="875"/>
      <c r="EFD206" s="875"/>
      <c r="EFE206" s="875"/>
      <c r="EFF206" s="875"/>
      <c r="EFG206" s="875"/>
      <c r="EFH206" s="875"/>
      <c r="EFI206" s="875"/>
      <c r="EFJ206" s="875"/>
      <c r="EFK206" s="875"/>
      <c r="EFL206" s="875"/>
      <c r="EFM206" s="875"/>
      <c r="EFN206" s="875"/>
      <c r="EFO206" s="875"/>
      <c r="EFP206" s="875"/>
      <c r="EFQ206" s="875"/>
      <c r="EFR206" s="875"/>
      <c r="EFS206" s="875"/>
      <c r="EFT206" s="875"/>
      <c r="EFU206" s="875"/>
      <c r="EFV206" s="875"/>
      <c r="EFW206" s="875"/>
      <c r="EFX206" s="875"/>
      <c r="EFY206" s="875"/>
      <c r="EFZ206" s="875"/>
      <c r="EGA206" s="875"/>
      <c r="EGB206" s="875"/>
      <c r="EGC206" s="875"/>
      <c r="EGD206" s="875"/>
      <c r="EGE206" s="875"/>
      <c r="EGF206" s="875"/>
      <c r="EGG206" s="875"/>
      <c r="EGH206" s="875"/>
      <c r="EGI206" s="875"/>
      <c r="EGJ206" s="875"/>
      <c r="EGK206" s="875"/>
      <c r="EGL206" s="875"/>
      <c r="EGM206" s="875"/>
      <c r="EGN206" s="875"/>
      <c r="EGO206" s="875"/>
      <c r="EGP206" s="875"/>
      <c r="EGQ206" s="875"/>
      <c r="EGR206" s="875"/>
      <c r="EGS206" s="875"/>
      <c r="EGU206" s="875"/>
      <c r="EGV206" s="875"/>
      <c r="EGW206" s="875"/>
      <c r="EGX206" s="875"/>
      <c r="EGY206" s="875"/>
      <c r="EGZ206" s="875"/>
      <c r="EHA206" s="875"/>
      <c r="EHB206" s="875"/>
      <c r="EHC206" s="875"/>
      <c r="EHD206" s="875"/>
      <c r="EHE206" s="875"/>
      <c r="EHF206" s="875"/>
      <c r="EHG206" s="875"/>
      <c r="EHH206" s="875"/>
      <c r="EHI206" s="875"/>
      <c r="EHJ206" s="875"/>
      <c r="EHK206" s="875"/>
      <c r="EHL206" s="875"/>
      <c r="EHM206" s="875"/>
      <c r="EHN206" s="875"/>
      <c r="EHO206" s="875"/>
      <c r="EHP206" s="875"/>
      <c r="EHQ206" s="875"/>
      <c r="EHR206" s="875"/>
      <c r="EHS206" s="875"/>
      <c r="EHT206" s="875"/>
      <c r="EHU206" s="875"/>
      <c r="EHV206" s="875"/>
      <c r="EHW206" s="875"/>
      <c r="EHX206" s="875"/>
      <c r="EHY206" s="875"/>
      <c r="EHZ206" s="875"/>
      <c r="EIA206" s="875"/>
      <c r="EIB206" s="875"/>
      <c r="EIC206" s="875"/>
      <c r="EID206" s="875"/>
      <c r="EIE206" s="875"/>
      <c r="EIF206" s="875"/>
      <c r="EIG206" s="875"/>
      <c r="EIH206" s="875"/>
      <c r="EII206" s="875"/>
      <c r="EIJ206" s="875"/>
      <c r="EIK206" s="875"/>
      <c r="EIL206" s="875"/>
      <c r="EIM206" s="875"/>
      <c r="EIN206" s="875"/>
      <c r="EIO206" s="875"/>
      <c r="EIP206" s="875"/>
      <c r="EIQ206" s="875"/>
      <c r="EIR206" s="875"/>
      <c r="EIS206" s="875"/>
      <c r="EIT206" s="875"/>
      <c r="EIU206" s="875"/>
      <c r="EIV206" s="875"/>
      <c r="EIW206" s="875"/>
      <c r="EIX206" s="875"/>
      <c r="EIY206" s="875"/>
      <c r="EIZ206" s="875"/>
      <c r="EJA206" s="875"/>
      <c r="EJB206" s="875"/>
      <c r="EJC206" s="875"/>
      <c r="EJD206" s="875"/>
      <c r="EJE206" s="875"/>
      <c r="EJF206" s="875"/>
      <c r="EJG206" s="875"/>
      <c r="EJH206" s="875"/>
      <c r="EJI206" s="875"/>
      <c r="EJJ206" s="875"/>
      <c r="EJK206" s="875"/>
      <c r="EJL206" s="875"/>
      <c r="EJM206" s="875"/>
      <c r="EJN206" s="875"/>
      <c r="EJO206" s="875"/>
      <c r="EJP206" s="875"/>
      <c r="EJQ206" s="875"/>
      <c r="EJR206" s="875"/>
      <c r="EJS206" s="875"/>
      <c r="EJT206" s="875"/>
      <c r="EJU206" s="875"/>
      <c r="EJV206" s="875"/>
      <c r="EJW206" s="875"/>
      <c r="EJX206" s="875"/>
      <c r="EJY206" s="875"/>
      <c r="EJZ206" s="875"/>
      <c r="EKA206" s="875"/>
      <c r="EKB206" s="875"/>
      <c r="EKC206" s="875"/>
      <c r="EKD206" s="875"/>
      <c r="EKE206" s="875"/>
      <c r="EKF206" s="875"/>
      <c r="EKG206" s="875"/>
      <c r="EKH206" s="875"/>
      <c r="EKI206" s="875"/>
      <c r="EKJ206" s="875"/>
      <c r="EKK206" s="875"/>
      <c r="EKL206" s="875"/>
      <c r="EKM206" s="875"/>
      <c r="EKN206" s="875"/>
      <c r="EKO206" s="875"/>
      <c r="EKP206" s="875"/>
      <c r="EKQ206" s="875"/>
      <c r="EKR206" s="875"/>
      <c r="EKS206" s="875"/>
      <c r="EKT206" s="875"/>
      <c r="EKU206" s="875"/>
      <c r="EKV206" s="875"/>
      <c r="EKW206" s="875"/>
      <c r="EKX206" s="875"/>
      <c r="EKY206" s="875"/>
      <c r="EKZ206" s="875"/>
      <c r="ELA206" s="875"/>
      <c r="ELB206" s="875"/>
      <c r="ELC206" s="875"/>
      <c r="ELD206" s="875"/>
      <c r="ELE206" s="875"/>
      <c r="ELF206" s="875"/>
      <c r="ELG206" s="875"/>
      <c r="ELH206" s="875"/>
      <c r="ELI206" s="875"/>
      <c r="ELJ206" s="875"/>
      <c r="ELK206" s="875"/>
      <c r="ELL206" s="875"/>
      <c r="ELM206" s="875"/>
      <c r="ELN206" s="875"/>
      <c r="ELO206" s="875"/>
      <c r="ELP206" s="875"/>
      <c r="ELQ206" s="875"/>
      <c r="ELR206" s="875"/>
      <c r="ELS206" s="875"/>
      <c r="ELT206" s="875"/>
      <c r="ELU206" s="875"/>
      <c r="ELV206" s="875"/>
      <c r="ELW206" s="875"/>
      <c r="ELX206" s="875"/>
      <c r="ELY206" s="875"/>
      <c r="ELZ206" s="875"/>
      <c r="EMA206" s="875"/>
      <c r="EMB206" s="875"/>
      <c r="EMC206" s="875"/>
      <c r="EMD206" s="875"/>
      <c r="EME206" s="875"/>
      <c r="EMF206" s="875"/>
      <c r="EMG206" s="875"/>
      <c r="EMH206" s="875"/>
      <c r="EMI206" s="875"/>
      <c r="EMJ206" s="875"/>
      <c r="EMK206" s="875"/>
      <c r="EML206" s="875"/>
      <c r="EMM206" s="875"/>
      <c r="EMN206" s="875"/>
      <c r="EMO206" s="875"/>
      <c r="EMP206" s="875"/>
      <c r="EMQ206" s="875"/>
      <c r="EMR206" s="875"/>
      <c r="EMS206" s="875"/>
      <c r="EMT206" s="875"/>
      <c r="EMU206" s="875"/>
      <c r="EMV206" s="875"/>
      <c r="EMW206" s="875"/>
      <c r="EMX206" s="875"/>
      <c r="EMY206" s="875"/>
      <c r="EMZ206" s="875"/>
      <c r="ENA206" s="875"/>
      <c r="ENB206" s="875"/>
      <c r="ENC206" s="875"/>
      <c r="END206" s="875"/>
      <c r="ENE206" s="875"/>
      <c r="ENF206" s="875"/>
      <c r="ENG206" s="875"/>
      <c r="ENH206" s="875"/>
      <c r="ENI206" s="875"/>
      <c r="ENJ206" s="875"/>
      <c r="ENK206" s="875"/>
      <c r="ENL206" s="875"/>
      <c r="ENM206" s="875"/>
      <c r="ENN206" s="875"/>
      <c r="ENO206" s="875"/>
      <c r="ENP206" s="875"/>
      <c r="ENQ206" s="875"/>
      <c r="ENR206" s="875"/>
      <c r="ENS206" s="875"/>
      <c r="ENT206" s="875"/>
      <c r="ENU206" s="875"/>
      <c r="ENV206" s="875"/>
      <c r="ENW206" s="875"/>
      <c r="ENX206" s="875"/>
      <c r="ENY206" s="875"/>
      <c r="ENZ206" s="875"/>
      <c r="EOA206" s="875"/>
      <c r="EOB206" s="875"/>
      <c r="EOC206" s="875"/>
      <c r="EOD206" s="875"/>
      <c r="EOE206" s="875"/>
      <c r="EOF206" s="875"/>
      <c r="EOG206" s="875"/>
      <c r="EOH206" s="875"/>
      <c r="EOI206" s="875"/>
      <c r="EOJ206" s="875"/>
      <c r="EOK206" s="875"/>
      <c r="EOL206" s="875"/>
      <c r="EOM206" s="875"/>
      <c r="EON206" s="875"/>
      <c r="EOO206" s="875"/>
      <c r="EOP206" s="875"/>
      <c r="EOQ206" s="875"/>
      <c r="EOR206" s="875"/>
      <c r="EOS206" s="875"/>
      <c r="EOT206" s="875"/>
      <c r="EOU206" s="875"/>
      <c r="EOV206" s="875"/>
      <c r="EOW206" s="875"/>
      <c r="EOX206" s="875"/>
      <c r="EOY206" s="875"/>
      <c r="EOZ206" s="875"/>
      <c r="EPA206" s="875"/>
      <c r="EPB206" s="875"/>
      <c r="EPC206" s="875"/>
      <c r="EPD206" s="875"/>
      <c r="EPE206" s="875"/>
      <c r="EPF206" s="875"/>
      <c r="EPG206" s="875"/>
      <c r="EPH206" s="875"/>
      <c r="EPI206" s="875"/>
      <c r="EPJ206" s="875"/>
      <c r="EPK206" s="875"/>
      <c r="EPL206" s="875"/>
      <c r="EPM206" s="875"/>
      <c r="EPN206" s="875"/>
      <c r="EPO206" s="875"/>
      <c r="EPP206" s="875"/>
      <c r="EPQ206" s="875"/>
      <c r="EPR206" s="875"/>
      <c r="EPS206" s="875"/>
      <c r="EPT206" s="875"/>
      <c r="EPU206" s="875"/>
      <c r="EPV206" s="875"/>
      <c r="EPW206" s="875"/>
      <c r="EPX206" s="875"/>
      <c r="EPY206" s="875"/>
      <c r="EPZ206" s="875"/>
      <c r="EQA206" s="875"/>
      <c r="EQB206" s="875"/>
      <c r="EQC206" s="875"/>
      <c r="EQD206" s="875"/>
      <c r="EQE206" s="875"/>
      <c r="EQF206" s="875"/>
      <c r="EQG206" s="875"/>
      <c r="EQH206" s="875"/>
      <c r="EQI206" s="875"/>
      <c r="EQJ206" s="875"/>
      <c r="EQK206" s="875"/>
      <c r="EQL206" s="875"/>
      <c r="EQM206" s="875"/>
      <c r="EQN206" s="875"/>
      <c r="EQO206" s="875"/>
      <c r="EQQ206" s="875"/>
      <c r="EQR206" s="875"/>
      <c r="EQS206" s="875"/>
      <c r="EQT206" s="875"/>
      <c r="EQU206" s="875"/>
      <c r="EQV206" s="875"/>
      <c r="EQW206" s="875"/>
      <c r="EQX206" s="875"/>
      <c r="EQY206" s="875"/>
      <c r="EQZ206" s="875"/>
      <c r="ERA206" s="875"/>
      <c r="ERB206" s="875"/>
      <c r="ERC206" s="875"/>
      <c r="ERD206" s="875"/>
      <c r="ERE206" s="875"/>
      <c r="ERF206" s="875"/>
      <c r="ERG206" s="875"/>
      <c r="ERH206" s="875"/>
      <c r="ERI206" s="875"/>
      <c r="ERJ206" s="875"/>
      <c r="ERK206" s="875"/>
      <c r="ERL206" s="875"/>
      <c r="ERM206" s="875"/>
      <c r="ERN206" s="875"/>
      <c r="ERO206" s="875"/>
      <c r="ERP206" s="875"/>
      <c r="ERQ206" s="875"/>
      <c r="ERR206" s="875"/>
      <c r="ERS206" s="875"/>
      <c r="ERT206" s="875"/>
      <c r="ERU206" s="875"/>
      <c r="ERV206" s="875"/>
      <c r="ERW206" s="875"/>
      <c r="ERX206" s="875"/>
      <c r="ERY206" s="875"/>
      <c r="ERZ206" s="875"/>
      <c r="ESA206" s="875"/>
      <c r="ESB206" s="875"/>
      <c r="ESC206" s="875"/>
      <c r="ESD206" s="875"/>
      <c r="ESE206" s="875"/>
      <c r="ESF206" s="875"/>
      <c r="ESG206" s="875"/>
      <c r="ESH206" s="875"/>
      <c r="ESI206" s="875"/>
      <c r="ESJ206" s="875"/>
      <c r="ESK206" s="875"/>
      <c r="ESL206" s="875"/>
      <c r="ESM206" s="875"/>
      <c r="ESN206" s="875"/>
      <c r="ESO206" s="875"/>
      <c r="ESP206" s="875"/>
      <c r="ESQ206" s="875"/>
      <c r="ESR206" s="875"/>
      <c r="ESS206" s="875"/>
      <c r="EST206" s="875"/>
      <c r="ESU206" s="875"/>
      <c r="ESV206" s="875"/>
      <c r="ESW206" s="875"/>
      <c r="ESX206" s="875"/>
      <c r="ESY206" s="875"/>
      <c r="ESZ206" s="875"/>
      <c r="ETA206" s="875"/>
      <c r="ETB206" s="875"/>
      <c r="ETC206" s="875"/>
      <c r="ETD206" s="875"/>
      <c r="ETE206" s="875"/>
      <c r="ETF206" s="875"/>
      <c r="ETG206" s="875"/>
      <c r="ETH206" s="875"/>
      <c r="ETI206" s="875"/>
      <c r="ETJ206" s="875"/>
      <c r="ETK206" s="875"/>
      <c r="ETL206" s="875"/>
      <c r="ETM206" s="875"/>
      <c r="ETN206" s="875"/>
      <c r="ETO206" s="875"/>
      <c r="ETP206" s="875"/>
      <c r="ETQ206" s="875"/>
      <c r="ETR206" s="875"/>
      <c r="ETS206" s="875"/>
      <c r="ETT206" s="875"/>
      <c r="ETU206" s="875"/>
      <c r="ETV206" s="875"/>
      <c r="ETW206" s="875"/>
      <c r="ETX206" s="875"/>
      <c r="ETY206" s="875"/>
      <c r="ETZ206" s="875"/>
      <c r="EUA206" s="875"/>
      <c r="EUB206" s="875"/>
      <c r="EUC206" s="875"/>
      <c r="EUD206" s="875"/>
      <c r="EUE206" s="875"/>
      <c r="EUF206" s="875"/>
      <c r="EUG206" s="875"/>
      <c r="EUH206" s="875"/>
      <c r="EUI206" s="875"/>
      <c r="EUJ206" s="875"/>
      <c r="EUK206" s="875"/>
      <c r="EUL206" s="875"/>
      <c r="EUM206" s="875"/>
      <c r="EUN206" s="875"/>
      <c r="EUO206" s="875"/>
      <c r="EUP206" s="875"/>
      <c r="EUQ206" s="875"/>
      <c r="EUR206" s="875"/>
      <c r="EUS206" s="875"/>
      <c r="EUT206" s="875"/>
      <c r="EUU206" s="875"/>
      <c r="EUV206" s="875"/>
      <c r="EUW206" s="875"/>
      <c r="EUX206" s="875"/>
      <c r="EUY206" s="875"/>
      <c r="EUZ206" s="875"/>
      <c r="EVA206" s="875"/>
      <c r="EVB206" s="875"/>
      <c r="EVC206" s="875"/>
      <c r="EVD206" s="875"/>
      <c r="EVE206" s="875"/>
      <c r="EVF206" s="875"/>
      <c r="EVG206" s="875"/>
      <c r="EVH206" s="875"/>
      <c r="EVI206" s="875"/>
      <c r="EVJ206" s="875"/>
      <c r="EVK206" s="875"/>
      <c r="EVL206" s="875"/>
      <c r="EVM206" s="875"/>
      <c r="EVN206" s="875"/>
      <c r="EVO206" s="875"/>
      <c r="EVP206" s="875"/>
      <c r="EVQ206" s="875"/>
      <c r="EVR206" s="875"/>
      <c r="EVS206" s="875"/>
      <c r="EVT206" s="875"/>
      <c r="EVU206" s="875"/>
      <c r="EVV206" s="875"/>
      <c r="EVW206" s="875"/>
      <c r="EVX206" s="875"/>
      <c r="EVY206" s="875"/>
      <c r="EVZ206" s="875"/>
      <c r="EWA206" s="875"/>
      <c r="EWB206" s="875"/>
      <c r="EWC206" s="875"/>
      <c r="EWD206" s="875"/>
      <c r="EWE206" s="875"/>
      <c r="EWF206" s="875"/>
      <c r="EWG206" s="875"/>
      <c r="EWH206" s="875"/>
      <c r="EWI206" s="875"/>
      <c r="EWJ206" s="875"/>
      <c r="EWK206" s="875"/>
      <c r="EWL206" s="875"/>
      <c r="EWM206" s="875"/>
      <c r="EWN206" s="875"/>
      <c r="EWO206" s="875"/>
      <c r="EWP206" s="875"/>
      <c r="EWQ206" s="875"/>
      <c r="EWR206" s="875"/>
      <c r="EWS206" s="875"/>
      <c r="EWT206" s="875"/>
      <c r="EWU206" s="875"/>
      <c r="EWV206" s="875"/>
      <c r="EWW206" s="875"/>
      <c r="EWX206" s="875"/>
      <c r="EWY206" s="875"/>
      <c r="EWZ206" s="875"/>
      <c r="EXA206" s="875"/>
      <c r="EXB206" s="875"/>
      <c r="EXC206" s="875"/>
      <c r="EXD206" s="875"/>
      <c r="EXE206" s="875"/>
      <c r="EXF206" s="875"/>
      <c r="EXG206" s="875"/>
      <c r="EXH206" s="875"/>
      <c r="EXI206" s="875"/>
      <c r="EXJ206" s="875"/>
      <c r="EXK206" s="875"/>
      <c r="EXL206" s="875"/>
      <c r="EXM206" s="875"/>
      <c r="EXN206" s="875"/>
      <c r="EXO206" s="875"/>
      <c r="EXP206" s="875"/>
      <c r="EXQ206" s="875"/>
      <c r="EXR206" s="875"/>
      <c r="EXS206" s="875"/>
      <c r="EXT206" s="875"/>
      <c r="EXU206" s="875"/>
      <c r="EXV206" s="875"/>
      <c r="EXW206" s="875"/>
      <c r="EXX206" s="875"/>
      <c r="EXY206" s="875"/>
      <c r="EXZ206" s="875"/>
      <c r="EYA206" s="875"/>
      <c r="EYB206" s="875"/>
      <c r="EYC206" s="875"/>
      <c r="EYD206" s="875"/>
      <c r="EYE206" s="875"/>
      <c r="EYF206" s="875"/>
      <c r="EYG206" s="875"/>
      <c r="EYH206" s="875"/>
      <c r="EYI206" s="875"/>
      <c r="EYJ206" s="875"/>
      <c r="EYK206" s="875"/>
      <c r="EYL206" s="875"/>
      <c r="EYM206" s="875"/>
      <c r="EYN206" s="875"/>
      <c r="EYO206" s="875"/>
      <c r="EYP206" s="875"/>
      <c r="EYQ206" s="875"/>
      <c r="EYR206" s="875"/>
      <c r="EYS206" s="875"/>
      <c r="EYT206" s="875"/>
      <c r="EYU206" s="875"/>
      <c r="EYV206" s="875"/>
      <c r="EYW206" s="875"/>
      <c r="EYX206" s="875"/>
      <c r="EYY206" s="875"/>
      <c r="EYZ206" s="875"/>
      <c r="EZA206" s="875"/>
      <c r="EZB206" s="875"/>
      <c r="EZC206" s="875"/>
      <c r="EZD206" s="875"/>
      <c r="EZE206" s="875"/>
      <c r="EZF206" s="875"/>
      <c r="EZG206" s="875"/>
      <c r="EZH206" s="875"/>
      <c r="EZI206" s="875"/>
      <c r="EZJ206" s="875"/>
      <c r="EZK206" s="875"/>
      <c r="EZL206" s="875"/>
      <c r="EZM206" s="875"/>
      <c r="EZN206" s="875"/>
      <c r="EZO206" s="875"/>
      <c r="EZP206" s="875"/>
      <c r="EZQ206" s="875"/>
      <c r="EZR206" s="875"/>
      <c r="EZS206" s="875"/>
      <c r="EZT206" s="875"/>
      <c r="EZU206" s="875"/>
      <c r="EZV206" s="875"/>
      <c r="EZW206" s="875"/>
      <c r="EZX206" s="875"/>
      <c r="EZY206" s="875"/>
      <c r="EZZ206" s="875"/>
      <c r="FAA206" s="875"/>
      <c r="FAB206" s="875"/>
      <c r="FAC206" s="875"/>
      <c r="FAD206" s="875"/>
      <c r="FAE206" s="875"/>
      <c r="FAF206" s="875"/>
      <c r="FAG206" s="875"/>
      <c r="FAH206" s="875"/>
      <c r="FAI206" s="875"/>
      <c r="FAJ206" s="875"/>
      <c r="FAK206" s="875"/>
      <c r="FAM206" s="875"/>
      <c r="FAN206" s="875"/>
      <c r="FAO206" s="875"/>
      <c r="FAP206" s="875"/>
      <c r="FAQ206" s="875"/>
      <c r="FAR206" s="875"/>
      <c r="FAS206" s="875"/>
      <c r="FAT206" s="875"/>
      <c r="FAU206" s="875"/>
      <c r="FAV206" s="875"/>
      <c r="FAW206" s="875"/>
      <c r="FAX206" s="875"/>
      <c r="FAY206" s="875"/>
      <c r="FAZ206" s="875"/>
      <c r="FBA206" s="875"/>
      <c r="FBB206" s="875"/>
      <c r="FBC206" s="875"/>
      <c r="FBD206" s="875"/>
      <c r="FBE206" s="875"/>
      <c r="FBF206" s="875"/>
      <c r="FBG206" s="875"/>
      <c r="FBH206" s="875"/>
      <c r="FBI206" s="875"/>
      <c r="FBJ206" s="875"/>
      <c r="FBK206" s="875"/>
      <c r="FBL206" s="875"/>
      <c r="FBM206" s="875"/>
      <c r="FBN206" s="875"/>
      <c r="FBO206" s="875"/>
      <c r="FBP206" s="875"/>
      <c r="FBQ206" s="875"/>
      <c r="FBR206" s="875"/>
      <c r="FBS206" s="875"/>
      <c r="FBT206" s="875"/>
      <c r="FBU206" s="875"/>
      <c r="FBV206" s="875"/>
      <c r="FBW206" s="875"/>
      <c r="FBX206" s="875"/>
      <c r="FBY206" s="875"/>
      <c r="FBZ206" s="875"/>
      <c r="FCA206" s="875"/>
      <c r="FCB206" s="875"/>
      <c r="FCC206" s="875"/>
      <c r="FCD206" s="875"/>
      <c r="FCE206" s="875"/>
      <c r="FCF206" s="875"/>
      <c r="FCG206" s="875"/>
      <c r="FCH206" s="875"/>
      <c r="FCI206" s="875"/>
      <c r="FCJ206" s="875"/>
      <c r="FCK206" s="875"/>
      <c r="FCL206" s="875"/>
      <c r="FCM206" s="875"/>
      <c r="FCN206" s="875"/>
      <c r="FCO206" s="875"/>
      <c r="FCP206" s="875"/>
      <c r="FCQ206" s="875"/>
      <c r="FCR206" s="875"/>
      <c r="FCS206" s="875"/>
      <c r="FCT206" s="875"/>
      <c r="FCU206" s="875"/>
      <c r="FCV206" s="875"/>
      <c r="FCW206" s="875"/>
      <c r="FCX206" s="875"/>
      <c r="FCY206" s="875"/>
      <c r="FCZ206" s="875"/>
      <c r="FDA206" s="875"/>
      <c r="FDB206" s="875"/>
      <c r="FDC206" s="875"/>
      <c r="FDD206" s="875"/>
      <c r="FDE206" s="875"/>
      <c r="FDF206" s="875"/>
      <c r="FDG206" s="875"/>
      <c r="FDH206" s="875"/>
      <c r="FDI206" s="875"/>
      <c r="FDJ206" s="875"/>
      <c r="FDK206" s="875"/>
      <c r="FDL206" s="875"/>
      <c r="FDM206" s="875"/>
      <c r="FDN206" s="875"/>
      <c r="FDO206" s="875"/>
      <c r="FDP206" s="875"/>
      <c r="FDQ206" s="875"/>
      <c r="FDR206" s="875"/>
      <c r="FDS206" s="875"/>
      <c r="FDT206" s="875"/>
      <c r="FDU206" s="875"/>
      <c r="FDV206" s="875"/>
      <c r="FDW206" s="875"/>
      <c r="FDX206" s="875"/>
      <c r="FDY206" s="875"/>
      <c r="FDZ206" s="875"/>
      <c r="FEA206" s="875"/>
      <c r="FEB206" s="875"/>
      <c r="FEC206" s="875"/>
      <c r="FED206" s="875"/>
      <c r="FEE206" s="875"/>
      <c r="FEF206" s="875"/>
      <c r="FEG206" s="875"/>
      <c r="FEH206" s="875"/>
      <c r="FEI206" s="875"/>
      <c r="FEJ206" s="875"/>
      <c r="FEK206" s="875"/>
      <c r="FEL206" s="875"/>
      <c r="FEM206" s="875"/>
      <c r="FEN206" s="875"/>
      <c r="FEO206" s="875"/>
      <c r="FEP206" s="875"/>
      <c r="FEQ206" s="875"/>
      <c r="FER206" s="875"/>
      <c r="FES206" s="875"/>
      <c r="FET206" s="875"/>
      <c r="FEU206" s="875"/>
      <c r="FEV206" s="875"/>
      <c r="FEW206" s="875"/>
      <c r="FEX206" s="875"/>
      <c r="FEY206" s="875"/>
      <c r="FEZ206" s="875"/>
      <c r="FFA206" s="875"/>
      <c r="FFB206" s="875"/>
      <c r="FFC206" s="875"/>
      <c r="FFD206" s="875"/>
      <c r="FFE206" s="875"/>
      <c r="FFF206" s="875"/>
      <c r="FFG206" s="875"/>
      <c r="FFH206" s="875"/>
      <c r="FFI206" s="875"/>
      <c r="FFJ206" s="875"/>
      <c r="FFK206" s="875"/>
      <c r="FFL206" s="875"/>
      <c r="FFM206" s="875"/>
      <c r="FFN206" s="875"/>
      <c r="FFO206" s="875"/>
      <c r="FFP206" s="875"/>
      <c r="FFQ206" s="875"/>
      <c r="FFR206" s="875"/>
      <c r="FFS206" s="875"/>
      <c r="FFT206" s="875"/>
      <c r="FFU206" s="875"/>
      <c r="FFV206" s="875"/>
      <c r="FFW206" s="875"/>
      <c r="FFX206" s="875"/>
      <c r="FFY206" s="875"/>
      <c r="FFZ206" s="875"/>
      <c r="FGA206" s="875"/>
      <c r="FGB206" s="875"/>
      <c r="FGC206" s="875"/>
      <c r="FGD206" s="875"/>
      <c r="FGE206" s="875"/>
      <c r="FGF206" s="875"/>
      <c r="FGG206" s="875"/>
      <c r="FGH206" s="875"/>
      <c r="FGI206" s="875"/>
      <c r="FGJ206" s="875"/>
      <c r="FGK206" s="875"/>
      <c r="FGL206" s="875"/>
      <c r="FGM206" s="875"/>
      <c r="FGN206" s="875"/>
      <c r="FGO206" s="875"/>
      <c r="FGP206" s="875"/>
      <c r="FGQ206" s="875"/>
      <c r="FGR206" s="875"/>
      <c r="FGS206" s="875"/>
      <c r="FGT206" s="875"/>
      <c r="FGU206" s="875"/>
      <c r="FGV206" s="875"/>
      <c r="FGW206" s="875"/>
      <c r="FGX206" s="875"/>
      <c r="FGY206" s="875"/>
      <c r="FGZ206" s="875"/>
      <c r="FHA206" s="875"/>
      <c r="FHB206" s="875"/>
      <c r="FHC206" s="875"/>
      <c r="FHD206" s="875"/>
      <c r="FHE206" s="875"/>
      <c r="FHF206" s="875"/>
      <c r="FHG206" s="875"/>
      <c r="FHH206" s="875"/>
      <c r="FHI206" s="875"/>
      <c r="FHJ206" s="875"/>
      <c r="FHK206" s="875"/>
      <c r="FHL206" s="875"/>
      <c r="FHM206" s="875"/>
      <c r="FHN206" s="875"/>
      <c r="FHO206" s="875"/>
      <c r="FHP206" s="875"/>
      <c r="FHQ206" s="875"/>
      <c r="FHR206" s="875"/>
      <c r="FHS206" s="875"/>
      <c r="FHT206" s="875"/>
      <c r="FHU206" s="875"/>
      <c r="FHV206" s="875"/>
      <c r="FHW206" s="875"/>
      <c r="FHX206" s="875"/>
      <c r="FHY206" s="875"/>
      <c r="FHZ206" s="875"/>
      <c r="FIA206" s="875"/>
      <c r="FIB206" s="875"/>
      <c r="FIC206" s="875"/>
      <c r="FID206" s="875"/>
      <c r="FIE206" s="875"/>
      <c r="FIF206" s="875"/>
      <c r="FIG206" s="875"/>
      <c r="FIH206" s="875"/>
      <c r="FII206" s="875"/>
      <c r="FIJ206" s="875"/>
      <c r="FIK206" s="875"/>
      <c r="FIL206" s="875"/>
      <c r="FIM206" s="875"/>
      <c r="FIN206" s="875"/>
      <c r="FIO206" s="875"/>
      <c r="FIP206" s="875"/>
      <c r="FIQ206" s="875"/>
      <c r="FIR206" s="875"/>
      <c r="FIS206" s="875"/>
      <c r="FIT206" s="875"/>
      <c r="FIU206" s="875"/>
      <c r="FIV206" s="875"/>
      <c r="FIW206" s="875"/>
      <c r="FIX206" s="875"/>
      <c r="FIY206" s="875"/>
      <c r="FIZ206" s="875"/>
      <c r="FJA206" s="875"/>
      <c r="FJB206" s="875"/>
      <c r="FJC206" s="875"/>
      <c r="FJD206" s="875"/>
      <c r="FJE206" s="875"/>
      <c r="FJF206" s="875"/>
      <c r="FJG206" s="875"/>
      <c r="FJH206" s="875"/>
      <c r="FJI206" s="875"/>
      <c r="FJJ206" s="875"/>
      <c r="FJK206" s="875"/>
      <c r="FJL206" s="875"/>
      <c r="FJM206" s="875"/>
      <c r="FJN206" s="875"/>
      <c r="FJO206" s="875"/>
      <c r="FJP206" s="875"/>
      <c r="FJQ206" s="875"/>
      <c r="FJR206" s="875"/>
      <c r="FJS206" s="875"/>
      <c r="FJT206" s="875"/>
      <c r="FJU206" s="875"/>
      <c r="FJV206" s="875"/>
      <c r="FJW206" s="875"/>
      <c r="FJX206" s="875"/>
      <c r="FJY206" s="875"/>
      <c r="FJZ206" s="875"/>
      <c r="FKA206" s="875"/>
      <c r="FKB206" s="875"/>
      <c r="FKC206" s="875"/>
      <c r="FKD206" s="875"/>
      <c r="FKE206" s="875"/>
      <c r="FKF206" s="875"/>
      <c r="FKG206" s="875"/>
      <c r="FKI206" s="875"/>
      <c r="FKJ206" s="875"/>
      <c r="FKK206" s="875"/>
      <c r="FKL206" s="875"/>
      <c r="FKM206" s="875"/>
      <c r="FKN206" s="875"/>
      <c r="FKO206" s="875"/>
      <c r="FKP206" s="875"/>
      <c r="FKQ206" s="875"/>
      <c r="FKR206" s="875"/>
      <c r="FKS206" s="875"/>
      <c r="FKT206" s="875"/>
      <c r="FKU206" s="875"/>
      <c r="FKV206" s="875"/>
      <c r="FKW206" s="875"/>
      <c r="FKX206" s="875"/>
      <c r="FKY206" s="875"/>
      <c r="FKZ206" s="875"/>
      <c r="FLA206" s="875"/>
      <c r="FLB206" s="875"/>
      <c r="FLC206" s="875"/>
      <c r="FLD206" s="875"/>
      <c r="FLE206" s="875"/>
      <c r="FLF206" s="875"/>
      <c r="FLG206" s="875"/>
      <c r="FLH206" s="875"/>
      <c r="FLI206" s="875"/>
      <c r="FLJ206" s="875"/>
      <c r="FLK206" s="875"/>
      <c r="FLL206" s="875"/>
      <c r="FLM206" s="875"/>
      <c r="FLN206" s="875"/>
      <c r="FLO206" s="875"/>
      <c r="FLP206" s="875"/>
      <c r="FLQ206" s="875"/>
      <c r="FLR206" s="875"/>
      <c r="FLS206" s="875"/>
      <c r="FLT206" s="875"/>
      <c r="FLU206" s="875"/>
      <c r="FLV206" s="875"/>
      <c r="FLW206" s="875"/>
      <c r="FLX206" s="875"/>
      <c r="FLY206" s="875"/>
      <c r="FLZ206" s="875"/>
      <c r="FMA206" s="875"/>
      <c r="FMB206" s="875"/>
      <c r="FMC206" s="875"/>
      <c r="FMD206" s="875"/>
      <c r="FME206" s="875"/>
      <c r="FMF206" s="875"/>
      <c r="FMG206" s="875"/>
      <c r="FMH206" s="875"/>
      <c r="FMI206" s="875"/>
      <c r="FMJ206" s="875"/>
      <c r="FMK206" s="875"/>
      <c r="FML206" s="875"/>
      <c r="FMM206" s="875"/>
      <c r="FMN206" s="875"/>
      <c r="FMO206" s="875"/>
      <c r="FMP206" s="875"/>
      <c r="FMQ206" s="875"/>
      <c r="FMR206" s="875"/>
      <c r="FMS206" s="875"/>
      <c r="FMT206" s="875"/>
      <c r="FMU206" s="875"/>
      <c r="FMV206" s="875"/>
      <c r="FMW206" s="875"/>
      <c r="FMX206" s="875"/>
      <c r="FMY206" s="875"/>
      <c r="FMZ206" s="875"/>
      <c r="FNA206" s="875"/>
      <c r="FNB206" s="875"/>
      <c r="FNC206" s="875"/>
      <c r="FND206" s="875"/>
      <c r="FNE206" s="875"/>
      <c r="FNF206" s="875"/>
      <c r="FNG206" s="875"/>
      <c r="FNH206" s="875"/>
      <c r="FNI206" s="875"/>
      <c r="FNJ206" s="875"/>
      <c r="FNK206" s="875"/>
      <c r="FNL206" s="875"/>
      <c r="FNM206" s="875"/>
      <c r="FNN206" s="875"/>
      <c r="FNO206" s="875"/>
      <c r="FNP206" s="875"/>
      <c r="FNQ206" s="875"/>
      <c r="FNR206" s="875"/>
      <c r="FNS206" s="875"/>
      <c r="FNT206" s="875"/>
      <c r="FNU206" s="875"/>
      <c r="FNV206" s="875"/>
      <c r="FNW206" s="875"/>
      <c r="FNX206" s="875"/>
      <c r="FNY206" s="875"/>
      <c r="FNZ206" s="875"/>
      <c r="FOA206" s="875"/>
      <c r="FOB206" s="875"/>
      <c r="FOC206" s="875"/>
      <c r="FOD206" s="875"/>
      <c r="FOE206" s="875"/>
      <c r="FOF206" s="875"/>
      <c r="FOG206" s="875"/>
      <c r="FOH206" s="875"/>
      <c r="FOI206" s="875"/>
      <c r="FOJ206" s="875"/>
      <c r="FOK206" s="875"/>
      <c r="FOL206" s="875"/>
      <c r="FOM206" s="875"/>
      <c r="FON206" s="875"/>
      <c r="FOO206" s="875"/>
      <c r="FOP206" s="875"/>
      <c r="FOQ206" s="875"/>
      <c r="FOR206" s="875"/>
      <c r="FOS206" s="875"/>
      <c r="FOT206" s="875"/>
      <c r="FOU206" s="875"/>
      <c r="FOV206" s="875"/>
      <c r="FOW206" s="875"/>
      <c r="FOX206" s="875"/>
      <c r="FOY206" s="875"/>
      <c r="FOZ206" s="875"/>
      <c r="FPA206" s="875"/>
      <c r="FPB206" s="875"/>
      <c r="FPC206" s="875"/>
      <c r="FPD206" s="875"/>
      <c r="FPE206" s="875"/>
      <c r="FPF206" s="875"/>
      <c r="FPG206" s="875"/>
      <c r="FPH206" s="875"/>
      <c r="FPI206" s="875"/>
      <c r="FPJ206" s="875"/>
      <c r="FPK206" s="875"/>
      <c r="FPL206" s="875"/>
      <c r="FPM206" s="875"/>
      <c r="FPN206" s="875"/>
      <c r="FPO206" s="875"/>
      <c r="FPP206" s="875"/>
      <c r="FPQ206" s="875"/>
      <c r="FPR206" s="875"/>
      <c r="FPS206" s="875"/>
      <c r="FPT206" s="875"/>
      <c r="FPU206" s="875"/>
      <c r="FPV206" s="875"/>
      <c r="FPW206" s="875"/>
      <c r="FPX206" s="875"/>
      <c r="FPY206" s="875"/>
      <c r="FPZ206" s="875"/>
      <c r="FQA206" s="875"/>
      <c r="FQB206" s="875"/>
      <c r="FQC206" s="875"/>
      <c r="FQD206" s="875"/>
      <c r="FQE206" s="875"/>
      <c r="FQF206" s="875"/>
      <c r="FQG206" s="875"/>
      <c r="FQH206" s="875"/>
      <c r="FQI206" s="875"/>
      <c r="FQJ206" s="875"/>
      <c r="FQK206" s="875"/>
      <c r="FQL206" s="875"/>
      <c r="FQM206" s="875"/>
      <c r="FQN206" s="875"/>
      <c r="FQO206" s="875"/>
      <c r="FQP206" s="875"/>
      <c r="FQQ206" s="875"/>
      <c r="FQR206" s="875"/>
      <c r="FQS206" s="875"/>
      <c r="FQT206" s="875"/>
      <c r="FQU206" s="875"/>
      <c r="FQV206" s="875"/>
      <c r="FQW206" s="875"/>
      <c r="FQX206" s="875"/>
      <c r="FQY206" s="875"/>
      <c r="FQZ206" s="875"/>
      <c r="FRA206" s="875"/>
      <c r="FRB206" s="875"/>
      <c r="FRC206" s="875"/>
      <c r="FRD206" s="875"/>
      <c r="FRE206" s="875"/>
      <c r="FRF206" s="875"/>
      <c r="FRG206" s="875"/>
      <c r="FRH206" s="875"/>
      <c r="FRI206" s="875"/>
      <c r="FRJ206" s="875"/>
      <c r="FRK206" s="875"/>
      <c r="FRL206" s="875"/>
      <c r="FRM206" s="875"/>
      <c r="FRN206" s="875"/>
      <c r="FRO206" s="875"/>
      <c r="FRP206" s="875"/>
      <c r="FRQ206" s="875"/>
      <c r="FRR206" s="875"/>
      <c r="FRS206" s="875"/>
      <c r="FRT206" s="875"/>
      <c r="FRU206" s="875"/>
      <c r="FRV206" s="875"/>
      <c r="FRW206" s="875"/>
      <c r="FRX206" s="875"/>
      <c r="FRY206" s="875"/>
      <c r="FRZ206" s="875"/>
      <c r="FSA206" s="875"/>
      <c r="FSB206" s="875"/>
      <c r="FSC206" s="875"/>
      <c r="FSD206" s="875"/>
      <c r="FSE206" s="875"/>
      <c r="FSF206" s="875"/>
      <c r="FSG206" s="875"/>
      <c r="FSH206" s="875"/>
      <c r="FSI206" s="875"/>
      <c r="FSJ206" s="875"/>
      <c r="FSK206" s="875"/>
      <c r="FSL206" s="875"/>
      <c r="FSM206" s="875"/>
      <c r="FSN206" s="875"/>
      <c r="FSO206" s="875"/>
      <c r="FSP206" s="875"/>
      <c r="FSQ206" s="875"/>
      <c r="FSR206" s="875"/>
      <c r="FSS206" s="875"/>
      <c r="FST206" s="875"/>
      <c r="FSU206" s="875"/>
      <c r="FSV206" s="875"/>
      <c r="FSW206" s="875"/>
      <c r="FSX206" s="875"/>
      <c r="FSY206" s="875"/>
      <c r="FSZ206" s="875"/>
      <c r="FTA206" s="875"/>
      <c r="FTB206" s="875"/>
      <c r="FTC206" s="875"/>
      <c r="FTD206" s="875"/>
      <c r="FTE206" s="875"/>
      <c r="FTF206" s="875"/>
      <c r="FTG206" s="875"/>
      <c r="FTH206" s="875"/>
      <c r="FTI206" s="875"/>
      <c r="FTJ206" s="875"/>
      <c r="FTK206" s="875"/>
      <c r="FTL206" s="875"/>
      <c r="FTM206" s="875"/>
      <c r="FTN206" s="875"/>
      <c r="FTO206" s="875"/>
      <c r="FTP206" s="875"/>
      <c r="FTQ206" s="875"/>
      <c r="FTR206" s="875"/>
      <c r="FTS206" s="875"/>
      <c r="FTT206" s="875"/>
      <c r="FTU206" s="875"/>
      <c r="FTV206" s="875"/>
      <c r="FTW206" s="875"/>
      <c r="FTX206" s="875"/>
      <c r="FTY206" s="875"/>
      <c r="FTZ206" s="875"/>
      <c r="FUA206" s="875"/>
      <c r="FUB206" s="875"/>
      <c r="FUC206" s="875"/>
      <c r="FUE206" s="875"/>
      <c r="FUF206" s="875"/>
      <c r="FUG206" s="875"/>
      <c r="FUH206" s="875"/>
      <c r="FUI206" s="875"/>
      <c r="FUJ206" s="875"/>
      <c r="FUK206" s="875"/>
      <c r="FUL206" s="875"/>
      <c r="FUM206" s="875"/>
      <c r="FUN206" s="875"/>
      <c r="FUO206" s="875"/>
      <c r="FUP206" s="875"/>
      <c r="FUQ206" s="875"/>
      <c r="FUR206" s="875"/>
      <c r="FUS206" s="875"/>
      <c r="FUT206" s="875"/>
      <c r="FUU206" s="875"/>
      <c r="FUV206" s="875"/>
      <c r="FUW206" s="875"/>
      <c r="FUX206" s="875"/>
      <c r="FUY206" s="875"/>
      <c r="FUZ206" s="875"/>
      <c r="FVA206" s="875"/>
      <c r="FVB206" s="875"/>
      <c r="FVC206" s="875"/>
      <c r="FVD206" s="875"/>
      <c r="FVE206" s="875"/>
      <c r="FVF206" s="875"/>
      <c r="FVG206" s="875"/>
      <c r="FVH206" s="875"/>
      <c r="FVI206" s="875"/>
      <c r="FVJ206" s="875"/>
      <c r="FVK206" s="875"/>
      <c r="FVL206" s="875"/>
      <c r="FVM206" s="875"/>
      <c r="FVN206" s="875"/>
      <c r="FVO206" s="875"/>
      <c r="FVP206" s="875"/>
      <c r="FVQ206" s="875"/>
      <c r="FVR206" s="875"/>
      <c r="FVS206" s="875"/>
      <c r="FVT206" s="875"/>
      <c r="FVU206" s="875"/>
      <c r="FVV206" s="875"/>
      <c r="FVW206" s="875"/>
      <c r="FVX206" s="875"/>
      <c r="FVY206" s="875"/>
      <c r="FVZ206" s="875"/>
      <c r="FWA206" s="875"/>
      <c r="FWB206" s="875"/>
      <c r="FWC206" s="875"/>
      <c r="FWD206" s="875"/>
      <c r="FWE206" s="875"/>
      <c r="FWF206" s="875"/>
      <c r="FWG206" s="875"/>
      <c r="FWH206" s="875"/>
      <c r="FWI206" s="875"/>
      <c r="FWJ206" s="875"/>
      <c r="FWK206" s="875"/>
      <c r="FWL206" s="875"/>
      <c r="FWM206" s="875"/>
      <c r="FWN206" s="875"/>
      <c r="FWO206" s="875"/>
      <c r="FWP206" s="875"/>
      <c r="FWQ206" s="875"/>
      <c r="FWR206" s="875"/>
      <c r="FWS206" s="875"/>
      <c r="FWT206" s="875"/>
      <c r="FWU206" s="875"/>
      <c r="FWV206" s="875"/>
      <c r="FWW206" s="875"/>
      <c r="FWX206" s="875"/>
      <c r="FWY206" s="875"/>
      <c r="FWZ206" s="875"/>
      <c r="FXA206" s="875"/>
      <c r="FXB206" s="875"/>
      <c r="FXC206" s="875"/>
      <c r="FXD206" s="875"/>
      <c r="FXE206" s="875"/>
      <c r="FXF206" s="875"/>
      <c r="FXG206" s="875"/>
      <c r="FXH206" s="875"/>
      <c r="FXI206" s="875"/>
      <c r="FXJ206" s="875"/>
      <c r="FXK206" s="875"/>
      <c r="FXL206" s="875"/>
      <c r="FXM206" s="875"/>
      <c r="FXN206" s="875"/>
      <c r="FXO206" s="875"/>
      <c r="FXP206" s="875"/>
      <c r="FXQ206" s="875"/>
      <c r="FXR206" s="875"/>
      <c r="FXS206" s="875"/>
      <c r="FXT206" s="875"/>
      <c r="FXU206" s="875"/>
      <c r="FXV206" s="875"/>
      <c r="FXW206" s="875"/>
      <c r="FXX206" s="875"/>
      <c r="FXY206" s="875"/>
      <c r="FXZ206" s="875"/>
      <c r="FYA206" s="875"/>
      <c r="FYB206" s="875"/>
      <c r="FYC206" s="875"/>
      <c r="FYD206" s="875"/>
      <c r="FYE206" s="875"/>
      <c r="FYF206" s="875"/>
      <c r="FYG206" s="875"/>
      <c r="FYH206" s="875"/>
      <c r="FYI206" s="875"/>
      <c r="FYJ206" s="875"/>
      <c r="FYK206" s="875"/>
      <c r="FYL206" s="875"/>
      <c r="FYM206" s="875"/>
      <c r="FYN206" s="875"/>
      <c r="FYO206" s="875"/>
      <c r="FYP206" s="875"/>
      <c r="FYQ206" s="875"/>
      <c r="FYR206" s="875"/>
      <c r="FYS206" s="875"/>
      <c r="FYT206" s="875"/>
      <c r="FYU206" s="875"/>
      <c r="FYV206" s="875"/>
      <c r="FYW206" s="875"/>
      <c r="FYX206" s="875"/>
      <c r="FYY206" s="875"/>
      <c r="FYZ206" s="875"/>
      <c r="FZA206" s="875"/>
      <c r="FZB206" s="875"/>
      <c r="FZC206" s="875"/>
      <c r="FZD206" s="875"/>
      <c r="FZE206" s="875"/>
      <c r="FZF206" s="875"/>
      <c r="FZG206" s="875"/>
      <c r="FZH206" s="875"/>
      <c r="FZI206" s="875"/>
      <c r="FZJ206" s="875"/>
      <c r="FZK206" s="875"/>
      <c r="FZL206" s="875"/>
      <c r="FZM206" s="875"/>
      <c r="FZN206" s="875"/>
      <c r="FZO206" s="875"/>
      <c r="FZP206" s="875"/>
      <c r="FZQ206" s="875"/>
      <c r="FZR206" s="875"/>
      <c r="FZS206" s="875"/>
      <c r="FZT206" s="875"/>
      <c r="FZU206" s="875"/>
      <c r="FZV206" s="875"/>
      <c r="FZW206" s="875"/>
      <c r="FZX206" s="875"/>
      <c r="FZY206" s="875"/>
      <c r="FZZ206" s="875"/>
      <c r="GAA206" s="875"/>
      <c r="GAB206" s="875"/>
      <c r="GAC206" s="875"/>
      <c r="GAD206" s="875"/>
      <c r="GAE206" s="875"/>
      <c r="GAF206" s="875"/>
      <c r="GAG206" s="875"/>
      <c r="GAH206" s="875"/>
      <c r="GAI206" s="875"/>
      <c r="GAJ206" s="875"/>
      <c r="GAK206" s="875"/>
      <c r="GAL206" s="875"/>
      <c r="GAM206" s="875"/>
      <c r="GAN206" s="875"/>
      <c r="GAO206" s="875"/>
      <c r="GAP206" s="875"/>
      <c r="GAQ206" s="875"/>
      <c r="GAR206" s="875"/>
      <c r="GAS206" s="875"/>
      <c r="GAT206" s="875"/>
      <c r="GAU206" s="875"/>
      <c r="GAV206" s="875"/>
      <c r="GAW206" s="875"/>
      <c r="GAX206" s="875"/>
      <c r="GAY206" s="875"/>
      <c r="GAZ206" s="875"/>
      <c r="GBA206" s="875"/>
      <c r="GBB206" s="875"/>
      <c r="GBC206" s="875"/>
      <c r="GBD206" s="875"/>
      <c r="GBE206" s="875"/>
      <c r="GBF206" s="875"/>
      <c r="GBG206" s="875"/>
      <c r="GBH206" s="875"/>
      <c r="GBI206" s="875"/>
      <c r="GBJ206" s="875"/>
      <c r="GBK206" s="875"/>
      <c r="GBL206" s="875"/>
      <c r="GBM206" s="875"/>
      <c r="GBN206" s="875"/>
      <c r="GBO206" s="875"/>
      <c r="GBP206" s="875"/>
      <c r="GBQ206" s="875"/>
      <c r="GBR206" s="875"/>
      <c r="GBS206" s="875"/>
      <c r="GBT206" s="875"/>
      <c r="GBU206" s="875"/>
      <c r="GBV206" s="875"/>
      <c r="GBW206" s="875"/>
      <c r="GBX206" s="875"/>
      <c r="GBY206" s="875"/>
      <c r="GBZ206" s="875"/>
      <c r="GCA206" s="875"/>
      <c r="GCB206" s="875"/>
      <c r="GCC206" s="875"/>
      <c r="GCD206" s="875"/>
      <c r="GCE206" s="875"/>
      <c r="GCF206" s="875"/>
      <c r="GCG206" s="875"/>
      <c r="GCH206" s="875"/>
      <c r="GCI206" s="875"/>
      <c r="GCJ206" s="875"/>
      <c r="GCK206" s="875"/>
      <c r="GCL206" s="875"/>
      <c r="GCM206" s="875"/>
      <c r="GCN206" s="875"/>
      <c r="GCO206" s="875"/>
      <c r="GCP206" s="875"/>
      <c r="GCQ206" s="875"/>
      <c r="GCR206" s="875"/>
      <c r="GCS206" s="875"/>
      <c r="GCT206" s="875"/>
      <c r="GCU206" s="875"/>
      <c r="GCV206" s="875"/>
      <c r="GCW206" s="875"/>
      <c r="GCX206" s="875"/>
      <c r="GCY206" s="875"/>
      <c r="GCZ206" s="875"/>
      <c r="GDA206" s="875"/>
      <c r="GDB206" s="875"/>
      <c r="GDC206" s="875"/>
      <c r="GDD206" s="875"/>
      <c r="GDE206" s="875"/>
      <c r="GDF206" s="875"/>
      <c r="GDG206" s="875"/>
      <c r="GDH206" s="875"/>
      <c r="GDI206" s="875"/>
      <c r="GDJ206" s="875"/>
      <c r="GDK206" s="875"/>
      <c r="GDL206" s="875"/>
      <c r="GDM206" s="875"/>
      <c r="GDN206" s="875"/>
      <c r="GDO206" s="875"/>
      <c r="GDP206" s="875"/>
      <c r="GDQ206" s="875"/>
      <c r="GDR206" s="875"/>
      <c r="GDS206" s="875"/>
      <c r="GDT206" s="875"/>
      <c r="GDU206" s="875"/>
      <c r="GDV206" s="875"/>
      <c r="GDW206" s="875"/>
      <c r="GDX206" s="875"/>
      <c r="GDY206" s="875"/>
      <c r="GEA206" s="875"/>
      <c r="GEB206" s="875"/>
      <c r="GEC206" s="875"/>
      <c r="GED206" s="875"/>
      <c r="GEE206" s="875"/>
      <c r="GEF206" s="875"/>
      <c r="GEG206" s="875"/>
      <c r="GEH206" s="875"/>
      <c r="GEI206" s="875"/>
      <c r="GEJ206" s="875"/>
      <c r="GEK206" s="875"/>
      <c r="GEL206" s="875"/>
      <c r="GEM206" s="875"/>
      <c r="GEN206" s="875"/>
      <c r="GEO206" s="875"/>
      <c r="GEP206" s="875"/>
      <c r="GEQ206" s="875"/>
      <c r="GER206" s="875"/>
      <c r="GES206" s="875"/>
      <c r="GET206" s="875"/>
      <c r="GEU206" s="875"/>
      <c r="GEV206" s="875"/>
      <c r="GEW206" s="875"/>
      <c r="GEX206" s="875"/>
      <c r="GEY206" s="875"/>
      <c r="GEZ206" s="875"/>
      <c r="GFA206" s="875"/>
      <c r="GFB206" s="875"/>
      <c r="GFC206" s="875"/>
      <c r="GFD206" s="875"/>
      <c r="GFE206" s="875"/>
      <c r="GFF206" s="875"/>
      <c r="GFG206" s="875"/>
      <c r="GFH206" s="875"/>
      <c r="GFI206" s="875"/>
      <c r="GFJ206" s="875"/>
      <c r="GFK206" s="875"/>
      <c r="GFL206" s="875"/>
      <c r="GFM206" s="875"/>
      <c r="GFN206" s="875"/>
      <c r="GFO206" s="875"/>
      <c r="GFP206" s="875"/>
      <c r="GFQ206" s="875"/>
      <c r="GFR206" s="875"/>
      <c r="GFS206" s="875"/>
      <c r="GFT206" s="875"/>
      <c r="GFU206" s="875"/>
      <c r="GFV206" s="875"/>
      <c r="GFW206" s="875"/>
      <c r="GFX206" s="875"/>
      <c r="GFY206" s="875"/>
      <c r="GFZ206" s="875"/>
      <c r="GGA206" s="875"/>
      <c r="GGB206" s="875"/>
      <c r="GGC206" s="875"/>
      <c r="GGD206" s="875"/>
      <c r="GGE206" s="875"/>
      <c r="GGF206" s="875"/>
      <c r="GGG206" s="875"/>
      <c r="GGH206" s="875"/>
      <c r="GGI206" s="875"/>
      <c r="GGJ206" s="875"/>
      <c r="GGK206" s="875"/>
      <c r="GGL206" s="875"/>
      <c r="GGM206" s="875"/>
      <c r="GGN206" s="875"/>
      <c r="GGO206" s="875"/>
      <c r="GGP206" s="875"/>
      <c r="GGQ206" s="875"/>
      <c r="GGR206" s="875"/>
      <c r="GGS206" s="875"/>
      <c r="GGT206" s="875"/>
      <c r="GGU206" s="875"/>
      <c r="GGV206" s="875"/>
      <c r="GGW206" s="875"/>
      <c r="GGX206" s="875"/>
      <c r="GGY206" s="875"/>
      <c r="GGZ206" s="875"/>
      <c r="GHA206" s="875"/>
      <c r="GHB206" s="875"/>
      <c r="GHC206" s="875"/>
      <c r="GHD206" s="875"/>
      <c r="GHE206" s="875"/>
      <c r="GHF206" s="875"/>
      <c r="GHG206" s="875"/>
      <c r="GHH206" s="875"/>
      <c r="GHI206" s="875"/>
      <c r="GHJ206" s="875"/>
      <c r="GHK206" s="875"/>
      <c r="GHL206" s="875"/>
      <c r="GHM206" s="875"/>
      <c r="GHN206" s="875"/>
      <c r="GHO206" s="875"/>
      <c r="GHP206" s="875"/>
      <c r="GHQ206" s="875"/>
      <c r="GHR206" s="875"/>
      <c r="GHS206" s="875"/>
      <c r="GHT206" s="875"/>
      <c r="GHU206" s="875"/>
      <c r="GHV206" s="875"/>
      <c r="GHW206" s="875"/>
      <c r="GHX206" s="875"/>
      <c r="GHY206" s="875"/>
      <c r="GHZ206" s="875"/>
      <c r="GIA206" s="875"/>
      <c r="GIB206" s="875"/>
      <c r="GIC206" s="875"/>
      <c r="GID206" s="875"/>
      <c r="GIE206" s="875"/>
      <c r="GIF206" s="875"/>
      <c r="GIG206" s="875"/>
      <c r="GIH206" s="875"/>
      <c r="GII206" s="875"/>
      <c r="GIJ206" s="875"/>
      <c r="GIK206" s="875"/>
      <c r="GIL206" s="875"/>
      <c r="GIM206" s="875"/>
      <c r="GIN206" s="875"/>
      <c r="GIO206" s="875"/>
      <c r="GIP206" s="875"/>
      <c r="GIQ206" s="875"/>
      <c r="GIR206" s="875"/>
      <c r="GIS206" s="875"/>
      <c r="GIT206" s="875"/>
      <c r="GIU206" s="875"/>
      <c r="GIV206" s="875"/>
      <c r="GIW206" s="875"/>
      <c r="GIX206" s="875"/>
      <c r="GIY206" s="875"/>
      <c r="GIZ206" s="875"/>
      <c r="GJA206" s="875"/>
      <c r="GJB206" s="875"/>
      <c r="GJC206" s="875"/>
      <c r="GJD206" s="875"/>
      <c r="GJE206" s="875"/>
      <c r="GJF206" s="875"/>
      <c r="GJG206" s="875"/>
      <c r="GJH206" s="875"/>
      <c r="GJI206" s="875"/>
      <c r="GJJ206" s="875"/>
      <c r="GJK206" s="875"/>
      <c r="GJL206" s="875"/>
      <c r="GJM206" s="875"/>
      <c r="GJN206" s="875"/>
      <c r="GJO206" s="875"/>
      <c r="GJP206" s="875"/>
      <c r="GJQ206" s="875"/>
      <c r="GJR206" s="875"/>
      <c r="GJS206" s="875"/>
      <c r="GJT206" s="875"/>
      <c r="GJU206" s="875"/>
      <c r="GJV206" s="875"/>
      <c r="GJW206" s="875"/>
      <c r="GJX206" s="875"/>
      <c r="GJY206" s="875"/>
      <c r="GJZ206" s="875"/>
      <c r="GKA206" s="875"/>
      <c r="GKB206" s="875"/>
      <c r="GKC206" s="875"/>
      <c r="GKD206" s="875"/>
      <c r="GKE206" s="875"/>
      <c r="GKF206" s="875"/>
      <c r="GKG206" s="875"/>
      <c r="GKH206" s="875"/>
      <c r="GKI206" s="875"/>
      <c r="GKJ206" s="875"/>
      <c r="GKK206" s="875"/>
      <c r="GKL206" s="875"/>
      <c r="GKM206" s="875"/>
      <c r="GKN206" s="875"/>
      <c r="GKO206" s="875"/>
      <c r="GKP206" s="875"/>
      <c r="GKQ206" s="875"/>
      <c r="GKR206" s="875"/>
      <c r="GKS206" s="875"/>
      <c r="GKT206" s="875"/>
      <c r="GKU206" s="875"/>
      <c r="GKV206" s="875"/>
      <c r="GKW206" s="875"/>
      <c r="GKX206" s="875"/>
      <c r="GKY206" s="875"/>
      <c r="GKZ206" s="875"/>
      <c r="GLA206" s="875"/>
      <c r="GLB206" s="875"/>
      <c r="GLC206" s="875"/>
      <c r="GLD206" s="875"/>
      <c r="GLE206" s="875"/>
      <c r="GLF206" s="875"/>
      <c r="GLG206" s="875"/>
      <c r="GLH206" s="875"/>
      <c r="GLI206" s="875"/>
      <c r="GLJ206" s="875"/>
      <c r="GLK206" s="875"/>
      <c r="GLL206" s="875"/>
      <c r="GLM206" s="875"/>
      <c r="GLN206" s="875"/>
      <c r="GLO206" s="875"/>
      <c r="GLP206" s="875"/>
      <c r="GLQ206" s="875"/>
      <c r="GLR206" s="875"/>
      <c r="GLS206" s="875"/>
      <c r="GLT206" s="875"/>
      <c r="GLU206" s="875"/>
      <c r="GLV206" s="875"/>
      <c r="GLW206" s="875"/>
      <c r="GLX206" s="875"/>
      <c r="GLY206" s="875"/>
      <c r="GLZ206" s="875"/>
      <c r="GMA206" s="875"/>
      <c r="GMB206" s="875"/>
      <c r="GMC206" s="875"/>
      <c r="GMD206" s="875"/>
      <c r="GME206" s="875"/>
      <c r="GMF206" s="875"/>
      <c r="GMG206" s="875"/>
      <c r="GMH206" s="875"/>
      <c r="GMI206" s="875"/>
      <c r="GMJ206" s="875"/>
      <c r="GMK206" s="875"/>
      <c r="GML206" s="875"/>
      <c r="GMM206" s="875"/>
      <c r="GMN206" s="875"/>
      <c r="GMO206" s="875"/>
      <c r="GMP206" s="875"/>
      <c r="GMQ206" s="875"/>
      <c r="GMR206" s="875"/>
      <c r="GMS206" s="875"/>
      <c r="GMT206" s="875"/>
      <c r="GMU206" s="875"/>
      <c r="GMV206" s="875"/>
      <c r="GMW206" s="875"/>
      <c r="GMX206" s="875"/>
      <c r="GMY206" s="875"/>
      <c r="GMZ206" s="875"/>
      <c r="GNA206" s="875"/>
      <c r="GNB206" s="875"/>
      <c r="GNC206" s="875"/>
      <c r="GND206" s="875"/>
      <c r="GNE206" s="875"/>
      <c r="GNF206" s="875"/>
      <c r="GNG206" s="875"/>
      <c r="GNH206" s="875"/>
      <c r="GNI206" s="875"/>
      <c r="GNJ206" s="875"/>
      <c r="GNK206" s="875"/>
      <c r="GNL206" s="875"/>
      <c r="GNM206" s="875"/>
      <c r="GNN206" s="875"/>
      <c r="GNO206" s="875"/>
      <c r="GNP206" s="875"/>
      <c r="GNQ206" s="875"/>
      <c r="GNR206" s="875"/>
      <c r="GNS206" s="875"/>
      <c r="GNT206" s="875"/>
      <c r="GNU206" s="875"/>
      <c r="GNW206" s="875"/>
      <c r="GNX206" s="875"/>
      <c r="GNY206" s="875"/>
      <c r="GNZ206" s="875"/>
      <c r="GOA206" s="875"/>
      <c r="GOB206" s="875"/>
      <c r="GOC206" s="875"/>
      <c r="GOD206" s="875"/>
      <c r="GOE206" s="875"/>
      <c r="GOF206" s="875"/>
      <c r="GOG206" s="875"/>
      <c r="GOH206" s="875"/>
      <c r="GOI206" s="875"/>
      <c r="GOJ206" s="875"/>
      <c r="GOK206" s="875"/>
      <c r="GOL206" s="875"/>
      <c r="GOM206" s="875"/>
      <c r="GON206" s="875"/>
      <c r="GOO206" s="875"/>
      <c r="GOP206" s="875"/>
      <c r="GOQ206" s="875"/>
      <c r="GOR206" s="875"/>
      <c r="GOS206" s="875"/>
      <c r="GOT206" s="875"/>
      <c r="GOU206" s="875"/>
      <c r="GOV206" s="875"/>
      <c r="GOW206" s="875"/>
      <c r="GOX206" s="875"/>
      <c r="GOY206" s="875"/>
      <c r="GOZ206" s="875"/>
      <c r="GPA206" s="875"/>
      <c r="GPB206" s="875"/>
      <c r="GPC206" s="875"/>
      <c r="GPD206" s="875"/>
      <c r="GPE206" s="875"/>
      <c r="GPF206" s="875"/>
      <c r="GPG206" s="875"/>
      <c r="GPH206" s="875"/>
      <c r="GPI206" s="875"/>
      <c r="GPJ206" s="875"/>
      <c r="GPK206" s="875"/>
      <c r="GPL206" s="875"/>
      <c r="GPM206" s="875"/>
      <c r="GPN206" s="875"/>
      <c r="GPO206" s="875"/>
      <c r="GPP206" s="875"/>
      <c r="GPQ206" s="875"/>
      <c r="GPR206" s="875"/>
      <c r="GPS206" s="875"/>
      <c r="GPT206" s="875"/>
      <c r="GPU206" s="875"/>
      <c r="GPV206" s="875"/>
      <c r="GPW206" s="875"/>
      <c r="GPX206" s="875"/>
      <c r="GPY206" s="875"/>
      <c r="GPZ206" s="875"/>
      <c r="GQA206" s="875"/>
      <c r="GQB206" s="875"/>
      <c r="GQC206" s="875"/>
      <c r="GQD206" s="875"/>
      <c r="GQE206" s="875"/>
      <c r="GQF206" s="875"/>
      <c r="GQG206" s="875"/>
      <c r="GQH206" s="875"/>
      <c r="GQI206" s="875"/>
      <c r="GQJ206" s="875"/>
      <c r="GQK206" s="875"/>
      <c r="GQL206" s="875"/>
      <c r="GQM206" s="875"/>
      <c r="GQN206" s="875"/>
      <c r="GQO206" s="875"/>
      <c r="GQP206" s="875"/>
      <c r="GQQ206" s="875"/>
      <c r="GQR206" s="875"/>
      <c r="GQS206" s="875"/>
      <c r="GQT206" s="875"/>
      <c r="GQU206" s="875"/>
      <c r="GQV206" s="875"/>
      <c r="GQW206" s="875"/>
      <c r="GQX206" s="875"/>
      <c r="GQY206" s="875"/>
      <c r="GQZ206" s="875"/>
      <c r="GRA206" s="875"/>
      <c r="GRB206" s="875"/>
      <c r="GRC206" s="875"/>
      <c r="GRD206" s="875"/>
      <c r="GRE206" s="875"/>
      <c r="GRF206" s="875"/>
      <c r="GRG206" s="875"/>
      <c r="GRH206" s="875"/>
      <c r="GRI206" s="875"/>
      <c r="GRJ206" s="875"/>
      <c r="GRK206" s="875"/>
      <c r="GRL206" s="875"/>
      <c r="GRM206" s="875"/>
      <c r="GRN206" s="875"/>
      <c r="GRO206" s="875"/>
      <c r="GRP206" s="875"/>
      <c r="GRQ206" s="875"/>
      <c r="GRR206" s="875"/>
      <c r="GRS206" s="875"/>
      <c r="GRT206" s="875"/>
      <c r="GRU206" s="875"/>
      <c r="GRV206" s="875"/>
      <c r="GRW206" s="875"/>
      <c r="GRX206" s="875"/>
      <c r="GRY206" s="875"/>
      <c r="GRZ206" s="875"/>
      <c r="GSA206" s="875"/>
      <c r="GSB206" s="875"/>
      <c r="GSC206" s="875"/>
      <c r="GSD206" s="875"/>
      <c r="GSE206" s="875"/>
      <c r="GSF206" s="875"/>
      <c r="GSG206" s="875"/>
      <c r="GSH206" s="875"/>
      <c r="GSI206" s="875"/>
      <c r="GSJ206" s="875"/>
      <c r="GSK206" s="875"/>
      <c r="GSL206" s="875"/>
      <c r="GSM206" s="875"/>
      <c r="GSN206" s="875"/>
      <c r="GSO206" s="875"/>
      <c r="GSP206" s="875"/>
      <c r="GSQ206" s="875"/>
      <c r="GSR206" s="875"/>
      <c r="GSS206" s="875"/>
      <c r="GST206" s="875"/>
      <c r="GSU206" s="875"/>
      <c r="GSV206" s="875"/>
      <c r="GSW206" s="875"/>
      <c r="GSX206" s="875"/>
      <c r="GSY206" s="875"/>
      <c r="GSZ206" s="875"/>
      <c r="GTA206" s="875"/>
      <c r="GTB206" s="875"/>
      <c r="GTC206" s="875"/>
      <c r="GTD206" s="875"/>
      <c r="GTE206" s="875"/>
      <c r="GTF206" s="875"/>
      <c r="GTG206" s="875"/>
      <c r="GTH206" s="875"/>
      <c r="GTI206" s="875"/>
      <c r="GTJ206" s="875"/>
      <c r="GTK206" s="875"/>
      <c r="GTL206" s="875"/>
      <c r="GTM206" s="875"/>
      <c r="GTN206" s="875"/>
      <c r="GTO206" s="875"/>
      <c r="GTP206" s="875"/>
      <c r="GTQ206" s="875"/>
      <c r="GTR206" s="875"/>
      <c r="GTS206" s="875"/>
      <c r="GTT206" s="875"/>
      <c r="GTU206" s="875"/>
      <c r="GTV206" s="875"/>
      <c r="GTW206" s="875"/>
      <c r="GTX206" s="875"/>
      <c r="GTY206" s="875"/>
      <c r="GTZ206" s="875"/>
      <c r="GUA206" s="875"/>
      <c r="GUB206" s="875"/>
      <c r="GUC206" s="875"/>
      <c r="GUD206" s="875"/>
      <c r="GUE206" s="875"/>
      <c r="GUF206" s="875"/>
      <c r="GUG206" s="875"/>
      <c r="GUH206" s="875"/>
      <c r="GUI206" s="875"/>
      <c r="GUJ206" s="875"/>
      <c r="GUK206" s="875"/>
      <c r="GUL206" s="875"/>
      <c r="GUM206" s="875"/>
      <c r="GUN206" s="875"/>
      <c r="GUO206" s="875"/>
      <c r="GUP206" s="875"/>
      <c r="GUQ206" s="875"/>
      <c r="GUR206" s="875"/>
      <c r="GUS206" s="875"/>
      <c r="GUT206" s="875"/>
      <c r="GUU206" s="875"/>
      <c r="GUV206" s="875"/>
      <c r="GUW206" s="875"/>
      <c r="GUX206" s="875"/>
      <c r="GUY206" s="875"/>
      <c r="GUZ206" s="875"/>
      <c r="GVA206" s="875"/>
      <c r="GVB206" s="875"/>
      <c r="GVC206" s="875"/>
      <c r="GVD206" s="875"/>
      <c r="GVE206" s="875"/>
      <c r="GVF206" s="875"/>
      <c r="GVG206" s="875"/>
      <c r="GVH206" s="875"/>
      <c r="GVI206" s="875"/>
      <c r="GVJ206" s="875"/>
      <c r="GVK206" s="875"/>
      <c r="GVL206" s="875"/>
      <c r="GVM206" s="875"/>
      <c r="GVN206" s="875"/>
      <c r="GVO206" s="875"/>
      <c r="GVP206" s="875"/>
      <c r="GVQ206" s="875"/>
      <c r="GVR206" s="875"/>
      <c r="GVS206" s="875"/>
      <c r="GVT206" s="875"/>
      <c r="GVU206" s="875"/>
      <c r="GVV206" s="875"/>
      <c r="GVW206" s="875"/>
      <c r="GVX206" s="875"/>
      <c r="GVY206" s="875"/>
      <c r="GVZ206" s="875"/>
      <c r="GWA206" s="875"/>
      <c r="GWB206" s="875"/>
      <c r="GWC206" s="875"/>
      <c r="GWD206" s="875"/>
      <c r="GWE206" s="875"/>
      <c r="GWF206" s="875"/>
      <c r="GWG206" s="875"/>
      <c r="GWH206" s="875"/>
      <c r="GWI206" s="875"/>
      <c r="GWJ206" s="875"/>
      <c r="GWK206" s="875"/>
      <c r="GWL206" s="875"/>
      <c r="GWM206" s="875"/>
      <c r="GWN206" s="875"/>
      <c r="GWO206" s="875"/>
      <c r="GWP206" s="875"/>
      <c r="GWQ206" s="875"/>
      <c r="GWR206" s="875"/>
      <c r="GWS206" s="875"/>
      <c r="GWT206" s="875"/>
      <c r="GWU206" s="875"/>
      <c r="GWV206" s="875"/>
      <c r="GWW206" s="875"/>
      <c r="GWX206" s="875"/>
      <c r="GWY206" s="875"/>
      <c r="GWZ206" s="875"/>
      <c r="GXA206" s="875"/>
      <c r="GXB206" s="875"/>
      <c r="GXC206" s="875"/>
      <c r="GXD206" s="875"/>
      <c r="GXE206" s="875"/>
      <c r="GXF206" s="875"/>
      <c r="GXG206" s="875"/>
      <c r="GXH206" s="875"/>
      <c r="GXI206" s="875"/>
      <c r="GXJ206" s="875"/>
      <c r="GXK206" s="875"/>
      <c r="GXL206" s="875"/>
      <c r="GXM206" s="875"/>
      <c r="GXN206" s="875"/>
      <c r="GXO206" s="875"/>
      <c r="GXP206" s="875"/>
      <c r="GXQ206" s="875"/>
      <c r="GXS206" s="875"/>
      <c r="GXT206" s="875"/>
      <c r="GXU206" s="875"/>
      <c r="GXV206" s="875"/>
      <c r="GXW206" s="875"/>
      <c r="GXX206" s="875"/>
      <c r="GXY206" s="875"/>
      <c r="GXZ206" s="875"/>
      <c r="GYA206" s="875"/>
      <c r="GYB206" s="875"/>
      <c r="GYC206" s="875"/>
      <c r="GYD206" s="875"/>
      <c r="GYE206" s="875"/>
      <c r="GYF206" s="875"/>
      <c r="GYG206" s="875"/>
      <c r="GYH206" s="875"/>
      <c r="GYI206" s="875"/>
      <c r="GYJ206" s="875"/>
      <c r="GYK206" s="875"/>
      <c r="GYL206" s="875"/>
      <c r="GYM206" s="875"/>
      <c r="GYN206" s="875"/>
      <c r="GYO206" s="875"/>
      <c r="GYP206" s="875"/>
      <c r="GYQ206" s="875"/>
      <c r="GYR206" s="875"/>
      <c r="GYS206" s="875"/>
      <c r="GYT206" s="875"/>
      <c r="GYU206" s="875"/>
      <c r="GYV206" s="875"/>
      <c r="GYW206" s="875"/>
      <c r="GYX206" s="875"/>
      <c r="GYY206" s="875"/>
      <c r="GYZ206" s="875"/>
      <c r="GZA206" s="875"/>
      <c r="GZB206" s="875"/>
      <c r="GZC206" s="875"/>
      <c r="GZD206" s="875"/>
      <c r="GZE206" s="875"/>
      <c r="GZF206" s="875"/>
      <c r="GZG206" s="875"/>
      <c r="GZH206" s="875"/>
      <c r="GZI206" s="875"/>
      <c r="GZJ206" s="875"/>
      <c r="GZK206" s="875"/>
      <c r="GZL206" s="875"/>
      <c r="GZM206" s="875"/>
      <c r="GZN206" s="875"/>
      <c r="GZO206" s="875"/>
      <c r="GZP206" s="875"/>
      <c r="GZQ206" s="875"/>
      <c r="GZR206" s="875"/>
      <c r="GZS206" s="875"/>
      <c r="GZT206" s="875"/>
      <c r="GZU206" s="875"/>
      <c r="GZV206" s="875"/>
      <c r="GZW206" s="875"/>
      <c r="GZX206" s="875"/>
      <c r="GZY206" s="875"/>
      <c r="GZZ206" s="875"/>
      <c r="HAA206" s="875"/>
      <c r="HAB206" s="875"/>
      <c r="HAC206" s="875"/>
      <c r="HAD206" s="875"/>
      <c r="HAE206" s="875"/>
      <c r="HAF206" s="875"/>
      <c r="HAG206" s="875"/>
      <c r="HAH206" s="875"/>
      <c r="HAI206" s="875"/>
      <c r="HAJ206" s="875"/>
      <c r="HAK206" s="875"/>
      <c r="HAL206" s="875"/>
      <c r="HAM206" s="875"/>
      <c r="HAN206" s="875"/>
      <c r="HAO206" s="875"/>
      <c r="HAP206" s="875"/>
      <c r="HAQ206" s="875"/>
      <c r="HAR206" s="875"/>
      <c r="HAS206" s="875"/>
      <c r="HAT206" s="875"/>
      <c r="HAU206" s="875"/>
      <c r="HAV206" s="875"/>
      <c r="HAW206" s="875"/>
      <c r="HAX206" s="875"/>
      <c r="HAY206" s="875"/>
      <c r="HAZ206" s="875"/>
      <c r="HBA206" s="875"/>
      <c r="HBB206" s="875"/>
      <c r="HBC206" s="875"/>
      <c r="HBD206" s="875"/>
      <c r="HBE206" s="875"/>
      <c r="HBF206" s="875"/>
      <c r="HBG206" s="875"/>
      <c r="HBH206" s="875"/>
      <c r="HBI206" s="875"/>
      <c r="HBJ206" s="875"/>
      <c r="HBK206" s="875"/>
      <c r="HBL206" s="875"/>
      <c r="HBM206" s="875"/>
      <c r="HBN206" s="875"/>
      <c r="HBO206" s="875"/>
      <c r="HBP206" s="875"/>
      <c r="HBQ206" s="875"/>
      <c r="HBR206" s="875"/>
      <c r="HBS206" s="875"/>
      <c r="HBT206" s="875"/>
      <c r="HBU206" s="875"/>
      <c r="HBV206" s="875"/>
      <c r="HBW206" s="875"/>
      <c r="HBX206" s="875"/>
      <c r="HBY206" s="875"/>
      <c r="HBZ206" s="875"/>
      <c r="HCA206" s="875"/>
      <c r="HCB206" s="875"/>
      <c r="HCC206" s="875"/>
      <c r="HCD206" s="875"/>
      <c r="HCE206" s="875"/>
      <c r="HCF206" s="875"/>
      <c r="HCG206" s="875"/>
      <c r="HCH206" s="875"/>
      <c r="HCI206" s="875"/>
      <c r="HCJ206" s="875"/>
      <c r="HCK206" s="875"/>
      <c r="HCL206" s="875"/>
      <c r="HCM206" s="875"/>
      <c r="HCN206" s="875"/>
      <c r="HCO206" s="875"/>
      <c r="HCP206" s="875"/>
      <c r="HCQ206" s="875"/>
      <c r="HCR206" s="875"/>
      <c r="HCS206" s="875"/>
      <c r="HCT206" s="875"/>
      <c r="HCU206" s="875"/>
      <c r="HCV206" s="875"/>
      <c r="HCW206" s="875"/>
      <c r="HCX206" s="875"/>
      <c r="HCY206" s="875"/>
      <c r="HCZ206" s="875"/>
      <c r="HDA206" s="875"/>
      <c r="HDB206" s="875"/>
      <c r="HDC206" s="875"/>
      <c r="HDD206" s="875"/>
      <c r="HDE206" s="875"/>
      <c r="HDF206" s="875"/>
      <c r="HDG206" s="875"/>
      <c r="HDH206" s="875"/>
      <c r="HDI206" s="875"/>
      <c r="HDJ206" s="875"/>
      <c r="HDK206" s="875"/>
      <c r="HDL206" s="875"/>
      <c r="HDM206" s="875"/>
      <c r="HDN206" s="875"/>
      <c r="HDO206" s="875"/>
      <c r="HDP206" s="875"/>
      <c r="HDQ206" s="875"/>
      <c r="HDR206" s="875"/>
      <c r="HDS206" s="875"/>
      <c r="HDT206" s="875"/>
      <c r="HDU206" s="875"/>
      <c r="HDV206" s="875"/>
      <c r="HDW206" s="875"/>
      <c r="HDX206" s="875"/>
      <c r="HDY206" s="875"/>
      <c r="HDZ206" s="875"/>
      <c r="HEA206" s="875"/>
      <c r="HEB206" s="875"/>
      <c r="HEC206" s="875"/>
      <c r="HED206" s="875"/>
      <c r="HEE206" s="875"/>
      <c r="HEF206" s="875"/>
      <c r="HEG206" s="875"/>
      <c r="HEH206" s="875"/>
      <c r="HEI206" s="875"/>
      <c r="HEJ206" s="875"/>
      <c r="HEK206" s="875"/>
      <c r="HEL206" s="875"/>
      <c r="HEM206" s="875"/>
      <c r="HEN206" s="875"/>
      <c r="HEO206" s="875"/>
      <c r="HEP206" s="875"/>
      <c r="HEQ206" s="875"/>
      <c r="HER206" s="875"/>
      <c r="HES206" s="875"/>
      <c r="HET206" s="875"/>
      <c r="HEU206" s="875"/>
      <c r="HEV206" s="875"/>
      <c r="HEW206" s="875"/>
      <c r="HEX206" s="875"/>
      <c r="HEY206" s="875"/>
      <c r="HEZ206" s="875"/>
      <c r="HFA206" s="875"/>
      <c r="HFB206" s="875"/>
      <c r="HFC206" s="875"/>
      <c r="HFD206" s="875"/>
      <c r="HFE206" s="875"/>
      <c r="HFF206" s="875"/>
      <c r="HFG206" s="875"/>
      <c r="HFH206" s="875"/>
      <c r="HFI206" s="875"/>
      <c r="HFJ206" s="875"/>
      <c r="HFK206" s="875"/>
      <c r="HFL206" s="875"/>
      <c r="HFM206" s="875"/>
      <c r="HFN206" s="875"/>
      <c r="HFO206" s="875"/>
      <c r="HFP206" s="875"/>
      <c r="HFQ206" s="875"/>
      <c r="HFR206" s="875"/>
      <c r="HFS206" s="875"/>
      <c r="HFT206" s="875"/>
      <c r="HFU206" s="875"/>
      <c r="HFV206" s="875"/>
      <c r="HFW206" s="875"/>
      <c r="HFX206" s="875"/>
      <c r="HFY206" s="875"/>
      <c r="HFZ206" s="875"/>
      <c r="HGA206" s="875"/>
      <c r="HGB206" s="875"/>
      <c r="HGC206" s="875"/>
      <c r="HGD206" s="875"/>
      <c r="HGE206" s="875"/>
      <c r="HGF206" s="875"/>
      <c r="HGG206" s="875"/>
      <c r="HGH206" s="875"/>
      <c r="HGI206" s="875"/>
      <c r="HGJ206" s="875"/>
      <c r="HGK206" s="875"/>
      <c r="HGL206" s="875"/>
      <c r="HGM206" s="875"/>
      <c r="HGN206" s="875"/>
      <c r="HGO206" s="875"/>
      <c r="HGP206" s="875"/>
      <c r="HGQ206" s="875"/>
      <c r="HGR206" s="875"/>
      <c r="HGS206" s="875"/>
      <c r="HGT206" s="875"/>
      <c r="HGU206" s="875"/>
      <c r="HGV206" s="875"/>
      <c r="HGW206" s="875"/>
      <c r="HGX206" s="875"/>
      <c r="HGY206" s="875"/>
      <c r="HGZ206" s="875"/>
      <c r="HHA206" s="875"/>
      <c r="HHB206" s="875"/>
      <c r="HHC206" s="875"/>
      <c r="HHD206" s="875"/>
      <c r="HHE206" s="875"/>
      <c r="HHF206" s="875"/>
      <c r="HHG206" s="875"/>
      <c r="HHH206" s="875"/>
      <c r="HHI206" s="875"/>
      <c r="HHJ206" s="875"/>
      <c r="HHK206" s="875"/>
      <c r="HHL206" s="875"/>
      <c r="HHM206" s="875"/>
      <c r="HHO206" s="875"/>
      <c r="HHP206" s="875"/>
      <c r="HHQ206" s="875"/>
      <c r="HHR206" s="875"/>
      <c r="HHS206" s="875"/>
      <c r="HHT206" s="875"/>
      <c r="HHU206" s="875"/>
      <c r="HHV206" s="875"/>
      <c r="HHW206" s="875"/>
      <c r="HHX206" s="875"/>
      <c r="HHY206" s="875"/>
      <c r="HHZ206" s="875"/>
      <c r="HIA206" s="875"/>
      <c r="HIB206" s="875"/>
      <c r="HIC206" s="875"/>
      <c r="HID206" s="875"/>
      <c r="HIE206" s="875"/>
      <c r="HIF206" s="875"/>
      <c r="HIG206" s="875"/>
      <c r="HIH206" s="875"/>
      <c r="HII206" s="875"/>
      <c r="HIJ206" s="875"/>
      <c r="HIK206" s="875"/>
      <c r="HIL206" s="875"/>
      <c r="HIM206" s="875"/>
      <c r="HIN206" s="875"/>
      <c r="HIO206" s="875"/>
      <c r="HIP206" s="875"/>
      <c r="HIQ206" s="875"/>
      <c r="HIR206" s="875"/>
      <c r="HIS206" s="875"/>
      <c r="HIT206" s="875"/>
      <c r="HIU206" s="875"/>
      <c r="HIV206" s="875"/>
      <c r="HIW206" s="875"/>
      <c r="HIX206" s="875"/>
      <c r="HIY206" s="875"/>
      <c r="HIZ206" s="875"/>
      <c r="HJA206" s="875"/>
      <c r="HJB206" s="875"/>
      <c r="HJC206" s="875"/>
      <c r="HJD206" s="875"/>
      <c r="HJE206" s="875"/>
      <c r="HJF206" s="875"/>
      <c r="HJG206" s="875"/>
      <c r="HJH206" s="875"/>
      <c r="HJI206" s="875"/>
      <c r="HJJ206" s="875"/>
      <c r="HJK206" s="875"/>
      <c r="HJL206" s="875"/>
      <c r="HJM206" s="875"/>
      <c r="HJN206" s="875"/>
      <c r="HJO206" s="875"/>
      <c r="HJP206" s="875"/>
      <c r="HJQ206" s="875"/>
      <c r="HJR206" s="875"/>
      <c r="HJS206" s="875"/>
      <c r="HJT206" s="875"/>
      <c r="HJU206" s="875"/>
      <c r="HJV206" s="875"/>
      <c r="HJW206" s="875"/>
      <c r="HJX206" s="875"/>
      <c r="HJY206" s="875"/>
      <c r="HJZ206" s="875"/>
      <c r="HKA206" s="875"/>
      <c r="HKB206" s="875"/>
      <c r="HKC206" s="875"/>
      <c r="HKD206" s="875"/>
      <c r="HKE206" s="875"/>
      <c r="HKF206" s="875"/>
      <c r="HKG206" s="875"/>
      <c r="HKH206" s="875"/>
      <c r="HKI206" s="875"/>
      <c r="HKJ206" s="875"/>
      <c r="HKK206" s="875"/>
      <c r="HKL206" s="875"/>
      <c r="HKM206" s="875"/>
      <c r="HKN206" s="875"/>
      <c r="HKO206" s="875"/>
      <c r="HKP206" s="875"/>
      <c r="HKQ206" s="875"/>
      <c r="HKR206" s="875"/>
      <c r="HKS206" s="875"/>
      <c r="HKT206" s="875"/>
      <c r="HKU206" s="875"/>
      <c r="HKV206" s="875"/>
      <c r="HKW206" s="875"/>
      <c r="HKX206" s="875"/>
      <c r="HKY206" s="875"/>
      <c r="HKZ206" s="875"/>
      <c r="HLA206" s="875"/>
      <c r="HLB206" s="875"/>
      <c r="HLC206" s="875"/>
      <c r="HLD206" s="875"/>
      <c r="HLE206" s="875"/>
      <c r="HLF206" s="875"/>
      <c r="HLG206" s="875"/>
      <c r="HLH206" s="875"/>
      <c r="HLI206" s="875"/>
      <c r="HLJ206" s="875"/>
      <c r="HLK206" s="875"/>
      <c r="HLL206" s="875"/>
      <c r="HLM206" s="875"/>
      <c r="HLN206" s="875"/>
      <c r="HLO206" s="875"/>
      <c r="HLP206" s="875"/>
      <c r="HLQ206" s="875"/>
      <c r="HLR206" s="875"/>
      <c r="HLS206" s="875"/>
      <c r="HLT206" s="875"/>
      <c r="HLU206" s="875"/>
      <c r="HLV206" s="875"/>
      <c r="HLW206" s="875"/>
      <c r="HLX206" s="875"/>
      <c r="HLY206" s="875"/>
      <c r="HLZ206" s="875"/>
      <c r="HMA206" s="875"/>
      <c r="HMB206" s="875"/>
      <c r="HMC206" s="875"/>
      <c r="HMD206" s="875"/>
      <c r="HME206" s="875"/>
      <c r="HMF206" s="875"/>
      <c r="HMG206" s="875"/>
      <c r="HMH206" s="875"/>
      <c r="HMI206" s="875"/>
      <c r="HMJ206" s="875"/>
      <c r="HMK206" s="875"/>
      <c r="HML206" s="875"/>
      <c r="HMM206" s="875"/>
      <c r="HMN206" s="875"/>
      <c r="HMO206" s="875"/>
      <c r="HMP206" s="875"/>
      <c r="HMQ206" s="875"/>
      <c r="HMR206" s="875"/>
      <c r="HMS206" s="875"/>
      <c r="HMT206" s="875"/>
      <c r="HMU206" s="875"/>
      <c r="HMV206" s="875"/>
      <c r="HMW206" s="875"/>
      <c r="HMX206" s="875"/>
      <c r="HMY206" s="875"/>
      <c r="HMZ206" s="875"/>
      <c r="HNA206" s="875"/>
      <c r="HNB206" s="875"/>
      <c r="HNC206" s="875"/>
      <c r="HND206" s="875"/>
      <c r="HNE206" s="875"/>
      <c r="HNF206" s="875"/>
      <c r="HNG206" s="875"/>
      <c r="HNH206" s="875"/>
      <c r="HNI206" s="875"/>
      <c r="HNJ206" s="875"/>
      <c r="HNK206" s="875"/>
      <c r="HNL206" s="875"/>
      <c r="HNM206" s="875"/>
      <c r="HNN206" s="875"/>
      <c r="HNO206" s="875"/>
      <c r="HNP206" s="875"/>
      <c r="HNQ206" s="875"/>
      <c r="HNR206" s="875"/>
      <c r="HNS206" s="875"/>
      <c r="HNT206" s="875"/>
      <c r="HNU206" s="875"/>
      <c r="HNV206" s="875"/>
      <c r="HNW206" s="875"/>
      <c r="HNX206" s="875"/>
      <c r="HNY206" s="875"/>
      <c r="HNZ206" s="875"/>
      <c r="HOA206" s="875"/>
      <c r="HOB206" s="875"/>
      <c r="HOC206" s="875"/>
      <c r="HOD206" s="875"/>
      <c r="HOE206" s="875"/>
      <c r="HOF206" s="875"/>
      <c r="HOG206" s="875"/>
      <c r="HOH206" s="875"/>
      <c r="HOI206" s="875"/>
      <c r="HOJ206" s="875"/>
      <c r="HOK206" s="875"/>
      <c r="HOL206" s="875"/>
      <c r="HOM206" s="875"/>
      <c r="HON206" s="875"/>
      <c r="HOO206" s="875"/>
      <c r="HOP206" s="875"/>
      <c r="HOQ206" s="875"/>
      <c r="HOR206" s="875"/>
      <c r="HOS206" s="875"/>
      <c r="HOT206" s="875"/>
      <c r="HOU206" s="875"/>
      <c r="HOV206" s="875"/>
      <c r="HOW206" s="875"/>
      <c r="HOX206" s="875"/>
      <c r="HOY206" s="875"/>
      <c r="HOZ206" s="875"/>
      <c r="HPA206" s="875"/>
      <c r="HPB206" s="875"/>
      <c r="HPC206" s="875"/>
      <c r="HPD206" s="875"/>
      <c r="HPE206" s="875"/>
      <c r="HPF206" s="875"/>
      <c r="HPG206" s="875"/>
      <c r="HPH206" s="875"/>
      <c r="HPI206" s="875"/>
      <c r="HPJ206" s="875"/>
      <c r="HPK206" s="875"/>
      <c r="HPL206" s="875"/>
      <c r="HPM206" s="875"/>
      <c r="HPN206" s="875"/>
      <c r="HPO206" s="875"/>
      <c r="HPP206" s="875"/>
      <c r="HPQ206" s="875"/>
      <c r="HPR206" s="875"/>
      <c r="HPS206" s="875"/>
      <c r="HPT206" s="875"/>
      <c r="HPU206" s="875"/>
      <c r="HPV206" s="875"/>
      <c r="HPW206" s="875"/>
      <c r="HPX206" s="875"/>
      <c r="HPY206" s="875"/>
      <c r="HPZ206" s="875"/>
      <c r="HQA206" s="875"/>
      <c r="HQB206" s="875"/>
      <c r="HQC206" s="875"/>
      <c r="HQD206" s="875"/>
      <c r="HQE206" s="875"/>
      <c r="HQF206" s="875"/>
      <c r="HQG206" s="875"/>
      <c r="HQH206" s="875"/>
      <c r="HQI206" s="875"/>
      <c r="HQJ206" s="875"/>
      <c r="HQK206" s="875"/>
      <c r="HQL206" s="875"/>
      <c r="HQM206" s="875"/>
      <c r="HQN206" s="875"/>
      <c r="HQO206" s="875"/>
      <c r="HQP206" s="875"/>
      <c r="HQQ206" s="875"/>
      <c r="HQR206" s="875"/>
      <c r="HQS206" s="875"/>
      <c r="HQT206" s="875"/>
      <c r="HQU206" s="875"/>
      <c r="HQV206" s="875"/>
      <c r="HQW206" s="875"/>
      <c r="HQX206" s="875"/>
      <c r="HQY206" s="875"/>
      <c r="HQZ206" s="875"/>
      <c r="HRA206" s="875"/>
      <c r="HRB206" s="875"/>
      <c r="HRC206" s="875"/>
      <c r="HRD206" s="875"/>
      <c r="HRE206" s="875"/>
      <c r="HRF206" s="875"/>
      <c r="HRG206" s="875"/>
      <c r="HRH206" s="875"/>
      <c r="HRI206" s="875"/>
      <c r="HRK206" s="875"/>
      <c r="HRL206" s="875"/>
      <c r="HRM206" s="875"/>
      <c r="HRN206" s="875"/>
      <c r="HRO206" s="875"/>
      <c r="HRP206" s="875"/>
      <c r="HRQ206" s="875"/>
      <c r="HRR206" s="875"/>
      <c r="HRS206" s="875"/>
      <c r="HRT206" s="875"/>
      <c r="HRU206" s="875"/>
      <c r="HRV206" s="875"/>
      <c r="HRW206" s="875"/>
      <c r="HRX206" s="875"/>
      <c r="HRY206" s="875"/>
      <c r="HRZ206" s="875"/>
      <c r="HSA206" s="875"/>
      <c r="HSB206" s="875"/>
      <c r="HSC206" s="875"/>
      <c r="HSD206" s="875"/>
      <c r="HSE206" s="875"/>
      <c r="HSF206" s="875"/>
      <c r="HSG206" s="875"/>
      <c r="HSH206" s="875"/>
      <c r="HSI206" s="875"/>
      <c r="HSJ206" s="875"/>
      <c r="HSK206" s="875"/>
      <c r="HSL206" s="875"/>
      <c r="HSM206" s="875"/>
      <c r="HSN206" s="875"/>
      <c r="HSO206" s="875"/>
      <c r="HSP206" s="875"/>
      <c r="HSQ206" s="875"/>
      <c r="HSR206" s="875"/>
      <c r="HSS206" s="875"/>
      <c r="HST206" s="875"/>
      <c r="HSU206" s="875"/>
      <c r="HSV206" s="875"/>
      <c r="HSW206" s="875"/>
      <c r="HSX206" s="875"/>
      <c r="HSY206" s="875"/>
      <c r="HSZ206" s="875"/>
      <c r="HTA206" s="875"/>
      <c r="HTB206" s="875"/>
      <c r="HTC206" s="875"/>
      <c r="HTD206" s="875"/>
      <c r="HTE206" s="875"/>
      <c r="HTF206" s="875"/>
      <c r="HTG206" s="875"/>
      <c r="HTH206" s="875"/>
      <c r="HTI206" s="875"/>
      <c r="HTJ206" s="875"/>
      <c r="HTK206" s="875"/>
      <c r="HTL206" s="875"/>
      <c r="HTM206" s="875"/>
      <c r="HTN206" s="875"/>
      <c r="HTO206" s="875"/>
      <c r="HTP206" s="875"/>
      <c r="HTQ206" s="875"/>
      <c r="HTR206" s="875"/>
      <c r="HTS206" s="875"/>
      <c r="HTT206" s="875"/>
      <c r="HTU206" s="875"/>
      <c r="HTV206" s="875"/>
      <c r="HTW206" s="875"/>
      <c r="HTX206" s="875"/>
      <c r="HTY206" s="875"/>
      <c r="HTZ206" s="875"/>
      <c r="HUA206" s="875"/>
      <c r="HUB206" s="875"/>
      <c r="HUC206" s="875"/>
      <c r="HUD206" s="875"/>
      <c r="HUE206" s="875"/>
      <c r="HUF206" s="875"/>
      <c r="HUG206" s="875"/>
      <c r="HUH206" s="875"/>
      <c r="HUI206" s="875"/>
      <c r="HUJ206" s="875"/>
      <c r="HUK206" s="875"/>
      <c r="HUL206" s="875"/>
      <c r="HUM206" s="875"/>
      <c r="HUN206" s="875"/>
      <c r="HUO206" s="875"/>
      <c r="HUP206" s="875"/>
      <c r="HUQ206" s="875"/>
      <c r="HUR206" s="875"/>
      <c r="HUS206" s="875"/>
      <c r="HUT206" s="875"/>
      <c r="HUU206" s="875"/>
      <c r="HUV206" s="875"/>
      <c r="HUW206" s="875"/>
      <c r="HUX206" s="875"/>
      <c r="HUY206" s="875"/>
      <c r="HUZ206" s="875"/>
      <c r="HVA206" s="875"/>
      <c r="HVB206" s="875"/>
      <c r="HVC206" s="875"/>
      <c r="HVD206" s="875"/>
      <c r="HVE206" s="875"/>
      <c r="HVF206" s="875"/>
      <c r="HVG206" s="875"/>
      <c r="HVH206" s="875"/>
      <c r="HVI206" s="875"/>
      <c r="HVJ206" s="875"/>
      <c r="HVK206" s="875"/>
      <c r="HVL206" s="875"/>
      <c r="HVM206" s="875"/>
      <c r="HVN206" s="875"/>
      <c r="HVO206" s="875"/>
      <c r="HVP206" s="875"/>
      <c r="HVQ206" s="875"/>
      <c r="HVR206" s="875"/>
      <c r="HVS206" s="875"/>
      <c r="HVT206" s="875"/>
      <c r="HVU206" s="875"/>
      <c r="HVV206" s="875"/>
      <c r="HVW206" s="875"/>
      <c r="HVX206" s="875"/>
      <c r="HVY206" s="875"/>
      <c r="HVZ206" s="875"/>
      <c r="HWA206" s="875"/>
      <c r="HWB206" s="875"/>
      <c r="HWC206" s="875"/>
      <c r="HWD206" s="875"/>
      <c r="HWE206" s="875"/>
      <c r="HWF206" s="875"/>
      <c r="HWG206" s="875"/>
      <c r="HWH206" s="875"/>
      <c r="HWI206" s="875"/>
      <c r="HWJ206" s="875"/>
      <c r="HWK206" s="875"/>
      <c r="HWL206" s="875"/>
      <c r="HWM206" s="875"/>
      <c r="HWN206" s="875"/>
      <c r="HWO206" s="875"/>
      <c r="HWP206" s="875"/>
      <c r="HWQ206" s="875"/>
      <c r="HWR206" s="875"/>
      <c r="HWS206" s="875"/>
      <c r="HWT206" s="875"/>
      <c r="HWU206" s="875"/>
      <c r="HWV206" s="875"/>
      <c r="HWW206" s="875"/>
      <c r="HWX206" s="875"/>
      <c r="HWY206" s="875"/>
      <c r="HWZ206" s="875"/>
      <c r="HXA206" s="875"/>
      <c r="HXB206" s="875"/>
      <c r="HXC206" s="875"/>
      <c r="HXD206" s="875"/>
      <c r="HXE206" s="875"/>
      <c r="HXF206" s="875"/>
      <c r="HXG206" s="875"/>
      <c r="HXH206" s="875"/>
      <c r="HXI206" s="875"/>
      <c r="HXJ206" s="875"/>
      <c r="HXK206" s="875"/>
      <c r="HXL206" s="875"/>
      <c r="HXM206" s="875"/>
      <c r="HXN206" s="875"/>
      <c r="HXO206" s="875"/>
      <c r="HXP206" s="875"/>
      <c r="HXQ206" s="875"/>
      <c r="HXR206" s="875"/>
      <c r="HXS206" s="875"/>
      <c r="HXT206" s="875"/>
      <c r="HXU206" s="875"/>
      <c r="HXV206" s="875"/>
      <c r="HXW206" s="875"/>
      <c r="HXX206" s="875"/>
      <c r="HXY206" s="875"/>
      <c r="HXZ206" s="875"/>
      <c r="HYA206" s="875"/>
      <c r="HYB206" s="875"/>
      <c r="HYC206" s="875"/>
      <c r="HYD206" s="875"/>
      <c r="HYE206" s="875"/>
      <c r="HYF206" s="875"/>
      <c r="HYG206" s="875"/>
      <c r="HYH206" s="875"/>
      <c r="HYI206" s="875"/>
      <c r="HYJ206" s="875"/>
      <c r="HYK206" s="875"/>
      <c r="HYL206" s="875"/>
      <c r="HYM206" s="875"/>
      <c r="HYN206" s="875"/>
      <c r="HYO206" s="875"/>
      <c r="HYP206" s="875"/>
      <c r="HYQ206" s="875"/>
      <c r="HYR206" s="875"/>
      <c r="HYS206" s="875"/>
      <c r="HYT206" s="875"/>
      <c r="HYU206" s="875"/>
      <c r="HYV206" s="875"/>
      <c r="HYW206" s="875"/>
      <c r="HYX206" s="875"/>
      <c r="HYY206" s="875"/>
      <c r="HYZ206" s="875"/>
      <c r="HZA206" s="875"/>
      <c r="HZB206" s="875"/>
      <c r="HZC206" s="875"/>
      <c r="HZD206" s="875"/>
      <c r="HZE206" s="875"/>
      <c r="HZF206" s="875"/>
      <c r="HZG206" s="875"/>
      <c r="HZH206" s="875"/>
      <c r="HZI206" s="875"/>
      <c r="HZJ206" s="875"/>
      <c r="HZK206" s="875"/>
      <c r="HZL206" s="875"/>
      <c r="HZM206" s="875"/>
      <c r="HZN206" s="875"/>
      <c r="HZO206" s="875"/>
      <c r="HZP206" s="875"/>
      <c r="HZQ206" s="875"/>
      <c r="HZR206" s="875"/>
      <c r="HZS206" s="875"/>
      <c r="HZT206" s="875"/>
      <c r="HZU206" s="875"/>
      <c r="HZV206" s="875"/>
      <c r="HZW206" s="875"/>
      <c r="HZX206" s="875"/>
      <c r="HZY206" s="875"/>
      <c r="HZZ206" s="875"/>
      <c r="IAA206" s="875"/>
      <c r="IAB206" s="875"/>
      <c r="IAC206" s="875"/>
      <c r="IAD206" s="875"/>
      <c r="IAE206" s="875"/>
      <c r="IAF206" s="875"/>
      <c r="IAG206" s="875"/>
      <c r="IAH206" s="875"/>
      <c r="IAI206" s="875"/>
      <c r="IAJ206" s="875"/>
      <c r="IAK206" s="875"/>
      <c r="IAL206" s="875"/>
      <c r="IAM206" s="875"/>
      <c r="IAN206" s="875"/>
      <c r="IAO206" s="875"/>
      <c r="IAP206" s="875"/>
      <c r="IAQ206" s="875"/>
      <c r="IAR206" s="875"/>
      <c r="IAS206" s="875"/>
      <c r="IAT206" s="875"/>
      <c r="IAU206" s="875"/>
      <c r="IAV206" s="875"/>
      <c r="IAW206" s="875"/>
      <c r="IAX206" s="875"/>
      <c r="IAY206" s="875"/>
      <c r="IAZ206" s="875"/>
      <c r="IBA206" s="875"/>
      <c r="IBB206" s="875"/>
      <c r="IBC206" s="875"/>
      <c r="IBD206" s="875"/>
      <c r="IBE206" s="875"/>
      <c r="IBG206" s="875"/>
      <c r="IBH206" s="875"/>
      <c r="IBI206" s="875"/>
      <c r="IBJ206" s="875"/>
      <c r="IBK206" s="875"/>
      <c r="IBL206" s="875"/>
      <c r="IBM206" s="875"/>
      <c r="IBN206" s="875"/>
      <c r="IBO206" s="875"/>
      <c r="IBP206" s="875"/>
      <c r="IBQ206" s="875"/>
      <c r="IBR206" s="875"/>
      <c r="IBS206" s="875"/>
      <c r="IBT206" s="875"/>
      <c r="IBU206" s="875"/>
      <c r="IBV206" s="875"/>
      <c r="IBW206" s="875"/>
      <c r="IBX206" s="875"/>
      <c r="IBY206" s="875"/>
      <c r="IBZ206" s="875"/>
      <c r="ICA206" s="875"/>
      <c r="ICB206" s="875"/>
      <c r="ICC206" s="875"/>
      <c r="ICD206" s="875"/>
      <c r="ICE206" s="875"/>
      <c r="ICF206" s="875"/>
      <c r="ICG206" s="875"/>
      <c r="ICH206" s="875"/>
      <c r="ICI206" s="875"/>
      <c r="ICJ206" s="875"/>
      <c r="ICK206" s="875"/>
      <c r="ICL206" s="875"/>
      <c r="ICM206" s="875"/>
      <c r="ICN206" s="875"/>
      <c r="ICO206" s="875"/>
      <c r="ICP206" s="875"/>
      <c r="ICQ206" s="875"/>
      <c r="ICR206" s="875"/>
      <c r="ICS206" s="875"/>
      <c r="ICT206" s="875"/>
      <c r="ICU206" s="875"/>
      <c r="ICV206" s="875"/>
      <c r="ICW206" s="875"/>
      <c r="ICX206" s="875"/>
      <c r="ICY206" s="875"/>
      <c r="ICZ206" s="875"/>
      <c r="IDA206" s="875"/>
      <c r="IDB206" s="875"/>
      <c r="IDC206" s="875"/>
      <c r="IDD206" s="875"/>
      <c r="IDE206" s="875"/>
      <c r="IDF206" s="875"/>
      <c r="IDG206" s="875"/>
      <c r="IDH206" s="875"/>
      <c r="IDI206" s="875"/>
      <c r="IDJ206" s="875"/>
      <c r="IDK206" s="875"/>
      <c r="IDL206" s="875"/>
      <c r="IDM206" s="875"/>
      <c r="IDN206" s="875"/>
      <c r="IDO206" s="875"/>
      <c r="IDP206" s="875"/>
      <c r="IDQ206" s="875"/>
      <c r="IDR206" s="875"/>
      <c r="IDS206" s="875"/>
      <c r="IDT206" s="875"/>
      <c r="IDU206" s="875"/>
      <c r="IDV206" s="875"/>
      <c r="IDW206" s="875"/>
      <c r="IDX206" s="875"/>
      <c r="IDY206" s="875"/>
      <c r="IDZ206" s="875"/>
      <c r="IEA206" s="875"/>
      <c r="IEB206" s="875"/>
      <c r="IEC206" s="875"/>
      <c r="IED206" s="875"/>
      <c r="IEE206" s="875"/>
      <c r="IEF206" s="875"/>
      <c r="IEG206" s="875"/>
      <c r="IEH206" s="875"/>
      <c r="IEI206" s="875"/>
      <c r="IEJ206" s="875"/>
      <c r="IEK206" s="875"/>
      <c r="IEL206" s="875"/>
      <c r="IEM206" s="875"/>
      <c r="IEN206" s="875"/>
      <c r="IEO206" s="875"/>
      <c r="IEP206" s="875"/>
      <c r="IEQ206" s="875"/>
      <c r="IER206" s="875"/>
      <c r="IES206" s="875"/>
      <c r="IET206" s="875"/>
      <c r="IEU206" s="875"/>
      <c r="IEV206" s="875"/>
      <c r="IEW206" s="875"/>
      <c r="IEX206" s="875"/>
      <c r="IEY206" s="875"/>
      <c r="IEZ206" s="875"/>
      <c r="IFA206" s="875"/>
      <c r="IFB206" s="875"/>
      <c r="IFC206" s="875"/>
      <c r="IFD206" s="875"/>
      <c r="IFE206" s="875"/>
      <c r="IFF206" s="875"/>
      <c r="IFG206" s="875"/>
      <c r="IFH206" s="875"/>
      <c r="IFI206" s="875"/>
      <c r="IFJ206" s="875"/>
      <c r="IFK206" s="875"/>
      <c r="IFL206" s="875"/>
      <c r="IFM206" s="875"/>
      <c r="IFN206" s="875"/>
      <c r="IFO206" s="875"/>
      <c r="IFP206" s="875"/>
      <c r="IFQ206" s="875"/>
      <c r="IFR206" s="875"/>
      <c r="IFS206" s="875"/>
      <c r="IFT206" s="875"/>
      <c r="IFU206" s="875"/>
      <c r="IFV206" s="875"/>
      <c r="IFW206" s="875"/>
      <c r="IFX206" s="875"/>
      <c r="IFY206" s="875"/>
      <c r="IFZ206" s="875"/>
      <c r="IGA206" s="875"/>
      <c r="IGB206" s="875"/>
      <c r="IGC206" s="875"/>
      <c r="IGD206" s="875"/>
      <c r="IGE206" s="875"/>
      <c r="IGF206" s="875"/>
      <c r="IGG206" s="875"/>
      <c r="IGH206" s="875"/>
      <c r="IGI206" s="875"/>
      <c r="IGJ206" s="875"/>
      <c r="IGK206" s="875"/>
      <c r="IGL206" s="875"/>
      <c r="IGM206" s="875"/>
      <c r="IGN206" s="875"/>
      <c r="IGO206" s="875"/>
      <c r="IGP206" s="875"/>
      <c r="IGQ206" s="875"/>
      <c r="IGR206" s="875"/>
      <c r="IGS206" s="875"/>
      <c r="IGT206" s="875"/>
      <c r="IGU206" s="875"/>
      <c r="IGV206" s="875"/>
      <c r="IGW206" s="875"/>
      <c r="IGX206" s="875"/>
      <c r="IGY206" s="875"/>
      <c r="IGZ206" s="875"/>
      <c r="IHA206" s="875"/>
      <c r="IHB206" s="875"/>
      <c r="IHC206" s="875"/>
      <c r="IHD206" s="875"/>
      <c r="IHE206" s="875"/>
      <c r="IHF206" s="875"/>
      <c r="IHG206" s="875"/>
      <c r="IHH206" s="875"/>
      <c r="IHI206" s="875"/>
      <c r="IHJ206" s="875"/>
      <c r="IHK206" s="875"/>
      <c r="IHL206" s="875"/>
      <c r="IHM206" s="875"/>
      <c r="IHN206" s="875"/>
      <c r="IHO206" s="875"/>
      <c r="IHP206" s="875"/>
      <c r="IHQ206" s="875"/>
      <c r="IHR206" s="875"/>
      <c r="IHS206" s="875"/>
      <c r="IHT206" s="875"/>
      <c r="IHU206" s="875"/>
      <c r="IHV206" s="875"/>
      <c r="IHW206" s="875"/>
      <c r="IHX206" s="875"/>
      <c r="IHY206" s="875"/>
      <c r="IHZ206" s="875"/>
      <c r="IIA206" s="875"/>
      <c r="IIB206" s="875"/>
      <c r="IIC206" s="875"/>
      <c r="IID206" s="875"/>
      <c r="IIE206" s="875"/>
      <c r="IIF206" s="875"/>
      <c r="IIG206" s="875"/>
      <c r="IIH206" s="875"/>
      <c r="III206" s="875"/>
      <c r="IIJ206" s="875"/>
      <c r="IIK206" s="875"/>
      <c r="IIL206" s="875"/>
      <c r="IIM206" s="875"/>
      <c r="IIN206" s="875"/>
      <c r="IIO206" s="875"/>
      <c r="IIP206" s="875"/>
      <c r="IIQ206" s="875"/>
      <c r="IIR206" s="875"/>
      <c r="IIS206" s="875"/>
      <c r="IIT206" s="875"/>
      <c r="IIU206" s="875"/>
      <c r="IIV206" s="875"/>
      <c r="IIW206" s="875"/>
      <c r="IIX206" s="875"/>
      <c r="IIY206" s="875"/>
      <c r="IIZ206" s="875"/>
      <c r="IJA206" s="875"/>
      <c r="IJB206" s="875"/>
      <c r="IJC206" s="875"/>
      <c r="IJD206" s="875"/>
      <c r="IJE206" s="875"/>
      <c r="IJF206" s="875"/>
      <c r="IJG206" s="875"/>
      <c r="IJH206" s="875"/>
      <c r="IJI206" s="875"/>
      <c r="IJJ206" s="875"/>
      <c r="IJK206" s="875"/>
      <c r="IJL206" s="875"/>
      <c r="IJM206" s="875"/>
      <c r="IJN206" s="875"/>
      <c r="IJO206" s="875"/>
      <c r="IJP206" s="875"/>
      <c r="IJQ206" s="875"/>
      <c r="IJR206" s="875"/>
      <c r="IJS206" s="875"/>
      <c r="IJT206" s="875"/>
      <c r="IJU206" s="875"/>
      <c r="IJV206" s="875"/>
      <c r="IJW206" s="875"/>
      <c r="IJX206" s="875"/>
      <c r="IJY206" s="875"/>
      <c r="IJZ206" s="875"/>
      <c r="IKA206" s="875"/>
      <c r="IKB206" s="875"/>
      <c r="IKC206" s="875"/>
      <c r="IKD206" s="875"/>
      <c r="IKE206" s="875"/>
      <c r="IKF206" s="875"/>
      <c r="IKG206" s="875"/>
      <c r="IKH206" s="875"/>
      <c r="IKI206" s="875"/>
      <c r="IKJ206" s="875"/>
      <c r="IKK206" s="875"/>
      <c r="IKL206" s="875"/>
      <c r="IKM206" s="875"/>
      <c r="IKN206" s="875"/>
      <c r="IKO206" s="875"/>
      <c r="IKP206" s="875"/>
      <c r="IKQ206" s="875"/>
      <c r="IKR206" s="875"/>
      <c r="IKS206" s="875"/>
      <c r="IKT206" s="875"/>
      <c r="IKU206" s="875"/>
      <c r="IKV206" s="875"/>
      <c r="IKW206" s="875"/>
      <c r="IKX206" s="875"/>
      <c r="IKY206" s="875"/>
      <c r="IKZ206" s="875"/>
      <c r="ILA206" s="875"/>
      <c r="ILC206" s="875"/>
      <c r="ILD206" s="875"/>
      <c r="ILE206" s="875"/>
      <c r="ILF206" s="875"/>
      <c r="ILG206" s="875"/>
      <c r="ILH206" s="875"/>
      <c r="ILI206" s="875"/>
      <c r="ILJ206" s="875"/>
      <c r="ILK206" s="875"/>
      <c r="ILL206" s="875"/>
      <c r="ILM206" s="875"/>
      <c r="ILN206" s="875"/>
      <c r="ILO206" s="875"/>
      <c r="ILP206" s="875"/>
      <c r="ILQ206" s="875"/>
      <c r="ILR206" s="875"/>
      <c r="ILS206" s="875"/>
      <c r="ILT206" s="875"/>
      <c r="ILU206" s="875"/>
      <c r="ILV206" s="875"/>
      <c r="ILW206" s="875"/>
      <c r="ILX206" s="875"/>
      <c r="ILY206" s="875"/>
      <c r="ILZ206" s="875"/>
      <c r="IMA206" s="875"/>
      <c r="IMB206" s="875"/>
      <c r="IMC206" s="875"/>
      <c r="IMD206" s="875"/>
      <c r="IME206" s="875"/>
      <c r="IMF206" s="875"/>
      <c r="IMG206" s="875"/>
      <c r="IMH206" s="875"/>
      <c r="IMI206" s="875"/>
      <c r="IMJ206" s="875"/>
      <c r="IMK206" s="875"/>
      <c r="IML206" s="875"/>
      <c r="IMM206" s="875"/>
      <c r="IMN206" s="875"/>
      <c r="IMO206" s="875"/>
      <c r="IMP206" s="875"/>
      <c r="IMQ206" s="875"/>
      <c r="IMR206" s="875"/>
      <c r="IMS206" s="875"/>
      <c r="IMT206" s="875"/>
      <c r="IMU206" s="875"/>
      <c r="IMV206" s="875"/>
      <c r="IMW206" s="875"/>
      <c r="IMX206" s="875"/>
      <c r="IMY206" s="875"/>
      <c r="IMZ206" s="875"/>
      <c r="INA206" s="875"/>
      <c r="INB206" s="875"/>
      <c r="INC206" s="875"/>
      <c r="IND206" s="875"/>
      <c r="INE206" s="875"/>
      <c r="INF206" s="875"/>
      <c r="ING206" s="875"/>
      <c r="INH206" s="875"/>
      <c r="INI206" s="875"/>
      <c r="INJ206" s="875"/>
      <c r="INK206" s="875"/>
      <c r="INL206" s="875"/>
      <c r="INM206" s="875"/>
      <c r="INN206" s="875"/>
      <c r="INO206" s="875"/>
      <c r="INP206" s="875"/>
      <c r="INQ206" s="875"/>
      <c r="INR206" s="875"/>
      <c r="INS206" s="875"/>
      <c r="INT206" s="875"/>
      <c r="INU206" s="875"/>
      <c r="INV206" s="875"/>
      <c r="INW206" s="875"/>
      <c r="INX206" s="875"/>
      <c r="INY206" s="875"/>
      <c r="INZ206" s="875"/>
      <c r="IOA206" s="875"/>
      <c r="IOB206" s="875"/>
      <c r="IOC206" s="875"/>
      <c r="IOD206" s="875"/>
      <c r="IOE206" s="875"/>
      <c r="IOF206" s="875"/>
      <c r="IOG206" s="875"/>
      <c r="IOH206" s="875"/>
      <c r="IOI206" s="875"/>
      <c r="IOJ206" s="875"/>
      <c r="IOK206" s="875"/>
      <c r="IOL206" s="875"/>
      <c r="IOM206" s="875"/>
      <c r="ION206" s="875"/>
      <c r="IOO206" s="875"/>
      <c r="IOP206" s="875"/>
      <c r="IOQ206" s="875"/>
      <c r="IOR206" s="875"/>
      <c r="IOS206" s="875"/>
      <c r="IOT206" s="875"/>
      <c r="IOU206" s="875"/>
      <c r="IOV206" s="875"/>
      <c r="IOW206" s="875"/>
      <c r="IOX206" s="875"/>
      <c r="IOY206" s="875"/>
      <c r="IOZ206" s="875"/>
      <c r="IPA206" s="875"/>
      <c r="IPB206" s="875"/>
      <c r="IPC206" s="875"/>
      <c r="IPD206" s="875"/>
      <c r="IPE206" s="875"/>
      <c r="IPF206" s="875"/>
      <c r="IPG206" s="875"/>
      <c r="IPH206" s="875"/>
      <c r="IPI206" s="875"/>
      <c r="IPJ206" s="875"/>
      <c r="IPK206" s="875"/>
      <c r="IPL206" s="875"/>
      <c r="IPM206" s="875"/>
      <c r="IPN206" s="875"/>
      <c r="IPO206" s="875"/>
      <c r="IPP206" s="875"/>
      <c r="IPQ206" s="875"/>
      <c r="IPR206" s="875"/>
      <c r="IPS206" s="875"/>
      <c r="IPT206" s="875"/>
      <c r="IPU206" s="875"/>
      <c r="IPV206" s="875"/>
      <c r="IPW206" s="875"/>
      <c r="IPX206" s="875"/>
      <c r="IPY206" s="875"/>
      <c r="IPZ206" s="875"/>
      <c r="IQA206" s="875"/>
      <c r="IQB206" s="875"/>
      <c r="IQC206" s="875"/>
      <c r="IQD206" s="875"/>
      <c r="IQE206" s="875"/>
      <c r="IQF206" s="875"/>
      <c r="IQG206" s="875"/>
      <c r="IQH206" s="875"/>
      <c r="IQI206" s="875"/>
      <c r="IQJ206" s="875"/>
      <c r="IQK206" s="875"/>
      <c r="IQL206" s="875"/>
      <c r="IQM206" s="875"/>
      <c r="IQN206" s="875"/>
      <c r="IQO206" s="875"/>
      <c r="IQP206" s="875"/>
      <c r="IQQ206" s="875"/>
      <c r="IQR206" s="875"/>
      <c r="IQS206" s="875"/>
      <c r="IQT206" s="875"/>
      <c r="IQU206" s="875"/>
      <c r="IQV206" s="875"/>
      <c r="IQW206" s="875"/>
      <c r="IQX206" s="875"/>
      <c r="IQY206" s="875"/>
      <c r="IQZ206" s="875"/>
      <c r="IRA206" s="875"/>
      <c r="IRB206" s="875"/>
      <c r="IRC206" s="875"/>
      <c r="IRD206" s="875"/>
      <c r="IRE206" s="875"/>
      <c r="IRF206" s="875"/>
      <c r="IRG206" s="875"/>
      <c r="IRH206" s="875"/>
      <c r="IRI206" s="875"/>
      <c r="IRJ206" s="875"/>
      <c r="IRK206" s="875"/>
      <c r="IRL206" s="875"/>
      <c r="IRM206" s="875"/>
      <c r="IRN206" s="875"/>
      <c r="IRO206" s="875"/>
      <c r="IRP206" s="875"/>
      <c r="IRQ206" s="875"/>
      <c r="IRR206" s="875"/>
      <c r="IRS206" s="875"/>
      <c r="IRT206" s="875"/>
      <c r="IRU206" s="875"/>
      <c r="IRV206" s="875"/>
      <c r="IRW206" s="875"/>
      <c r="IRX206" s="875"/>
      <c r="IRY206" s="875"/>
      <c r="IRZ206" s="875"/>
      <c r="ISA206" s="875"/>
      <c r="ISB206" s="875"/>
      <c r="ISC206" s="875"/>
      <c r="ISD206" s="875"/>
      <c r="ISE206" s="875"/>
      <c r="ISF206" s="875"/>
      <c r="ISG206" s="875"/>
      <c r="ISH206" s="875"/>
      <c r="ISI206" s="875"/>
      <c r="ISJ206" s="875"/>
      <c r="ISK206" s="875"/>
      <c r="ISL206" s="875"/>
      <c r="ISM206" s="875"/>
      <c r="ISN206" s="875"/>
      <c r="ISO206" s="875"/>
      <c r="ISP206" s="875"/>
      <c r="ISQ206" s="875"/>
      <c r="ISR206" s="875"/>
      <c r="ISS206" s="875"/>
      <c r="IST206" s="875"/>
      <c r="ISU206" s="875"/>
      <c r="ISV206" s="875"/>
      <c r="ISW206" s="875"/>
      <c r="ISX206" s="875"/>
      <c r="ISY206" s="875"/>
      <c r="ISZ206" s="875"/>
      <c r="ITA206" s="875"/>
      <c r="ITB206" s="875"/>
      <c r="ITC206" s="875"/>
      <c r="ITD206" s="875"/>
      <c r="ITE206" s="875"/>
      <c r="ITF206" s="875"/>
      <c r="ITG206" s="875"/>
      <c r="ITH206" s="875"/>
      <c r="ITI206" s="875"/>
      <c r="ITJ206" s="875"/>
      <c r="ITK206" s="875"/>
      <c r="ITL206" s="875"/>
      <c r="ITM206" s="875"/>
      <c r="ITN206" s="875"/>
      <c r="ITO206" s="875"/>
      <c r="ITP206" s="875"/>
      <c r="ITQ206" s="875"/>
      <c r="ITR206" s="875"/>
      <c r="ITS206" s="875"/>
      <c r="ITT206" s="875"/>
      <c r="ITU206" s="875"/>
      <c r="ITV206" s="875"/>
      <c r="ITW206" s="875"/>
      <c r="ITX206" s="875"/>
      <c r="ITY206" s="875"/>
      <c r="ITZ206" s="875"/>
      <c r="IUA206" s="875"/>
      <c r="IUB206" s="875"/>
      <c r="IUC206" s="875"/>
      <c r="IUD206" s="875"/>
      <c r="IUE206" s="875"/>
      <c r="IUF206" s="875"/>
      <c r="IUG206" s="875"/>
      <c r="IUH206" s="875"/>
      <c r="IUI206" s="875"/>
      <c r="IUJ206" s="875"/>
      <c r="IUK206" s="875"/>
      <c r="IUL206" s="875"/>
      <c r="IUM206" s="875"/>
      <c r="IUN206" s="875"/>
      <c r="IUO206" s="875"/>
      <c r="IUP206" s="875"/>
      <c r="IUQ206" s="875"/>
      <c r="IUR206" s="875"/>
      <c r="IUS206" s="875"/>
      <c r="IUT206" s="875"/>
      <c r="IUU206" s="875"/>
      <c r="IUV206" s="875"/>
      <c r="IUW206" s="875"/>
      <c r="IUY206" s="875"/>
      <c r="IUZ206" s="875"/>
      <c r="IVA206" s="875"/>
      <c r="IVB206" s="875"/>
      <c r="IVC206" s="875"/>
      <c r="IVD206" s="875"/>
      <c r="IVE206" s="875"/>
      <c r="IVF206" s="875"/>
      <c r="IVG206" s="875"/>
      <c r="IVH206" s="875"/>
      <c r="IVI206" s="875"/>
      <c r="IVJ206" s="875"/>
      <c r="IVK206" s="875"/>
      <c r="IVL206" s="875"/>
      <c r="IVM206" s="875"/>
      <c r="IVN206" s="875"/>
      <c r="IVO206" s="875"/>
      <c r="IVP206" s="875"/>
      <c r="IVQ206" s="875"/>
      <c r="IVR206" s="875"/>
      <c r="IVS206" s="875"/>
      <c r="IVT206" s="875"/>
      <c r="IVU206" s="875"/>
      <c r="IVV206" s="875"/>
      <c r="IVW206" s="875"/>
      <c r="IVX206" s="875"/>
      <c r="IVY206" s="875"/>
      <c r="IVZ206" s="875"/>
      <c r="IWA206" s="875"/>
      <c r="IWB206" s="875"/>
      <c r="IWC206" s="875"/>
      <c r="IWD206" s="875"/>
      <c r="IWE206" s="875"/>
      <c r="IWF206" s="875"/>
      <c r="IWG206" s="875"/>
      <c r="IWH206" s="875"/>
      <c r="IWI206" s="875"/>
      <c r="IWJ206" s="875"/>
      <c r="IWK206" s="875"/>
      <c r="IWL206" s="875"/>
      <c r="IWM206" s="875"/>
      <c r="IWN206" s="875"/>
      <c r="IWO206" s="875"/>
      <c r="IWP206" s="875"/>
      <c r="IWQ206" s="875"/>
      <c r="IWR206" s="875"/>
      <c r="IWS206" s="875"/>
      <c r="IWT206" s="875"/>
      <c r="IWU206" s="875"/>
      <c r="IWV206" s="875"/>
      <c r="IWW206" s="875"/>
      <c r="IWX206" s="875"/>
      <c r="IWY206" s="875"/>
      <c r="IWZ206" s="875"/>
      <c r="IXA206" s="875"/>
      <c r="IXB206" s="875"/>
      <c r="IXC206" s="875"/>
      <c r="IXD206" s="875"/>
      <c r="IXE206" s="875"/>
      <c r="IXF206" s="875"/>
      <c r="IXG206" s="875"/>
      <c r="IXH206" s="875"/>
      <c r="IXI206" s="875"/>
      <c r="IXJ206" s="875"/>
      <c r="IXK206" s="875"/>
      <c r="IXL206" s="875"/>
      <c r="IXM206" s="875"/>
      <c r="IXN206" s="875"/>
      <c r="IXO206" s="875"/>
      <c r="IXP206" s="875"/>
      <c r="IXQ206" s="875"/>
      <c r="IXR206" s="875"/>
      <c r="IXS206" s="875"/>
      <c r="IXT206" s="875"/>
      <c r="IXU206" s="875"/>
      <c r="IXV206" s="875"/>
      <c r="IXW206" s="875"/>
      <c r="IXX206" s="875"/>
      <c r="IXY206" s="875"/>
      <c r="IXZ206" s="875"/>
      <c r="IYA206" s="875"/>
      <c r="IYB206" s="875"/>
      <c r="IYC206" s="875"/>
      <c r="IYD206" s="875"/>
      <c r="IYE206" s="875"/>
      <c r="IYF206" s="875"/>
      <c r="IYG206" s="875"/>
      <c r="IYH206" s="875"/>
      <c r="IYI206" s="875"/>
      <c r="IYJ206" s="875"/>
      <c r="IYK206" s="875"/>
      <c r="IYL206" s="875"/>
      <c r="IYM206" s="875"/>
      <c r="IYN206" s="875"/>
      <c r="IYO206" s="875"/>
      <c r="IYP206" s="875"/>
      <c r="IYQ206" s="875"/>
      <c r="IYR206" s="875"/>
      <c r="IYS206" s="875"/>
      <c r="IYT206" s="875"/>
      <c r="IYU206" s="875"/>
      <c r="IYV206" s="875"/>
      <c r="IYW206" s="875"/>
      <c r="IYX206" s="875"/>
      <c r="IYY206" s="875"/>
      <c r="IYZ206" s="875"/>
      <c r="IZA206" s="875"/>
      <c r="IZB206" s="875"/>
      <c r="IZC206" s="875"/>
      <c r="IZD206" s="875"/>
      <c r="IZE206" s="875"/>
      <c r="IZF206" s="875"/>
      <c r="IZG206" s="875"/>
      <c r="IZH206" s="875"/>
      <c r="IZI206" s="875"/>
      <c r="IZJ206" s="875"/>
      <c r="IZK206" s="875"/>
      <c r="IZL206" s="875"/>
      <c r="IZM206" s="875"/>
      <c r="IZN206" s="875"/>
      <c r="IZO206" s="875"/>
      <c r="IZP206" s="875"/>
      <c r="IZQ206" s="875"/>
      <c r="IZR206" s="875"/>
      <c r="IZS206" s="875"/>
      <c r="IZT206" s="875"/>
      <c r="IZU206" s="875"/>
      <c r="IZV206" s="875"/>
      <c r="IZW206" s="875"/>
      <c r="IZX206" s="875"/>
      <c r="IZY206" s="875"/>
      <c r="IZZ206" s="875"/>
      <c r="JAA206" s="875"/>
      <c r="JAB206" s="875"/>
      <c r="JAC206" s="875"/>
      <c r="JAD206" s="875"/>
      <c r="JAE206" s="875"/>
      <c r="JAF206" s="875"/>
      <c r="JAG206" s="875"/>
      <c r="JAH206" s="875"/>
      <c r="JAI206" s="875"/>
      <c r="JAJ206" s="875"/>
      <c r="JAK206" s="875"/>
      <c r="JAL206" s="875"/>
      <c r="JAM206" s="875"/>
      <c r="JAN206" s="875"/>
      <c r="JAO206" s="875"/>
      <c r="JAP206" s="875"/>
      <c r="JAQ206" s="875"/>
      <c r="JAR206" s="875"/>
      <c r="JAS206" s="875"/>
      <c r="JAT206" s="875"/>
      <c r="JAU206" s="875"/>
      <c r="JAV206" s="875"/>
      <c r="JAW206" s="875"/>
      <c r="JAX206" s="875"/>
      <c r="JAY206" s="875"/>
      <c r="JAZ206" s="875"/>
      <c r="JBA206" s="875"/>
      <c r="JBB206" s="875"/>
      <c r="JBC206" s="875"/>
      <c r="JBD206" s="875"/>
      <c r="JBE206" s="875"/>
      <c r="JBF206" s="875"/>
      <c r="JBG206" s="875"/>
      <c r="JBH206" s="875"/>
      <c r="JBI206" s="875"/>
      <c r="JBJ206" s="875"/>
      <c r="JBK206" s="875"/>
      <c r="JBL206" s="875"/>
      <c r="JBM206" s="875"/>
      <c r="JBN206" s="875"/>
      <c r="JBO206" s="875"/>
      <c r="JBP206" s="875"/>
      <c r="JBQ206" s="875"/>
      <c r="JBR206" s="875"/>
      <c r="JBS206" s="875"/>
      <c r="JBT206" s="875"/>
      <c r="JBU206" s="875"/>
      <c r="JBV206" s="875"/>
      <c r="JBW206" s="875"/>
      <c r="JBX206" s="875"/>
      <c r="JBY206" s="875"/>
      <c r="JBZ206" s="875"/>
      <c r="JCA206" s="875"/>
      <c r="JCB206" s="875"/>
      <c r="JCC206" s="875"/>
      <c r="JCD206" s="875"/>
      <c r="JCE206" s="875"/>
      <c r="JCF206" s="875"/>
      <c r="JCG206" s="875"/>
      <c r="JCH206" s="875"/>
      <c r="JCI206" s="875"/>
      <c r="JCJ206" s="875"/>
      <c r="JCK206" s="875"/>
      <c r="JCL206" s="875"/>
      <c r="JCM206" s="875"/>
      <c r="JCN206" s="875"/>
      <c r="JCO206" s="875"/>
      <c r="JCP206" s="875"/>
      <c r="JCQ206" s="875"/>
      <c r="JCR206" s="875"/>
      <c r="JCS206" s="875"/>
      <c r="JCT206" s="875"/>
      <c r="JCU206" s="875"/>
      <c r="JCV206" s="875"/>
      <c r="JCW206" s="875"/>
      <c r="JCX206" s="875"/>
      <c r="JCY206" s="875"/>
      <c r="JCZ206" s="875"/>
      <c r="JDA206" s="875"/>
      <c r="JDB206" s="875"/>
      <c r="JDC206" s="875"/>
      <c r="JDD206" s="875"/>
      <c r="JDE206" s="875"/>
      <c r="JDF206" s="875"/>
      <c r="JDG206" s="875"/>
      <c r="JDH206" s="875"/>
      <c r="JDI206" s="875"/>
      <c r="JDJ206" s="875"/>
      <c r="JDK206" s="875"/>
      <c r="JDL206" s="875"/>
      <c r="JDM206" s="875"/>
      <c r="JDN206" s="875"/>
      <c r="JDO206" s="875"/>
      <c r="JDP206" s="875"/>
      <c r="JDQ206" s="875"/>
      <c r="JDR206" s="875"/>
      <c r="JDS206" s="875"/>
      <c r="JDT206" s="875"/>
      <c r="JDU206" s="875"/>
      <c r="JDV206" s="875"/>
      <c r="JDW206" s="875"/>
      <c r="JDX206" s="875"/>
      <c r="JDY206" s="875"/>
      <c r="JDZ206" s="875"/>
      <c r="JEA206" s="875"/>
      <c r="JEB206" s="875"/>
      <c r="JEC206" s="875"/>
      <c r="JED206" s="875"/>
      <c r="JEE206" s="875"/>
      <c r="JEF206" s="875"/>
      <c r="JEG206" s="875"/>
      <c r="JEH206" s="875"/>
      <c r="JEI206" s="875"/>
      <c r="JEJ206" s="875"/>
      <c r="JEK206" s="875"/>
      <c r="JEL206" s="875"/>
      <c r="JEM206" s="875"/>
      <c r="JEN206" s="875"/>
      <c r="JEO206" s="875"/>
      <c r="JEP206" s="875"/>
      <c r="JEQ206" s="875"/>
      <c r="JER206" s="875"/>
      <c r="JES206" s="875"/>
      <c r="JEU206" s="875"/>
      <c r="JEV206" s="875"/>
      <c r="JEW206" s="875"/>
      <c r="JEX206" s="875"/>
      <c r="JEY206" s="875"/>
      <c r="JEZ206" s="875"/>
      <c r="JFA206" s="875"/>
      <c r="JFB206" s="875"/>
      <c r="JFC206" s="875"/>
      <c r="JFD206" s="875"/>
      <c r="JFE206" s="875"/>
      <c r="JFF206" s="875"/>
      <c r="JFG206" s="875"/>
      <c r="JFH206" s="875"/>
      <c r="JFI206" s="875"/>
      <c r="JFJ206" s="875"/>
      <c r="JFK206" s="875"/>
      <c r="JFL206" s="875"/>
      <c r="JFM206" s="875"/>
      <c r="JFN206" s="875"/>
      <c r="JFO206" s="875"/>
      <c r="JFP206" s="875"/>
      <c r="JFQ206" s="875"/>
      <c r="JFR206" s="875"/>
      <c r="JFS206" s="875"/>
      <c r="JFT206" s="875"/>
      <c r="JFU206" s="875"/>
      <c r="JFV206" s="875"/>
      <c r="JFW206" s="875"/>
      <c r="JFX206" s="875"/>
      <c r="JFY206" s="875"/>
      <c r="JFZ206" s="875"/>
      <c r="JGA206" s="875"/>
      <c r="JGB206" s="875"/>
      <c r="JGC206" s="875"/>
      <c r="JGD206" s="875"/>
      <c r="JGE206" s="875"/>
      <c r="JGF206" s="875"/>
      <c r="JGG206" s="875"/>
      <c r="JGH206" s="875"/>
      <c r="JGI206" s="875"/>
      <c r="JGJ206" s="875"/>
      <c r="JGK206" s="875"/>
      <c r="JGL206" s="875"/>
      <c r="JGM206" s="875"/>
      <c r="JGN206" s="875"/>
      <c r="JGO206" s="875"/>
      <c r="JGP206" s="875"/>
      <c r="JGQ206" s="875"/>
      <c r="JGR206" s="875"/>
      <c r="JGS206" s="875"/>
      <c r="JGT206" s="875"/>
      <c r="JGU206" s="875"/>
      <c r="JGV206" s="875"/>
      <c r="JGW206" s="875"/>
      <c r="JGX206" s="875"/>
      <c r="JGY206" s="875"/>
      <c r="JGZ206" s="875"/>
      <c r="JHA206" s="875"/>
      <c r="JHB206" s="875"/>
      <c r="JHC206" s="875"/>
      <c r="JHD206" s="875"/>
      <c r="JHE206" s="875"/>
      <c r="JHF206" s="875"/>
      <c r="JHG206" s="875"/>
      <c r="JHH206" s="875"/>
      <c r="JHI206" s="875"/>
      <c r="JHJ206" s="875"/>
      <c r="JHK206" s="875"/>
      <c r="JHL206" s="875"/>
      <c r="JHM206" s="875"/>
      <c r="JHN206" s="875"/>
      <c r="JHO206" s="875"/>
      <c r="JHP206" s="875"/>
      <c r="JHQ206" s="875"/>
      <c r="JHR206" s="875"/>
      <c r="JHS206" s="875"/>
      <c r="JHT206" s="875"/>
      <c r="JHU206" s="875"/>
      <c r="JHV206" s="875"/>
      <c r="JHW206" s="875"/>
      <c r="JHX206" s="875"/>
      <c r="JHY206" s="875"/>
      <c r="JHZ206" s="875"/>
      <c r="JIA206" s="875"/>
      <c r="JIB206" s="875"/>
      <c r="JIC206" s="875"/>
      <c r="JID206" s="875"/>
      <c r="JIE206" s="875"/>
      <c r="JIF206" s="875"/>
      <c r="JIG206" s="875"/>
      <c r="JIH206" s="875"/>
      <c r="JII206" s="875"/>
      <c r="JIJ206" s="875"/>
      <c r="JIK206" s="875"/>
      <c r="JIL206" s="875"/>
      <c r="JIM206" s="875"/>
      <c r="JIN206" s="875"/>
      <c r="JIO206" s="875"/>
      <c r="JIP206" s="875"/>
      <c r="JIQ206" s="875"/>
      <c r="JIR206" s="875"/>
      <c r="JIS206" s="875"/>
      <c r="JIT206" s="875"/>
      <c r="JIU206" s="875"/>
      <c r="JIV206" s="875"/>
      <c r="JIW206" s="875"/>
      <c r="JIX206" s="875"/>
      <c r="JIY206" s="875"/>
      <c r="JIZ206" s="875"/>
      <c r="JJA206" s="875"/>
      <c r="JJB206" s="875"/>
      <c r="JJC206" s="875"/>
      <c r="JJD206" s="875"/>
      <c r="JJE206" s="875"/>
      <c r="JJF206" s="875"/>
      <c r="JJG206" s="875"/>
      <c r="JJH206" s="875"/>
      <c r="JJI206" s="875"/>
      <c r="JJJ206" s="875"/>
      <c r="JJK206" s="875"/>
      <c r="JJL206" s="875"/>
      <c r="JJM206" s="875"/>
      <c r="JJN206" s="875"/>
      <c r="JJO206" s="875"/>
      <c r="JJP206" s="875"/>
      <c r="JJQ206" s="875"/>
      <c r="JJR206" s="875"/>
      <c r="JJS206" s="875"/>
      <c r="JJT206" s="875"/>
      <c r="JJU206" s="875"/>
      <c r="JJV206" s="875"/>
      <c r="JJW206" s="875"/>
      <c r="JJX206" s="875"/>
      <c r="JJY206" s="875"/>
      <c r="JJZ206" s="875"/>
      <c r="JKA206" s="875"/>
      <c r="JKB206" s="875"/>
      <c r="JKC206" s="875"/>
      <c r="JKD206" s="875"/>
      <c r="JKE206" s="875"/>
      <c r="JKF206" s="875"/>
      <c r="JKG206" s="875"/>
      <c r="JKH206" s="875"/>
      <c r="JKI206" s="875"/>
      <c r="JKJ206" s="875"/>
      <c r="JKK206" s="875"/>
      <c r="JKL206" s="875"/>
      <c r="JKM206" s="875"/>
      <c r="JKN206" s="875"/>
      <c r="JKO206" s="875"/>
      <c r="JKP206" s="875"/>
      <c r="JKQ206" s="875"/>
      <c r="JKR206" s="875"/>
      <c r="JKS206" s="875"/>
      <c r="JKT206" s="875"/>
      <c r="JKU206" s="875"/>
      <c r="JKV206" s="875"/>
      <c r="JKW206" s="875"/>
      <c r="JKX206" s="875"/>
      <c r="JKY206" s="875"/>
      <c r="JKZ206" s="875"/>
      <c r="JLA206" s="875"/>
      <c r="JLB206" s="875"/>
      <c r="JLC206" s="875"/>
      <c r="JLD206" s="875"/>
      <c r="JLE206" s="875"/>
      <c r="JLF206" s="875"/>
      <c r="JLG206" s="875"/>
      <c r="JLH206" s="875"/>
      <c r="JLI206" s="875"/>
      <c r="JLJ206" s="875"/>
      <c r="JLK206" s="875"/>
      <c r="JLL206" s="875"/>
      <c r="JLM206" s="875"/>
      <c r="JLN206" s="875"/>
      <c r="JLO206" s="875"/>
      <c r="JLP206" s="875"/>
      <c r="JLQ206" s="875"/>
      <c r="JLR206" s="875"/>
      <c r="JLS206" s="875"/>
      <c r="JLT206" s="875"/>
      <c r="JLU206" s="875"/>
      <c r="JLV206" s="875"/>
      <c r="JLW206" s="875"/>
      <c r="JLX206" s="875"/>
      <c r="JLY206" s="875"/>
      <c r="JLZ206" s="875"/>
      <c r="JMA206" s="875"/>
      <c r="JMB206" s="875"/>
      <c r="JMC206" s="875"/>
      <c r="JMD206" s="875"/>
      <c r="JME206" s="875"/>
      <c r="JMF206" s="875"/>
      <c r="JMG206" s="875"/>
      <c r="JMH206" s="875"/>
      <c r="JMI206" s="875"/>
      <c r="JMJ206" s="875"/>
      <c r="JMK206" s="875"/>
      <c r="JML206" s="875"/>
      <c r="JMM206" s="875"/>
      <c r="JMN206" s="875"/>
      <c r="JMO206" s="875"/>
      <c r="JMP206" s="875"/>
      <c r="JMQ206" s="875"/>
      <c r="JMR206" s="875"/>
      <c r="JMS206" s="875"/>
      <c r="JMT206" s="875"/>
      <c r="JMU206" s="875"/>
      <c r="JMV206" s="875"/>
      <c r="JMW206" s="875"/>
      <c r="JMX206" s="875"/>
      <c r="JMY206" s="875"/>
      <c r="JMZ206" s="875"/>
      <c r="JNA206" s="875"/>
      <c r="JNB206" s="875"/>
      <c r="JNC206" s="875"/>
      <c r="JND206" s="875"/>
      <c r="JNE206" s="875"/>
      <c r="JNF206" s="875"/>
      <c r="JNG206" s="875"/>
      <c r="JNH206" s="875"/>
      <c r="JNI206" s="875"/>
      <c r="JNJ206" s="875"/>
      <c r="JNK206" s="875"/>
      <c r="JNL206" s="875"/>
      <c r="JNM206" s="875"/>
      <c r="JNN206" s="875"/>
      <c r="JNO206" s="875"/>
      <c r="JNP206" s="875"/>
      <c r="JNQ206" s="875"/>
      <c r="JNR206" s="875"/>
      <c r="JNS206" s="875"/>
      <c r="JNT206" s="875"/>
      <c r="JNU206" s="875"/>
      <c r="JNV206" s="875"/>
      <c r="JNW206" s="875"/>
      <c r="JNX206" s="875"/>
      <c r="JNY206" s="875"/>
      <c r="JNZ206" s="875"/>
      <c r="JOA206" s="875"/>
      <c r="JOB206" s="875"/>
      <c r="JOC206" s="875"/>
      <c r="JOD206" s="875"/>
      <c r="JOE206" s="875"/>
      <c r="JOF206" s="875"/>
      <c r="JOG206" s="875"/>
      <c r="JOH206" s="875"/>
      <c r="JOI206" s="875"/>
      <c r="JOJ206" s="875"/>
      <c r="JOK206" s="875"/>
      <c r="JOL206" s="875"/>
      <c r="JOM206" s="875"/>
      <c r="JON206" s="875"/>
      <c r="JOO206" s="875"/>
      <c r="JOQ206" s="875"/>
      <c r="JOR206" s="875"/>
      <c r="JOS206" s="875"/>
      <c r="JOT206" s="875"/>
      <c r="JOU206" s="875"/>
      <c r="JOV206" s="875"/>
      <c r="JOW206" s="875"/>
      <c r="JOX206" s="875"/>
      <c r="JOY206" s="875"/>
      <c r="JOZ206" s="875"/>
      <c r="JPA206" s="875"/>
      <c r="JPB206" s="875"/>
      <c r="JPC206" s="875"/>
      <c r="JPD206" s="875"/>
      <c r="JPE206" s="875"/>
      <c r="JPF206" s="875"/>
      <c r="JPG206" s="875"/>
      <c r="JPH206" s="875"/>
      <c r="JPI206" s="875"/>
      <c r="JPJ206" s="875"/>
      <c r="JPK206" s="875"/>
      <c r="JPL206" s="875"/>
      <c r="JPM206" s="875"/>
      <c r="JPN206" s="875"/>
      <c r="JPO206" s="875"/>
      <c r="JPP206" s="875"/>
      <c r="JPQ206" s="875"/>
      <c r="JPR206" s="875"/>
      <c r="JPS206" s="875"/>
      <c r="JPT206" s="875"/>
      <c r="JPU206" s="875"/>
      <c r="JPV206" s="875"/>
      <c r="JPW206" s="875"/>
      <c r="JPX206" s="875"/>
      <c r="JPY206" s="875"/>
      <c r="JPZ206" s="875"/>
      <c r="JQA206" s="875"/>
      <c r="JQB206" s="875"/>
      <c r="JQC206" s="875"/>
      <c r="JQD206" s="875"/>
      <c r="JQE206" s="875"/>
      <c r="JQF206" s="875"/>
      <c r="JQG206" s="875"/>
      <c r="JQH206" s="875"/>
      <c r="JQI206" s="875"/>
      <c r="JQJ206" s="875"/>
      <c r="JQK206" s="875"/>
      <c r="JQL206" s="875"/>
      <c r="JQM206" s="875"/>
      <c r="JQN206" s="875"/>
      <c r="JQO206" s="875"/>
      <c r="JQP206" s="875"/>
      <c r="JQQ206" s="875"/>
      <c r="JQR206" s="875"/>
      <c r="JQS206" s="875"/>
      <c r="JQT206" s="875"/>
      <c r="JQU206" s="875"/>
      <c r="JQV206" s="875"/>
      <c r="JQW206" s="875"/>
      <c r="JQX206" s="875"/>
      <c r="JQY206" s="875"/>
      <c r="JQZ206" s="875"/>
      <c r="JRA206" s="875"/>
      <c r="JRB206" s="875"/>
      <c r="JRC206" s="875"/>
      <c r="JRD206" s="875"/>
      <c r="JRE206" s="875"/>
      <c r="JRF206" s="875"/>
      <c r="JRG206" s="875"/>
      <c r="JRH206" s="875"/>
      <c r="JRI206" s="875"/>
      <c r="JRJ206" s="875"/>
      <c r="JRK206" s="875"/>
      <c r="JRL206" s="875"/>
      <c r="JRM206" s="875"/>
      <c r="JRN206" s="875"/>
      <c r="JRO206" s="875"/>
      <c r="JRP206" s="875"/>
      <c r="JRQ206" s="875"/>
      <c r="JRR206" s="875"/>
      <c r="JRS206" s="875"/>
      <c r="JRT206" s="875"/>
      <c r="JRU206" s="875"/>
      <c r="JRV206" s="875"/>
      <c r="JRW206" s="875"/>
      <c r="JRX206" s="875"/>
      <c r="JRY206" s="875"/>
      <c r="JRZ206" s="875"/>
      <c r="JSA206" s="875"/>
      <c r="JSB206" s="875"/>
      <c r="JSC206" s="875"/>
      <c r="JSD206" s="875"/>
      <c r="JSE206" s="875"/>
      <c r="JSF206" s="875"/>
      <c r="JSG206" s="875"/>
      <c r="JSH206" s="875"/>
      <c r="JSI206" s="875"/>
      <c r="JSJ206" s="875"/>
      <c r="JSK206" s="875"/>
      <c r="JSL206" s="875"/>
      <c r="JSM206" s="875"/>
      <c r="JSN206" s="875"/>
      <c r="JSO206" s="875"/>
      <c r="JSP206" s="875"/>
      <c r="JSQ206" s="875"/>
      <c r="JSR206" s="875"/>
      <c r="JSS206" s="875"/>
      <c r="JST206" s="875"/>
      <c r="JSU206" s="875"/>
      <c r="JSV206" s="875"/>
      <c r="JSW206" s="875"/>
      <c r="JSX206" s="875"/>
      <c r="JSY206" s="875"/>
      <c r="JSZ206" s="875"/>
      <c r="JTA206" s="875"/>
      <c r="JTB206" s="875"/>
      <c r="JTC206" s="875"/>
      <c r="JTD206" s="875"/>
      <c r="JTE206" s="875"/>
      <c r="JTF206" s="875"/>
      <c r="JTG206" s="875"/>
      <c r="JTH206" s="875"/>
      <c r="JTI206" s="875"/>
      <c r="JTJ206" s="875"/>
      <c r="JTK206" s="875"/>
      <c r="JTL206" s="875"/>
      <c r="JTM206" s="875"/>
      <c r="JTN206" s="875"/>
      <c r="JTO206" s="875"/>
      <c r="JTP206" s="875"/>
      <c r="JTQ206" s="875"/>
      <c r="JTR206" s="875"/>
      <c r="JTS206" s="875"/>
      <c r="JTT206" s="875"/>
      <c r="JTU206" s="875"/>
      <c r="JTV206" s="875"/>
      <c r="JTW206" s="875"/>
      <c r="JTX206" s="875"/>
      <c r="JTY206" s="875"/>
      <c r="JTZ206" s="875"/>
      <c r="JUA206" s="875"/>
      <c r="JUB206" s="875"/>
      <c r="JUC206" s="875"/>
      <c r="JUD206" s="875"/>
      <c r="JUE206" s="875"/>
      <c r="JUF206" s="875"/>
      <c r="JUG206" s="875"/>
      <c r="JUH206" s="875"/>
      <c r="JUI206" s="875"/>
      <c r="JUJ206" s="875"/>
      <c r="JUK206" s="875"/>
      <c r="JUL206" s="875"/>
      <c r="JUM206" s="875"/>
      <c r="JUN206" s="875"/>
      <c r="JUO206" s="875"/>
      <c r="JUP206" s="875"/>
      <c r="JUQ206" s="875"/>
      <c r="JUR206" s="875"/>
      <c r="JUS206" s="875"/>
      <c r="JUT206" s="875"/>
      <c r="JUU206" s="875"/>
      <c r="JUV206" s="875"/>
      <c r="JUW206" s="875"/>
      <c r="JUX206" s="875"/>
      <c r="JUY206" s="875"/>
      <c r="JUZ206" s="875"/>
      <c r="JVA206" s="875"/>
      <c r="JVB206" s="875"/>
      <c r="JVC206" s="875"/>
      <c r="JVD206" s="875"/>
      <c r="JVE206" s="875"/>
      <c r="JVF206" s="875"/>
      <c r="JVG206" s="875"/>
      <c r="JVH206" s="875"/>
      <c r="JVI206" s="875"/>
      <c r="JVJ206" s="875"/>
      <c r="JVK206" s="875"/>
      <c r="JVL206" s="875"/>
      <c r="JVM206" s="875"/>
      <c r="JVN206" s="875"/>
      <c r="JVO206" s="875"/>
      <c r="JVP206" s="875"/>
      <c r="JVQ206" s="875"/>
      <c r="JVR206" s="875"/>
      <c r="JVS206" s="875"/>
      <c r="JVT206" s="875"/>
      <c r="JVU206" s="875"/>
      <c r="JVV206" s="875"/>
      <c r="JVW206" s="875"/>
      <c r="JVX206" s="875"/>
      <c r="JVY206" s="875"/>
      <c r="JVZ206" s="875"/>
      <c r="JWA206" s="875"/>
      <c r="JWB206" s="875"/>
      <c r="JWC206" s="875"/>
      <c r="JWD206" s="875"/>
      <c r="JWE206" s="875"/>
      <c r="JWF206" s="875"/>
      <c r="JWG206" s="875"/>
      <c r="JWH206" s="875"/>
      <c r="JWI206" s="875"/>
      <c r="JWJ206" s="875"/>
      <c r="JWK206" s="875"/>
      <c r="JWL206" s="875"/>
      <c r="JWM206" s="875"/>
      <c r="JWN206" s="875"/>
      <c r="JWO206" s="875"/>
      <c r="JWP206" s="875"/>
      <c r="JWQ206" s="875"/>
      <c r="JWR206" s="875"/>
      <c r="JWS206" s="875"/>
      <c r="JWT206" s="875"/>
      <c r="JWU206" s="875"/>
      <c r="JWV206" s="875"/>
      <c r="JWW206" s="875"/>
      <c r="JWX206" s="875"/>
      <c r="JWY206" s="875"/>
      <c r="JWZ206" s="875"/>
      <c r="JXA206" s="875"/>
      <c r="JXB206" s="875"/>
      <c r="JXC206" s="875"/>
      <c r="JXD206" s="875"/>
      <c r="JXE206" s="875"/>
      <c r="JXF206" s="875"/>
      <c r="JXG206" s="875"/>
      <c r="JXH206" s="875"/>
      <c r="JXI206" s="875"/>
      <c r="JXJ206" s="875"/>
      <c r="JXK206" s="875"/>
      <c r="JXL206" s="875"/>
      <c r="JXM206" s="875"/>
      <c r="JXN206" s="875"/>
      <c r="JXO206" s="875"/>
      <c r="JXP206" s="875"/>
      <c r="JXQ206" s="875"/>
      <c r="JXR206" s="875"/>
      <c r="JXS206" s="875"/>
      <c r="JXT206" s="875"/>
      <c r="JXU206" s="875"/>
      <c r="JXV206" s="875"/>
      <c r="JXW206" s="875"/>
      <c r="JXX206" s="875"/>
      <c r="JXY206" s="875"/>
      <c r="JXZ206" s="875"/>
      <c r="JYA206" s="875"/>
      <c r="JYB206" s="875"/>
      <c r="JYC206" s="875"/>
      <c r="JYD206" s="875"/>
      <c r="JYE206" s="875"/>
      <c r="JYF206" s="875"/>
      <c r="JYG206" s="875"/>
      <c r="JYH206" s="875"/>
      <c r="JYI206" s="875"/>
      <c r="JYJ206" s="875"/>
      <c r="JYK206" s="875"/>
      <c r="JYM206" s="875"/>
      <c r="JYN206" s="875"/>
      <c r="JYO206" s="875"/>
      <c r="JYP206" s="875"/>
      <c r="JYQ206" s="875"/>
      <c r="JYR206" s="875"/>
      <c r="JYS206" s="875"/>
      <c r="JYT206" s="875"/>
      <c r="JYU206" s="875"/>
      <c r="JYV206" s="875"/>
      <c r="JYW206" s="875"/>
      <c r="JYX206" s="875"/>
      <c r="JYY206" s="875"/>
      <c r="JYZ206" s="875"/>
      <c r="JZA206" s="875"/>
      <c r="JZB206" s="875"/>
      <c r="JZC206" s="875"/>
      <c r="JZD206" s="875"/>
      <c r="JZE206" s="875"/>
      <c r="JZF206" s="875"/>
      <c r="JZG206" s="875"/>
      <c r="JZH206" s="875"/>
      <c r="JZI206" s="875"/>
      <c r="JZJ206" s="875"/>
      <c r="JZK206" s="875"/>
      <c r="JZL206" s="875"/>
      <c r="JZM206" s="875"/>
      <c r="JZN206" s="875"/>
      <c r="JZO206" s="875"/>
      <c r="JZP206" s="875"/>
      <c r="JZQ206" s="875"/>
      <c r="JZR206" s="875"/>
      <c r="JZS206" s="875"/>
      <c r="JZT206" s="875"/>
      <c r="JZU206" s="875"/>
      <c r="JZV206" s="875"/>
      <c r="JZW206" s="875"/>
      <c r="JZX206" s="875"/>
      <c r="JZY206" s="875"/>
      <c r="JZZ206" s="875"/>
      <c r="KAA206" s="875"/>
      <c r="KAB206" s="875"/>
      <c r="KAC206" s="875"/>
      <c r="KAD206" s="875"/>
      <c r="KAE206" s="875"/>
      <c r="KAF206" s="875"/>
      <c r="KAG206" s="875"/>
      <c r="KAH206" s="875"/>
      <c r="KAI206" s="875"/>
      <c r="KAJ206" s="875"/>
      <c r="KAK206" s="875"/>
      <c r="KAL206" s="875"/>
      <c r="KAM206" s="875"/>
      <c r="KAN206" s="875"/>
      <c r="KAO206" s="875"/>
      <c r="KAP206" s="875"/>
      <c r="KAQ206" s="875"/>
      <c r="KAR206" s="875"/>
      <c r="KAS206" s="875"/>
      <c r="KAT206" s="875"/>
      <c r="KAU206" s="875"/>
      <c r="KAV206" s="875"/>
      <c r="KAW206" s="875"/>
      <c r="KAX206" s="875"/>
      <c r="KAY206" s="875"/>
      <c r="KAZ206" s="875"/>
      <c r="KBA206" s="875"/>
      <c r="KBB206" s="875"/>
      <c r="KBC206" s="875"/>
      <c r="KBD206" s="875"/>
      <c r="KBE206" s="875"/>
      <c r="KBF206" s="875"/>
      <c r="KBG206" s="875"/>
      <c r="KBH206" s="875"/>
      <c r="KBI206" s="875"/>
      <c r="KBJ206" s="875"/>
      <c r="KBK206" s="875"/>
      <c r="KBL206" s="875"/>
      <c r="KBM206" s="875"/>
      <c r="KBN206" s="875"/>
      <c r="KBO206" s="875"/>
      <c r="KBP206" s="875"/>
      <c r="KBQ206" s="875"/>
      <c r="KBR206" s="875"/>
      <c r="KBS206" s="875"/>
      <c r="KBT206" s="875"/>
      <c r="KBU206" s="875"/>
      <c r="KBV206" s="875"/>
      <c r="KBW206" s="875"/>
      <c r="KBX206" s="875"/>
      <c r="KBY206" s="875"/>
      <c r="KBZ206" s="875"/>
      <c r="KCA206" s="875"/>
      <c r="KCB206" s="875"/>
      <c r="KCC206" s="875"/>
      <c r="KCD206" s="875"/>
      <c r="KCE206" s="875"/>
      <c r="KCF206" s="875"/>
      <c r="KCG206" s="875"/>
      <c r="KCH206" s="875"/>
      <c r="KCI206" s="875"/>
      <c r="KCJ206" s="875"/>
      <c r="KCK206" s="875"/>
      <c r="KCL206" s="875"/>
      <c r="KCM206" s="875"/>
      <c r="KCN206" s="875"/>
      <c r="KCO206" s="875"/>
      <c r="KCP206" s="875"/>
      <c r="KCQ206" s="875"/>
      <c r="KCR206" s="875"/>
      <c r="KCS206" s="875"/>
      <c r="KCT206" s="875"/>
      <c r="KCU206" s="875"/>
      <c r="KCV206" s="875"/>
      <c r="KCW206" s="875"/>
      <c r="KCX206" s="875"/>
      <c r="KCY206" s="875"/>
      <c r="KCZ206" s="875"/>
      <c r="KDA206" s="875"/>
      <c r="KDB206" s="875"/>
      <c r="KDC206" s="875"/>
      <c r="KDD206" s="875"/>
      <c r="KDE206" s="875"/>
      <c r="KDF206" s="875"/>
      <c r="KDG206" s="875"/>
      <c r="KDH206" s="875"/>
      <c r="KDI206" s="875"/>
      <c r="KDJ206" s="875"/>
      <c r="KDK206" s="875"/>
      <c r="KDL206" s="875"/>
      <c r="KDM206" s="875"/>
      <c r="KDN206" s="875"/>
      <c r="KDO206" s="875"/>
      <c r="KDP206" s="875"/>
      <c r="KDQ206" s="875"/>
      <c r="KDR206" s="875"/>
      <c r="KDS206" s="875"/>
      <c r="KDT206" s="875"/>
      <c r="KDU206" s="875"/>
      <c r="KDV206" s="875"/>
      <c r="KDW206" s="875"/>
      <c r="KDX206" s="875"/>
      <c r="KDY206" s="875"/>
      <c r="KDZ206" s="875"/>
      <c r="KEA206" s="875"/>
      <c r="KEB206" s="875"/>
      <c r="KEC206" s="875"/>
      <c r="KED206" s="875"/>
      <c r="KEE206" s="875"/>
      <c r="KEF206" s="875"/>
      <c r="KEG206" s="875"/>
      <c r="KEH206" s="875"/>
      <c r="KEI206" s="875"/>
      <c r="KEJ206" s="875"/>
      <c r="KEK206" s="875"/>
      <c r="KEL206" s="875"/>
      <c r="KEM206" s="875"/>
      <c r="KEN206" s="875"/>
      <c r="KEO206" s="875"/>
      <c r="KEP206" s="875"/>
      <c r="KEQ206" s="875"/>
      <c r="KER206" s="875"/>
      <c r="KES206" s="875"/>
      <c r="KET206" s="875"/>
      <c r="KEU206" s="875"/>
      <c r="KEV206" s="875"/>
      <c r="KEW206" s="875"/>
      <c r="KEX206" s="875"/>
      <c r="KEY206" s="875"/>
      <c r="KEZ206" s="875"/>
      <c r="KFA206" s="875"/>
      <c r="KFB206" s="875"/>
      <c r="KFC206" s="875"/>
      <c r="KFD206" s="875"/>
      <c r="KFE206" s="875"/>
      <c r="KFF206" s="875"/>
      <c r="KFG206" s="875"/>
      <c r="KFH206" s="875"/>
      <c r="KFI206" s="875"/>
      <c r="KFJ206" s="875"/>
      <c r="KFK206" s="875"/>
      <c r="KFL206" s="875"/>
      <c r="KFM206" s="875"/>
      <c r="KFN206" s="875"/>
      <c r="KFO206" s="875"/>
      <c r="KFP206" s="875"/>
      <c r="KFQ206" s="875"/>
      <c r="KFR206" s="875"/>
      <c r="KFS206" s="875"/>
      <c r="KFT206" s="875"/>
      <c r="KFU206" s="875"/>
      <c r="KFV206" s="875"/>
      <c r="KFW206" s="875"/>
      <c r="KFX206" s="875"/>
      <c r="KFY206" s="875"/>
      <c r="KFZ206" s="875"/>
      <c r="KGA206" s="875"/>
      <c r="KGB206" s="875"/>
      <c r="KGC206" s="875"/>
      <c r="KGD206" s="875"/>
      <c r="KGE206" s="875"/>
      <c r="KGF206" s="875"/>
      <c r="KGG206" s="875"/>
      <c r="KGH206" s="875"/>
      <c r="KGI206" s="875"/>
      <c r="KGJ206" s="875"/>
      <c r="KGK206" s="875"/>
      <c r="KGL206" s="875"/>
      <c r="KGM206" s="875"/>
      <c r="KGN206" s="875"/>
      <c r="KGO206" s="875"/>
      <c r="KGP206" s="875"/>
      <c r="KGQ206" s="875"/>
      <c r="KGR206" s="875"/>
      <c r="KGS206" s="875"/>
      <c r="KGT206" s="875"/>
      <c r="KGU206" s="875"/>
      <c r="KGV206" s="875"/>
      <c r="KGW206" s="875"/>
      <c r="KGX206" s="875"/>
      <c r="KGY206" s="875"/>
      <c r="KGZ206" s="875"/>
      <c r="KHA206" s="875"/>
      <c r="KHB206" s="875"/>
      <c r="KHC206" s="875"/>
      <c r="KHD206" s="875"/>
      <c r="KHE206" s="875"/>
      <c r="KHF206" s="875"/>
      <c r="KHG206" s="875"/>
      <c r="KHH206" s="875"/>
      <c r="KHI206" s="875"/>
      <c r="KHJ206" s="875"/>
      <c r="KHK206" s="875"/>
      <c r="KHL206" s="875"/>
      <c r="KHM206" s="875"/>
      <c r="KHN206" s="875"/>
      <c r="KHO206" s="875"/>
      <c r="KHP206" s="875"/>
      <c r="KHQ206" s="875"/>
      <c r="KHR206" s="875"/>
      <c r="KHS206" s="875"/>
      <c r="KHT206" s="875"/>
      <c r="KHU206" s="875"/>
      <c r="KHV206" s="875"/>
      <c r="KHW206" s="875"/>
      <c r="KHX206" s="875"/>
      <c r="KHY206" s="875"/>
      <c r="KHZ206" s="875"/>
      <c r="KIA206" s="875"/>
      <c r="KIB206" s="875"/>
      <c r="KIC206" s="875"/>
      <c r="KID206" s="875"/>
      <c r="KIE206" s="875"/>
      <c r="KIF206" s="875"/>
      <c r="KIG206" s="875"/>
      <c r="KII206" s="875"/>
      <c r="KIJ206" s="875"/>
      <c r="KIK206" s="875"/>
      <c r="KIL206" s="875"/>
      <c r="KIM206" s="875"/>
      <c r="KIN206" s="875"/>
      <c r="KIO206" s="875"/>
      <c r="KIP206" s="875"/>
      <c r="KIQ206" s="875"/>
      <c r="KIR206" s="875"/>
      <c r="KIS206" s="875"/>
      <c r="KIT206" s="875"/>
      <c r="KIU206" s="875"/>
      <c r="KIV206" s="875"/>
      <c r="KIW206" s="875"/>
      <c r="KIX206" s="875"/>
      <c r="KIY206" s="875"/>
      <c r="KIZ206" s="875"/>
      <c r="KJA206" s="875"/>
      <c r="KJB206" s="875"/>
      <c r="KJC206" s="875"/>
      <c r="KJD206" s="875"/>
      <c r="KJE206" s="875"/>
      <c r="KJF206" s="875"/>
      <c r="KJG206" s="875"/>
      <c r="KJH206" s="875"/>
      <c r="KJI206" s="875"/>
      <c r="KJJ206" s="875"/>
      <c r="KJK206" s="875"/>
      <c r="KJL206" s="875"/>
      <c r="KJM206" s="875"/>
      <c r="KJN206" s="875"/>
      <c r="KJO206" s="875"/>
      <c r="KJP206" s="875"/>
      <c r="KJQ206" s="875"/>
      <c r="KJR206" s="875"/>
      <c r="KJS206" s="875"/>
      <c r="KJT206" s="875"/>
      <c r="KJU206" s="875"/>
      <c r="KJV206" s="875"/>
      <c r="KJW206" s="875"/>
      <c r="KJX206" s="875"/>
      <c r="KJY206" s="875"/>
      <c r="KJZ206" s="875"/>
      <c r="KKA206" s="875"/>
      <c r="KKB206" s="875"/>
      <c r="KKC206" s="875"/>
      <c r="KKD206" s="875"/>
      <c r="KKE206" s="875"/>
      <c r="KKF206" s="875"/>
      <c r="KKG206" s="875"/>
      <c r="KKH206" s="875"/>
      <c r="KKI206" s="875"/>
      <c r="KKJ206" s="875"/>
      <c r="KKK206" s="875"/>
      <c r="KKL206" s="875"/>
      <c r="KKM206" s="875"/>
      <c r="KKN206" s="875"/>
      <c r="KKO206" s="875"/>
      <c r="KKP206" s="875"/>
      <c r="KKQ206" s="875"/>
      <c r="KKR206" s="875"/>
      <c r="KKS206" s="875"/>
      <c r="KKT206" s="875"/>
      <c r="KKU206" s="875"/>
      <c r="KKV206" s="875"/>
      <c r="KKW206" s="875"/>
      <c r="KKX206" s="875"/>
      <c r="KKY206" s="875"/>
      <c r="KKZ206" s="875"/>
      <c r="KLA206" s="875"/>
      <c r="KLB206" s="875"/>
      <c r="KLC206" s="875"/>
      <c r="KLD206" s="875"/>
      <c r="KLE206" s="875"/>
      <c r="KLF206" s="875"/>
      <c r="KLG206" s="875"/>
      <c r="KLH206" s="875"/>
      <c r="KLI206" s="875"/>
      <c r="KLJ206" s="875"/>
      <c r="KLK206" s="875"/>
      <c r="KLL206" s="875"/>
      <c r="KLM206" s="875"/>
      <c r="KLN206" s="875"/>
      <c r="KLO206" s="875"/>
      <c r="KLP206" s="875"/>
      <c r="KLQ206" s="875"/>
      <c r="KLR206" s="875"/>
      <c r="KLS206" s="875"/>
      <c r="KLT206" s="875"/>
      <c r="KLU206" s="875"/>
      <c r="KLV206" s="875"/>
      <c r="KLW206" s="875"/>
      <c r="KLX206" s="875"/>
      <c r="KLY206" s="875"/>
      <c r="KLZ206" s="875"/>
      <c r="KMA206" s="875"/>
      <c r="KMB206" s="875"/>
      <c r="KMC206" s="875"/>
      <c r="KMD206" s="875"/>
      <c r="KME206" s="875"/>
      <c r="KMF206" s="875"/>
      <c r="KMG206" s="875"/>
      <c r="KMH206" s="875"/>
      <c r="KMI206" s="875"/>
      <c r="KMJ206" s="875"/>
      <c r="KMK206" s="875"/>
      <c r="KML206" s="875"/>
      <c r="KMM206" s="875"/>
      <c r="KMN206" s="875"/>
      <c r="KMO206" s="875"/>
      <c r="KMP206" s="875"/>
      <c r="KMQ206" s="875"/>
      <c r="KMR206" s="875"/>
      <c r="KMS206" s="875"/>
      <c r="KMT206" s="875"/>
      <c r="KMU206" s="875"/>
      <c r="KMV206" s="875"/>
      <c r="KMW206" s="875"/>
      <c r="KMX206" s="875"/>
      <c r="KMY206" s="875"/>
      <c r="KMZ206" s="875"/>
      <c r="KNA206" s="875"/>
      <c r="KNB206" s="875"/>
      <c r="KNC206" s="875"/>
      <c r="KND206" s="875"/>
      <c r="KNE206" s="875"/>
      <c r="KNF206" s="875"/>
      <c r="KNG206" s="875"/>
      <c r="KNH206" s="875"/>
      <c r="KNI206" s="875"/>
      <c r="KNJ206" s="875"/>
      <c r="KNK206" s="875"/>
      <c r="KNL206" s="875"/>
      <c r="KNM206" s="875"/>
      <c r="KNN206" s="875"/>
      <c r="KNO206" s="875"/>
      <c r="KNP206" s="875"/>
      <c r="KNQ206" s="875"/>
      <c r="KNR206" s="875"/>
      <c r="KNS206" s="875"/>
      <c r="KNT206" s="875"/>
      <c r="KNU206" s="875"/>
      <c r="KNV206" s="875"/>
      <c r="KNW206" s="875"/>
      <c r="KNX206" s="875"/>
      <c r="KNY206" s="875"/>
      <c r="KNZ206" s="875"/>
      <c r="KOA206" s="875"/>
      <c r="KOB206" s="875"/>
      <c r="KOC206" s="875"/>
      <c r="KOD206" s="875"/>
      <c r="KOE206" s="875"/>
      <c r="KOF206" s="875"/>
      <c r="KOG206" s="875"/>
      <c r="KOH206" s="875"/>
      <c r="KOI206" s="875"/>
      <c r="KOJ206" s="875"/>
      <c r="KOK206" s="875"/>
      <c r="KOL206" s="875"/>
      <c r="KOM206" s="875"/>
      <c r="KON206" s="875"/>
      <c r="KOO206" s="875"/>
      <c r="KOP206" s="875"/>
      <c r="KOQ206" s="875"/>
      <c r="KOR206" s="875"/>
      <c r="KOS206" s="875"/>
      <c r="KOT206" s="875"/>
      <c r="KOU206" s="875"/>
      <c r="KOV206" s="875"/>
      <c r="KOW206" s="875"/>
      <c r="KOX206" s="875"/>
      <c r="KOY206" s="875"/>
      <c r="KOZ206" s="875"/>
      <c r="KPA206" s="875"/>
      <c r="KPB206" s="875"/>
      <c r="KPC206" s="875"/>
      <c r="KPD206" s="875"/>
      <c r="KPE206" s="875"/>
      <c r="KPF206" s="875"/>
      <c r="KPG206" s="875"/>
      <c r="KPH206" s="875"/>
      <c r="KPI206" s="875"/>
      <c r="KPJ206" s="875"/>
      <c r="KPK206" s="875"/>
      <c r="KPL206" s="875"/>
      <c r="KPM206" s="875"/>
      <c r="KPN206" s="875"/>
      <c r="KPO206" s="875"/>
      <c r="KPP206" s="875"/>
      <c r="KPQ206" s="875"/>
      <c r="KPR206" s="875"/>
      <c r="KPS206" s="875"/>
      <c r="KPT206" s="875"/>
      <c r="KPU206" s="875"/>
      <c r="KPV206" s="875"/>
      <c r="KPW206" s="875"/>
      <c r="KPX206" s="875"/>
      <c r="KPY206" s="875"/>
      <c r="KPZ206" s="875"/>
      <c r="KQA206" s="875"/>
      <c r="KQB206" s="875"/>
      <c r="KQC206" s="875"/>
      <c r="KQD206" s="875"/>
      <c r="KQE206" s="875"/>
      <c r="KQF206" s="875"/>
      <c r="KQG206" s="875"/>
      <c r="KQH206" s="875"/>
      <c r="KQI206" s="875"/>
      <c r="KQJ206" s="875"/>
      <c r="KQK206" s="875"/>
      <c r="KQL206" s="875"/>
      <c r="KQM206" s="875"/>
      <c r="KQN206" s="875"/>
      <c r="KQO206" s="875"/>
      <c r="KQP206" s="875"/>
      <c r="KQQ206" s="875"/>
      <c r="KQR206" s="875"/>
      <c r="KQS206" s="875"/>
      <c r="KQT206" s="875"/>
      <c r="KQU206" s="875"/>
      <c r="KQV206" s="875"/>
      <c r="KQW206" s="875"/>
      <c r="KQX206" s="875"/>
      <c r="KQY206" s="875"/>
      <c r="KQZ206" s="875"/>
      <c r="KRA206" s="875"/>
      <c r="KRB206" s="875"/>
      <c r="KRC206" s="875"/>
      <c r="KRD206" s="875"/>
      <c r="KRE206" s="875"/>
      <c r="KRF206" s="875"/>
      <c r="KRG206" s="875"/>
      <c r="KRH206" s="875"/>
      <c r="KRI206" s="875"/>
      <c r="KRJ206" s="875"/>
      <c r="KRK206" s="875"/>
      <c r="KRL206" s="875"/>
      <c r="KRM206" s="875"/>
      <c r="KRN206" s="875"/>
      <c r="KRO206" s="875"/>
      <c r="KRP206" s="875"/>
      <c r="KRQ206" s="875"/>
      <c r="KRR206" s="875"/>
      <c r="KRS206" s="875"/>
      <c r="KRT206" s="875"/>
      <c r="KRU206" s="875"/>
      <c r="KRV206" s="875"/>
      <c r="KRW206" s="875"/>
      <c r="KRX206" s="875"/>
      <c r="KRY206" s="875"/>
      <c r="KRZ206" s="875"/>
      <c r="KSA206" s="875"/>
      <c r="KSB206" s="875"/>
      <c r="KSC206" s="875"/>
      <c r="KSE206" s="875"/>
      <c r="KSF206" s="875"/>
      <c r="KSG206" s="875"/>
      <c r="KSH206" s="875"/>
      <c r="KSI206" s="875"/>
      <c r="KSJ206" s="875"/>
      <c r="KSK206" s="875"/>
      <c r="KSL206" s="875"/>
      <c r="KSM206" s="875"/>
      <c r="KSN206" s="875"/>
      <c r="KSO206" s="875"/>
      <c r="KSP206" s="875"/>
      <c r="KSQ206" s="875"/>
      <c r="KSR206" s="875"/>
      <c r="KSS206" s="875"/>
      <c r="KST206" s="875"/>
      <c r="KSU206" s="875"/>
      <c r="KSV206" s="875"/>
      <c r="KSW206" s="875"/>
      <c r="KSX206" s="875"/>
      <c r="KSY206" s="875"/>
      <c r="KSZ206" s="875"/>
      <c r="KTA206" s="875"/>
      <c r="KTB206" s="875"/>
      <c r="KTC206" s="875"/>
      <c r="KTD206" s="875"/>
      <c r="KTE206" s="875"/>
      <c r="KTF206" s="875"/>
      <c r="KTG206" s="875"/>
      <c r="KTH206" s="875"/>
      <c r="KTI206" s="875"/>
      <c r="KTJ206" s="875"/>
      <c r="KTK206" s="875"/>
      <c r="KTL206" s="875"/>
      <c r="KTM206" s="875"/>
      <c r="KTN206" s="875"/>
      <c r="KTO206" s="875"/>
      <c r="KTP206" s="875"/>
      <c r="KTQ206" s="875"/>
      <c r="KTR206" s="875"/>
      <c r="KTS206" s="875"/>
      <c r="KTT206" s="875"/>
      <c r="KTU206" s="875"/>
      <c r="KTV206" s="875"/>
      <c r="KTW206" s="875"/>
      <c r="KTX206" s="875"/>
      <c r="KTY206" s="875"/>
      <c r="KTZ206" s="875"/>
      <c r="KUA206" s="875"/>
      <c r="KUB206" s="875"/>
      <c r="KUC206" s="875"/>
      <c r="KUD206" s="875"/>
      <c r="KUE206" s="875"/>
      <c r="KUF206" s="875"/>
      <c r="KUG206" s="875"/>
      <c r="KUH206" s="875"/>
      <c r="KUI206" s="875"/>
      <c r="KUJ206" s="875"/>
      <c r="KUK206" s="875"/>
      <c r="KUL206" s="875"/>
      <c r="KUM206" s="875"/>
      <c r="KUN206" s="875"/>
      <c r="KUO206" s="875"/>
      <c r="KUP206" s="875"/>
      <c r="KUQ206" s="875"/>
      <c r="KUR206" s="875"/>
      <c r="KUS206" s="875"/>
      <c r="KUT206" s="875"/>
      <c r="KUU206" s="875"/>
      <c r="KUV206" s="875"/>
      <c r="KUW206" s="875"/>
      <c r="KUX206" s="875"/>
      <c r="KUY206" s="875"/>
      <c r="KUZ206" s="875"/>
      <c r="KVA206" s="875"/>
      <c r="KVB206" s="875"/>
      <c r="KVC206" s="875"/>
      <c r="KVD206" s="875"/>
      <c r="KVE206" s="875"/>
      <c r="KVF206" s="875"/>
      <c r="KVG206" s="875"/>
      <c r="KVH206" s="875"/>
      <c r="KVI206" s="875"/>
      <c r="KVJ206" s="875"/>
      <c r="KVK206" s="875"/>
      <c r="KVL206" s="875"/>
      <c r="KVM206" s="875"/>
      <c r="KVN206" s="875"/>
      <c r="KVO206" s="875"/>
      <c r="KVP206" s="875"/>
      <c r="KVQ206" s="875"/>
      <c r="KVR206" s="875"/>
      <c r="KVS206" s="875"/>
      <c r="KVT206" s="875"/>
      <c r="KVU206" s="875"/>
      <c r="KVV206" s="875"/>
      <c r="KVW206" s="875"/>
      <c r="KVX206" s="875"/>
      <c r="KVY206" s="875"/>
      <c r="KVZ206" s="875"/>
      <c r="KWA206" s="875"/>
      <c r="KWB206" s="875"/>
      <c r="KWC206" s="875"/>
      <c r="KWD206" s="875"/>
      <c r="KWE206" s="875"/>
      <c r="KWF206" s="875"/>
      <c r="KWG206" s="875"/>
      <c r="KWH206" s="875"/>
      <c r="KWI206" s="875"/>
      <c r="KWJ206" s="875"/>
      <c r="KWK206" s="875"/>
      <c r="KWL206" s="875"/>
      <c r="KWM206" s="875"/>
      <c r="KWN206" s="875"/>
      <c r="KWO206" s="875"/>
      <c r="KWP206" s="875"/>
      <c r="KWQ206" s="875"/>
      <c r="KWR206" s="875"/>
      <c r="KWS206" s="875"/>
      <c r="KWT206" s="875"/>
      <c r="KWU206" s="875"/>
      <c r="KWV206" s="875"/>
      <c r="KWW206" s="875"/>
      <c r="KWX206" s="875"/>
      <c r="KWY206" s="875"/>
      <c r="KWZ206" s="875"/>
      <c r="KXA206" s="875"/>
      <c r="KXB206" s="875"/>
      <c r="KXC206" s="875"/>
      <c r="KXD206" s="875"/>
      <c r="KXE206" s="875"/>
      <c r="KXF206" s="875"/>
      <c r="KXG206" s="875"/>
      <c r="KXH206" s="875"/>
      <c r="KXI206" s="875"/>
      <c r="KXJ206" s="875"/>
      <c r="KXK206" s="875"/>
      <c r="KXL206" s="875"/>
      <c r="KXM206" s="875"/>
      <c r="KXN206" s="875"/>
      <c r="KXO206" s="875"/>
      <c r="KXP206" s="875"/>
      <c r="KXQ206" s="875"/>
      <c r="KXR206" s="875"/>
      <c r="KXS206" s="875"/>
      <c r="KXT206" s="875"/>
      <c r="KXU206" s="875"/>
      <c r="KXV206" s="875"/>
      <c r="KXW206" s="875"/>
      <c r="KXX206" s="875"/>
      <c r="KXY206" s="875"/>
      <c r="KXZ206" s="875"/>
      <c r="KYA206" s="875"/>
      <c r="KYB206" s="875"/>
      <c r="KYC206" s="875"/>
      <c r="KYD206" s="875"/>
      <c r="KYE206" s="875"/>
      <c r="KYF206" s="875"/>
      <c r="KYG206" s="875"/>
      <c r="KYH206" s="875"/>
      <c r="KYI206" s="875"/>
      <c r="KYJ206" s="875"/>
      <c r="KYK206" s="875"/>
      <c r="KYL206" s="875"/>
      <c r="KYM206" s="875"/>
      <c r="KYN206" s="875"/>
      <c r="KYO206" s="875"/>
      <c r="KYP206" s="875"/>
      <c r="KYQ206" s="875"/>
      <c r="KYR206" s="875"/>
      <c r="KYS206" s="875"/>
      <c r="KYT206" s="875"/>
      <c r="KYU206" s="875"/>
      <c r="KYV206" s="875"/>
      <c r="KYW206" s="875"/>
      <c r="KYX206" s="875"/>
      <c r="KYY206" s="875"/>
      <c r="KYZ206" s="875"/>
      <c r="KZA206" s="875"/>
      <c r="KZB206" s="875"/>
      <c r="KZC206" s="875"/>
      <c r="KZD206" s="875"/>
      <c r="KZE206" s="875"/>
      <c r="KZF206" s="875"/>
      <c r="KZG206" s="875"/>
      <c r="KZH206" s="875"/>
      <c r="KZI206" s="875"/>
      <c r="KZJ206" s="875"/>
      <c r="KZK206" s="875"/>
      <c r="KZL206" s="875"/>
      <c r="KZM206" s="875"/>
      <c r="KZN206" s="875"/>
      <c r="KZO206" s="875"/>
      <c r="KZP206" s="875"/>
      <c r="KZQ206" s="875"/>
      <c r="KZR206" s="875"/>
      <c r="KZS206" s="875"/>
      <c r="KZT206" s="875"/>
      <c r="KZU206" s="875"/>
      <c r="KZV206" s="875"/>
      <c r="KZW206" s="875"/>
      <c r="KZX206" s="875"/>
      <c r="KZY206" s="875"/>
      <c r="KZZ206" s="875"/>
      <c r="LAA206" s="875"/>
      <c r="LAB206" s="875"/>
      <c r="LAC206" s="875"/>
      <c r="LAD206" s="875"/>
      <c r="LAE206" s="875"/>
      <c r="LAF206" s="875"/>
      <c r="LAG206" s="875"/>
      <c r="LAH206" s="875"/>
      <c r="LAI206" s="875"/>
      <c r="LAJ206" s="875"/>
      <c r="LAK206" s="875"/>
      <c r="LAL206" s="875"/>
      <c r="LAM206" s="875"/>
      <c r="LAN206" s="875"/>
      <c r="LAO206" s="875"/>
      <c r="LAP206" s="875"/>
      <c r="LAQ206" s="875"/>
      <c r="LAR206" s="875"/>
      <c r="LAS206" s="875"/>
      <c r="LAT206" s="875"/>
      <c r="LAU206" s="875"/>
      <c r="LAV206" s="875"/>
      <c r="LAW206" s="875"/>
      <c r="LAX206" s="875"/>
      <c r="LAY206" s="875"/>
      <c r="LAZ206" s="875"/>
      <c r="LBA206" s="875"/>
      <c r="LBB206" s="875"/>
      <c r="LBC206" s="875"/>
      <c r="LBD206" s="875"/>
      <c r="LBE206" s="875"/>
      <c r="LBF206" s="875"/>
      <c r="LBG206" s="875"/>
      <c r="LBH206" s="875"/>
      <c r="LBI206" s="875"/>
      <c r="LBJ206" s="875"/>
      <c r="LBK206" s="875"/>
      <c r="LBL206" s="875"/>
      <c r="LBM206" s="875"/>
      <c r="LBN206" s="875"/>
      <c r="LBO206" s="875"/>
      <c r="LBP206" s="875"/>
      <c r="LBQ206" s="875"/>
      <c r="LBR206" s="875"/>
      <c r="LBS206" s="875"/>
      <c r="LBT206" s="875"/>
      <c r="LBU206" s="875"/>
      <c r="LBV206" s="875"/>
      <c r="LBW206" s="875"/>
      <c r="LBX206" s="875"/>
      <c r="LBY206" s="875"/>
      <c r="LCA206" s="875"/>
      <c r="LCB206" s="875"/>
      <c r="LCC206" s="875"/>
      <c r="LCD206" s="875"/>
      <c r="LCE206" s="875"/>
      <c r="LCF206" s="875"/>
      <c r="LCG206" s="875"/>
      <c r="LCH206" s="875"/>
      <c r="LCI206" s="875"/>
      <c r="LCJ206" s="875"/>
      <c r="LCK206" s="875"/>
      <c r="LCL206" s="875"/>
      <c r="LCM206" s="875"/>
      <c r="LCN206" s="875"/>
      <c r="LCO206" s="875"/>
      <c r="LCP206" s="875"/>
      <c r="LCQ206" s="875"/>
      <c r="LCR206" s="875"/>
      <c r="LCS206" s="875"/>
      <c r="LCT206" s="875"/>
      <c r="LCU206" s="875"/>
      <c r="LCV206" s="875"/>
      <c r="LCW206" s="875"/>
      <c r="LCX206" s="875"/>
      <c r="LCY206" s="875"/>
      <c r="LCZ206" s="875"/>
      <c r="LDA206" s="875"/>
      <c r="LDB206" s="875"/>
      <c r="LDC206" s="875"/>
      <c r="LDD206" s="875"/>
      <c r="LDE206" s="875"/>
      <c r="LDF206" s="875"/>
      <c r="LDG206" s="875"/>
      <c r="LDH206" s="875"/>
      <c r="LDI206" s="875"/>
      <c r="LDJ206" s="875"/>
      <c r="LDK206" s="875"/>
      <c r="LDL206" s="875"/>
      <c r="LDM206" s="875"/>
      <c r="LDN206" s="875"/>
      <c r="LDO206" s="875"/>
      <c r="LDP206" s="875"/>
      <c r="LDQ206" s="875"/>
      <c r="LDR206" s="875"/>
      <c r="LDS206" s="875"/>
      <c r="LDT206" s="875"/>
      <c r="LDU206" s="875"/>
      <c r="LDV206" s="875"/>
      <c r="LDW206" s="875"/>
      <c r="LDX206" s="875"/>
      <c r="LDY206" s="875"/>
      <c r="LDZ206" s="875"/>
      <c r="LEA206" s="875"/>
      <c r="LEB206" s="875"/>
      <c r="LEC206" s="875"/>
      <c r="LED206" s="875"/>
      <c r="LEE206" s="875"/>
      <c r="LEF206" s="875"/>
      <c r="LEG206" s="875"/>
      <c r="LEH206" s="875"/>
      <c r="LEI206" s="875"/>
      <c r="LEJ206" s="875"/>
      <c r="LEK206" s="875"/>
      <c r="LEL206" s="875"/>
      <c r="LEM206" s="875"/>
      <c r="LEN206" s="875"/>
      <c r="LEO206" s="875"/>
      <c r="LEP206" s="875"/>
      <c r="LEQ206" s="875"/>
      <c r="LER206" s="875"/>
      <c r="LES206" s="875"/>
      <c r="LET206" s="875"/>
      <c r="LEU206" s="875"/>
      <c r="LEV206" s="875"/>
      <c r="LEW206" s="875"/>
      <c r="LEX206" s="875"/>
      <c r="LEY206" s="875"/>
      <c r="LEZ206" s="875"/>
      <c r="LFA206" s="875"/>
      <c r="LFB206" s="875"/>
      <c r="LFC206" s="875"/>
      <c r="LFD206" s="875"/>
      <c r="LFE206" s="875"/>
      <c r="LFF206" s="875"/>
      <c r="LFG206" s="875"/>
      <c r="LFH206" s="875"/>
      <c r="LFI206" s="875"/>
      <c r="LFJ206" s="875"/>
      <c r="LFK206" s="875"/>
      <c r="LFL206" s="875"/>
      <c r="LFM206" s="875"/>
      <c r="LFN206" s="875"/>
      <c r="LFO206" s="875"/>
      <c r="LFP206" s="875"/>
      <c r="LFQ206" s="875"/>
      <c r="LFR206" s="875"/>
      <c r="LFS206" s="875"/>
      <c r="LFT206" s="875"/>
      <c r="LFU206" s="875"/>
      <c r="LFV206" s="875"/>
      <c r="LFW206" s="875"/>
      <c r="LFX206" s="875"/>
      <c r="LFY206" s="875"/>
      <c r="LFZ206" s="875"/>
      <c r="LGA206" s="875"/>
      <c r="LGB206" s="875"/>
      <c r="LGC206" s="875"/>
      <c r="LGD206" s="875"/>
      <c r="LGE206" s="875"/>
      <c r="LGF206" s="875"/>
      <c r="LGG206" s="875"/>
      <c r="LGH206" s="875"/>
      <c r="LGI206" s="875"/>
      <c r="LGJ206" s="875"/>
      <c r="LGK206" s="875"/>
      <c r="LGL206" s="875"/>
      <c r="LGM206" s="875"/>
      <c r="LGN206" s="875"/>
      <c r="LGO206" s="875"/>
      <c r="LGP206" s="875"/>
      <c r="LGQ206" s="875"/>
      <c r="LGR206" s="875"/>
      <c r="LGS206" s="875"/>
      <c r="LGT206" s="875"/>
      <c r="LGU206" s="875"/>
      <c r="LGV206" s="875"/>
      <c r="LGW206" s="875"/>
      <c r="LGX206" s="875"/>
      <c r="LGY206" s="875"/>
      <c r="LGZ206" s="875"/>
      <c r="LHA206" s="875"/>
      <c r="LHB206" s="875"/>
      <c r="LHC206" s="875"/>
      <c r="LHD206" s="875"/>
      <c r="LHE206" s="875"/>
      <c r="LHF206" s="875"/>
      <c r="LHG206" s="875"/>
      <c r="LHH206" s="875"/>
      <c r="LHI206" s="875"/>
      <c r="LHJ206" s="875"/>
      <c r="LHK206" s="875"/>
      <c r="LHL206" s="875"/>
      <c r="LHM206" s="875"/>
      <c r="LHN206" s="875"/>
      <c r="LHO206" s="875"/>
      <c r="LHP206" s="875"/>
      <c r="LHQ206" s="875"/>
      <c r="LHR206" s="875"/>
      <c r="LHS206" s="875"/>
      <c r="LHT206" s="875"/>
      <c r="LHU206" s="875"/>
      <c r="LHV206" s="875"/>
      <c r="LHW206" s="875"/>
      <c r="LHX206" s="875"/>
      <c r="LHY206" s="875"/>
      <c r="LHZ206" s="875"/>
      <c r="LIA206" s="875"/>
      <c r="LIB206" s="875"/>
      <c r="LIC206" s="875"/>
      <c r="LID206" s="875"/>
      <c r="LIE206" s="875"/>
      <c r="LIF206" s="875"/>
      <c r="LIG206" s="875"/>
      <c r="LIH206" s="875"/>
      <c r="LII206" s="875"/>
      <c r="LIJ206" s="875"/>
      <c r="LIK206" s="875"/>
      <c r="LIL206" s="875"/>
      <c r="LIM206" s="875"/>
      <c r="LIN206" s="875"/>
      <c r="LIO206" s="875"/>
      <c r="LIP206" s="875"/>
      <c r="LIQ206" s="875"/>
      <c r="LIR206" s="875"/>
      <c r="LIS206" s="875"/>
      <c r="LIT206" s="875"/>
      <c r="LIU206" s="875"/>
      <c r="LIV206" s="875"/>
      <c r="LIW206" s="875"/>
      <c r="LIX206" s="875"/>
      <c r="LIY206" s="875"/>
      <c r="LIZ206" s="875"/>
      <c r="LJA206" s="875"/>
      <c r="LJB206" s="875"/>
      <c r="LJC206" s="875"/>
      <c r="LJD206" s="875"/>
      <c r="LJE206" s="875"/>
      <c r="LJF206" s="875"/>
      <c r="LJG206" s="875"/>
      <c r="LJH206" s="875"/>
      <c r="LJI206" s="875"/>
      <c r="LJJ206" s="875"/>
      <c r="LJK206" s="875"/>
      <c r="LJL206" s="875"/>
      <c r="LJM206" s="875"/>
      <c r="LJN206" s="875"/>
      <c r="LJO206" s="875"/>
      <c r="LJP206" s="875"/>
      <c r="LJQ206" s="875"/>
      <c r="LJR206" s="875"/>
      <c r="LJS206" s="875"/>
      <c r="LJT206" s="875"/>
      <c r="LJU206" s="875"/>
      <c r="LJV206" s="875"/>
      <c r="LJW206" s="875"/>
      <c r="LJX206" s="875"/>
      <c r="LJY206" s="875"/>
      <c r="LJZ206" s="875"/>
      <c r="LKA206" s="875"/>
      <c r="LKB206" s="875"/>
      <c r="LKC206" s="875"/>
      <c r="LKD206" s="875"/>
      <c r="LKE206" s="875"/>
      <c r="LKF206" s="875"/>
      <c r="LKG206" s="875"/>
      <c r="LKH206" s="875"/>
      <c r="LKI206" s="875"/>
      <c r="LKJ206" s="875"/>
      <c r="LKK206" s="875"/>
      <c r="LKL206" s="875"/>
      <c r="LKM206" s="875"/>
      <c r="LKN206" s="875"/>
      <c r="LKO206" s="875"/>
      <c r="LKP206" s="875"/>
      <c r="LKQ206" s="875"/>
      <c r="LKR206" s="875"/>
      <c r="LKS206" s="875"/>
      <c r="LKT206" s="875"/>
      <c r="LKU206" s="875"/>
      <c r="LKV206" s="875"/>
      <c r="LKW206" s="875"/>
      <c r="LKX206" s="875"/>
      <c r="LKY206" s="875"/>
      <c r="LKZ206" s="875"/>
      <c r="LLA206" s="875"/>
      <c r="LLB206" s="875"/>
      <c r="LLC206" s="875"/>
      <c r="LLD206" s="875"/>
      <c r="LLE206" s="875"/>
      <c r="LLF206" s="875"/>
      <c r="LLG206" s="875"/>
      <c r="LLH206" s="875"/>
      <c r="LLI206" s="875"/>
      <c r="LLJ206" s="875"/>
      <c r="LLK206" s="875"/>
      <c r="LLL206" s="875"/>
      <c r="LLM206" s="875"/>
      <c r="LLN206" s="875"/>
      <c r="LLO206" s="875"/>
      <c r="LLP206" s="875"/>
      <c r="LLQ206" s="875"/>
      <c r="LLR206" s="875"/>
      <c r="LLS206" s="875"/>
      <c r="LLT206" s="875"/>
      <c r="LLU206" s="875"/>
      <c r="LLW206" s="875"/>
      <c r="LLX206" s="875"/>
      <c r="LLY206" s="875"/>
      <c r="LLZ206" s="875"/>
      <c r="LMA206" s="875"/>
      <c r="LMB206" s="875"/>
      <c r="LMC206" s="875"/>
      <c r="LMD206" s="875"/>
      <c r="LME206" s="875"/>
      <c r="LMF206" s="875"/>
      <c r="LMG206" s="875"/>
      <c r="LMH206" s="875"/>
      <c r="LMI206" s="875"/>
      <c r="LMJ206" s="875"/>
      <c r="LMK206" s="875"/>
      <c r="LML206" s="875"/>
      <c r="LMM206" s="875"/>
      <c r="LMN206" s="875"/>
      <c r="LMO206" s="875"/>
      <c r="LMP206" s="875"/>
      <c r="LMQ206" s="875"/>
      <c r="LMR206" s="875"/>
      <c r="LMS206" s="875"/>
      <c r="LMT206" s="875"/>
      <c r="LMU206" s="875"/>
      <c r="LMV206" s="875"/>
      <c r="LMW206" s="875"/>
      <c r="LMX206" s="875"/>
      <c r="LMY206" s="875"/>
      <c r="LMZ206" s="875"/>
      <c r="LNA206" s="875"/>
      <c r="LNB206" s="875"/>
      <c r="LNC206" s="875"/>
      <c r="LND206" s="875"/>
      <c r="LNE206" s="875"/>
      <c r="LNF206" s="875"/>
      <c r="LNG206" s="875"/>
      <c r="LNH206" s="875"/>
      <c r="LNI206" s="875"/>
      <c r="LNJ206" s="875"/>
      <c r="LNK206" s="875"/>
      <c r="LNL206" s="875"/>
      <c r="LNM206" s="875"/>
      <c r="LNN206" s="875"/>
      <c r="LNO206" s="875"/>
      <c r="LNP206" s="875"/>
      <c r="LNQ206" s="875"/>
      <c r="LNR206" s="875"/>
      <c r="LNS206" s="875"/>
      <c r="LNT206" s="875"/>
      <c r="LNU206" s="875"/>
      <c r="LNV206" s="875"/>
      <c r="LNW206" s="875"/>
      <c r="LNX206" s="875"/>
      <c r="LNY206" s="875"/>
      <c r="LNZ206" s="875"/>
      <c r="LOA206" s="875"/>
      <c r="LOB206" s="875"/>
      <c r="LOC206" s="875"/>
      <c r="LOD206" s="875"/>
      <c r="LOE206" s="875"/>
      <c r="LOF206" s="875"/>
      <c r="LOG206" s="875"/>
      <c r="LOH206" s="875"/>
      <c r="LOI206" s="875"/>
      <c r="LOJ206" s="875"/>
      <c r="LOK206" s="875"/>
      <c r="LOL206" s="875"/>
      <c r="LOM206" s="875"/>
      <c r="LON206" s="875"/>
      <c r="LOO206" s="875"/>
      <c r="LOP206" s="875"/>
      <c r="LOQ206" s="875"/>
      <c r="LOR206" s="875"/>
      <c r="LOS206" s="875"/>
      <c r="LOT206" s="875"/>
      <c r="LOU206" s="875"/>
      <c r="LOV206" s="875"/>
      <c r="LOW206" s="875"/>
      <c r="LOX206" s="875"/>
      <c r="LOY206" s="875"/>
      <c r="LOZ206" s="875"/>
      <c r="LPA206" s="875"/>
      <c r="LPB206" s="875"/>
      <c r="LPC206" s="875"/>
      <c r="LPD206" s="875"/>
      <c r="LPE206" s="875"/>
      <c r="LPF206" s="875"/>
      <c r="LPG206" s="875"/>
      <c r="LPH206" s="875"/>
      <c r="LPI206" s="875"/>
      <c r="LPJ206" s="875"/>
      <c r="LPK206" s="875"/>
      <c r="LPL206" s="875"/>
      <c r="LPM206" s="875"/>
      <c r="LPN206" s="875"/>
      <c r="LPO206" s="875"/>
      <c r="LPP206" s="875"/>
      <c r="LPQ206" s="875"/>
      <c r="LPR206" s="875"/>
      <c r="LPS206" s="875"/>
      <c r="LPT206" s="875"/>
      <c r="LPU206" s="875"/>
      <c r="LPV206" s="875"/>
      <c r="LPW206" s="875"/>
      <c r="LPX206" s="875"/>
      <c r="LPY206" s="875"/>
      <c r="LPZ206" s="875"/>
      <c r="LQA206" s="875"/>
      <c r="LQB206" s="875"/>
      <c r="LQC206" s="875"/>
      <c r="LQD206" s="875"/>
      <c r="LQE206" s="875"/>
      <c r="LQF206" s="875"/>
      <c r="LQG206" s="875"/>
      <c r="LQH206" s="875"/>
      <c r="LQI206" s="875"/>
      <c r="LQJ206" s="875"/>
      <c r="LQK206" s="875"/>
      <c r="LQL206" s="875"/>
      <c r="LQM206" s="875"/>
      <c r="LQN206" s="875"/>
      <c r="LQO206" s="875"/>
      <c r="LQP206" s="875"/>
      <c r="LQQ206" s="875"/>
      <c r="LQR206" s="875"/>
      <c r="LQS206" s="875"/>
      <c r="LQT206" s="875"/>
      <c r="LQU206" s="875"/>
      <c r="LQV206" s="875"/>
      <c r="LQW206" s="875"/>
      <c r="LQX206" s="875"/>
      <c r="LQY206" s="875"/>
      <c r="LQZ206" s="875"/>
      <c r="LRA206" s="875"/>
      <c r="LRB206" s="875"/>
      <c r="LRC206" s="875"/>
      <c r="LRD206" s="875"/>
      <c r="LRE206" s="875"/>
      <c r="LRF206" s="875"/>
      <c r="LRG206" s="875"/>
      <c r="LRH206" s="875"/>
      <c r="LRI206" s="875"/>
      <c r="LRJ206" s="875"/>
      <c r="LRK206" s="875"/>
      <c r="LRL206" s="875"/>
      <c r="LRM206" s="875"/>
      <c r="LRN206" s="875"/>
      <c r="LRO206" s="875"/>
      <c r="LRP206" s="875"/>
      <c r="LRQ206" s="875"/>
      <c r="LRR206" s="875"/>
      <c r="LRS206" s="875"/>
      <c r="LRT206" s="875"/>
      <c r="LRU206" s="875"/>
      <c r="LRV206" s="875"/>
      <c r="LRW206" s="875"/>
      <c r="LRX206" s="875"/>
      <c r="LRY206" s="875"/>
      <c r="LRZ206" s="875"/>
      <c r="LSA206" s="875"/>
      <c r="LSB206" s="875"/>
      <c r="LSC206" s="875"/>
      <c r="LSD206" s="875"/>
      <c r="LSE206" s="875"/>
      <c r="LSF206" s="875"/>
      <c r="LSG206" s="875"/>
      <c r="LSH206" s="875"/>
      <c r="LSI206" s="875"/>
      <c r="LSJ206" s="875"/>
      <c r="LSK206" s="875"/>
      <c r="LSL206" s="875"/>
      <c r="LSM206" s="875"/>
      <c r="LSN206" s="875"/>
      <c r="LSO206" s="875"/>
      <c r="LSP206" s="875"/>
      <c r="LSQ206" s="875"/>
      <c r="LSR206" s="875"/>
      <c r="LSS206" s="875"/>
      <c r="LST206" s="875"/>
      <c r="LSU206" s="875"/>
      <c r="LSV206" s="875"/>
      <c r="LSW206" s="875"/>
      <c r="LSX206" s="875"/>
      <c r="LSY206" s="875"/>
      <c r="LSZ206" s="875"/>
      <c r="LTA206" s="875"/>
      <c r="LTB206" s="875"/>
      <c r="LTC206" s="875"/>
      <c r="LTD206" s="875"/>
      <c r="LTE206" s="875"/>
      <c r="LTF206" s="875"/>
      <c r="LTG206" s="875"/>
      <c r="LTH206" s="875"/>
      <c r="LTI206" s="875"/>
      <c r="LTJ206" s="875"/>
      <c r="LTK206" s="875"/>
      <c r="LTL206" s="875"/>
      <c r="LTM206" s="875"/>
      <c r="LTN206" s="875"/>
      <c r="LTO206" s="875"/>
      <c r="LTP206" s="875"/>
      <c r="LTQ206" s="875"/>
      <c r="LTR206" s="875"/>
      <c r="LTS206" s="875"/>
      <c r="LTT206" s="875"/>
      <c r="LTU206" s="875"/>
      <c r="LTV206" s="875"/>
      <c r="LTW206" s="875"/>
      <c r="LTX206" s="875"/>
      <c r="LTY206" s="875"/>
      <c r="LTZ206" s="875"/>
      <c r="LUA206" s="875"/>
      <c r="LUB206" s="875"/>
      <c r="LUC206" s="875"/>
      <c r="LUD206" s="875"/>
      <c r="LUE206" s="875"/>
      <c r="LUF206" s="875"/>
      <c r="LUG206" s="875"/>
      <c r="LUH206" s="875"/>
      <c r="LUI206" s="875"/>
      <c r="LUJ206" s="875"/>
      <c r="LUK206" s="875"/>
      <c r="LUL206" s="875"/>
      <c r="LUM206" s="875"/>
      <c r="LUN206" s="875"/>
      <c r="LUO206" s="875"/>
      <c r="LUP206" s="875"/>
      <c r="LUQ206" s="875"/>
      <c r="LUR206" s="875"/>
      <c r="LUS206" s="875"/>
      <c r="LUT206" s="875"/>
      <c r="LUU206" s="875"/>
      <c r="LUV206" s="875"/>
      <c r="LUW206" s="875"/>
      <c r="LUX206" s="875"/>
      <c r="LUY206" s="875"/>
      <c r="LUZ206" s="875"/>
      <c r="LVA206" s="875"/>
      <c r="LVB206" s="875"/>
      <c r="LVC206" s="875"/>
      <c r="LVD206" s="875"/>
      <c r="LVE206" s="875"/>
      <c r="LVF206" s="875"/>
      <c r="LVG206" s="875"/>
      <c r="LVH206" s="875"/>
      <c r="LVI206" s="875"/>
      <c r="LVJ206" s="875"/>
      <c r="LVK206" s="875"/>
      <c r="LVL206" s="875"/>
      <c r="LVM206" s="875"/>
      <c r="LVN206" s="875"/>
      <c r="LVO206" s="875"/>
      <c r="LVP206" s="875"/>
      <c r="LVQ206" s="875"/>
      <c r="LVS206" s="875"/>
      <c r="LVT206" s="875"/>
      <c r="LVU206" s="875"/>
      <c r="LVV206" s="875"/>
      <c r="LVW206" s="875"/>
      <c r="LVX206" s="875"/>
      <c r="LVY206" s="875"/>
      <c r="LVZ206" s="875"/>
      <c r="LWA206" s="875"/>
      <c r="LWB206" s="875"/>
      <c r="LWC206" s="875"/>
      <c r="LWD206" s="875"/>
      <c r="LWE206" s="875"/>
      <c r="LWF206" s="875"/>
      <c r="LWG206" s="875"/>
      <c r="LWH206" s="875"/>
      <c r="LWI206" s="875"/>
      <c r="LWJ206" s="875"/>
      <c r="LWK206" s="875"/>
      <c r="LWL206" s="875"/>
      <c r="LWM206" s="875"/>
      <c r="LWN206" s="875"/>
      <c r="LWO206" s="875"/>
      <c r="LWP206" s="875"/>
      <c r="LWQ206" s="875"/>
      <c r="LWR206" s="875"/>
      <c r="LWS206" s="875"/>
      <c r="LWT206" s="875"/>
      <c r="LWU206" s="875"/>
      <c r="LWV206" s="875"/>
      <c r="LWW206" s="875"/>
      <c r="LWX206" s="875"/>
      <c r="LWY206" s="875"/>
      <c r="LWZ206" s="875"/>
      <c r="LXA206" s="875"/>
      <c r="LXB206" s="875"/>
      <c r="LXC206" s="875"/>
      <c r="LXD206" s="875"/>
      <c r="LXE206" s="875"/>
      <c r="LXF206" s="875"/>
      <c r="LXG206" s="875"/>
      <c r="LXH206" s="875"/>
      <c r="LXI206" s="875"/>
      <c r="LXJ206" s="875"/>
      <c r="LXK206" s="875"/>
      <c r="LXL206" s="875"/>
      <c r="LXM206" s="875"/>
      <c r="LXN206" s="875"/>
      <c r="LXO206" s="875"/>
      <c r="LXP206" s="875"/>
      <c r="LXQ206" s="875"/>
      <c r="LXR206" s="875"/>
      <c r="LXS206" s="875"/>
      <c r="LXT206" s="875"/>
      <c r="LXU206" s="875"/>
      <c r="LXV206" s="875"/>
      <c r="LXW206" s="875"/>
      <c r="LXX206" s="875"/>
      <c r="LXY206" s="875"/>
      <c r="LXZ206" s="875"/>
      <c r="LYA206" s="875"/>
      <c r="LYB206" s="875"/>
      <c r="LYC206" s="875"/>
      <c r="LYD206" s="875"/>
      <c r="LYE206" s="875"/>
      <c r="LYF206" s="875"/>
      <c r="LYG206" s="875"/>
      <c r="LYH206" s="875"/>
      <c r="LYI206" s="875"/>
      <c r="LYJ206" s="875"/>
      <c r="LYK206" s="875"/>
      <c r="LYL206" s="875"/>
      <c r="LYM206" s="875"/>
      <c r="LYN206" s="875"/>
      <c r="LYO206" s="875"/>
      <c r="LYP206" s="875"/>
      <c r="LYQ206" s="875"/>
      <c r="LYR206" s="875"/>
      <c r="LYS206" s="875"/>
      <c r="LYT206" s="875"/>
      <c r="LYU206" s="875"/>
      <c r="LYV206" s="875"/>
      <c r="LYW206" s="875"/>
      <c r="LYX206" s="875"/>
      <c r="LYY206" s="875"/>
      <c r="LYZ206" s="875"/>
      <c r="LZA206" s="875"/>
      <c r="LZB206" s="875"/>
      <c r="LZC206" s="875"/>
      <c r="LZD206" s="875"/>
      <c r="LZE206" s="875"/>
      <c r="LZF206" s="875"/>
      <c r="LZG206" s="875"/>
      <c r="LZH206" s="875"/>
      <c r="LZI206" s="875"/>
      <c r="LZJ206" s="875"/>
      <c r="LZK206" s="875"/>
      <c r="LZL206" s="875"/>
      <c r="LZM206" s="875"/>
      <c r="LZN206" s="875"/>
      <c r="LZO206" s="875"/>
      <c r="LZP206" s="875"/>
      <c r="LZQ206" s="875"/>
      <c r="LZR206" s="875"/>
      <c r="LZS206" s="875"/>
      <c r="LZT206" s="875"/>
      <c r="LZU206" s="875"/>
      <c r="LZV206" s="875"/>
      <c r="LZW206" s="875"/>
      <c r="LZX206" s="875"/>
      <c r="LZY206" s="875"/>
      <c r="LZZ206" s="875"/>
      <c r="MAA206" s="875"/>
      <c r="MAB206" s="875"/>
      <c r="MAC206" s="875"/>
      <c r="MAD206" s="875"/>
      <c r="MAE206" s="875"/>
      <c r="MAF206" s="875"/>
      <c r="MAG206" s="875"/>
      <c r="MAH206" s="875"/>
      <c r="MAI206" s="875"/>
      <c r="MAJ206" s="875"/>
      <c r="MAK206" s="875"/>
      <c r="MAL206" s="875"/>
      <c r="MAM206" s="875"/>
      <c r="MAN206" s="875"/>
      <c r="MAO206" s="875"/>
      <c r="MAP206" s="875"/>
      <c r="MAQ206" s="875"/>
      <c r="MAR206" s="875"/>
      <c r="MAS206" s="875"/>
      <c r="MAT206" s="875"/>
      <c r="MAU206" s="875"/>
      <c r="MAV206" s="875"/>
      <c r="MAW206" s="875"/>
      <c r="MAX206" s="875"/>
      <c r="MAY206" s="875"/>
      <c r="MAZ206" s="875"/>
      <c r="MBA206" s="875"/>
      <c r="MBB206" s="875"/>
      <c r="MBC206" s="875"/>
      <c r="MBD206" s="875"/>
      <c r="MBE206" s="875"/>
      <c r="MBF206" s="875"/>
      <c r="MBG206" s="875"/>
      <c r="MBH206" s="875"/>
      <c r="MBI206" s="875"/>
      <c r="MBJ206" s="875"/>
      <c r="MBK206" s="875"/>
      <c r="MBL206" s="875"/>
      <c r="MBM206" s="875"/>
      <c r="MBN206" s="875"/>
      <c r="MBO206" s="875"/>
      <c r="MBP206" s="875"/>
      <c r="MBQ206" s="875"/>
      <c r="MBR206" s="875"/>
      <c r="MBS206" s="875"/>
      <c r="MBT206" s="875"/>
      <c r="MBU206" s="875"/>
      <c r="MBV206" s="875"/>
      <c r="MBW206" s="875"/>
      <c r="MBX206" s="875"/>
      <c r="MBY206" s="875"/>
      <c r="MBZ206" s="875"/>
      <c r="MCA206" s="875"/>
      <c r="MCB206" s="875"/>
      <c r="MCC206" s="875"/>
      <c r="MCD206" s="875"/>
      <c r="MCE206" s="875"/>
      <c r="MCF206" s="875"/>
      <c r="MCG206" s="875"/>
      <c r="MCH206" s="875"/>
      <c r="MCI206" s="875"/>
      <c r="MCJ206" s="875"/>
      <c r="MCK206" s="875"/>
      <c r="MCL206" s="875"/>
      <c r="MCM206" s="875"/>
      <c r="MCN206" s="875"/>
      <c r="MCO206" s="875"/>
      <c r="MCP206" s="875"/>
      <c r="MCQ206" s="875"/>
      <c r="MCR206" s="875"/>
      <c r="MCS206" s="875"/>
      <c r="MCT206" s="875"/>
      <c r="MCU206" s="875"/>
      <c r="MCV206" s="875"/>
      <c r="MCW206" s="875"/>
      <c r="MCX206" s="875"/>
      <c r="MCY206" s="875"/>
      <c r="MCZ206" s="875"/>
      <c r="MDA206" s="875"/>
      <c r="MDB206" s="875"/>
      <c r="MDC206" s="875"/>
      <c r="MDD206" s="875"/>
      <c r="MDE206" s="875"/>
      <c r="MDF206" s="875"/>
      <c r="MDG206" s="875"/>
      <c r="MDH206" s="875"/>
      <c r="MDI206" s="875"/>
      <c r="MDJ206" s="875"/>
      <c r="MDK206" s="875"/>
      <c r="MDL206" s="875"/>
      <c r="MDM206" s="875"/>
      <c r="MDN206" s="875"/>
      <c r="MDO206" s="875"/>
      <c r="MDP206" s="875"/>
      <c r="MDQ206" s="875"/>
      <c r="MDR206" s="875"/>
      <c r="MDS206" s="875"/>
      <c r="MDT206" s="875"/>
      <c r="MDU206" s="875"/>
      <c r="MDV206" s="875"/>
      <c r="MDW206" s="875"/>
      <c r="MDX206" s="875"/>
      <c r="MDY206" s="875"/>
      <c r="MDZ206" s="875"/>
      <c r="MEA206" s="875"/>
      <c r="MEB206" s="875"/>
      <c r="MEC206" s="875"/>
      <c r="MED206" s="875"/>
      <c r="MEE206" s="875"/>
      <c r="MEF206" s="875"/>
      <c r="MEG206" s="875"/>
      <c r="MEH206" s="875"/>
      <c r="MEI206" s="875"/>
      <c r="MEJ206" s="875"/>
      <c r="MEK206" s="875"/>
      <c r="MEL206" s="875"/>
      <c r="MEM206" s="875"/>
      <c r="MEN206" s="875"/>
      <c r="MEO206" s="875"/>
      <c r="MEP206" s="875"/>
      <c r="MEQ206" s="875"/>
      <c r="MER206" s="875"/>
      <c r="MES206" s="875"/>
      <c r="MET206" s="875"/>
      <c r="MEU206" s="875"/>
      <c r="MEV206" s="875"/>
      <c r="MEW206" s="875"/>
      <c r="MEX206" s="875"/>
      <c r="MEY206" s="875"/>
      <c r="MEZ206" s="875"/>
      <c r="MFA206" s="875"/>
      <c r="MFB206" s="875"/>
      <c r="MFC206" s="875"/>
      <c r="MFD206" s="875"/>
      <c r="MFE206" s="875"/>
      <c r="MFF206" s="875"/>
      <c r="MFG206" s="875"/>
      <c r="MFH206" s="875"/>
      <c r="MFI206" s="875"/>
      <c r="MFJ206" s="875"/>
      <c r="MFK206" s="875"/>
      <c r="MFL206" s="875"/>
      <c r="MFM206" s="875"/>
      <c r="MFO206" s="875"/>
      <c r="MFP206" s="875"/>
      <c r="MFQ206" s="875"/>
      <c r="MFR206" s="875"/>
      <c r="MFS206" s="875"/>
      <c r="MFT206" s="875"/>
      <c r="MFU206" s="875"/>
      <c r="MFV206" s="875"/>
      <c r="MFW206" s="875"/>
      <c r="MFX206" s="875"/>
      <c r="MFY206" s="875"/>
      <c r="MFZ206" s="875"/>
      <c r="MGA206" s="875"/>
      <c r="MGB206" s="875"/>
      <c r="MGC206" s="875"/>
      <c r="MGD206" s="875"/>
      <c r="MGE206" s="875"/>
      <c r="MGF206" s="875"/>
      <c r="MGG206" s="875"/>
      <c r="MGH206" s="875"/>
      <c r="MGI206" s="875"/>
      <c r="MGJ206" s="875"/>
      <c r="MGK206" s="875"/>
      <c r="MGL206" s="875"/>
      <c r="MGM206" s="875"/>
      <c r="MGN206" s="875"/>
      <c r="MGO206" s="875"/>
      <c r="MGP206" s="875"/>
      <c r="MGQ206" s="875"/>
      <c r="MGR206" s="875"/>
      <c r="MGS206" s="875"/>
      <c r="MGT206" s="875"/>
      <c r="MGU206" s="875"/>
      <c r="MGV206" s="875"/>
      <c r="MGW206" s="875"/>
      <c r="MGX206" s="875"/>
      <c r="MGY206" s="875"/>
      <c r="MGZ206" s="875"/>
      <c r="MHA206" s="875"/>
      <c r="MHB206" s="875"/>
      <c r="MHC206" s="875"/>
      <c r="MHD206" s="875"/>
      <c r="MHE206" s="875"/>
      <c r="MHF206" s="875"/>
      <c r="MHG206" s="875"/>
      <c r="MHH206" s="875"/>
      <c r="MHI206" s="875"/>
      <c r="MHJ206" s="875"/>
      <c r="MHK206" s="875"/>
      <c r="MHL206" s="875"/>
      <c r="MHM206" s="875"/>
      <c r="MHN206" s="875"/>
      <c r="MHO206" s="875"/>
      <c r="MHP206" s="875"/>
      <c r="MHQ206" s="875"/>
      <c r="MHR206" s="875"/>
      <c r="MHS206" s="875"/>
      <c r="MHT206" s="875"/>
      <c r="MHU206" s="875"/>
      <c r="MHV206" s="875"/>
      <c r="MHW206" s="875"/>
      <c r="MHX206" s="875"/>
      <c r="MHY206" s="875"/>
      <c r="MHZ206" s="875"/>
      <c r="MIA206" s="875"/>
      <c r="MIB206" s="875"/>
      <c r="MIC206" s="875"/>
      <c r="MID206" s="875"/>
      <c r="MIE206" s="875"/>
      <c r="MIF206" s="875"/>
      <c r="MIG206" s="875"/>
      <c r="MIH206" s="875"/>
      <c r="MII206" s="875"/>
      <c r="MIJ206" s="875"/>
      <c r="MIK206" s="875"/>
      <c r="MIL206" s="875"/>
      <c r="MIM206" s="875"/>
      <c r="MIN206" s="875"/>
      <c r="MIO206" s="875"/>
      <c r="MIP206" s="875"/>
      <c r="MIQ206" s="875"/>
      <c r="MIR206" s="875"/>
      <c r="MIS206" s="875"/>
      <c r="MIT206" s="875"/>
      <c r="MIU206" s="875"/>
      <c r="MIV206" s="875"/>
      <c r="MIW206" s="875"/>
      <c r="MIX206" s="875"/>
      <c r="MIY206" s="875"/>
      <c r="MIZ206" s="875"/>
      <c r="MJA206" s="875"/>
      <c r="MJB206" s="875"/>
      <c r="MJC206" s="875"/>
      <c r="MJD206" s="875"/>
      <c r="MJE206" s="875"/>
      <c r="MJF206" s="875"/>
      <c r="MJG206" s="875"/>
      <c r="MJH206" s="875"/>
      <c r="MJI206" s="875"/>
      <c r="MJJ206" s="875"/>
      <c r="MJK206" s="875"/>
      <c r="MJL206" s="875"/>
      <c r="MJM206" s="875"/>
      <c r="MJN206" s="875"/>
      <c r="MJO206" s="875"/>
      <c r="MJP206" s="875"/>
      <c r="MJQ206" s="875"/>
      <c r="MJR206" s="875"/>
      <c r="MJS206" s="875"/>
      <c r="MJT206" s="875"/>
      <c r="MJU206" s="875"/>
      <c r="MJV206" s="875"/>
      <c r="MJW206" s="875"/>
      <c r="MJX206" s="875"/>
      <c r="MJY206" s="875"/>
      <c r="MJZ206" s="875"/>
      <c r="MKA206" s="875"/>
      <c r="MKB206" s="875"/>
      <c r="MKC206" s="875"/>
      <c r="MKD206" s="875"/>
      <c r="MKE206" s="875"/>
      <c r="MKF206" s="875"/>
      <c r="MKG206" s="875"/>
      <c r="MKH206" s="875"/>
      <c r="MKI206" s="875"/>
      <c r="MKJ206" s="875"/>
      <c r="MKK206" s="875"/>
      <c r="MKL206" s="875"/>
      <c r="MKM206" s="875"/>
      <c r="MKN206" s="875"/>
      <c r="MKO206" s="875"/>
      <c r="MKP206" s="875"/>
      <c r="MKQ206" s="875"/>
      <c r="MKR206" s="875"/>
      <c r="MKS206" s="875"/>
      <c r="MKT206" s="875"/>
      <c r="MKU206" s="875"/>
      <c r="MKV206" s="875"/>
      <c r="MKW206" s="875"/>
      <c r="MKX206" s="875"/>
      <c r="MKY206" s="875"/>
      <c r="MKZ206" s="875"/>
      <c r="MLA206" s="875"/>
      <c r="MLB206" s="875"/>
      <c r="MLC206" s="875"/>
      <c r="MLD206" s="875"/>
      <c r="MLE206" s="875"/>
      <c r="MLF206" s="875"/>
      <c r="MLG206" s="875"/>
      <c r="MLH206" s="875"/>
      <c r="MLI206" s="875"/>
      <c r="MLJ206" s="875"/>
      <c r="MLK206" s="875"/>
      <c r="MLL206" s="875"/>
      <c r="MLM206" s="875"/>
      <c r="MLN206" s="875"/>
      <c r="MLO206" s="875"/>
      <c r="MLP206" s="875"/>
      <c r="MLQ206" s="875"/>
      <c r="MLR206" s="875"/>
      <c r="MLS206" s="875"/>
      <c r="MLT206" s="875"/>
      <c r="MLU206" s="875"/>
      <c r="MLV206" s="875"/>
      <c r="MLW206" s="875"/>
      <c r="MLX206" s="875"/>
      <c r="MLY206" s="875"/>
      <c r="MLZ206" s="875"/>
      <c r="MMA206" s="875"/>
      <c r="MMB206" s="875"/>
      <c r="MMC206" s="875"/>
      <c r="MMD206" s="875"/>
      <c r="MME206" s="875"/>
      <c r="MMF206" s="875"/>
      <c r="MMG206" s="875"/>
      <c r="MMH206" s="875"/>
      <c r="MMI206" s="875"/>
      <c r="MMJ206" s="875"/>
      <c r="MMK206" s="875"/>
      <c r="MML206" s="875"/>
      <c r="MMM206" s="875"/>
      <c r="MMN206" s="875"/>
      <c r="MMO206" s="875"/>
      <c r="MMP206" s="875"/>
      <c r="MMQ206" s="875"/>
      <c r="MMR206" s="875"/>
      <c r="MMS206" s="875"/>
      <c r="MMT206" s="875"/>
      <c r="MMU206" s="875"/>
      <c r="MMV206" s="875"/>
      <c r="MMW206" s="875"/>
      <c r="MMX206" s="875"/>
      <c r="MMY206" s="875"/>
      <c r="MMZ206" s="875"/>
      <c r="MNA206" s="875"/>
      <c r="MNB206" s="875"/>
      <c r="MNC206" s="875"/>
      <c r="MND206" s="875"/>
      <c r="MNE206" s="875"/>
      <c r="MNF206" s="875"/>
      <c r="MNG206" s="875"/>
      <c r="MNH206" s="875"/>
      <c r="MNI206" s="875"/>
      <c r="MNJ206" s="875"/>
      <c r="MNK206" s="875"/>
      <c r="MNL206" s="875"/>
      <c r="MNM206" s="875"/>
      <c r="MNN206" s="875"/>
      <c r="MNO206" s="875"/>
      <c r="MNP206" s="875"/>
      <c r="MNQ206" s="875"/>
      <c r="MNR206" s="875"/>
      <c r="MNS206" s="875"/>
      <c r="MNT206" s="875"/>
      <c r="MNU206" s="875"/>
      <c r="MNV206" s="875"/>
      <c r="MNW206" s="875"/>
      <c r="MNX206" s="875"/>
      <c r="MNY206" s="875"/>
      <c r="MNZ206" s="875"/>
      <c r="MOA206" s="875"/>
      <c r="MOB206" s="875"/>
      <c r="MOC206" s="875"/>
      <c r="MOD206" s="875"/>
      <c r="MOE206" s="875"/>
      <c r="MOF206" s="875"/>
      <c r="MOG206" s="875"/>
      <c r="MOH206" s="875"/>
      <c r="MOI206" s="875"/>
      <c r="MOJ206" s="875"/>
      <c r="MOK206" s="875"/>
      <c r="MOL206" s="875"/>
      <c r="MOM206" s="875"/>
      <c r="MON206" s="875"/>
      <c r="MOO206" s="875"/>
      <c r="MOP206" s="875"/>
      <c r="MOQ206" s="875"/>
      <c r="MOR206" s="875"/>
      <c r="MOS206" s="875"/>
      <c r="MOT206" s="875"/>
      <c r="MOU206" s="875"/>
      <c r="MOV206" s="875"/>
      <c r="MOW206" s="875"/>
      <c r="MOX206" s="875"/>
      <c r="MOY206" s="875"/>
      <c r="MOZ206" s="875"/>
      <c r="MPA206" s="875"/>
      <c r="MPB206" s="875"/>
      <c r="MPC206" s="875"/>
      <c r="MPD206" s="875"/>
      <c r="MPE206" s="875"/>
      <c r="MPF206" s="875"/>
      <c r="MPG206" s="875"/>
      <c r="MPH206" s="875"/>
      <c r="MPI206" s="875"/>
      <c r="MPK206" s="875"/>
      <c r="MPL206" s="875"/>
      <c r="MPM206" s="875"/>
      <c r="MPN206" s="875"/>
      <c r="MPO206" s="875"/>
      <c r="MPP206" s="875"/>
      <c r="MPQ206" s="875"/>
      <c r="MPR206" s="875"/>
      <c r="MPS206" s="875"/>
      <c r="MPT206" s="875"/>
      <c r="MPU206" s="875"/>
      <c r="MPV206" s="875"/>
      <c r="MPW206" s="875"/>
      <c r="MPX206" s="875"/>
      <c r="MPY206" s="875"/>
      <c r="MPZ206" s="875"/>
      <c r="MQA206" s="875"/>
      <c r="MQB206" s="875"/>
      <c r="MQC206" s="875"/>
      <c r="MQD206" s="875"/>
      <c r="MQE206" s="875"/>
      <c r="MQF206" s="875"/>
      <c r="MQG206" s="875"/>
      <c r="MQH206" s="875"/>
      <c r="MQI206" s="875"/>
      <c r="MQJ206" s="875"/>
      <c r="MQK206" s="875"/>
      <c r="MQL206" s="875"/>
      <c r="MQM206" s="875"/>
      <c r="MQN206" s="875"/>
      <c r="MQO206" s="875"/>
      <c r="MQP206" s="875"/>
      <c r="MQQ206" s="875"/>
      <c r="MQR206" s="875"/>
      <c r="MQS206" s="875"/>
      <c r="MQT206" s="875"/>
      <c r="MQU206" s="875"/>
      <c r="MQV206" s="875"/>
      <c r="MQW206" s="875"/>
      <c r="MQX206" s="875"/>
      <c r="MQY206" s="875"/>
      <c r="MQZ206" s="875"/>
      <c r="MRA206" s="875"/>
      <c r="MRB206" s="875"/>
      <c r="MRC206" s="875"/>
      <c r="MRD206" s="875"/>
      <c r="MRE206" s="875"/>
      <c r="MRF206" s="875"/>
      <c r="MRG206" s="875"/>
      <c r="MRH206" s="875"/>
      <c r="MRI206" s="875"/>
      <c r="MRJ206" s="875"/>
      <c r="MRK206" s="875"/>
      <c r="MRL206" s="875"/>
      <c r="MRM206" s="875"/>
      <c r="MRN206" s="875"/>
      <c r="MRO206" s="875"/>
      <c r="MRP206" s="875"/>
      <c r="MRQ206" s="875"/>
      <c r="MRR206" s="875"/>
      <c r="MRS206" s="875"/>
      <c r="MRT206" s="875"/>
      <c r="MRU206" s="875"/>
      <c r="MRV206" s="875"/>
      <c r="MRW206" s="875"/>
      <c r="MRX206" s="875"/>
      <c r="MRY206" s="875"/>
      <c r="MRZ206" s="875"/>
      <c r="MSA206" s="875"/>
      <c r="MSB206" s="875"/>
      <c r="MSC206" s="875"/>
      <c r="MSD206" s="875"/>
      <c r="MSE206" s="875"/>
      <c r="MSF206" s="875"/>
      <c r="MSG206" s="875"/>
      <c r="MSH206" s="875"/>
      <c r="MSI206" s="875"/>
      <c r="MSJ206" s="875"/>
      <c r="MSK206" s="875"/>
      <c r="MSL206" s="875"/>
      <c r="MSM206" s="875"/>
      <c r="MSN206" s="875"/>
      <c r="MSO206" s="875"/>
      <c r="MSP206" s="875"/>
      <c r="MSQ206" s="875"/>
      <c r="MSR206" s="875"/>
      <c r="MSS206" s="875"/>
      <c r="MST206" s="875"/>
      <c r="MSU206" s="875"/>
      <c r="MSV206" s="875"/>
      <c r="MSW206" s="875"/>
      <c r="MSX206" s="875"/>
      <c r="MSY206" s="875"/>
      <c r="MSZ206" s="875"/>
      <c r="MTA206" s="875"/>
      <c r="MTB206" s="875"/>
      <c r="MTC206" s="875"/>
      <c r="MTD206" s="875"/>
      <c r="MTE206" s="875"/>
      <c r="MTF206" s="875"/>
      <c r="MTG206" s="875"/>
      <c r="MTH206" s="875"/>
      <c r="MTI206" s="875"/>
      <c r="MTJ206" s="875"/>
      <c r="MTK206" s="875"/>
      <c r="MTL206" s="875"/>
      <c r="MTM206" s="875"/>
      <c r="MTN206" s="875"/>
      <c r="MTO206" s="875"/>
      <c r="MTP206" s="875"/>
      <c r="MTQ206" s="875"/>
      <c r="MTR206" s="875"/>
      <c r="MTS206" s="875"/>
      <c r="MTT206" s="875"/>
      <c r="MTU206" s="875"/>
      <c r="MTV206" s="875"/>
      <c r="MTW206" s="875"/>
      <c r="MTX206" s="875"/>
      <c r="MTY206" s="875"/>
      <c r="MTZ206" s="875"/>
      <c r="MUA206" s="875"/>
      <c r="MUB206" s="875"/>
      <c r="MUC206" s="875"/>
      <c r="MUD206" s="875"/>
      <c r="MUE206" s="875"/>
      <c r="MUF206" s="875"/>
      <c r="MUG206" s="875"/>
      <c r="MUH206" s="875"/>
      <c r="MUI206" s="875"/>
      <c r="MUJ206" s="875"/>
      <c r="MUK206" s="875"/>
      <c r="MUL206" s="875"/>
      <c r="MUM206" s="875"/>
      <c r="MUN206" s="875"/>
      <c r="MUO206" s="875"/>
      <c r="MUP206" s="875"/>
      <c r="MUQ206" s="875"/>
      <c r="MUR206" s="875"/>
      <c r="MUS206" s="875"/>
      <c r="MUT206" s="875"/>
      <c r="MUU206" s="875"/>
      <c r="MUV206" s="875"/>
      <c r="MUW206" s="875"/>
      <c r="MUX206" s="875"/>
      <c r="MUY206" s="875"/>
      <c r="MUZ206" s="875"/>
      <c r="MVA206" s="875"/>
      <c r="MVB206" s="875"/>
      <c r="MVC206" s="875"/>
      <c r="MVD206" s="875"/>
      <c r="MVE206" s="875"/>
      <c r="MVF206" s="875"/>
      <c r="MVG206" s="875"/>
      <c r="MVH206" s="875"/>
      <c r="MVI206" s="875"/>
      <c r="MVJ206" s="875"/>
      <c r="MVK206" s="875"/>
      <c r="MVL206" s="875"/>
      <c r="MVM206" s="875"/>
      <c r="MVN206" s="875"/>
      <c r="MVO206" s="875"/>
      <c r="MVP206" s="875"/>
      <c r="MVQ206" s="875"/>
      <c r="MVR206" s="875"/>
      <c r="MVS206" s="875"/>
      <c r="MVT206" s="875"/>
      <c r="MVU206" s="875"/>
      <c r="MVV206" s="875"/>
      <c r="MVW206" s="875"/>
      <c r="MVX206" s="875"/>
      <c r="MVY206" s="875"/>
      <c r="MVZ206" s="875"/>
      <c r="MWA206" s="875"/>
      <c r="MWB206" s="875"/>
      <c r="MWC206" s="875"/>
      <c r="MWD206" s="875"/>
      <c r="MWE206" s="875"/>
      <c r="MWF206" s="875"/>
      <c r="MWG206" s="875"/>
      <c r="MWH206" s="875"/>
      <c r="MWI206" s="875"/>
      <c r="MWJ206" s="875"/>
      <c r="MWK206" s="875"/>
      <c r="MWL206" s="875"/>
      <c r="MWM206" s="875"/>
      <c r="MWN206" s="875"/>
      <c r="MWO206" s="875"/>
      <c r="MWP206" s="875"/>
      <c r="MWQ206" s="875"/>
      <c r="MWR206" s="875"/>
      <c r="MWS206" s="875"/>
      <c r="MWT206" s="875"/>
      <c r="MWU206" s="875"/>
      <c r="MWV206" s="875"/>
      <c r="MWW206" s="875"/>
      <c r="MWX206" s="875"/>
      <c r="MWY206" s="875"/>
      <c r="MWZ206" s="875"/>
      <c r="MXA206" s="875"/>
      <c r="MXB206" s="875"/>
      <c r="MXC206" s="875"/>
      <c r="MXD206" s="875"/>
      <c r="MXE206" s="875"/>
      <c r="MXF206" s="875"/>
      <c r="MXG206" s="875"/>
      <c r="MXH206" s="875"/>
      <c r="MXI206" s="875"/>
      <c r="MXJ206" s="875"/>
      <c r="MXK206" s="875"/>
      <c r="MXL206" s="875"/>
      <c r="MXM206" s="875"/>
      <c r="MXN206" s="875"/>
      <c r="MXO206" s="875"/>
      <c r="MXP206" s="875"/>
      <c r="MXQ206" s="875"/>
      <c r="MXR206" s="875"/>
      <c r="MXS206" s="875"/>
      <c r="MXT206" s="875"/>
      <c r="MXU206" s="875"/>
      <c r="MXV206" s="875"/>
      <c r="MXW206" s="875"/>
      <c r="MXX206" s="875"/>
      <c r="MXY206" s="875"/>
      <c r="MXZ206" s="875"/>
      <c r="MYA206" s="875"/>
      <c r="MYB206" s="875"/>
      <c r="MYC206" s="875"/>
      <c r="MYD206" s="875"/>
      <c r="MYE206" s="875"/>
      <c r="MYF206" s="875"/>
      <c r="MYG206" s="875"/>
      <c r="MYH206" s="875"/>
      <c r="MYI206" s="875"/>
      <c r="MYJ206" s="875"/>
      <c r="MYK206" s="875"/>
      <c r="MYL206" s="875"/>
      <c r="MYM206" s="875"/>
      <c r="MYN206" s="875"/>
      <c r="MYO206" s="875"/>
      <c r="MYP206" s="875"/>
      <c r="MYQ206" s="875"/>
      <c r="MYR206" s="875"/>
      <c r="MYS206" s="875"/>
      <c r="MYT206" s="875"/>
      <c r="MYU206" s="875"/>
      <c r="MYV206" s="875"/>
      <c r="MYW206" s="875"/>
      <c r="MYX206" s="875"/>
      <c r="MYY206" s="875"/>
      <c r="MYZ206" s="875"/>
      <c r="MZA206" s="875"/>
      <c r="MZB206" s="875"/>
      <c r="MZC206" s="875"/>
      <c r="MZD206" s="875"/>
      <c r="MZE206" s="875"/>
      <c r="MZG206" s="875"/>
      <c r="MZH206" s="875"/>
      <c r="MZI206" s="875"/>
      <c r="MZJ206" s="875"/>
      <c r="MZK206" s="875"/>
      <c r="MZL206" s="875"/>
      <c r="MZM206" s="875"/>
      <c r="MZN206" s="875"/>
      <c r="MZO206" s="875"/>
      <c r="MZP206" s="875"/>
      <c r="MZQ206" s="875"/>
      <c r="MZR206" s="875"/>
      <c r="MZS206" s="875"/>
      <c r="MZT206" s="875"/>
      <c r="MZU206" s="875"/>
      <c r="MZV206" s="875"/>
      <c r="MZW206" s="875"/>
      <c r="MZX206" s="875"/>
      <c r="MZY206" s="875"/>
      <c r="MZZ206" s="875"/>
      <c r="NAA206" s="875"/>
      <c r="NAB206" s="875"/>
      <c r="NAC206" s="875"/>
      <c r="NAD206" s="875"/>
      <c r="NAE206" s="875"/>
      <c r="NAF206" s="875"/>
      <c r="NAG206" s="875"/>
      <c r="NAH206" s="875"/>
      <c r="NAI206" s="875"/>
      <c r="NAJ206" s="875"/>
      <c r="NAK206" s="875"/>
      <c r="NAL206" s="875"/>
      <c r="NAM206" s="875"/>
      <c r="NAN206" s="875"/>
      <c r="NAO206" s="875"/>
      <c r="NAP206" s="875"/>
      <c r="NAQ206" s="875"/>
      <c r="NAR206" s="875"/>
      <c r="NAS206" s="875"/>
      <c r="NAT206" s="875"/>
      <c r="NAU206" s="875"/>
      <c r="NAV206" s="875"/>
      <c r="NAW206" s="875"/>
      <c r="NAX206" s="875"/>
      <c r="NAY206" s="875"/>
      <c r="NAZ206" s="875"/>
      <c r="NBA206" s="875"/>
      <c r="NBB206" s="875"/>
      <c r="NBC206" s="875"/>
      <c r="NBD206" s="875"/>
      <c r="NBE206" s="875"/>
      <c r="NBF206" s="875"/>
      <c r="NBG206" s="875"/>
      <c r="NBH206" s="875"/>
      <c r="NBI206" s="875"/>
      <c r="NBJ206" s="875"/>
      <c r="NBK206" s="875"/>
      <c r="NBL206" s="875"/>
      <c r="NBM206" s="875"/>
      <c r="NBN206" s="875"/>
      <c r="NBO206" s="875"/>
      <c r="NBP206" s="875"/>
      <c r="NBQ206" s="875"/>
      <c r="NBR206" s="875"/>
      <c r="NBS206" s="875"/>
      <c r="NBT206" s="875"/>
      <c r="NBU206" s="875"/>
      <c r="NBV206" s="875"/>
      <c r="NBW206" s="875"/>
      <c r="NBX206" s="875"/>
      <c r="NBY206" s="875"/>
      <c r="NBZ206" s="875"/>
      <c r="NCA206" s="875"/>
      <c r="NCB206" s="875"/>
      <c r="NCC206" s="875"/>
      <c r="NCD206" s="875"/>
      <c r="NCE206" s="875"/>
      <c r="NCF206" s="875"/>
      <c r="NCG206" s="875"/>
      <c r="NCH206" s="875"/>
      <c r="NCI206" s="875"/>
      <c r="NCJ206" s="875"/>
      <c r="NCK206" s="875"/>
      <c r="NCL206" s="875"/>
      <c r="NCM206" s="875"/>
      <c r="NCN206" s="875"/>
      <c r="NCO206" s="875"/>
      <c r="NCP206" s="875"/>
      <c r="NCQ206" s="875"/>
      <c r="NCR206" s="875"/>
      <c r="NCS206" s="875"/>
      <c r="NCT206" s="875"/>
      <c r="NCU206" s="875"/>
      <c r="NCV206" s="875"/>
      <c r="NCW206" s="875"/>
      <c r="NCX206" s="875"/>
      <c r="NCY206" s="875"/>
      <c r="NCZ206" s="875"/>
      <c r="NDA206" s="875"/>
      <c r="NDB206" s="875"/>
      <c r="NDC206" s="875"/>
      <c r="NDD206" s="875"/>
      <c r="NDE206" s="875"/>
      <c r="NDF206" s="875"/>
      <c r="NDG206" s="875"/>
      <c r="NDH206" s="875"/>
      <c r="NDI206" s="875"/>
      <c r="NDJ206" s="875"/>
      <c r="NDK206" s="875"/>
      <c r="NDL206" s="875"/>
      <c r="NDM206" s="875"/>
      <c r="NDN206" s="875"/>
      <c r="NDO206" s="875"/>
      <c r="NDP206" s="875"/>
      <c r="NDQ206" s="875"/>
      <c r="NDR206" s="875"/>
      <c r="NDS206" s="875"/>
      <c r="NDT206" s="875"/>
      <c r="NDU206" s="875"/>
      <c r="NDV206" s="875"/>
      <c r="NDW206" s="875"/>
      <c r="NDX206" s="875"/>
      <c r="NDY206" s="875"/>
      <c r="NDZ206" s="875"/>
      <c r="NEA206" s="875"/>
      <c r="NEB206" s="875"/>
      <c r="NEC206" s="875"/>
      <c r="NED206" s="875"/>
      <c r="NEE206" s="875"/>
      <c r="NEF206" s="875"/>
      <c r="NEG206" s="875"/>
      <c r="NEH206" s="875"/>
      <c r="NEI206" s="875"/>
      <c r="NEJ206" s="875"/>
      <c r="NEK206" s="875"/>
      <c r="NEL206" s="875"/>
      <c r="NEM206" s="875"/>
      <c r="NEN206" s="875"/>
      <c r="NEO206" s="875"/>
      <c r="NEP206" s="875"/>
      <c r="NEQ206" s="875"/>
      <c r="NER206" s="875"/>
      <c r="NES206" s="875"/>
      <c r="NET206" s="875"/>
      <c r="NEU206" s="875"/>
      <c r="NEV206" s="875"/>
      <c r="NEW206" s="875"/>
      <c r="NEX206" s="875"/>
      <c r="NEY206" s="875"/>
      <c r="NEZ206" s="875"/>
      <c r="NFA206" s="875"/>
      <c r="NFB206" s="875"/>
      <c r="NFC206" s="875"/>
      <c r="NFD206" s="875"/>
      <c r="NFE206" s="875"/>
      <c r="NFF206" s="875"/>
      <c r="NFG206" s="875"/>
      <c r="NFH206" s="875"/>
      <c r="NFI206" s="875"/>
      <c r="NFJ206" s="875"/>
      <c r="NFK206" s="875"/>
      <c r="NFL206" s="875"/>
      <c r="NFM206" s="875"/>
      <c r="NFN206" s="875"/>
      <c r="NFO206" s="875"/>
      <c r="NFP206" s="875"/>
      <c r="NFQ206" s="875"/>
      <c r="NFR206" s="875"/>
      <c r="NFS206" s="875"/>
      <c r="NFT206" s="875"/>
      <c r="NFU206" s="875"/>
      <c r="NFV206" s="875"/>
      <c r="NFW206" s="875"/>
      <c r="NFX206" s="875"/>
      <c r="NFY206" s="875"/>
      <c r="NFZ206" s="875"/>
      <c r="NGA206" s="875"/>
      <c r="NGB206" s="875"/>
      <c r="NGC206" s="875"/>
      <c r="NGD206" s="875"/>
      <c r="NGE206" s="875"/>
      <c r="NGF206" s="875"/>
      <c r="NGG206" s="875"/>
      <c r="NGH206" s="875"/>
      <c r="NGI206" s="875"/>
      <c r="NGJ206" s="875"/>
      <c r="NGK206" s="875"/>
      <c r="NGL206" s="875"/>
      <c r="NGM206" s="875"/>
      <c r="NGN206" s="875"/>
      <c r="NGO206" s="875"/>
      <c r="NGP206" s="875"/>
      <c r="NGQ206" s="875"/>
      <c r="NGR206" s="875"/>
      <c r="NGS206" s="875"/>
      <c r="NGT206" s="875"/>
      <c r="NGU206" s="875"/>
      <c r="NGV206" s="875"/>
      <c r="NGW206" s="875"/>
      <c r="NGX206" s="875"/>
      <c r="NGY206" s="875"/>
      <c r="NGZ206" s="875"/>
      <c r="NHA206" s="875"/>
      <c r="NHB206" s="875"/>
      <c r="NHC206" s="875"/>
      <c r="NHD206" s="875"/>
      <c r="NHE206" s="875"/>
      <c r="NHF206" s="875"/>
      <c r="NHG206" s="875"/>
      <c r="NHH206" s="875"/>
      <c r="NHI206" s="875"/>
      <c r="NHJ206" s="875"/>
      <c r="NHK206" s="875"/>
      <c r="NHL206" s="875"/>
      <c r="NHM206" s="875"/>
      <c r="NHN206" s="875"/>
      <c r="NHO206" s="875"/>
      <c r="NHP206" s="875"/>
      <c r="NHQ206" s="875"/>
      <c r="NHR206" s="875"/>
      <c r="NHS206" s="875"/>
      <c r="NHT206" s="875"/>
      <c r="NHU206" s="875"/>
      <c r="NHV206" s="875"/>
      <c r="NHW206" s="875"/>
      <c r="NHX206" s="875"/>
      <c r="NHY206" s="875"/>
      <c r="NHZ206" s="875"/>
      <c r="NIA206" s="875"/>
      <c r="NIB206" s="875"/>
      <c r="NIC206" s="875"/>
      <c r="NID206" s="875"/>
      <c r="NIE206" s="875"/>
      <c r="NIF206" s="875"/>
      <c r="NIG206" s="875"/>
      <c r="NIH206" s="875"/>
      <c r="NII206" s="875"/>
      <c r="NIJ206" s="875"/>
      <c r="NIK206" s="875"/>
      <c r="NIL206" s="875"/>
      <c r="NIM206" s="875"/>
      <c r="NIN206" s="875"/>
      <c r="NIO206" s="875"/>
      <c r="NIP206" s="875"/>
      <c r="NIQ206" s="875"/>
      <c r="NIR206" s="875"/>
      <c r="NIS206" s="875"/>
      <c r="NIT206" s="875"/>
      <c r="NIU206" s="875"/>
      <c r="NIV206" s="875"/>
      <c r="NIW206" s="875"/>
      <c r="NIX206" s="875"/>
      <c r="NIY206" s="875"/>
      <c r="NIZ206" s="875"/>
      <c r="NJA206" s="875"/>
      <c r="NJC206" s="875"/>
      <c r="NJD206" s="875"/>
      <c r="NJE206" s="875"/>
      <c r="NJF206" s="875"/>
      <c r="NJG206" s="875"/>
      <c r="NJH206" s="875"/>
      <c r="NJI206" s="875"/>
      <c r="NJJ206" s="875"/>
      <c r="NJK206" s="875"/>
      <c r="NJL206" s="875"/>
      <c r="NJM206" s="875"/>
      <c r="NJN206" s="875"/>
      <c r="NJO206" s="875"/>
      <c r="NJP206" s="875"/>
      <c r="NJQ206" s="875"/>
      <c r="NJR206" s="875"/>
      <c r="NJS206" s="875"/>
      <c r="NJT206" s="875"/>
      <c r="NJU206" s="875"/>
      <c r="NJV206" s="875"/>
      <c r="NJW206" s="875"/>
      <c r="NJX206" s="875"/>
      <c r="NJY206" s="875"/>
      <c r="NJZ206" s="875"/>
      <c r="NKA206" s="875"/>
      <c r="NKB206" s="875"/>
      <c r="NKC206" s="875"/>
      <c r="NKD206" s="875"/>
      <c r="NKE206" s="875"/>
      <c r="NKF206" s="875"/>
      <c r="NKG206" s="875"/>
      <c r="NKH206" s="875"/>
      <c r="NKI206" s="875"/>
      <c r="NKJ206" s="875"/>
      <c r="NKK206" s="875"/>
      <c r="NKL206" s="875"/>
      <c r="NKM206" s="875"/>
      <c r="NKN206" s="875"/>
      <c r="NKO206" s="875"/>
      <c r="NKP206" s="875"/>
      <c r="NKQ206" s="875"/>
      <c r="NKR206" s="875"/>
      <c r="NKS206" s="875"/>
      <c r="NKT206" s="875"/>
      <c r="NKU206" s="875"/>
      <c r="NKV206" s="875"/>
      <c r="NKW206" s="875"/>
      <c r="NKX206" s="875"/>
      <c r="NKY206" s="875"/>
      <c r="NKZ206" s="875"/>
      <c r="NLA206" s="875"/>
      <c r="NLB206" s="875"/>
      <c r="NLC206" s="875"/>
      <c r="NLD206" s="875"/>
      <c r="NLE206" s="875"/>
      <c r="NLF206" s="875"/>
      <c r="NLG206" s="875"/>
      <c r="NLH206" s="875"/>
      <c r="NLI206" s="875"/>
      <c r="NLJ206" s="875"/>
      <c r="NLK206" s="875"/>
      <c r="NLL206" s="875"/>
      <c r="NLM206" s="875"/>
      <c r="NLN206" s="875"/>
      <c r="NLO206" s="875"/>
      <c r="NLP206" s="875"/>
      <c r="NLQ206" s="875"/>
      <c r="NLR206" s="875"/>
      <c r="NLS206" s="875"/>
      <c r="NLT206" s="875"/>
      <c r="NLU206" s="875"/>
      <c r="NLV206" s="875"/>
      <c r="NLW206" s="875"/>
      <c r="NLX206" s="875"/>
      <c r="NLY206" s="875"/>
      <c r="NLZ206" s="875"/>
      <c r="NMA206" s="875"/>
      <c r="NMB206" s="875"/>
      <c r="NMC206" s="875"/>
      <c r="NMD206" s="875"/>
      <c r="NME206" s="875"/>
      <c r="NMF206" s="875"/>
      <c r="NMG206" s="875"/>
      <c r="NMH206" s="875"/>
      <c r="NMI206" s="875"/>
      <c r="NMJ206" s="875"/>
      <c r="NMK206" s="875"/>
      <c r="NML206" s="875"/>
      <c r="NMM206" s="875"/>
      <c r="NMN206" s="875"/>
      <c r="NMO206" s="875"/>
      <c r="NMP206" s="875"/>
      <c r="NMQ206" s="875"/>
      <c r="NMR206" s="875"/>
      <c r="NMS206" s="875"/>
      <c r="NMT206" s="875"/>
      <c r="NMU206" s="875"/>
      <c r="NMV206" s="875"/>
      <c r="NMW206" s="875"/>
      <c r="NMX206" s="875"/>
      <c r="NMY206" s="875"/>
      <c r="NMZ206" s="875"/>
      <c r="NNA206" s="875"/>
      <c r="NNB206" s="875"/>
      <c r="NNC206" s="875"/>
      <c r="NND206" s="875"/>
      <c r="NNE206" s="875"/>
      <c r="NNF206" s="875"/>
      <c r="NNG206" s="875"/>
      <c r="NNH206" s="875"/>
      <c r="NNI206" s="875"/>
      <c r="NNJ206" s="875"/>
      <c r="NNK206" s="875"/>
      <c r="NNL206" s="875"/>
      <c r="NNM206" s="875"/>
      <c r="NNN206" s="875"/>
      <c r="NNO206" s="875"/>
      <c r="NNP206" s="875"/>
      <c r="NNQ206" s="875"/>
      <c r="NNR206" s="875"/>
      <c r="NNS206" s="875"/>
      <c r="NNT206" s="875"/>
      <c r="NNU206" s="875"/>
      <c r="NNV206" s="875"/>
      <c r="NNW206" s="875"/>
      <c r="NNX206" s="875"/>
      <c r="NNY206" s="875"/>
      <c r="NNZ206" s="875"/>
      <c r="NOA206" s="875"/>
      <c r="NOB206" s="875"/>
      <c r="NOC206" s="875"/>
      <c r="NOD206" s="875"/>
      <c r="NOE206" s="875"/>
      <c r="NOF206" s="875"/>
      <c r="NOG206" s="875"/>
      <c r="NOH206" s="875"/>
      <c r="NOI206" s="875"/>
      <c r="NOJ206" s="875"/>
      <c r="NOK206" s="875"/>
      <c r="NOL206" s="875"/>
      <c r="NOM206" s="875"/>
      <c r="NON206" s="875"/>
      <c r="NOO206" s="875"/>
      <c r="NOP206" s="875"/>
      <c r="NOQ206" s="875"/>
      <c r="NOR206" s="875"/>
      <c r="NOS206" s="875"/>
      <c r="NOT206" s="875"/>
      <c r="NOU206" s="875"/>
      <c r="NOV206" s="875"/>
      <c r="NOW206" s="875"/>
      <c r="NOX206" s="875"/>
      <c r="NOY206" s="875"/>
      <c r="NOZ206" s="875"/>
      <c r="NPA206" s="875"/>
      <c r="NPB206" s="875"/>
      <c r="NPC206" s="875"/>
      <c r="NPD206" s="875"/>
      <c r="NPE206" s="875"/>
      <c r="NPF206" s="875"/>
      <c r="NPG206" s="875"/>
      <c r="NPH206" s="875"/>
      <c r="NPI206" s="875"/>
      <c r="NPJ206" s="875"/>
      <c r="NPK206" s="875"/>
      <c r="NPL206" s="875"/>
      <c r="NPM206" s="875"/>
      <c r="NPN206" s="875"/>
      <c r="NPO206" s="875"/>
      <c r="NPP206" s="875"/>
      <c r="NPQ206" s="875"/>
      <c r="NPR206" s="875"/>
      <c r="NPS206" s="875"/>
      <c r="NPT206" s="875"/>
      <c r="NPU206" s="875"/>
      <c r="NPV206" s="875"/>
      <c r="NPW206" s="875"/>
      <c r="NPX206" s="875"/>
      <c r="NPY206" s="875"/>
      <c r="NPZ206" s="875"/>
      <c r="NQA206" s="875"/>
      <c r="NQB206" s="875"/>
      <c r="NQC206" s="875"/>
      <c r="NQD206" s="875"/>
      <c r="NQE206" s="875"/>
      <c r="NQF206" s="875"/>
      <c r="NQG206" s="875"/>
      <c r="NQH206" s="875"/>
      <c r="NQI206" s="875"/>
      <c r="NQJ206" s="875"/>
      <c r="NQK206" s="875"/>
      <c r="NQL206" s="875"/>
      <c r="NQM206" s="875"/>
      <c r="NQN206" s="875"/>
      <c r="NQO206" s="875"/>
      <c r="NQP206" s="875"/>
      <c r="NQQ206" s="875"/>
      <c r="NQR206" s="875"/>
      <c r="NQS206" s="875"/>
      <c r="NQT206" s="875"/>
      <c r="NQU206" s="875"/>
      <c r="NQV206" s="875"/>
      <c r="NQW206" s="875"/>
      <c r="NQX206" s="875"/>
      <c r="NQY206" s="875"/>
      <c r="NQZ206" s="875"/>
      <c r="NRA206" s="875"/>
      <c r="NRB206" s="875"/>
      <c r="NRC206" s="875"/>
      <c r="NRD206" s="875"/>
      <c r="NRE206" s="875"/>
      <c r="NRF206" s="875"/>
      <c r="NRG206" s="875"/>
      <c r="NRH206" s="875"/>
      <c r="NRI206" s="875"/>
      <c r="NRJ206" s="875"/>
      <c r="NRK206" s="875"/>
      <c r="NRL206" s="875"/>
      <c r="NRM206" s="875"/>
      <c r="NRN206" s="875"/>
      <c r="NRO206" s="875"/>
      <c r="NRP206" s="875"/>
      <c r="NRQ206" s="875"/>
      <c r="NRR206" s="875"/>
      <c r="NRS206" s="875"/>
      <c r="NRT206" s="875"/>
      <c r="NRU206" s="875"/>
      <c r="NRV206" s="875"/>
      <c r="NRW206" s="875"/>
      <c r="NRX206" s="875"/>
      <c r="NRY206" s="875"/>
      <c r="NRZ206" s="875"/>
      <c r="NSA206" s="875"/>
      <c r="NSB206" s="875"/>
      <c r="NSC206" s="875"/>
      <c r="NSD206" s="875"/>
      <c r="NSE206" s="875"/>
      <c r="NSF206" s="875"/>
      <c r="NSG206" s="875"/>
      <c r="NSH206" s="875"/>
      <c r="NSI206" s="875"/>
      <c r="NSJ206" s="875"/>
      <c r="NSK206" s="875"/>
      <c r="NSL206" s="875"/>
      <c r="NSM206" s="875"/>
      <c r="NSN206" s="875"/>
      <c r="NSO206" s="875"/>
      <c r="NSP206" s="875"/>
      <c r="NSQ206" s="875"/>
      <c r="NSR206" s="875"/>
      <c r="NSS206" s="875"/>
      <c r="NST206" s="875"/>
      <c r="NSU206" s="875"/>
      <c r="NSV206" s="875"/>
      <c r="NSW206" s="875"/>
      <c r="NSY206" s="875"/>
      <c r="NSZ206" s="875"/>
      <c r="NTA206" s="875"/>
      <c r="NTB206" s="875"/>
      <c r="NTC206" s="875"/>
      <c r="NTD206" s="875"/>
      <c r="NTE206" s="875"/>
      <c r="NTF206" s="875"/>
      <c r="NTG206" s="875"/>
      <c r="NTH206" s="875"/>
      <c r="NTI206" s="875"/>
      <c r="NTJ206" s="875"/>
      <c r="NTK206" s="875"/>
      <c r="NTL206" s="875"/>
      <c r="NTM206" s="875"/>
      <c r="NTN206" s="875"/>
      <c r="NTO206" s="875"/>
      <c r="NTP206" s="875"/>
      <c r="NTQ206" s="875"/>
      <c r="NTR206" s="875"/>
      <c r="NTS206" s="875"/>
      <c r="NTT206" s="875"/>
      <c r="NTU206" s="875"/>
      <c r="NTV206" s="875"/>
      <c r="NTW206" s="875"/>
      <c r="NTX206" s="875"/>
      <c r="NTY206" s="875"/>
      <c r="NTZ206" s="875"/>
      <c r="NUA206" s="875"/>
      <c r="NUB206" s="875"/>
      <c r="NUC206" s="875"/>
      <c r="NUD206" s="875"/>
      <c r="NUE206" s="875"/>
      <c r="NUF206" s="875"/>
      <c r="NUG206" s="875"/>
      <c r="NUH206" s="875"/>
      <c r="NUI206" s="875"/>
      <c r="NUJ206" s="875"/>
      <c r="NUK206" s="875"/>
      <c r="NUL206" s="875"/>
      <c r="NUM206" s="875"/>
      <c r="NUN206" s="875"/>
      <c r="NUO206" s="875"/>
      <c r="NUP206" s="875"/>
      <c r="NUQ206" s="875"/>
      <c r="NUR206" s="875"/>
      <c r="NUS206" s="875"/>
      <c r="NUT206" s="875"/>
      <c r="NUU206" s="875"/>
      <c r="NUV206" s="875"/>
      <c r="NUW206" s="875"/>
      <c r="NUX206" s="875"/>
      <c r="NUY206" s="875"/>
      <c r="NUZ206" s="875"/>
      <c r="NVA206" s="875"/>
      <c r="NVB206" s="875"/>
      <c r="NVC206" s="875"/>
      <c r="NVD206" s="875"/>
      <c r="NVE206" s="875"/>
      <c r="NVF206" s="875"/>
      <c r="NVG206" s="875"/>
      <c r="NVH206" s="875"/>
      <c r="NVI206" s="875"/>
      <c r="NVJ206" s="875"/>
      <c r="NVK206" s="875"/>
      <c r="NVL206" s="875"/>
      <c r="NVM206" s="875"/>
      <c r="NVN206" s="875"/>
      <c r="NVO206" s="875"/>
      <c r="NVP206" s="875"/>
      <c r="NVQ206" s="875"/>
      <c r="NVR206" s="875"/>
      <c r="NVS206" s="875"/>
      <c r="NVT206" s="875"/>
      <c r="NVU206" s="875"/>
      <c r="NVV206" s="875"/>
      <c r="NVW206" s="875"/>
      <c r="NVX206" s="875"/>
      <c r="NVY206" s="875"/>
      <c r="NVZ206" s="875"/>
      <c r="NWA206" s="875"/>
      <c r="NWB206" s="875"/>
      <c r="NWC206" s="875"/>
      <c r="NWD206" s="875"/>
      <c r="NWE206" s="875"/>
      <c r="NWF206" s="875"/>
      <c r="NWG206" s="875"/>
      <c r="NWH206" s="875"/>
      <c r="NWI206" s="875"/>
      <c r="NWJ206" s="875"/>
      <c r="NWK206" s="875"/>
      <c r="NWL206" s="875"/>
      <c r="NWM206" s="875"/>
      <c r="NWN206" s="875"/>
      <c r="NWO206" s="875"/>
      <c r="NWP206" s="875"/>
      <c r="NWQ206" s="875"/>
      <c r="NWR206" s="875"/>
      <c r="NWS206" s="875"/>
      <c r="NWT206" s="875"/>
      <c r="NWU206" s="875"/>
      <c r="NWV206" s="875"/>
      <c r="NWW206" s="875"/>
      <c r="NWX206" s="875"/>
      <c r="NWY206" s="875"/>
      <c r="NWZ206" s="875"/>
      <c r="NXA206" s="875"/>
      <c r="NXB206" s="875"/>
      <c r="NXC206" s="875"/>
      <c r="NXD206" s="875"/>
      <c r="NXE206" s="875"/>
      <c r="NXF206" s="875"/>
      <c r="NXG206" s="875"/>
      <c r="NXH206" s="875"/>
      <c r="NXI206" s="875"/>
      <c r="NXJ206" s="875"/>
      <c r="NXK206" s="875"/>
      <c r="NXL206" s="875"/>
      <c r="NXM206" s="875"/>
      <c r="NXN206" s="875"/>
      <c r="NXO206" s="875"/>
      <c r="NXP206" s="875"/>
      <c r="NXQ206" s="875"/>
      <c r="NXR206" s="875"/>
      <c r="NXS206" s="875"/>
      <c r="NXT206" s="875"/>
      <c r="NXU206" s="875"/>
      <c r="NXV206" s="875"/>
      <c r="NXW206" s="875"/>
      <c r="NXX206" s="875"/>
      <c r="NXY206" s="875"/>
      <c r="NXZ206" s="875"/>
      <c r="NYA206" s="875"/>
      <c r="NYB206" s="875"/>
      <c r="NYC206" s="875"/>
      <c r="NYD206" s="875"/>
      <c r="NYE206" s="875"/>
      <c r="NYF206" s="875"/>
      <c r="NYG206" s="875"/>
      <c r="NYH206" s="875"/>
      <c r="NYI206" s="875"/>
      <c r="NYJ206" s="875"/>
      <c r="NYK206" s="875"/>
      <c r="NYL206" s="875"/>
      <c r="NYM206" s="875"/>
      <c r="NYN206" s="875"/>
      <c r="NYO206" s="875"/>
      <c r="NYP206" s="875"/>
      <c r="NYQ206" s="875"/>
      <c r="NYR206" s="875"/>
      <c r="NYS206" s="875"/>
      <c r="NYT206" s="875"/>
      <c r="NYU206" s="875"/>
      <c r="NYV206" s="875"/>
      <c r="NYW206" s="875"/>
      <c r="NYX206" s="875"/>
      <c r="NYY206" s="875"/>
      <c r="NYZ206" s="875"/>
      <c r="NZA206" s="875"/>
      <c r="NZB206" s="875"/>
      <c r="NZC206" s="875"/>
      <c r="NZD206" s="875"/>
      <c r="NZE206" s="875"/>
      <c r="NZF206" s="875"/>
      <c r="NZG206" s="875"/>
      <c r="NZH206" s="875"/>
      <c r="NZI206" s="875"/>
      <c r="NZJ206" s="875"/>
      <c r="NZK206" s="875"/>
      <c r="NZL206" s="875"/>
      <c r="NZM206" s="875"/>
      <c r="NZN206" s="875"/>
      <c r="NZO206" s="875"/>
      <c r="NZP206" s="875"/>
      <c r="NZQ206" s="875"/>
      <c r="NZR206" s="875"/>
      <c r="NZS206" s="875"/>
      <c r="NZT206" s="875"/>
      <c r="NZU206" s="875"/>
      <c r="NZV206" s="875"/>
      <c r="NZW206" s="875"/>
      <c r="NZX206" s="875"/>
      <c r="NZY206" s="875"/>
      <c r="NZZ206" s="875"/>
      <c r="OAA206" s="875"/>
      <c r="OAB206" s="875"/>
      <c r="OAC206" s="875"/>
      <c r="OAD206" s="875"/>
      <c r="OAE206" s="875"/>
      <c r="OAF206" s="875"/>
      <c r="OAG206" s="875"/>
      <c r="OAH206" s="875"/>
      <c r="OAI206" s="875"/>
      <c r="OAJ206" s="875"/>
      <c r="OAK206" s="875"/>
      <c r="OAL206" s="875"/>
      <c r="OAM206" s="875"/>
      <c r="OAN206" s="875"/>
      <c r="OAO206" s="875"/>
      <c r="OAP206" s="875"/>
      <c r="OAQ206" s="875"/>
      <c r="OAR206" s="875"/>
      <c r="OAS206" s="875"/>
      <c r="OAT206" s="875"/>
      <c r="OAU206" s="875"/>
      <c r="OAV206" s="875"/>
      <c r="OAW206" s="875"/>
      <c r="OAX206" s="875"/>
      <c r="OAY206" s="875"/>
      <c r="OAZ206" s="875"/>
      <c r="OBA206" s="875"/>
      <c r="OBB206" s="875"/>
      <c r="OBC206" s="875"/>
      <c r="OBD206" s="875"/>
      <c r="OBE206" s="875"/>
      <c r="OBF206" s="875"/>
      <c r="OBG206" s="875"/>
      <c r="OBH206" s="875"/>
      <c r="OBI206" s="875"/>
      <c r="OBJ206" s="875"/>
      <c r="OBK206" s="875"/>
      <c r="OBL206" s="875"/>
      <c r="OBM206" s="875"/>
      <c r="OBN206" s="875"/>
      <c r="OBO206" s="875"/>
      <c r="OBP206" s="875"/>
      <c r="OBQ206" s="875"/>
      <c r="OBR206" s="875"/>
      <c r="OBS206" s="875"/>
      <c r="OBT206" s="875"/>
      <c r="OBU206" s="875"/>
      <c r="OBV206" s="875"/>
      <c r="OBW206" s="875"/>
      <c r="OBX206" s="875"/>
      <c r="OBY206" s="875"/>
      <c r="OBZ206" s="875"/>
      <c r="OCA206" s="875"/>
      <c r="OCB206" s="875"/>
      <c r="OCC206" s="875"/>
      <c r="OCD206" s="875"/>
      <c r="OCE206" s="875"/>
      <c r="OCF206" s="875"/>
      <c r="OCG206" s="875"/>
      <c r="OCH206" s="875"/>
      <c r="OCI206" s="875"/>
      <c r="OCJ206" s="875"/>
      <c r="OCK206" s="875"/>
      <c r="OCL206" s="875"/>
      <c r="OCM206" s="875"/>
      <c r="OCN206" s="875"/>
      <c r="OCO206" s="875"/>
      <c r="OCP206" s="875"/>
      <c r="OCQ206" s="875"/>
      <c r="OCR206" s="875"/>
      <c r="OCS206" s="875"/>
      <c r="OCU206" s="875"/>
      <c r="OCV206" s="875"/>
      <c r="OCW206" s="875"/>
      <c r="OCX206" s="875"/>
      <c r="OCY206" s="875"/>
      <c r="OCZ206" s="875"/>
      <c r="ODA206" s="875"/>
      <c r="ODB206" s="875"/>
      <c r="ODC206" s="875"/>
      <c r="ODD206" s="875"/>
      <c r="ODE206" s="875"/>
      <c r="ODF206" s="875"/>
      <c r="ODG206" s="875"/>
      <c r="ODH206" s="875"/>
      <c r="ODI206" s="875"/>
      <c r="ODJ206" s="875"/>
      <c r="ODK206" s="875"/>
      <c r="ODL206" s="875"/>
      <c r="ODM206" s="875"/>
      <c r="ODN206" s="875"/>
      <c r="ODO206" s="875"/>
      <c r="ODP206" s="875"/>
      <c r="ODQ206" s="875"/>
      <c r="ODR206" s="875"/>
      <c r="ODS206" s="875"/>
      <c r="ODT206" s="875"/>
      <c r="ODU206" s="875"/>
      <c r="ODV206" s="875"/>
      <c r="ODW206" s="875"/>
      <c r="ODX206" s="875"/>
      <c r="ODY206" s="875"/>
      <c r="ODZ206" s="875"/>
      <c r="OEA206" s="875"/>
      <c r="OEB206" s="875"/>
      <c r="OEC206" s="875"/>
      <c r="OED206" s="875"/>
      <c r="OEE206" s="875"/>
      <c r="OEF206" s="875"/>
      <c r="OEG206" s="875"/>
      <c r="OEH206" s="875"/>
      <c r="OEI206" s="875"/>
      <c r="OEJ206" s="875"/>
      <c r="OEK206" s="875"/>
      <c r="OEL206" s="875"/>
      <c r="OEM206" s="875"/>
      <c r="OEN206" s="875"/>
      <c r="OEO206" s="875"/>
      <c r="OEP206" s="875"/>
      <c r="OEQ206" s="875"/>
      <c r="OER206" s="875"/>
      <c r="OES206" s="875"/>
      <c r="OET206" s="875"/>
      <c r="OEU206" s="875"/>
      <c r="OEV206" s="875"/>
      <c r="OEW206" s="875"/>
      <c r="OEX206" s="875"/>
      <c r="OEY206" s="875"/>
      <c r="OEZ206" s="875"/>
      <c r="OFA206" s="875"/>
      <c r="OFB206" s="875"/>
      <c r="OFC206" s="875"/>
      <c r="OFD206" s="875"/>
      <c r="OFE206" s="875"/>
      <c r="OFF206" s="875"/>
      <c r="OFG206" s="875"/>
      <c r="OFH206" s="875"/>
      <c r="OFI206" s="875"/>
      <c r="OFJ206" s="875"/>
      <c r="OFK206" s="875"/>
      <c r="OFL206" s="875"/>
      <c r="OFM206" s="875"/>
      <c r="OFN206" s="875"/>
      <c r="OFO206" s="875"/>
      <c r="OFP206" s="875"/>
      <c r="OFQ206" s="875"/>
      <c r="OFR206" s="875"/>
      <c r="OFS206" s="875"/>
      <c r="OFT206" s="875"/>
      <c r="OFU206" s="875"/>
      <c r="OFV206" s="875"/>
      <c r="OFW206" s="875"/>
      <c r="OFX206" s="875"/>
      <c r="OFY206" s="875"/>
      <c r="OFZ206" s="875"/>
      <c r="OGA206" s="875"/>
      <c r="OGB206" s="875"/>
      <c r="OGC206" s="875"/>
      <c r="OGD206" s="875"/>
      <c r="OGE206" s="875"/>
      <c r="OGF206" s="875"/>
      <c r="OGG206" s="875"/>
      <c r="OGH206" s="875"/>
      <c r="OGI206" s="875"/>
      <c r="OGJ206" s="875"/>
      <c r="OGK206" s="875"/>
      <c r="OGL206" s="875"/>
      <c r="OGM206" s="875"/>
      <c r="OGN206" s="875"/>
      <c r="OGO206" s="875"/>
      <c r="OGP206" s="875"/>
      <c r="OGQ206" s="875"/>
      <c r="OGR206" s="875"/>
      <c r="OGS206" s="875"/>
      <c r="OGT206" s="875"/>
      <c r="OGU206" s="875"/>
      <c r="OGV206" s="875"/>
      <c r="OGW206" s="875"/>
      <c r="OGX206" s="875"/>
      <c r="OGY206" s="875"/>
      <c r="OGZ206" s="875"/>
      <c r="OHA206" s="875"/>
      <c r="OHB206" s="875"/>
      <c r="OHC206" s="875"/>
      <c r="OHD206" s="875"/>
      <c r="OHE206" s="875"/>
      <c r="OHF206" s="875"/>
      <c r="OHG206" s="875"/>
      <c r="OHH206" s="875"/>
      <c r="OHI206" s="875"/>
      <c r="OHJ206" s="875"/>
      <c r="OHK206" s="875"/>
      <c r="OHL206" s="875"/>
      <c r="OHM206" s="875"/>
      <c r="OHN206" s="875"/>
      <c r="OHO206" s="875"/>
      <c r="OHP206" s="875"/>
      <c r="OHQ206" s="875"/>
      <c r="OHR206" s="875"/>
      <c r="OHS206" s="875"/>
      <c r="OHT206" s="875"/>
      <c r="OHU206" s="875"/>
      <c r="OHV206" s="875"/>
      <c r="OHW206" s="875"/>
      <c r="OHX206" s="875"/>
      <c r="OHY206" s="875"/>
      <c r="OHZ206" s="875"/>
      <c r="OIA206" s="875"/>
      <c r="OIB206" s="875"/>
      <c r="OIC206" s="875"/>
      <c r="OID206" s="875"/>
      <c r="OIE206" s="875"/>
      <c r="OIF206" s="875"/>
      <c r="OIG206" s="875"/>
      <c r="OIH206" s="875"/>
      <c r="OII206" s="875"/>
      <c r="OIJ206" s="875"/>
      <c r="OIK206" s="875"/>
      <c r="OIL206" s="875"/>
      <c r="OIM206" s="875"/>
      <c r="OIN206" s="875"/>
      <c r="OIO206" s="875"/>
      <c r="OIP206" s="875"/>
      <c r="OIQ206" s="875"/>
      <c r="OIR206" s="875"/>
      <c r="OIS206" s="875"/>
      <c r="OIT206" s="875"/>
      <c r="OIU206" s="875"/>
      <c r="OIV206" s="875"/>
      <c r="OIW206" s="875"/>
      <c r="OIX206" s="875"/>
      <c r="OIY206" s="875"/>
      <c r="OIZ206" s="875"/>
      <c r="OJA206" s="875"/>
      <c r="OJB206" s="875"/>
      <c r="OJC206" s="875"/>
      <c r="OJD206" s="875"/>
      <c r="OJE206" s="875"/>
      <c r="OJF206" s="875"/>
      <c r="OJG206" s="875"/>
      <c r="OJH206" s="875"/>
      <c r="OJI206" s="875"/>
      <c r="OJJ206" s="875"/>
      <c r="OJK206" s="875"/>
      <c r="OJL206" s="875"/>
      <c r="OJM206" s="875"/>
      <c r="OJN206" s="875"/>
      <c r="OJO206" s="875"/>
      <c r="OJP206" s="875"/>
      <c r="OJQ206" s="875"/>
      <c r="OJR206" s="875"/>
      <c r="OJS206" s="875"/>
      <c r="OJT206" s="875"/>
      <c r="OJU206" s="875"/>
      <c r="OJV206" s="875"/>
      <c r="OJW206" s="875"/>
      <c r="OJX206" s="875"/>
      <c r="OJY206" s="875"/>
      <c r="OJZ206" s="875"/>
      <c r="OKA206" s="875"/>
      <c r="OKB206" s="875"/>
      <c r="OKC206" s="875"/>
      <c r="OKD206" s="875"/>
      <c r="OKE206" s="875"/>
      <c r="OKF206" s="875"/>
      <c r="OKG206" s="875"/>
      <c r="OKH206" s="875"/>
      <c r="OKI206" s="875"/>
      <c r="OKJ206" s="875"/>
      <c r="OKK206" s="875"/>
      <c r="OKL206" s="875"/>
      <c r="OKM206" s="875"/>
      <c r="OKN206" s="875"/>
      <c r="OKO206" s="875"/>
      <c r="OKP206" s="875"/>
      <c r="OKQ206" s="875"/>
      <c r="OKR206" s="875"/>
      <c r="OKS206" s="875"/>
      <c r="OKT206" s="875"/>
      <c r="OKU206" s="875"/>
      <c r="OKV206" s="875"/>
      <c r="OKW206" s="875"/>
      <c r="OKX206" s="875"/>
      <c r="OKY206" s="875"/>
      <c r="OKZ206" s="875"/>
      <c r="OLA206" s="875"/>
      <c r="OLB206" s="875"/>
      <c r="OLC206" s="875"/>
      <c r="OLD206" s="875"/>
      <c r="OLE206" s="875"/>
      <c r="OLF206" s="875"/>
      <c r="OLG206" s="875"/>
      <c r="OLH206" s="875"/>
      <c r="OLI206" s="875"/>
      <c r="OLJ206" s="875"/>
      <c r="OLK206" s="875"/>
      <c r="OLL206" s="875"/>
      <c r="OLM206" s="875"/>
      <c r="OLN206" s="875"/>
      <c r="OLO206" s="875"/>
      <c r="OLP206" s="875"/>
      <c r="OLQ206" s="875"/>
      <c r="OLR206" s="875"/>
      <c r="OLS206" s="875"/>
      <c r="OLT206" s="875"/>
      <c r="OLU206" s="875"/>
      <c r="OLV206" s="875"/>
      <c r="OLW206" s="875"/>
      <c r="OLX206" s="875"/>
      <c r="OLY206" s="875"/>
      <c r="OLZ206" s="875"/>
      <c r="OMA206" s="875"/>
      <c r="OMB206" s="875"/>
      <c r="OMC206" s="875"/>
      <c r="OMD206" s="875"/>
      <c r="OME206" s="875"/>
      <c r="OMF206" s="875"/>
      <c r="OMG206" s="875"/>
      <c r="OMH206" s="875"/>
      <c r="OMI206" s="875"/>
      <c r="OMJ206" s="875"/>
      <c r="OMK206" s="875"/>
      <c r="OML206" s="875"/>
      <c r="OMM206" s="875"/>
      <c r="OMN206" s="875"/>
      <c r="OMO206" s="875"/>
      <c r="OMQ206" s="875"/>
      <c r="OMR206" s="875"/>
      <c r="OMS206" s="875"/>
      <c r="OMT206" s="875"/>
      <c r="OMU206" s="875"/>
      <c r="OMV206" s="875"/>
      <c r="OMW206" s="875"/>
      <c r="OMX206" s="875"/>
      <c r="OMY206" s="875"/>
      <c r="OMZ206" s="875"/>
      <c r="ONA206" s="875"/>
      <c r="ONB206" s="875"/>
      <c r="ONC206" s="875"/>
      <c r="OND206" s="875"/>
      <c r="ONE206" s="875"/>
      <c r="ONF206" s="875"/>
      <c r="ONG206" s="875"/>
      <c r="ONH206" s="875"/>
      <c r="ONI206" s="875"/>
      <c r="ONJ206" s="875"/>
      <c r="ONK206" s="875"/>
      <c r="ONL206" s="875"/>
      <c r="ONM206" s="875"/>
      <c r="ONN206" s="875"/>
      <c r="ONO206" s="875"/>
      <c r="ONP206" s="875"/>
      <c r="ONQ206" s="875"/>
      <c r="ONR206" s="875"/>
      <c r="ONS206" s="875"/>
      <c r="ONT206" s="875"/>
      <c r="ONU206" s="875"/>
      <c r="ONV206" s="875"/>
      <c r="ONW206" s="875"/>
      <c r="ONX206" s="875"/>
      <c r="ONY206" s="875"/>
      <c r="ONZ206" s="875"/>
      <c r="OOA206" s="875"/>
      <c r="OOB206" s="875"/>
      <c r="OOC206" s="875"/>
      <c r="OOD206" s="875"/>
      <c r="OOE206" s="875"/>
      <c r="OOF206" s="875"/>
      <c r="OOG206" s="875"/>
      <c r="OOH206" s="875"/>
      <c r="OOI206" s="875"/>
      <c r="OOJ206" s="875"/>
      <c r="OOK206" s="875"/>
      <c r="OOL206" s="875"/>
      <c r="OOM206" s="875"/>
      <c r="OON206" s="875"/>
      <c r="OOO206" s="875"/>
      <c r="OOP206" s="875"/>
      <c r="OOQ206" s="875"/>
      <c r="OOR206" s="875"/>
      <c r="OOS206" s="875"/>
      <c r="OOT206" s="875"/>
      <c r="OOU206" s="875"/>
      <c r="OOV206" s="875"/>
      <c r="OOW206" s="875"/>
      <c r="OOX206" s="875"/>
      <c r="OOY206" s="875"/>
      <c r="OOZ206" s="875"/>
      <c r="OPA206" s="875"/>
      <c r="OPB206" s="875"/>
      <c r="OPC206" s="875"/>
      <c r="OPD206" s="875"/>
      <c r="OPE206" s="875"/>
      <c r="OPF206" s="875"/>
      <c r="OPG206" s="875"/>
      <c r="OPH206" s="875"/>
      <c r="OPI206" s="875"/>
      <c r="OPJ206" s="875"/>
      <c r="OPK206" s="875"/>
      <c r="OPL206" s="875"/>
      <c r="OPM206" s="875"/>
      <c r="OPN206" s="875"/>
      <c r="OPO206" s="875"/>
      <c r="OPP206" s="875"/>
      <c r="OPQ206" s="875"/>
      <c r="OPR206" s="875"/>
      <c r="OPS206" s="875"/>
      <c r="OPT206" s="875"/>
      <c r="OPU206" s="875"/>
      <c r="OPV206" s="875"/>
      <c r="OPW206" s="875"/>
      <c r="OPX206" s="875"/>
      <c r="OPY206" s="875"/>
      <c r="OPZ206" s="875"/>
      <c r="OQA206" s="875"/>
      <c r="OQB206" s="875"/>
      <c r="OQC206" s="875"/>
      <c r="OQD206" s="875"/>
      <c r="OQE206" s="875"/>
      <c r="OQF206" s="875"/>
      <c r="OQG206" s="875"/>
      <c r="OQH206" s="875"/>
      <c r="OQI206" s="875"/>
      <c r="OQJ206" s="875"/>
      <c r="OQK206" s="875"/>
      <c r="OQL206" s="875"/>
      <c r="OQM206" s="875"/>
      <c r="OQN206" s="875"/>
      <c r="OQO206" s="875"/>
      <c r="OQP206" s="875"/>
      <c r="OQQ206" s="875"/>
      <c r="OQR206" s="875"/>
      <c r="OQS206" s="875"/>
      <c r="OQT206" s="875"/>
      <c r="OQU206" s="875"/>
      <c r="OQV206" s="875"/>
      <c r="OQW206" s="875"/>
      <c r="OQX206" s="875"/>
      <c r="OQY206" s="875"/>
      <c r="OQZ206" s="875"/>
      <c r="ORA206" s="875"/>
      <c r="ORB206" s="875"/>
      <c r="ORC206" s="875"/>
      <c r="ORD206" s="875"/>
      <c r="ORE206" s="875"/>
      <c r="ORF206" s="875"/>
      <c r="ORG206" s="875"/>
      <c r="ORH206" s="875"/>
      <c r="ORI206" s="875"/>
      <c r="ORJ206" s="875"/>
      <c r="ORK206" s="875"/>
      <c r="ORL206" s="875"/>
      <c r="ORM206" s="875"/>
      <c r="ORN206" s="875"/>
      <c r="ORO206" s="875"/>
      <c r="ORP206" s="875"/>
      <c r="ORQ206" s="875"/>
      <c r="ORR206" s="875"/>
      <c r="ORS206" s="875"/>
      <c r="ORT206" s="875"/>
      <c r="ORU206" s="875"/>
      <c r="ORV206" s="875"/>
      <c r="ORW206" s="875"/>
      <c r="ORX206" s="875"/>
      <c r="ORY206" s="875"/>
      <c r="ORZ206" s="875"/>
      <c r="OSA206" s="875"/>
      <c r="OSB206" s="875"/>
      <c r="OSC206" s="875"/>
      <c r="OSD206" s="875"/>
      <c r="OSE206" s="875"/>
      <c r="OSF206" s="875"/>
      <c r="OSG206" s="875"/>
      <c r="OSH206" s="875"/>
      <c r="OSI206" s="875"/>
      <c r="OSJ206" s="875"/>
      <c r="OSK206" s="875"/>
      <c r="OSL206" s="875"/>
      <c r="OSM206" s="875"/>
      <c r="OSN206" s="875"/>
      <c r="OSO206" s="875"/>
      <c r="OSP206" s="875"/>
      <c r="OSQ206" s="875"/>
      <c r="OSR206" s="875"/>
      <c r="OSS206" s="875"/>
      <c r="OST206" s="875"/>
      <c r="OSU206" s="875"/>
      <c r="OSV206" s="875"/>
      <c r="OSW206" s="875"/>
      <c r="OSX206" s="875"/>
      <c r="OSY206" s="875"/>
      <c r="OSZ206" s="875"/>
      <c r="OTA206" s="875"/>
      <c r="OTB206" s="875"/>
      <c r="OTC206" s="875"/>
      <c r="OTD206" s="875"/>
      <c r="OTE206" s="875"/>
      <c r="OTF206" s="875"/>
      <c r="OTG206" s="875"/>
      <c r="OTH206" s="875"/>
      <c r="OTI206" s="875"/>
      <c r="OTJ206" s="875"/>
      <c r="OTK206" s="875"/>
      <c r="OTL206" s="875"/>
      <c r="OTM206" s="875"/>
      <c r="OTN206" s="875"/>
      <c r="OTO206" s="875"/>
      <c r="OTP206" s="875"/>
      <c r="OTQ206" s="875"/>
      <c r="OTR206" s="875"/>
      <c r="OTS206" s="875"/>
      <c r="OTT206" s="875"/>
      <c r="OTU206" s="875"/>
      <c r="OTV206" s="875"/>
      <c r="OTW206" s="875"/>
      <c r="OTX206" s="875"/>
      <c r="OTY206" s="875"/>
      <c r="OTZ206" s="875"/>
      <c r="OUA206" s="875"/>
      <c r="OUB206" s="875"/>
      <c r="OUC206" s="875"/>
      <c r="OUD206" s="875"/>
      <c r="OUE206" s="875"/>
      <c r="OUF206" s="875"/>
      <c r="OUG206" s="875"/>
      <c r="OUH206" s="875"/>
      <c r="OUI206" s="875"/>
      <c r="OUJ206" s="875"/>
      <c r="OUK206" s="875"/>
      <c r="OUL206" s="875"/>
      <c r="OUM206" s="875"/>
      <c r="OUN206" s="875"/>
      <c r="OUO206" s="875"/>
      <c r="OUP206" s="875"/>
      <c r="OUQ206" s="875"/>
      <c r="OUR206" s="875"/>
      <c r="OUS206" s="875"/>
      <c r="OUT206" s="875"/>
      <c r="OUU206" s="875"/>
      <c r="OUV206" s="875"/>
      <c r="OUW206" s="875"/>
      <c r="OUX206" s="875"/>
      <c r="OUY206" s="875"/>
      <c r="OUZ206" s="875"/>
      <c r="OVA206" s="875"/>
      <c r="OVB206" s="875"/>
      <c r="OVC206" s="875"/>
      <c r="OVD206" s="875"/>
      <c r="OVE206" s="875"/>
      <c r="OVF206" s="875"/>
      <c r="OVG206" s="875"/>
      <c r="OVH206" s="875"/>
      <c r="OVI206" s="875"/>
      <c r="OVJ206" s="875"/>
      <c r="OVK206" s="875"/>
      <c r="OVL206" s="875"/>
      <c r="OVM206" s="875"/>
      <c r="OVN206" s="875"/>
      <c r="OVO206" s="875"/>
      <c r="OVP206" s="875"/>
      <c r="OVQ206" s="875"/>
      <c r="OVR206" s="875"/>
      <c r="OVS206" s="875"/>
      <c r="OVT206" s="875"/>
      <c r="OVU206" s="875"/>
      <c r="OVV206" s="875"/>
      <c r="OVW206" s="875"/>
      <c r="OVX206" s="875"/>
      <c r="OVY206" s="875"/>
      <c r="OVZ206" s="875"/>
      <c r="OWA206" s="875"/>
      <c r="OWB206" s="875"/>
      <c r="OWC206" s="875"/>
      <c r="OWD206" s="875"/>
      <c r="OWE206" s="875"/>
      <c r="OWF206" s="875"/>
      <c r="OWG206" s="875"/>
      <c r="OWH206" s="875"/>
      <c r="OWI206" s="875"/>
      <c r="OWJ206" s="875"/>
      <c r="OWK206" s="875"/>
      <c r="OWM206" s="875"/>
      <c r="OWN206" s="875"/>
      <c r="OWO206" s="875"/>
      <c r="OWP206" s="875"/>
      <c r="OWQ206" s="875"/>
      <c r="OWR206" s="875"/>
      <c r="OWS206" s="875"/>
      <c r="OWT206" s="875"/>
      <c r="OWU206" s="875"/>
      <c r="OWV206" s="875"/>
      <c r="OWW206" s="875"/>
      <c r="OWX206" s="875"/>
      <c r="OWY206" s="875"/>
      <c r="OWZ206" s="875"/>
      <c r="OXA206" s="875"/>
      <c r="OXB206" s="875"/>
      <c r="OXC206" s="875"/>
      <c r="OXD206" s="875"/>
      <c r="OXE206" s="875"/>
      <c r="OXF206" s="875"/>
      <c r="OXG206" s="875"/>
      <c r="OXH206" s="875"/>
      <c r="OXI206" s="875"/>
      <c r="OXJ206" s="875"/>
      <c r="OXK206" s="875"/>
      <c r="OXL206" s="875"/>
      <c r="OXM206" s="875"/>
      <c r="OXN206" s="875"/>
      <c r="OXO206" s="875"/>
      <c r="OXP206" s="875"/>
      <c r="OXQ206" s="875"/>
      <c r="OXR206" s="875"/>
      <c r="OXS206" s="875"/>
      <c r="OXT206" s="875"/>
      <c r="OXU206" s="875"/>
      <c r="OXV206" s="875"/>
      <c r="OXW206" s="875"/>
      <c r="OXX206" s="875"/>
      <c r="OXY206" s="875"/>
      <c r="OXZ206" s="875"/>
      <c r="OYA206" s="875"/>
      <c r="OYB206" s="875"/>
      <c r="OYC206" s="875"/>
      <c r="OYD206" s="875"/>
      <c r="OYE206" s="875"/>
      <c r="OYF206" s="875"/>
      <c r="OYG206" s="875"/>
      <c r="OYH206" s="875"/>
      <c r="OYI206" s="875"/>
      <c r="OYJ206" s="875"/>
      <c r="OYK206" s="875"/>
      <c r="OYL206" s="875"/>
      <c r="OYM206" s="875"/>
      <c r="OYN206" s="875"/>
      <c r="OYO206" s="875"/>
      <c r="OYP206" s="875"/>
      <c r="OYQ206" s="875"/>
      <c r="OYR206" s="875"/>
      <c r="OYS206" s="875"/>
      <c r="OYT206" s="875"/>
      <c r="OYU206" s="875"/>
      <c r="OYV206" s="875"/>
      <c r="OYW206" s="875"/>
      <c r="OYX206" s="875"/>
      <c r="OYY206" s="875"/>
      <c r="OYZ206" s="875"/>
      <c r="OZA206" s="875"/>
      <c r="OZB206" s="875"/>
      <c r="OZC206" s="875"/>
      <c r="OZD206" s="875"/>
      <c r="OZE206" s="875"/>
      <c r="OZF206" s="875"/>
      <c r="OZG206" s="875"/>
      <c r="OZH206" s="875"/>
      <c r="OZI206" s="875"/>
      <c r="OZJ206" s="875"/>
      <c r="OZK206" s="875"/>
      <c r="OZL206" s="875"/>
      <c r="OZM206" s="875"/>
      <c r="OZN206" s="875"/>
      <c r="OZO206" s="875"/>
      <c r="OZP206" s="875"/>
      <c r="OZQ206" s="875"/>
      <c r="OZR206" s="875"/>
      <c r="OZS206" s="875"/>
      <c r="OZT206" s="875"/>
      <c r="OZU206" s="875"/>
      <c r="OZV206" s="875"/>
      <c r="OZW206" s="875"/>
      <c r="OZX206" s="875"/>
      <c r="OZY206" s="875"/>
      <c r="OZZ206" s="875"/>
      <c r="PAA206" s="875"/>
      <c r="PAB206" s="875"/>
      <c r="PAC206" s="875"/>
      <c r="PAD206" s="875"/>
      <c r="PAE206" s="875"/>
      <c r="PAF206" s="875"/>
      <c r="PAG206" s="875"/>
      <c r="PAH206" s="875"/>
      <c r="PAI206" s="875"/>
      <c r="PAJ206" s="875"/>
      <c r="PAK206" s="875"/>
      <c r="PAL206" s="875"/>
      <c r="PAM206" s="875"/>
      <c r="PAN206" s="875"/>
      <c r="PAO206" s="875"/>
      <c r="PAP206" s="875"/>
      <c r="PAQ206" s="875"/>
      <c r="PAR206" s="875"/>
      <c r="PAS206" s="875"/>
      <c r="PAT206" s="875"/>
      <c r="PAU206" s="875"/>
      <c r="PAV206" s="875"/>
      <c r="PAW206" s="875"/>
      <c r="PAX206" s="875"/>
      <c r="PAY206" s="875"/>
      <c r="PAZ206" s="875"/>
      <c r="PBA206" s="875"/>
      <c r="PBB206" s="875"/>
      <c r="PBC206" s="875"/>
      <c r="PBD206" s="875"/>
      <c r="PBE206" s="875"/>
      <c r="PBF206" s="875"/>
      <c r="PBG206" s="875"/>
      <c r="PBH206" s="875"/>
      <c r="PBI206" s="875"/>
      <c r="PBJ206" s="875"/>
      <c r="PBK206" s="875"/>
      <c r="PBL206" s="875"/>
      <c r="PBM206" s="875"/>
      <c r="PBN206" s="875"/>
      <c r="PBO206" s="875"/>
      <c r="PBP206" s="875"/>
      <c r="PBQ206" s="875"/>
      <c r="PBR206" s="875"/>
      <c r="PBS206" s="875"/>
      <c r="PBT206" s="875"/>
      <c r="PBU206" s="875"/>
      <c r="PBV206" s="875"/>
      <c r="PBW206" s="875"/>
      <c r="PBX206" s="875"/>
      <c r="PBY206" s="875"/>
      <c r="PBZ206" s="875"/>
      <c r="PCA206" s="875"/>
      <c r="PCB206" s="875"/>
      <c r="PCC206" s="875"/>
      <c r="PCD206" s="875"/>
      <c r="PCE206" s="875"/>
      <c r="PCF206" s="875"/>
      <c r="PCG206" s="875"/>
      <c r="PCH206" s="875"/>
      <c r="PCI206" s="875"/>
      <c r="PCJ206" s="875"/>
      <c r="PCK206" s="875"/>
      <c r="PCL206" s="875"/>
      <c r="PCM206" s="875"/>
      <c r="PCN206" s="875"/>
      <c r="PCO206" s="875"/>
      <c r="PCP206" s="875"/>
      <c r="PCQ206" s="875"/>
      <c r="PCR206" s="875"/>
      <c r="PCS206" s="875"/>
      <c r="PCT206" s="875"/>
      <c r="PCU206" s="875"/>
      <c r="PCV206" s="875"/>
      <c r="PCW206" s="875"/>
      <c r="PCX206" s="875"/>
      <c r="PCY206" s="875"/>
      <c r="PCZ206" s="875"/>
      <c r="PDA206" s="875"/>
      <c r="PDB206" s="875"/>
      <c r="PDC206" s="875"/>
      <c r="PDD206" s="875"/>
      <c r="PDE206" s="875"/>
      <c r="PDF206" s="875"/>
      <c r="PDG206" s="875"/>
      <c r="PDH206" s="875"/>
      <c r="PDI206" s="875"/>
      <c r="PDJ206" s="875"/>
      <c r="PDK206" s="875"/>
      <c r="PDL206" s="875"/>
      <c r="PDM206" s="875"/>
      <c r="PDN206" s="875"/>
      <c r="PDO206" s="875"/>
      <c r="PDP206" s="875"/>
      <c r="PDQ206" s="875"/>
      <c r="PDR206" s="875"/>
      <c r="PDS206" s="875"/>
      <c r="PDT206" s="875"/>
      <c r="PDU206" s="875"/>
      <c r="PDV206" s="875"/>
      <c r="PDW206" s="875"/>
      <c r="PDX206" s="875"/>
      <c r="PDY206" s="875"/>
      <c r="PDZ206" s="875"/>
      <c r="PEA206" s="875"/>
      <c r="PEB206" s="875"/>
      <c r="PEC206" s="875"/>
      <c r="PED206" s="875"/>
      <c r="PEE206" s="875"/>
      <c r="PEF206" s="875"/>
      <c r="PEG206" s="875"/>
      <c r="PEH206" s="875"/>
      <c r="PEI206" s="875"/>
      <c r="PEJ206" s="875"/>
      <c r="PEK206" s="875"/>
      <c r="PEL206" s="875"/>
      <c r="PEM206" s="875"/>
      <c r="PEN206" s="875"/>
      <c r="PEO206" s="875"/>
      <c r="PEP206" s="875"/>
      <c r="PEQ206" s="875"/>
      <c r="PER206" s="875"/>
      <c r="PES206" s="875"/>
      <c r="PET206" s="875"/>
      <c r="PEU206" s="875"/>
      <c r="PEV206" s="875"/>
      <c r="PEW206" s="875"/>
      <c r="PEX206" s="875"/>
      <c r="PEY206" s="875"/>
      <c r="PEZ206" s="875"/>
      <c r="PFA206" s="875"/>
      <c r="PFB206" s="875"/>
      <c r="PFC206" s="875"/>
      <c r="PFD206" s="875"/>
      <c r="PFE206" s="875"/>
      <c r="PFF206" s="875"/>
      <c r="PFG206" s="875"/>
      <c r="PFH206" s="875"/>
      <c r="PFI206" s="875"/>
      <c r="PFJ206" s="875"/>
      <c r="PFK206" s="875"/>
      <c r="PFL206" s="875"/>
      <c r="PFM206" s="875"/>
      <c r="PFN206" s="875"/>
      <c r="PFO206" s="875"/>
      <c r="PFP206" s="875"/>
      <c r="PFQ206" s="875"/>
      <c r="PFR206" s="875"/>
      <c r="PFS206" s="875"/>
      <c r="PFT206" s="875"/>
      <c r="PFU206" s="875"/>
      <c r="PFV206" s="875"/>
      <c r="PFW206" s="875"/>
      <c r="PFX206" s="875"/>
      <c r="PFY206" s="875"/>
      <c r="PFZ206" s="875"/>
      <c r="PGA206" s="875"/>
      <c r="PGB206" s="875"/>
      <c r="PGC206" s="875"/>
      <c r="PGD206" s="875"/>
      <c r="PGE206" s="875"/>
      <c r="PGF206" s="875"/>
      <c r="PGG206" s="875"/>
      <c r="PGI206" s="875"/>
      <c r="PGJ206" s="875"/>
      <c r="PGK206" s="875"/>
      <c r="PGL206" s="875"/>
      <c r="PGM206" s="875"/>
      <c r="PGN206" s="875"/>
      <c r="PGO206" s="875"/>
      <c r="PGP206" s="875"/>
      <c r="PGQ206" s="875"/>
      <c r="PGR206" s="875"/>
      <c r="PGS206" s="875"/>
      <c r="PGT206" s="875"/>
      <c r="PGU206" s="875"/>
      <c r="PGV206" s="875"/>
      <c r="PGW206" s="875"/>
      <c r="PGX206" s="875"/>
      <c r="PGY206" s="875"/>
      <c r="PGZ206" s="875"/>
      <c r="PHA206" s="875"/>
      <c r="PHB206" s="875"/>
      <c r="PHC206" s="875"/>
      <c r="PHD206" s="875"/>
      <c r="PHE206" s="875"/>
      <c r="PHF206" s="875"/>
      <c r="PHG206" s="875"/>
      <c r="PHH206" s="875"/>
      <c r="PHI206" s="875"/>
      <c r="PHJ206" s="875"/>
      <c r="PHK206" s="875"/>
      <c r="PHL206" s="875"/>
      <c r="PHM206" s="875"/>
      <c r="PHN206" s="875"/>
      <c r="PHO206" s="875"/>
      <c r="PHP206" s="875"/>
      <c r="PHQ206" s="875"/>
      <c r="PHR206" s="875"/>
      <c r="PHS206" s="875"/>
      <c r="PHT206" s="875"/>
      <c r="PHU206" s="875"/>
      <c r="PHV206" s="875"/>
      <c r="PHW206" s="875"/>
      <c r="PHX206" s="875"/>
      <c r="PHY206" s="875"/>
      <c r="PHZ206" s="875"/>
      <c r="PIA206" s="875"/>
      <c r="PIB206" s="875"/>
      <c r="PIC206" s="875"/>
      <c r="PID206" s="875"/>
      <c r="PIE206" s="875"/>
      <c r="PIF206" s="875"/>
      <c r="PIG206" s="875"/>
      <c r="PIH206" s="875"/>
      <c r="PII206" s="875"/>
      <c r="PIJ206" s="875"/>
      <c r="PIK206" s="875"/>
      <c r="PIL206" s="875"/>
      <c r="PIM206" s="875"/>
      <c r="PIN206" s="875"/>
      <c r="PIO206" s="875"/>
      <c r="PIP206" s="875"/>
      <c r="PIQ206" s="875"/>
      <c r="PIR206" s="875"/>
      <c r="PIS206" s="875"/>
      <c r="PIT206" s="875"/>
      <c r="PIU206" s="875"/>
      <c r="PIV206" s="875"/>
      <c r="PIW206" s="875"/>
      <c r="PIX206" s="875"/>
      <c r="PIY206" s="875"/>
      <c r="PIZ206" s="875"/>
      <c r="PJA206" s="875"/>
      <c r="PJB206" s="875"/>
      <c r="PJC206" s="875"/>
      <c r="PJD206" s="875"/>
      <c r="PJE206" s="875"/>
      <c r="PJF206" s="875"/>
      <c r="PJG206" s="875"/>
      <c r="PJH206" s="875"/>
      <c r="PJI206" s="875"/>
      <c r="PJJ206" s="875"/>
      <c r="PJK206" s="875"/>
      <c r="PJL206" s="875"/>
      <c r="PJM206" s="875"/>
      <c r="PJN206" s="875"/>
      <c r="PJO206" s="875"/>
      <c r="PJP206" s="875"/>
      <c r="PJQ206" s="875"/>
      <c r="PJR206" s="875"/>
      <c r="PJS206" s="875"/>
      <c r="PJT206" s="875"/>
      <c r="PJU206" s="875"/>
      <c r="PJV206" s="875"/>
      <c r="PJW206" s="875"/>
      <c r="PJX206" s="875"/>
      <c r="PJY206" s="875"/>
      <c r="PJZ206" s="875"/>
      <c r="PKA206" s="875"/>
      <c r="PKB206" s="875"/>
      <c r="PKC206" s="875"/>
      <c r="PKD206" s="875"/>
      <c r="PKE206" s="875"/>
      <c r="PKF206" s="875"/>
      <c r="PKG206" s="875"/>
      <c r="PKH206" s="875"/>
      <c r="PKI206" s="875"/>
      <c r="PKJ206" s="875"/>
      <c r="PKK206" s="875"/>
      <c r="PKL206" s="875"/>
      <c r="PKM206" s="875"/>
      <c r="PKN206" s="875"/>
      <c r="PKO206" s="875"/>
      <c r="PKP206" s="875"/>
      <c r="PKQ206" s="875"/>
      <c r="PKR206" s="875"/>
      <c r="PKS206" s="875"/>
      <c r="PKT206" s="875"/>
      <c r="PKU206" s="875"/>
      <c r="PKV206" s="875"/>
      <c r="PKW206" s="875"/>
      <c r="PKX206" s="875"/>
      <c r="PKY206" s="875"/>
      <c r="PKZ206" s="875"/>
      <c r="PLA206" s="875"/>
      <c r="PLB206" s="875"/>
      <c r="PLC206" s="875"/>
      <c r="PLD206" s="875"/>
      <c r="PLE206" s="875"/>
      <c r="PLF206" s="875"/>
      <c r="PLG206" s="875"/>
      <c r="PLH206" s="875"/>
      <c r="PLI206" s="875"/>
      <c r="PLJ206" s="875"/>
      <c r="PLK206" s="875"/>
      <c r="PLL206" s="875"/>
      <c r="PLM206" s="875"/>
      <c r="PLN206" s="875"/>
      <c r="PLO206" s="875"/>
      <c r="PLP206" s="875"/>
      <c r="PLQ206" s="875"/>
      <c r="PLR206" s="875"/>
      <c r="PLS206" s="875"/>
      <c r="PLT206" s="875"/>
      <c r="PLU206" s="875"/>
      <c r="PLV206" s="875"/>
      <c r="PLW206" s="875"/>
      <c r="PLX206" s="875"/>
      <c r="PLY206" s="875"/>
      <c r="PLZ206" s="875"/>
      <c r="PMA206" s="875"/>
      <c r="PMB206" s="875"/>
      <c r="PMC206" s="875"/>
      <c r="PMD206" s="875"/>
      <c r="PME206" s="875"/>
      <c r="PMF206" s="875"/>
      <c r="PMG206" s="875"/>
      <c r="PMH206" s="875"/>
      <c r="PMI206" s="875"/>
      <c r="PMJ206" s="875"/>
      <c r="PMK206" s="875"/>
      <c r="PML206" s="875"/>
      <c r="PMM206" s="875"/>
      <c r="PMN206" s="875"/>
      <c r="PMO206" s="875"/>
      <c r="PMP206" s="875"/>
      <c r="PMQ206" s="875"/>
      <c r="PMR206" s="875"/>
      <c r="PMS206" s="875"/>
      <c r="PMT206" s="875"/>
      <c r="PMU206" s="875"/>
      <c r="PMV206" s="875"/>
      <c r="PMW206" s="875"/>
      <c r="PMX206" s="875"/>
      <c r="PMY206" s="875"/>
      <c r="PMZ206" s="875"/>
      <c r="PNA206" s="875"/>
      <c r="PNB206" s="875"/>
      <c r="PNC206" s="875"/>
      <c r="PND206" s="875"/>
      <c r="PNE206" s="875"/>
      <c r="PNF206" s="875"/>
      <c r="PNG206" s="875"/>
      <c r="PNH206" s="875"/>
      <c r="PNI206" s="875"/>
      <c r="PNJ206" s="875"/>
      <c r="PNK206" s="875"/>
      <c r="PNL206" s="875"/>
      <c r="PNM206" s="875"/>
      <c r="PNN206" s="875"/>
      <c r="PNO206" s="875"/>
      <c r="PNP206" s="875"/>
      <c r="PNQ206" s="875"/>
      <c r="PNR206" s="875"/>
      <c r="PNS206" s="875"/>
      <c r="PNT206" s="875"/>
      <c r="PNU206" s="875"/>
      <c r="PNV206" s="875"/>
      <c r="PNW206" s="875"/>
      <c r="PNX206" s="875"/>
      <c r="PNY206" s="875"/>
      <c r="PNZ206" s="875"/>
      <c r="POA206" s="875"/>
      <c r="POB206" s="875"/>
      <c r="POC206" s="875"/>
      <c r="POD206" s="875"/>
      <c r="POE206" s="875"/>
      <c r="POF206" s="875"/>
      <c r="POG206" s="875"/>
      <c r="POH206" s="875"/>
      <c r="POI206" s="875"/>
      <c r="POJ206" s="875"/>
      <c r="POK206" s="875"/>
      <c r="POL206" s="875"/>
      <c r="POM206" s="875"/>
      <c r="PON206" s="875"/>
      <c r="POO206" s="875"/>
      <c r="POP206" s="875"/>
      <c r="POQ206" s="875"/>
      <c r="POR206" s="875"/>
      <c r="POS206" s="875"/>
      <c r="POT206" s="875"/>
      <c r="POU206" s="875"/>
      <c r="POV206" s="875"/>
      <c r="POW206" s="875"/>
      <c r="POX206" s="875"/>
      <c r="POY206" s="875"/>
      <c r="POZ206" s="875"/>
      <c r="PPA206" s="875"/>
      <c r="PPB206" s="875"/>
      <c r="PPC206" s="875"/>
      <c r="PPD206" s="875"/>
      <c r="PPE206" s="875"/>
      <c r="PPF206" s="875"/>
      <c r="PPG206" s="875"/>
      <c r="PPH206" s="875"/>
      <c r="PPI206" s="875"/>
      <c r="PPJ206" s="875"/>
      <c r="PPK206" s="875"/>
      <c r="PPL206" s="875"/>
      <c r="PPM206" s="875"/>
      <c r="PPN206" s="875"/>
      <c r="PPO206" s="875"/>
      <c r="PPP206" s="875"/>
      <c r="PPQ206" s="875"/>
      <c r="PPR206" s="875"/>
      <c r="PPS206" s="875"/>
      <c r="PPT206" s="875"/>
      <c r="PPU206" s="875"/>
      <c r="PPV206" s="875"/>
      <c r="PPW206" s="875"/>
      <c r="PPX206" s="875"/>
      <c r="PPY206" s="875"/>
      <c r="PPZ206" s="875"/>
      <c r="PQA206" s="875"/>
      <c r="PQB206" s="875"/>
      <c r="PQC206" s="875"/>
      <c r="PQE206" s="875"/>
      <c r="PQF206" s="875"/>
      <c r="PQG206" s="875"/>
      <c r="PQH206" s="875"/>
      <c r="PQI206" s="875"/>
      <c r="PQJ206" s="875"/>
      <c r="PQK206" s="875"/>
      <c r="PQL206" s="875"/>
      <c r="PQM206" s="875"/>
      <c r="PQN206" s="875"/>
      <c r="PQO206" s="875"/>
      <c r="PQP206" s="875"/>
      <c r="PQQ206" s="875"/>
      <c r="PQR206" s="875"/>
      <c r="PQS206" s="875"/>
      <c r="PQT206" s="875"/>
      <c r="PQU206" s="875"/>
      <c r="PQV206" s="875"/>
      <c r="PQW206" s="875"/>
      <c r="PQX206" s="875"/>
      <c r="PQY206" s="875"/>
      <c r="PQZ206" s="875"/>
      <c r="PRA206" s="875"/>
      <c r="PRB206" s="875"/>
      <c r="PRC206" s="875"/>
      <c r="PRD206" s="875"/>
      <c r="PRE206" s="875"/>
      <c r="PRF206" s="875"/>
      <c r="PRG206" s="875"/>
      <c r="PRH206" s="875"/>
      <c r="PRI206" s="875"/>
      <c r="PRJ206" s="875"/>
      <c r="PRK206" s="875"/>
      <c r="PRL206" s="875"/>
      <c r="PRM206" s="875"/>
      <c r="PRN206" s="875"/>
      <c r="PRO206" s="875"/>
      <c r="PRP206" s="875"/>
      <c r="PRQ206" s="875"/>
      <c r="PRR206" s="875"/>
      <c r="PRS206" s="875"/>
      <c r="PRT206" s="875"/>
      <c r="PRU206" s="875"/>
      <c r="PRV206" s="875"/>
      <c r="PRW206" s="875"/>
      <c r="PRX206" s="875"/>
      <c r="PRY206" s="875"/>
      <c r="PRZ206" s="875"/>
      <c r="PSA206" s="875"/>
      <c r="PSB206" s="875"/>
      <c r="PSC206" s="875"/>
      <c r="PSD206" s="875"/>
      <c r="PSE206" s="875"/>
      <c r="PSF206" s="875"/>
      <c r="PSG206" s="875"/>
      <c r="PSH206" s="875"/>
      <c r="PSI206" s="875"/>
      <c r="PSJ206" s="875"/>
      <c r="PSK206" s="875"/>
      <c r="PSL206" s="875"/>
      <c r="PSM206" s="875"/>
      <c r="PSN206" s="875"/>
      <c r="PSO206" s="875"/>
      <c r="PSP206" s="875"/>
      <c r="PSQ206" s="875"/>
      <c r="PSR206" s="875"/>
      <c r="PSS206" s="875"/>
      <c r="PST206" s="875"/>
      <c r="PSU206" s="875"/>
      <c r="PSV206" s="875"/>
      <c r="PSW206" s="875"/>
      <c r="PSX206" s="875"/>
      <c r="PSY206" s="875"/>
      <c r="PSZ206" s="875"/>
      <c r="PTA206" s="875"/>
      <c r="PTB206" s="875"/>
      <c r="PTC206" s="875"/>
      <c r="PTD206" s="875"/>
      <c r="PTE206" s="875"/>
      <c r="PTF206" s="875"/>
      <c r="PTG206" s="875"/>
      <c r="PTH206" s="875"/>
      <c r="PTI206" s="875"/>
      <c r="PTJ206" s="875"/>
      <c r="PTK206" s="875"/>
      <c r="PTL206" s="875"/>
      <c r="PTM206" s="875"/>
      <c r="PTN206" s="875"/>
      <c r="PTO206" s="875"/>
      <c r="PTP206" s="875"/>
      <c r="PTQ206" s="875"/>
      <c r="PTR206" s="875"/>
      <c r="PTS206" s="875"/>
      <c r="PTT206" s="875"/>
      <c r="PTU206" s="875"/>
      <c r="PTV206" s="875"/>
      <c r="PTW206" s="875"/>
      <c r="PTX206" s="875"/>
      <c r="PTY206" s="875"/>
      <c r="PTZ206" s="875"/>
      <c r="PUA206" s="875"/>
      <c r="PUB206" s="875"/>
      <c r="PUC206" s="875"/>
      <c r="PUD206" s="875"/>
      <c r="PUE206" s="875"/>
      <c r="PUF206" s="875"/>
      <c r="PUG206" s="875"/>
      <c r="PUH206" s="875"/>
      <c r="PUI206" s="875"/>
      <c r="PUJ206" s="875"/>
      <c r="PUK206" s="875"/>
      <c r="PUL206" s="875"/>
      <c r="PUM206" s="875"/>
      <c r="PUN206" s="875"/>
      <c r="PUO206" s="875"/>
      <c r="PUP206" s="875"/>
      <c r="PUQ206" s="875"/>
      <c r="PUR206" s="875"/>
      <c r="PUS206" s="875"/>
      <c r="PUT206" s="875"/>
      <c r="PUU206" s="875"/>
      <c r="PUV206" s="875"/>
      <c r="PUW206" s="875"/>
      <c r="PUX206" s="875"/>
      <c r="PUY206" s="875"/>
      <c r="PUZ206" s="875"/>
      <c r="PVA206" s="875"/>
      <c r="PVB206" s="875"/>
      <c r="PVC206" s="875"/>
      <c r="PVD206" s="875"/>
      <c r="PVE206" s="875"/>
      <c r="PVF206" s="875"/>
      <c r="PVG206" s="875"/>
      <c r="PVH206" s="875"/>
      <c r="PVI206" s="875"/>
      <c r="PVJ206" s="875"/>
      <c r="PVK206" s="875"/>
      <c r="PVL206" s="875"/>
      <c r="PVM206" s="875"/>
      <c r="PVN206" s="875"/>
      <c r="PVO206" s="875"/>
      <c r="PVP206" s="875"/>
      <c r="PVQ206" s="875"/>
      <c r="PVR206" s="875"/>
      <c r="PVS206" s="875"/>
      <c r="PVT206" s="875"/>
      <c r="PVU206" s="875"/>
      <c r="PVV206" s="875"/>
      <c r="PVW206" s="875"/>
      <c r="PVX206" s="875"/>
      <c r="PVY206" s="875"/>
      <c r="PVZ206" s="875"/>
      <c r="PWA206" s="875"/>
      <c r="PWB206" s="875"/>
      <c r="PWC206" s="875"/>
      <c r="PWD206" s="875"/>
      <c r="PWE206" s="875"/>
      <c r="PWF206" s="875"/>
      <c r="PWG206" s="875"/>
      <c r="PWH206" s="875"/>
      <c r="PWI206" s="875"/>
      <c r="PWJ206" s="875"/>
      <c r="PWK206" s="875"/>
      <c r="PWL206" s="875"/>
      <c r="PWM206" s="875"/>
      <c r="PWN206" s="875"/>
      <c r="PWO206" s="875"/>
      <c r="PWP206" s="875"/>
      <c r="PWQ206" s="875"/>
      <c r="PWR206" s="875"/>
      <c r="PWS206" s="875"/>
      <c r="PWT206" s="875"/>
      <c r="PWU206" s="875"/>
      <c r="PWV206" s="875"/>
      <c r="PWW206" s="875"/>
      <c r="PWX206" s="875"/>
      <c r="PWY206" s="875"/>
      <c r="PWZ206" s="875"/>
      <c r="PXA206" s="875"/>
      <c r="PXB206" s="875"/>
      <c r="PXC206" s="875"/>
      <c r="PXD206" s="875"/>
      <c r="PXE206" s="875"/>
      <c r="PXF206" s="875"/>
      <c r="PXG206" s="875"/>
      <c r="PXH206" s="875"/>
      <c r="PXI206" s="875"/>
      <c r="PXJ206" s="875"/>
      <c r="PXK206" s="875"/>
      <c r="PXL206" s="875"/>
      <c r="PXM206" s="875"/>
      <c r="PXN206" s="875"/>
      <c r="PXO206" s="875"/>
      <c r="PXP206" s="875"/>
      <c r="PXQ206" s="875"/>
      <c r="PXR206" s="875"/>
      <c r="PXS206" s="875"/>
      <c r="PXT206" s="875"/>
      <c r="PXU206" s="875"/>
      <c r="PXV206" s="875"/>
      <c r="PXW206" s="875"/>
      <c r="PXX206" s="875"/>
      <c r="PXY206" s="875"/>
      <c r="PXZ206" s="875"/>
      <c r="PYA206" s="875"/>
      <c r="PYB206" s="875"/>
      <c r="PYC206" s="875"/>
      <c r="PYD206" s="875"/>
      <c r="PYE206" s="875"/>
      <c r="PYF206" s="875"/>
      <c r="PYG206" s="875"/>
      <c r="PYH206" s="875"/>
      <c r="PYI206" s="875"/>
      <c r="PYJ206" s="875"/>
      <c r="PYK206" s="875"/>
      <c r="PYL206" s="875"/>
      <c r="PYM206" s="875"/>
      <c r="PYN206" s="875"/>
      <c r="PYO206" s="875"/>
      <c r="PYP206" s="875"/>
      <c r="PYQ206" s="875"/>
      <c r="PYR206" s="875"/>
      <c r="PYS206" s="875"/>
      <c r="PYT206" s="875"/>
      <c r="PYU206" s="875"/>
      <c r="PYV206" s="875"/>
      <c r="PYW206" s="875"/>
      <c r="PYX206" s="875"/>
      <c r="PYY206" s="875"/>
      <c r="PYZ206" s="875"/>
      <c r="PZA206" s="875"/>
      <c r="PZB206" s="875"/>
      <c r="PZC206" s="875"/>
      <c r="PZD206" s="875"/>
      <c r="PZE206" s="875"/>
      <c r="PZF206" s="875"/>
      <c r="PZG206" s="875"/>
      <c r="PZH206" s="875"/>
      <c r="PZI206" s="875"/>
      <c r="PZJ206" s="875"/>
      <c r="PZK206" s="875"/>
      <c r="PZL206" s="875"/>
      <c r="PZM206" s="875"/>
      <c r="PZN206" s="875"/>
      <c r="PZO206" s="875"/>
      <c r="PZP206" s="875"/>
      <c r="PZQ206" s="875"/>
      <c r="PZR206" s="875"/>
      <c r="PZS206" s="875"/>
      <c r="PZT206" s="875"/>
      <c r="PZU206" s="875"/>
      <c r="PZV206" s="875"/>
      <c r="PZW206" s="875"/>
      <c r="PZX206" s="875"/>
      <c r="PZY206" s="875"/>
      <c r="QAA206" s="875"/>
      <c r="QAB206" s="875"/>
      <c r="QAC206" s="875"/>
      <c r="QAD206" s="875"/>
      <c r="QAE206" s="875"/>
      <c r="QAF206" s="875"/>
      <c r="QAG206" s="875"/>
      <c r="QAH206" s="875"/>
      <c r="QAI206" s="875"/>
      <c r="QAJ206" s="875"/>
      <c r="QAK206" s="875"/>
      <c r="QAL206" s="875"/>
      <c r="QAM206" s="875"/>
      <c r="QAN206" s="875"/>
      <c r="QAO206" s="875"/>
      <c r="QAP206" s="875"/>
      <c r="QAQ206" s="875"/>
      <c r="QAR206" s="875"/>
      <c r="QAS206" s="875"/>
      <c r="QAT206" s="875"/>
      <c r="QAU206" s="875"/>
      <c r="QAV206" s="875"/>
      <c r="QAW206" s="875"/>
      <c r="QAX206" s="875"/>
      <c r="QAY206" s="875"/>
      <c r="QAZ206" s="875"/>
      <c r="QBA206" s="875"/>
      <c r="QBB206" s="875"/>
      <c r="QBC206" s="875"/>
      <c r="QBD206" s="875"/>
      <c r="QBE206" s="875"/>
      <c r="QBF206" s="875"/>
      <c r="QBG206" s="875"/>
      <c r="QBH206" s="875"/>
      <c r="QBI206" s="875"/>
      <c r="QBJ206" s="875"/>
      <c r="QBK206" s="875"/>
      <c r="QBL206" s="875"/>
      <c r="QBM206" s="875"/>
      <c r="QBN206" s="875"/>
      <c r="QBO206" s="875"/>
      <c r="QBP206" s="875"/>
      <c r="QBQ206" s="875"/>
      <c r="QBR206" s="875"/>
      <c r="QBS206" s="875"/>
      <c r="QBT206" s="875"/>
      <c r="QBU206" s="875"/>
      <c r="QBV206" s="875"/>
      <c r="QBW206" s="875"/>
      <c r="QBX206" s="875"/>
      <c r="QBY206" s="875"/>
      <c r="QBZ206" s="875"/>
      <c r="QCA206" s="875"/>
      <c r="QCB206" s="875"/>
      <c r="QCC206" s="875"/>
      <c r="QCD206" s="875"/>
      <c r="QCE206" s="875"/>
      <c r="QCF206" s="875"/>
      <c r="QCG206" s="875"/>
      <c r="QCH206" s="875"/>
      <c r="QCI206" s="875"/>
      <c r="QCJ206" s="875"/>
      <c r="QCK206" s="875"/>
      <c r="QCL206" s="875"/>
      <c r="QCM206" s="875"/>
      <c r="QCN206" s="875"/>
      <c r="QCO206" s="875"/>
      <c r="QCP206" s="875"/>
      <c r="QCQ206" s="875"/>
      <c r="QCR206" s="875"/>
      <c r="QCS206" s="875"/>
      <c r="QCT206" s="875"/>
      <c r="QCU206" s="875"/>
      <c r="QCV206" s="875"/>
      <c r="QCW206" s="875"/>
      <c r="QCX206" s="875"/>
      <c r="QCY206" s="875"/>
      <c r="QCZ206" s="875"/>
      <c r="QDA206" s="875"/>
      <c r="QDB206" s="875"/>
      <c r="QDC206" s="875"/>
      <c r="QDD206" s="875"/>
      <c r="QDE206" s="875"/>
      <c r="QDF206" s="875"/>
      <c r="QDG206" s="875"/>
      <c r="QDH206" s="875"/>
      <c r="QDI206" s="875"/>
      <c r="QDJ206" s="875"/>
      <c r="QDK206" s="875"/>
      <c r="QDL206" s="875"/>
      <c r="QDM206" s="875"/>
      <c r="QDN206" s="875"/>
      <c r="QDO206" s="875"/>
      <c r="QDP206" s="875"/>
      <c r="QDQ206" s="875"/>
      <c r="QDR206" s="875"/>
      <c r="QDS206" s="875"/>
      <c r="QDT206" s="875"/>
      <c r="QDU206" s="875"/>
      <c r="QDV206" s="875"/>
      <c r="QDW206" s="875"/>
      <c r="QDX206" s="875"/>
      <c r="QDY206" s="875"/>
      <c r="QDZ206" s="875"/>
      <c r="QEA206" s="875"/>
      <c r="QEB206" s="875"/>
      <c r="QEC206" s="875"/>
      <c r="QED206" s="875"/>
      <c r="QEE206" s="875"/>
      <c r="QEF206" s="875"/>
      <c r="QEG206" s="875"/>
      <c r="QEH206" s="875"/>
      <c r="QEI206" s="875"/>
      <c r="QEJ206" s="875"/>
      <c r="QEK206" s="875"/>
      <c r="QEL206" s="875"/>
      <c r="QEM206" s="875"/>
      <c r="QEN206" s="875"/>
      <c r="QEO206" s="875"/>
      <c r="QEP206" s="875"/>
      <c r="QEQ206" s="875"/>
      <c r="QER206" s="875"/>
      <c r="QES206" s="875"/>
      <c r="QET206" s="875"/>
      <c r="QEU206" s="875"/>
      <c r="QEV206" s="875"/>
      <c r="QEW206" s="875"/>
      <c r="QEX206" s="875"/>
      <c r="QEY206" s="875"/>
      <c r="QEZ206" s="875"/>
      <c r="QFA206" s="875"/>
      <c r="QFB206" s="875"/>
      <c r="QFC206" s="875"/>
      <c r="QFD206" s="875"/>
      <c r="QFE206" s="875"/>
      <c r="QFF206" s="875"/>
      <c r="QFG206" s="875"/>
      <c r="QFH206" s="875"/>
      <c r="QFI206" s="875"/>
      <c r="QFJ206" s="875"/>
      <c r="QFK206" s="875"/>
      <c r="QFL206" s="875"/>
      <c r="QFM206" s="875"/>
      <c r="QFN206" s="875"/>
      <c r="QFO206" s="875"/>
      <c r="QFP206" s="875"/>
      <c r="QFQ206" s="875"/>
      <c r="QFR206" s="875"/>
      <c r="QFS206" s="875"/>
      <c r="QFT206" s="875"/>
      <c r="QFU206" s="875"/>
      <c r="QFV206" s="875"/>
      <c r="QFW206" s="875"/>
      <c r="QFX206" s="875"/>
      <c r="QFY206" s="875"/>
      <c r="QFZ206" s="875"/>
      <c r="QGA206" s="875"/>
      <c r="QGB206" s="875"/>
      <c r="QGC206" s="875"/>
      <c r="QGD206" s="875"/>
      <c r="QGE206" s="875"/>
      <c r="QGF206" s="875"/>
      <c r="QGG206" s="875"/>
      <c r="QGH206" s="875"/>
      <c r="QGI206" s="875"/>
      <c r="QGJ206" s="875"/>
      <c r="QGK206" s="875"/>
      <c r="QGL206" s="875"/>
      <c r="QGM206" s="875"/>
      <c r="QGN206" s="875"/>
      <c r="QGO206" s="875"/>
      <c r="QGP206" s="875"/>
      <c r="QGQ206" s="875"/>
      <c r="QGR206" s="875"/>
      <c r="QGS206" s="875"/>
      <c r="QGT206" s="875"/>
      <c r="QGU206" s="875"/>
      <c r="QGV206" s="875"/>
      <c r="QGW206" s="875"/>
      <c r="QGX206" s="875"/>
      <c r="QGY206" s="875"/>
      <c r="QGZ206" s="875"/>
      <c r="QHA206" s="875"/>
      <c r="QHB206" s="875"/>
      <c r="QHC206" s="875"/>
      <c r="QHD206" s="875"/>
      <c r="QHE206" s="875"/>
      <c r="QHF206" s="875"/>
      <c r="QHG206" s="875"/>
      <c r="QHH206" s="875"/>
      <c r="QHI206" s="875"/>
      <c r="QHJ206" s="875"/>
      <c r="QHK206" s="875"/>
      <c r="QHL206" s="875"/>
      <c r="QHM206" s="875"/>
      <c r="QHN206" s="875"/>
      <c r="QHO206" s="875"/>
      <c r="QHP206" s="875"/>
      <c r="QHQ206" s="875"/>
      <c r="QHR206" s="875"/>
      <c r="QHS206" s="875"/>
      <c r="QHT206" s="875"/>
      <c r="QHU206" s="875"/>
      <c r="QHV206" s="875"/>
      <c r="QHW206" s="875"/>
      <c r="QHX206" s="875"/>
      <c r="QHY206" s="875"/>
      <c r="QHZ206" s="875"/>
      <c r="QIA206" s="875"/>
      <c r="QIB206" s="875"/>
      <c r="QIC206" s="875"/>
      <c r="QID206" s="875"/>
      <c r="QIE206" s="875"/>
      <c r="QIF206" s="875"/>
      <c r="QIG206" s="875"/>
      <c r="QIH206" s="875"/>
      <c r="QII206" s="875"/>
      <c r="QIJ206" s="875"/>
      <c r="QIK206" s="875"/>
      <c r="QIL206" s="875"/>
      <c r="QIM206" s="875"/>
      <c r="QIN206" s="875"/>
      <c r="QIO206" s="875"/>
      <c r="QIP206" s="875"/>
      <c r="QIQ206" s="875"/>
      <c r="QIR206" s="875"/>
      <c r="QIS206" s="875"/>
      <c r="QIT206" s="875"/>
      <c r="QIU206" s="875"/>
      <c r="QIV206" s="875"/>
      <c r="QIW206" s="875"/>
      <c r="QIX206" s="875"/>
      <c r="QIY206" s="875"/>
      <c r="QIZ206" s="875"/>
      <c r="QJA206" s="875"/>
      <c r="QJB206" s="875"/>
      <c r="QJC206" s="875"/>
      <c r="QJD206" s="875"/>
      <c r="QJE206" s="875"/>
      <c r="QJF206" s="875"/>
      <c r="QJG206" s="875"/>
      <c r="QJH206" s="875"/>
      <c r="QJI206" s="875"/>
      <c r="QJJ206" s="875"/>
      <c r="QJK206" s="875"/>
      <c r="QJL206" s="875"/>
      <c r="QJM206" s="875"/>
      <c r="QJN206" s="875"/>
      <c r="QJO206" s="875"/>
      <c r="QJP206" s="875"/>
      <c r="QJQ206" s="875"/>
      <c r="QJR206" s="875"/>
      <c r="QJS206" s="875"/>
      <c r="QJT206" s="875"/>
      <c r="QJU206" s="875"/>
      <c r="QJW206" s="875"/>
      <c r="QJX206" s="875"/>
      <c r="QJY206" s="875"/>
      <c r="QJZ206" s="875"/>
      <c r="QKA206" s="875"/>
      <c r="QKB206" s="875"/>
      <c r="QKC206" s="875"/>
      <c r="QKD206" s="875"/>
      <c r="QKE206" s="875"/>
      <c r="QKF206" s="875"/>
      <c r="QKG206" s="875"/>
      <c r="QKH206" s="875"/>
      <c r="QKI206" s="875"/>
      <c r="QKJ206" s="875"/>
      <c r="QKK206" s="875"/>
      <c r="QKL206" s="875"/>
      <c r="QKM206" s="875"/>
      <c r="QKN206" s="875"/>
      <c r="QKO206" s="875"/>
      <c r="QKP206" s="875"/>
      <c r="QKQ206" s="875"/>
      <c r="QKR206" s="875"/>
      <c r="QKS206" s="875"/>
      <c r="QKT206" s="875"/>
      <c r="QKU206" s="875"/>
      <c r="QKV206" s="875"/>
      <c r="QKW206" s="875"/>
      <c r="QKX206" s="875"/>
      <c r="QKY206" s="875"/>
      <c r="QKZ206" s="875"/>
      <c r="QLA206" s="875"/>
      <c r="QLB206" s="875"/>
      <c r="QLC206" s="875"/>
      <c r="QLD206" s="875"/>
      <c r="QLE206" s="875"/>
      <c r="QLF206" s="875"/>
      <c r="QLG206" s="875"/>
      <c r="QLH206" s="875"/>
      <c r="QLI206" s="875"/>
      <c r="QLJ206" s="875"/>
      <c r="QLK206" s="875"/>
      <c r="QLL206" s="875"/>
      <c r="QLM206" s="875"/>
      <c r="QLN206" s="875"/>
      <c r="QLO206" s="875"/>
      <c r="QLP206" s="875"/>
      <c r="QLQ206" s="875"/>
      <c r="QLR206" s="875"/>
      <c r="QLS206" s="875"/>
      <c r="QLT206" s="875"/>
      <c r="QLU206" s="875"/>
      <c r="QLV206" s="875"/>
      <c r="QLW206" s="875"/>
      <c r="QLX206" s="875"/>
      <c r="QLY206" s="875"/>
      <c r="QLZ206" s="875"/>
      <c r="QMA206" s="875"/>
      <c r="QMB206" s="875"/>
      <c r="QMC206" s="875"/>
      <c r="QMD206" s="875"/>
      <c r="QME206" s="875"/>
      <c r="QMF206" s="875"/>
      <c r="QMG206" s="875"/>
      <c r="QMH206" s="875"/>
      <c r="QMI206" s="875"/>
      <c r="QMJ206" s="875"/>
      <c r="QMK206" s="875"/>
      <c r="QML206" s="875"/>
      <c r="QMM206" s="875"/>
      <c r="QMN206" s="875"/>
      <c r="QMO206" s="875"/>
      <c r="QMP206" s="875"/>
      <c r="QMQ206" s="875"/>
      <c r="QMR206" s="875"/>
      <c r="QMS206" s="875"/>
      <c r="QMT206" s="875"/>
      <c r="QMU206" s="875"/>
      <c r="QMV206" s="875"/>
      <c r="QMW206" s="875"/>
      <c r="QMX206" s="875"/>
      <c r="QMY206" s="875"/>
      <c r="QMZ206" s="875"/>
      <c r="QNA206" s="875"/>
      <c r="QNB206" s="875"/>
      <c r="QNC206" s="875"/>
      <c r="QND206" s="875"/>
      <c r="QNE206" s="875"/>
      <c r="QNF206" s="875"/>
      <c r="QNG206" s="875"/>
      <c r="QNH206" s="875"/>
      <c r="QNI206" s="875"/>
      <c r="QNJ206" s="875"/>
      <c r="QNK206" s="875"/>
      <c r="QNL206" s="875"/>
      <c r="QNM206" s="875"/>
      <c r="QNN206" s="875"/>
      <c r="QNO206" s="875"/>
      <c r="QNP206" s="875"/>
      <c r="QNQ206" s="875"/>
      <c r="QNR206" s="875"/>
      <c r="QNS206" s="875"/>
      <c r="QNT206" s="875"/>
      <c r="QNU206" s="875"/>
      <c r="QNV206" s="875"/>
      <c r="QNW206" s="875"/>
      <c r="QNX206" s="875"/>
      <c r="QNY206" s="875"/>
      <c r="QNZ206" s="875"/>
      <c r="QOA206" s="875"/>
      <c r="QOB206" s="875"/>
      <c r="QOC206" s="875"/>
      <c r="QOD206" s="875"/>
      <c r="QOE206" s="875"/>
      <c r="QOF206" s="875"/>
      <c r="QOG206" s="875"/>
      <c r="QOH206" s="875"/>
      <c r="QOI206" s="875"/>
      <c r="QOJ206" s="875"/>
      <c r="QOK206" s="875"/>
      <c r="QOL206" s="875"/>
      <c r="QOM206" s="875"/>
      <c r="QON206" s="875"/>
      <c r="QOO206" s="875"/>
      <c r="QOP206" s="875"/>
      <c r="QOQ206" s="875"/>
      <c r="QOR206" s="875"/>
      <c r="QOS206" s="875"/>
      <c r="QOT206" s="875"/>
      <c r="QOU206" s="875"/>
      <c r="QOV206" s="875"/>
      <c r="QOW206" s="875"/>
      <c r="QOX206" s="875"/>
      <c r="QOY206" s="875"/>
      <c r="QOZ206" s="875"/>
      <c r="QPA206" s="875"/>
      <c r="QPB206" s="875"/>
      <c r="QPC206" s="875"/>
      <c r="QPD206" s="875"/>
      <c r="QPE206" s="875"/>
      <c r="QPF206" s="875"/>
      <c r="QPG206" s="875"/>
      <c r="QPH206" s="875"/>
      <c r="QPI206" s="875"/>
      <c r="QPJ206" s="875"/>
      <c r="QPK206" s="875"/>
      <c r="QPL206" s="875"/>
      <c r="QPM206" s="875"/>
      <c r="QPN206" s="875"/>
      <c r="QPO206" s="875"/>
      <c r="QPP206" s="875"/>
      <c r="QPQ206" s="875"/>
      <c r="QPR206" s="875"/>
      <c r="QPS206" s="875"/>
      <c r="QPT206" s="875"/>
      <c r="QPU206" s="875"/>
      <c r="QPV206" s="875"/>
      <c r="QPW206" s="875"/>
      <c r="QPX206" s="875"/>
      <c r="QPY206" s="875"/>
      <c r="QPZ206" s="875"/>
      <c r="QQA206" s="875"/>
      <c r="QQB206" s="875"/>
      <c r="QQC206" s="875"/>
      <c r="QQD206" s="875"/>
      <c r="QQE206" s="875"/>
      <c r="QQF206" s="875"/>
      <c r="QQG206" s="875"/>
      <c r="QQH206" s="875"/>
      <c r="QQI206" s="875"/>
      <c r="QQJ206" s="875"/>
      <c r="QQK206" s="875"/>
      <c r="QQL206" s="875"/>
      <c r="QQM206" s="875"/>
      <c r="QQN206" s="875"/>
      <c r="QQO206" s="875"/>
      <c r="QQP206" s="875"/>
      <c r="QQQ206" s="875"/>
      <c r="QQR206" s="875"/>
      <c r="QQS206" s="875"/>
      <c r="QQT206" s="875"/>
      <c r="QQU206" s="875"/>
      <c r="QQV206" s="875"/>
      <c r="QQW206" s="875"/>
      <c r="QQX206" s="875"/>
      <c r="QQY206" s="875"/>
      <c r="QQZ206" s="875"/>
      <c r="QRA206" s="875"/>
      <c r="QRB206" s="875"/>
      <c r="QRC206" s="875"/>
      <c r="QRD206" s="875"/>
      <c r="QRE206" s="875"/>
      <c r="QRF206" s="875"/>
      <c r="QRG206" s="875"/>
      <c r="QRH206" s="875"/>
      <c r="QRI206" s="875"/>
      <c r="QRJ206" s="875"/>
      <c r="QRK206" s="875"/>
      <c r="QRL206" s="875"/>
      <c r="QRM206" s="875"/>
      <c r="QRN206" s="875"/>
      <c r="QRO206" s="875"/>
      <c r="QRP206" s="875"/>
      <c r="QRQ206" s="875"/>
      <c r="QRR206" s="875"/>
      <c r="QRS206" s="875"/>
      <c r="QRT206" s="875"/>
      <c r="QRU206" s="875"/>
      <c r="QRV206" s="875"/>
      <c r="QRW206" s="875"/>
      <c r="QRX206" s="875"/>
      <c r="QRY206" s="875"/>
      <c r="QRZ206" s="875"/>
      <c r="QSA206" s="875"/>
      <c r="QSB206" s="875"/>
      <c r="QSC206" s="875"/>
      <c r="QSD206" s="875"/>
      <c r="QSE206" s="875"/>
      <c r="QSF206" s="875"/>
      <c r="QSG206" s="875"/>
      <c r="QSH206" s="875"/>
      <c r="QSI206" s="875"/>
      <c r="QSJ206" s="875"/>
      <c r="QSK206" s="875"/>
      <c r="QSL206" s="875"/>
      <c r="QSM206" s="875"/>
      <c r="QSN206" s="875"/>
      <c r="QSO206" s="875"/>
      <c r="QSP206" s="875"/>
      <c r="QSQ206" s="875"/>
      <c r="QSR206" s="875"/>
      <c r="QSS206" s="875"/>
      <c r="QST206" s="875"/>
      <c r="QSU206" s="875"/>
      <c r="QSV206" s="875"/>
      <c r="QSW206" s="875"/>
      <c r="QSX206" s="875"/>
      <c r="QSY206" s="875"/>
      <c r="QSZ206" s="875"/>
      <c r="QTA206" s="875"/>
      <c r="QTB206" s="875"/>
      <c r="QTC206" s="875"/>
      <c r="QTD206" s="875"/>
      <c r="QTE206" s="875"/>
      <c r="QTF206" s="875"/>
      <c r="QTG206" s="875"/>
      <c r="QTH206" s="875"/>
      <c r="QTI206" s="875"/>
      <c r="QTJ206" s="875"/>
      <c r="QTK206" s="875"/>
      <c r="QTL206" s="875"/>
      <c r="QTM206" s="875"/>
      <c r="QTN206" s="875"/>
      <c r="QTO206" s="875"/>
      <c r="QTP206" s="875"/>
      <c r="QTQ206" s="875"/>
      <c r="QTS206" s="875"/>
      <c r="QTT206" s="875"/>
      <c r="QTU206" s="875"/>
      <c r="QTV206" s="875"/>
      <c r="QTW206" s="875"/>
      <c r="QTX206" s="875"/>
      <c r="QTY206" s="875"/>
      <c r="QTZ206" s="875"/>
      <c r="QUA206" s="875"/>
      <c r="QUB206" s="875"/>
      <c r="QUC206" s="875"/>
      <c r="QUD206" s="875"/>
      <c r="QUE206" s="875"/>
      <c r="QUF206" s="875"/>
      <c r="QUG206" s="875"/>
      <c r="QUH206" s="875"/>
      <c r="QUI206" s="875"/>
      <c r="QUJ206" s="875"/>
      <c r="QUK206" s="875"/>
      <c r="QUL206" s="875"/>
      <c r="QUM206" s="875"/>
      <c r="QUN206" s="875"/>
      <c r="QUO206" s="875"/>
      <c r="QUP206" s="875"/>
      <c r="QUQ206" s="875"/>
      <c r="QUR206" s="875"/>
      <c r="QUS206" s="875"/>
      <c r="QUT206" s="875"/>
      <c r="QUU206" s="875"/>
      <c r="QUV206" s="875"/>
      <c r="QUW206" s="875"/>
      <c r="QUX206" s="875"/>
      <c r="QUY206" s="875"/>
      <c r="QUZ206" s="875"/>
      <c r="QVA206" s="875"/>
      <c r="QVB206" s="875"/>
      <c r="QVC206" s="875"/>
      <c r="QVD206" s="875"/>
      <c r="QVE206" s="875"/>
      <c r="QVF206" s="875"/>
      <c r="QVG206" s="875"/>
      <c r="QVH206" s="875"/>
      <c r="QVI206" s="875"/>
      <c r="QVJ206" s="875"/>
      <c r="QVK206" s="875"/>
      <c r="QVL206" s="875"/>
      <c r="QVM206" s="875"/>
      <c r="QVN206" s="875"/>
      <c r="QVO206" s="875"/>
      <c r="QVP206" s="875"/>
      <c r="QVQ206" s="875"/>
      <c r="QVR206" s="875"/>
      <c r="QVS206" s="875"/>
      <c r="QVT206" s="875"/>
      <c r="QVU206" s="875"/>
      <c r="QVV206" s="875"/>
      <c r="QVW206" s="875"/>
      <c r="QVX206" s="875"/>
      <c r="QVY206" s="875"/>
      <c r="QVZ206" s="875"/>
      <c r="QWA206" s="875"/>
      <c r="QWB206" s="875"/>
      <c r="QWC206" s="875"/>
      <c r="QWD206" s="875"/>
      <c r="QWE206" s="875"/>
      <c r="QWF206" s="875"/>
      <c r="QWG206" s="875"/>
      <c r="QWH206" s="875"/>
      <c r="QWI206" s="875"/>
      <c r="QWJ206" s="875"/>
      <c r="QWK206" s="875"/>
      <c r="QWL206" s="875"/>
      <c r="QWM206" s="875"/>
      <c r="QWN206" s="875"/>
      <c r="QWO206" s="875"/>
      <c r="QWP206" s="875"/>
      <c r="QWQ206" s="875"/>
      <c r="QWR206" s="875"/>
      <c r="QWS206" s="875"/>
      <c r="QWT206" s="875"/>
      <c r="QWU206" s="875"/>
      <c r="QWV206" s="875"/>
      <c r="QWW206" s="875"/>
      <c r="QWX206" s="875"/>
      <c r="QWY206" s="875"/>
      <c r="QWZ206" s="875"/>
      <c r="QXA206" s="875"/>
      <c r="QXB206" s="875"/>
      <c r="QXC206" s="875"/>
      <c r="QXD206" s="875"/>
      <c r="QXE206" s="875"/>
      <c r="QXF206" s="875"/>
      <c r="QXG206" s="875"/>
      <c r="QXH206" s="875"/>
      <c r="QXI206" s="875"/>
      <c r="QXJ206" s="875"/>
      <c r="QXK206" s="875"/>
      <c r="QXL206" s="875"/>
      <c r="QXM206" s="875"/>
      <c r="QXN206" s="875"/>
      <c r="QXO206" s="875"/>
      <c r="QXP206" s="875"/>
      <c r="QXQ206" s="875"/>
      <c r="QXR206" s="875"/>
      <c r="QXS206" s="875"/>
      <c r="QXT206" s="875"/>
      <c r="QXU206" s="875"/>
      <c r="QXV206" s="875"/>
      <c r="QXW206" s="875"/>
      <c r="QXX206" s="875"/>
      <c r="QXY206" s="875"/>
      <c r="QXZ206" s="875"/>
      <c r="QYA206" s="875"/>
      <c r="QYB206" s="875"/>
      <c r="QYC206" s="875"/>
      <c r="QYD206" s="875"/>
      <c r="QYE206" s="875"/>
      <c r="QYF206" s="875"/>
      <c r="QYG206" s="875"/>
      <c r="QYH206" s="875"/>
      <c r="QYI206" s="875"/>
      <c r="QYJ206" s="875"/>
      <c r="QYK206" s="875"/>
      <c r="QYL206" s="875"/>
      <c r="QYM206" s="875"/>
      <c r="QYN206" s="875"/>
      <c r="QYO206" s="875"/>
      <c r="QYP206" s="875"/>
      <c r="QYQ206" s="875"/>
      <c r="QYR206" s="875"/>
      <c r="QYS206" s="875"/>
      <c r="QYT206" s="875"/>
      <c r="QYU206" s="875"/>
      <c r="QYV206" s="875"/>
      <c r="QYW206" s="875"/>
      <c r="QYX206" s="875"/>
      <c r="QYY206" s="875"/>
      <c r="QYZ206" s="875"/>
      <c r="QZA206" s="875"/>
      <c r="QZB206" s="875"/>
      <c r="QZC206" s="875"/>
      <c r="QZD206" s="875"/>
      <c r="QZE206" s="875"/>
      <c r="QZF206" s="875"/>
      <c r="QZG206" s="875"/>
      <c r="QZH206" s="875"/>
      <c r="QZI206" s="875"/>
      <c r="QZJ206" s="875"/>
      <c r="QZK206" s="875"/>
      <c r="QZL206" s="875"/>
      <c r="QZM206" s="875"/>
      <c r="QZN206" s="875"/>
      <c r="QZO206" s="875"/>
      <c r="QZP206" s="875"/>
      <c r="QZQ206" s="875"/>
      <c r="QZR206" s="875"/>
      <c r="QZS206" s="875"/>
      <c r="QZT206" s="875"/>
      <c r="QZU206" s="875"/>
      <c r="QZV206" s="875"/>
      <c r="QZW206" s="875"/>
      <c r="QZX206" s="875"/>
      <c r="QZY206" s="875"/>
      <c r="QZZ206" s="875"/>
      <c r="RAA206" s="875"/>
      <c r="RAB206" s="875"/>
      <c r="RAC206" s="875"/>
      <c r="RAD206" s="875"/>
      <c r="RAE206" s="875"/>
      <c r="RAF206" s="875"/>
      <c r="RAG206" s="875"/>
      <c r="RAH206" s="875"/>
      <c r="RAI206" s="875"/>
      <c r="RAJ206" s="875"/>
      <c r="RAK206" s="875"/>
      <c r="RAL206" s="875"/>
      <c r="RAM206" s="875"/>
      <c r="RAN206" s="875"/>
      <c r="RAO206" s="875"/>
      <c r="RAP206" s="875"/>
      <c r="RAQ206" s="875"/>
      <c r="RAR206" s="875"/>
      <c r="RAS206" s="875"/>
      <c r="RAT206" s="875"/>
      <c r="RAU206" s="875"/>
      <c r="RAV206" s="875"/>
      <c r="RAW206" s="875"/>
      <c r="RAX206" s="875"/>
      <c r="RAY206" s="875"/>
      <c r="RAZ206" s="875"/>
      <c r="RBA206" s="875"/>
      <c r="RBB206" s="875"/>
      <c r="RBC206" s="875"/>
      <c r="RBD206" s="875"/>
      <c r="RBE206" s="875"/>
      <c r="RBF206" s="875"/>
      <c r="RBG206" s="875"/>
      <c r="RBH206" s="875"/>
      <c r="RBI206" s="875"/>
      <c r="RBJ206" s="875"/>
      <c r="RBK206" s="875"/>
      <c r="RBL206" s="875"/>
      <c r="RBM206" s="875"/>
      <c r="RBN206" s="875"/>
      <c r="RBO206" s="875"/>
      <c r="RBP206" s="875"/>
      <c r="RBQ206" s="875"/>
      <c r="RBR206" s="875"/>
      <c r="RBS206" s="875"/>
      <c r="RBT206" s="875"/>
      <c r="RBU206" s="875"/>
      <c r="RBV206" s="875"/>
      <c r="RBW206" s="875"/>
      <c r="RBX206" s="875"/>
      <c r="RBY206" s="875"/>
      <c r="RBZ206" s="875"/>
      <c r="RCA206" s="875"/>
      <c r="RCB206" s="875"/>
      <c r="RCC206" s="875"/>
      <c r="RCD206" s="875"/>
      <c r="RCE206" s="875"/>
      <c r="RCF206" s="875"/>
      <c r="RCG206" s="875"/>
      <c r="RCH206" s="875"/>
      <c r="RCI206" s="875"/>
      <c r="RCJ206" s="875"/>
      <c r="RCK206" s="875"/>
      <c r="RCL206" s="875"/>
      <c r="RCM206" s="875"/>
      <c r="RCN206" s="875"/>
      <c r="RCO206" s="875"/>
      <c r="RCP206" s="875"/>
      <c r="RCQ206" s="875"/>
      <c r="RCR206" s="875"/>
      <c r="RCS206" s="875"/>
      <c r="RCT206" s="875"/>
      <c r="RCU206" s="875"/>
      <c r="RCV206" s="875"/>
      <c r="RCW206" s="875"/>
      <c r="RCX206" s="875"/>
      <c r="RCY206" s="875"/>
      <c r="RCZ206" s="875"/>
      <c r="RDA206" s="875"/>
      <c r="RDB206" s="875"/>
      <c r="RDC206" s="875"/>
      <c r="RDD206" s="875"/>
      <c r="RDE206" s="875"/>
      <c r="RDF206" s="875"/>
      <c r="RDG206" s="875"/>
      <c r="RDH206" s="875"/>
      <c r="RDI206" s="875"/>
      <c r="RDJ206" s="875"/>
      <c r="RDK206" s="875"/>
      <c r="RDL206" s="875"/>
      <c r="RDM206" s="875"/>
      <c r="RDO206" s="875"/>
      <c r="RDP206" s="875"/>
      <c r="RDQ206" s="875"/>
      <c r="RDR206" s="875"/>
      <c r="RDS206" s="875"/>
      <c r="RDT206" s="875"/>
      <c r="RDU206" s="875"/>
      <c r="RDV206" s="875"/>
      <c r="RDW206" s="875"/>
      <c r="RDX206" s="875"/>
      <c r="RDY206" s="875"/>
      <c r="RDZ206" s="875"/>
      <c r="REA206" s="875"/>
      <c r="REB206" s="875"/>
      <c r="REC206" s="875"/>
      <c r="RED206" s="875"/>
      <c r="REE206" s="875"/>
      <c r="REF206" s="875"/>
      <c r="REG206" s="875"/>
      <c r="REH206" s="875"/>
      <c r="REI206" s="875"/>
      <c r="REJ206" s="875"/>
      <c r="REK206" s="875"/>
      <c r="REL206" s="875"/>
      <c r="REM206" s="875"/>
      <c r="REN206" s="875"/>
      <c r="REO206" s="875"/>
      <c r="REP206" s="875"/>
      <c r="REQ206" s="875"/>
      <c r="RER206" s="875"/>
      <c r="RES206" s="875"/>
      <c r="RET206" s="875"/>
      <c r="REU206" s="875"/>
      <c r="REV206" s="875"/>
      <c r="REW206" s="875"/>
      <c r="REX206" s="875"/>
      <c r="REY206" s="875"/>
      <c r="REZ206" s="875"/>
      <c r="RFA206" s="875"/>
      <c r="RFB206" s="875"/>
      <c r="RFC206" s="875"/>
      <c r="RFD206" s="875"/>
      <c r="RFE206" s="875"/>
      <c r="RFF206" s="875"/>
      <c r="RFG206" s="875"/>
      <c r="RFH206" s="875"/>
      <c r="RFI206" s="875"/>
      <c r="RFJ206" s="875"/>
      <c r="RFK206" s="875"/>
      <c r="RFL206" s="875"/>
      <c r="RFM206" s="875"/>
      <c r="RFN206" s="875"/>
      <c r="RFO206" s="875"/>
      <c r="RFP206" s="875"/>
      <c r="RFQ206" s="875"/>
      <c r="RFR206" s="875"/>
      <c r="RFS206" s="875"/>
      <c r="RFT206" s="875"/>
      <c r="RFU206" s="875"/>
      <c r="RFV206" s="875"/>
      <c r="RFW206" s="875"/>
      <c r="RFX206" s="875"/>
      <c r="RFY206" s="875"/>
      <c r="RFZ206" s="875"/>
      <c r="RGA206" s="875"/>
      <c r="RGB206" s="875"/>
      <c r="RGC206" s="875"/>
      <c r="RGD206" s="875"/>
      <c r="RGE206" s="875"/>
      <c r="RGF206" s="875"/>
      <c r="RGG206" s="875"/>
      <c r="RGH206" s="875"/>
      <c r="RGI206" s="875"/>
      <c r="RGJ206" s="875"/>
      <c r="RGK206" s="875"/>
      <c r="RGL206" s="875"/>
      <c r="RGM206" s="875"/>
      <c r="RGN206" s="875"/>
      <c r="RGO206" s="875"/>
      <c r="RGP206" s="875"/>
      <c r="RGQ206" s="875"/>
      <c r="RGR206" s="875"/>
      <c r="RGS206" s="875"/>
      <c r="RGT206" s="875"/>
      <c r="RGU206" s="875"/>
      <c r="RGV206" s="875"/>
      <c r="RGW206" s="875"/>
      <c r="RGX206" s="875"/>
      <c r="RGY206" s="875"/>
      <c r="RGZ206" s="875"/>
      <c r="RHA206" s="875"/>
      <c r="RHB206" s="875"/>
      <c r="RHC206" s="875"/>
      <c r="RHD206" s="875"/>
      <c r="RHE206" s="875"/>
      <c r="RHF206" s="875"/>
      <c r="RHG206" s="875"/>
      <c r="RHH206" s="875"/>
      <c r="RHI206" s="875"/>
      <c r="RHJ206" s="875"/>
      <c r="RHK206" s="875"/>
      <c r="RHL206" s="875"/>
      <c r="RHM206" s="875"/>
      <c r="RHN206" s="875"/>
      <c r="RHO206" s="875"/>
      <c r="RHP206" s="875"/>
      <c r="RHQ206" s="875"/>
      <c r="RHR206" s="875"/>
      <c r="RHS206" s="875"/>
      <c r="RHT206" s="875"/>
      <c r="RHU206" s="875"/>
      <c r="RHV206" s="875"/>
      <c r="RHW206" s="875"/>
      <c r="RHX206" s="875"/>
      <c r="RHY206" s="875"/>
      <c r="RHZ206" s="875"/>
      <c r="RIA206" s="875"/>
      <c r="RIB206" s="875"/>
      <c r="RIC206" s="875"/>
      <c r="RID206" s="875"/>
      <c r="RIE206" s="875"/>
      <c r="RIF206" s="875"/>
      <c r="RIG206" s="875"/>
      <c r="RIH206" s="875"/>
      <c r="RII206" s="875"/>
      <c r="RIJ206" s="875"/>
      <c r="RIK206" s="875"/>
      <c r="RIL206" s="875"/>
      <c r="RIM206" s="875"/>
      <c r="RIN206" s="875"/>
      <c r="RIO206" s="875"/>
      <c r="RIP206" s="875"/>
      <c r="RIQ206" s="875"/>
      <c r="RIR206" s="875"/>
      <c r="RIS206" s="875"/>
      <c r="RIT206" s="875"/>
      <c r="RIU206" s="875"/>
      <c r="RIV206" s="875"/>
      <c r="RIW206" s="875"/>
      <c r="RIX206" s="875"/>
      <c r="RIY206" s="875"/>
      <c r="RIZ206" s="875"/>
      <c r="RJA206" s="875"/>
      <c r="RJB206" s="875"/>
      <c r="RJC206" s="875"/>
      <c r="RJD206" s="875"/>
      <c r="RJE206" s="875"/>
      <c r="RJF206" s="875"/>
      <c r="RJG206" s="875"/>
      <c r="RJH206" s="875"/>
      <c r="RJI206" s="875"/>
      <c r="RJJ206" s="875"/>
      <c r="RJK206" s="875"/>
      <c r="RJL206" s="875"/>
      <c r="RJM206" s="875"/>
      <c r="RJN206" s="875"/>
      <c r="RJO206" s="875"/>
      <c r="RJP206" s="875"/>
      <c r="RJQ206" s="875"/>
      <c r="RJR206" s="875"/>
      <c r="RJS206" s="875"/>
      <c r="RJT206" s="875"/>
      <c r="RJU206" s="875"/>
      <c r="RJV206" s="875"/>
      <c r="RJW206" s="875"/>
      <c r="RJX206" s="875"/>
      <c r="RJY206" s="875"/>
      <c r="RJZ206" s="875"/>
      <c r="RKA206" s="875"/>
      <c r="RKB206" s="875"/>
      <c r="RKC206" s="875"/>
      <c r="RKD206" s="875"/>
      <c r="RKE206" s="875"/>
      <c r="RKF206" s="875"/>
      <c r="RKG206" s="875"/>
      <c r="RKH206" s="875"/>
      <c r="RKI206" s="875"/>
      <c r="RKJ206" s="875"/>
      <c r="RKK206" s="875"/>
      <c r="RKL206" s="875"/>
      <c r="RKM206" s="875"/>
      <c r="RKN206" s="875"/>
      <c r="RKO206" s="875"/>
      <c r="RKP206" s="875"/>
      <c r="RKQ206" s="875"/>
      <c r="RKR206" s="875"/>
      <c r="RKS206" s="875"/>
      <c r="RKT206" s="875"/>
      <c r="RKU206" s="875"/>
      <c r="RKV206" s="875"/>
      <c r="RKW206" s="875"/>
      <c r="RKX206" s="875"/>
      <c r="RKY206" s="875"/>
      <c r="RKZ206" s="875"/>
      <c r="RLA206" s="875"/>
      <c r="RLB206" s="875"/>
      <c r="RLC206" s="875"/>
      <c r="RLD206" s="875"/>
      <c r="RLE206" s="875"/>
      <c r="RLF206" s="875"/>
      <c r="RLG206" s="875"/>
      <c r="RLH206" s="875"/>
      <c r="RLI206" s="875"/>
      <c r="RLJ206" s="875"/>
      <c r="RLK206" s="875"/>
      <c r="RLL206" s="875"/>
      <c r="RLM206" s="875"/>
      <c r="RLN206" s="875"/>
      <c r="RLO206" s="875"/>
      <c r="RLP206" s="875"/>
      <c r="RLQ206" s="875"/>
      <c r="RLR206" s="875"/>
      <c r="RLS206" s="875"/>
      <c r="RLT206" s="875"/>
      <c r="RLU206" s="875"/>
      <c r="RLV206" s="875"/>
      <c r="RLW206" s="875"/>
      <c r="RLX206" s="875"/>
      <c r="RLY206" s="875"/>
      <c r="RLZ206" s="875"/>
      <c r="RMA206" s="875"/>
      <c r="RMB206" s="875"/>
      <c r="RMC206" s="875"/>
      <c r="RMD206" s="875"/>
      <c r="RME206" s="875"/>
      <c r="RMF206" s="875"/>
      <c r="RMG206" s="875"/>
      <c r="RMH206" s="875"/>
      <c r="RMI206" s="875"/>
      <c r="RMJ206" s="875"/>
      <c r="RMK206" s="875"/>
      <c r="RML206" s="875"/>
      <c r="RMM206" s="875"/>
      <c r="RMN206" s="875"/>
      <c r="RMO206" s="875"/>
      <c r="RMP206" s="875"/>
      <c r="RMQ206" s="875"/>
      <c r="RMR206" s="875"/>
      <c r="RMS206" s="875"/>
      <c r="RMT206" s="875"/>
      <c r="RMU206" s="875"/>
      <c r="RMV206" s="875"/>
      <c r="RMW206" s="875"/>
      <c r="RMX206" s="875"/>
      <c r="RMY206" s="875"/>
      <c r="RMZ206" s="875"/>
      <c r="RNA206" s="875"/>
      <c r="RNB206" s="875"/>
      <c r="RNC206" s="875"/>
      <c r="RND206" s="875"/>
      <c r="RNE206" s="875"/>
      <c r="RNF206" s="875"/>
      <c r="RNG206" s="875"/>
      <c r="RNH206" s="875"/>
      <c r="RNI206" s="875"/>
      <c r="RNK206" s="875"/>
      <c r="RNL206" s="875"/>
      <c r="RNM206" s="875"/>
      <c r="RNN206" s="875"/>
      <c r="RNO206" s="875"/>
      <c r="RNP206" s="875"/>
      <c r="RNQ206" s="875"/>
      <c r="RNR206" s="875"/>
      <c r="RNS206" s="875"/>
      <c r="RNT206" s="875"/>
      <c r="RNU206" s="875"/>
      <c r="RNV206" s="875"/>
      <c r="RNW206" s="875"/>
      <c r="RNX206" s="875"/>
      <c r="RNY206" s="875"/>
      <c r="RNZ206" s="875"/>
      <c r="ROA206" s="875"/>
      <c r="ROB206" s="875"/>
      <c r="ROC206" s="875"/>
      <c r="ROD206" s="875"/>
      <c r="ROE206" s="875"/>
      <c r="ROF206" s="875"/>
      <c r="ROG206" s="875"/>
      <c r="ROH206" s="875"/>
      <c r="ROI206" s="875"/>
      <c r="ROJ206" s="875"/>
      <c r="ROK206" s="875"/>
      <c r="ROL206" s="875"/>
      <c r="ROM206" s="875"/>
      <c r="RON206" s="875"/>
      <c r="ROO206" s="875"/>
      <c r="ROP206" s="875"/>
      <c r="ROQ206" s="875"/>
      <c r="ROR206" s="875"/>
      <c r="ROS206" s="875"/>
      <c r="ROT206" s="875"/>
      <c r="ROU206" s="875"/>
      <c r="ROV206" s="875"/>
      <c r="ROW206" s="875"/>
      <c r="ROX206" s="875"/>
      <c r="ROY206" s="875"/>
      <c r="ROZ206" s="875"/>
      <c r="RPA206" s="875"/>
      <c r="RPB206" s="875"/>
      <c r="RPC206" s="875"/>
      <c r="RPD206" s="875"/>
      <c r="RPE206" s="875"/>
      <c r="RPF206" s="875"/>
      <c r="RPG206" s="875"/>
      <c r="RPH206" s="875"/>
      <c r="RPI206" s="875"/>
      <c r="RPJ206" s="875"/>
      <c r="RPK206" s="875"/>
      <c r="RPL206" s="875"/>
      <c r="RPM206" s="875"/>
      <c r="RPN206" s="875"/>
      <c r="RPO206" s="875"/>
      <c r="RPP206" s="875"/>
      <c r="RPQ206" s="875"/>
      <c r="RPR206" s="875"/>
      <c r="RPS206" s="875"/>
      <c r="RPT206" s="875"/>
      <c r="RPU206" s="875"/>
      <c r="RPV206" s="875"/>
      <c r="RPW206" s="875"/>
      <c r="RPX206" s="875"/>
      <c r="RPY206" s="875"/>
      <c r="RPZ206" s="875"/>
      <c r="RQA206" s="875"/>
      <c r="RQB206" s="875"/>
      <c r="RQC206" s="875"/>
      <c r="RQD206" s="875"/>
      <c r="RQE206" s="875"/>
      <c r="RQF206" s="875"/>
      <c r="RQG206" s="875"/>
      <c r="RQH206" s="875"/>
      <c r="RQI206" s="875"/>
      <c r="RQJ206" s="875"/>
      <c r="RQK206" s="875"/>
      <c r="RQL206" s="875"/>
      <c r="RQM206" s="875"/>
      <c r="RQN206" s="875"/>
      <c r="RQO206" s="875"/>
      <c r="RQP206" s="875"/>
      <c r="RQQ206" s="875"/>
      <c r="RQR206" s="875"/>
      <c r="RQS206" s="875"/>
      <c r="RQT206" s="875"/>
      <c r="RQU206" s="875"/>
      <c r="RQV206" s="875"/>
      <c r="RQW206" s="875"/>
      <c r="RQX206" s="875"/>
      <c r="RQY206" s="875"/>
      <c r="RQZ206" s="875"/>
      <c r="RRA206" s="875"/>
      <c r="RRB206" s="875"/>
      <c r="RRC206" s="875"/>
      <c r="RRD206" s="875"/>
      <c r="RRE206" s="875"/>
      <c r="RRF206" s="875"/>
      <c r="RRG206" s="875"/>
      <c r="RRH206" s="875"/>
      <c r="RRI206" s="875"/>
      <c r="RRJ206" s="875"/>
      <c r="RRK206" s="875"/>
      <c r="RRL206" s="875"/>
      <c r="RRM206" s="875"/>
      <c r="RRN206" s="875"/>
      <c r="RRO206" s="875"/>
      <c r="RRP206" s="875"/>
      <c r="RRQ206" s="875"/>
      <c r="RRR206" s="875"/>
      <c r="RRS206" s="875"/>
      <c r="RRT206" s="875"/>
      <c r="RRU206" s="875"/>
      <c r="RRV206" s="875"/>
      <c r="RRW206" s="875"/>
      <c r="RRX206" s="875"/>
      <c r="RRY206" s="875"/>
      <c r="RRZ206" s="875"/>
      <c r="RSA206" s="875"/>
      <c r="RSB206" s="875"/>
      <c r="RSC206" s="875"/>
      <c r="RSD206" s="875"/>
      <c r="RSE206" s="875"/>
      <c r="RSF206" s="875"/>
      <c r="RSG206" s="875"/>
      <c r="RSH206" s="875"/>
      <c r="RSI206" s="875"/>
      <c r="RSJ206" s="875"/>
      <c r="RSK206" s="875"/>
      <c r="RSL206" s="875"/>
      <c r="RSM206" s="875"/>
      <c r="RSN206" s="875"/>
      <c r="RSO206" s="875"/>
      <c r="RSP206" s="875"/>
      <c r="RSQ206" s="875"/>
      <c r="RSR206" s="875"/>
      <c r="RSS206" s="875"/>
      <c r="RST206" s="875"/>
      <c r="RSU206" s="875"/>
      <c r="RSV206" s="875"/>
      <c r="RSW206" s="875"/>
      <c r="RSX206" s="875"/>
      <c r="RSY206" s="875"/>
      <c r="RSZ206" s="875"/>
      <c r="RTA206" s="875"/>
      <c r="RTB206" s="875"/>
      <c r="RTC206" s="875"/>
      <c r="RTD206" s="875"/>
      <c r="RTE206" s="875"/>
      <c r="RTF206" s="875"/>
      <c r="RTG206" s="875"/>
      <c r="RTH206" s="875"/>
      <c r="RTI206" s="875"/>
      <c r="RTJ206" s="875"/>
      <c r="RTK206" s="875"/>
      <c r="RTL206" s="875"/>
      <c r="RTM206" s="875"/>
      <c r="RTN206" s="875"/>
      <c r="RTO206" s="875"/>
      <c r="RTP206" s="875"/>
      <c r="RTQ206" s="875"/>
      <c r="RTR206" s="875"/>
      <c r="RTS206" s="875"/>
      <c r="RTT206" s="875"/>
      <c r="RTU206" s="875"/>
      <c r="RTV206" s="875"/>
      <c r="RTW206" s="875"/>
      <c r="RTX206" s="875"/>
      <c r="RTY206" s="875"/>
      <c r="RTZ206" s="875"/>
      <c r="RUA206" s="875"/>
      <c r="RUB206" s="875"/>
      <c r="RUC206" s="875"/>
      <c r="RUD206" s="875"/>
      <c r="RUE206" s="875"/>
      <c r="RUF206" s="875"/>
      <c r="RUG206" s="875"/>
      <c r="RUH206" s="875"/>
      <c r="RUI206" s="875"/>
      <c r="RUJ206" s="875"/>
      <c r="RUK206" s="875"/>
      <c r="RUL206" s="875"/>
      <c r="RUM206" s="875"/>
      <c r="RUN206" s="875"/>
      <c r="RUO206" s="875"/>
      <c r="RUP206" s="875"/>
      <c r="RUQ206" s="875"/>
      <c r="RUR206" s="875"/>
      <c r="RUS206" s="875"/>
      <c r="RUT206" s="875"/>
      <c r="RUU206" s="875"/>
      <c r="RUV206" s="875"/>
      <c r="RUW206" s="875"/>
      <c r="RUX206" s="875"/>
      <c r="RUY206" s="875"/>
      <c r="RUZ206" s="875"/>
      <c r="RVA206" s="875"/>
      <c r="RVB206" s="875"/>
      <c r="RVC206" s="875"/>
      <c r="RVD206" s="875"/>
      <c r="RVE206" s="875"/>
      <c r="RVF206" s="875"/>
      <c r="RVG206" s="875"/>
      <c r="RVH206" s="875"/>
      <c r="RVI206" s="875"/>
      <c r="RVJ206" s="875"/>
      <c r="RVK206" s="875"/>
      <c r="RVL206" s="875"/>
      <c r="RVM206" s="875"/>
      <c r="RVN206" s="875"/>
      <c r="RVO206" s="875"/>
      <c r="RVP206" s="875"/>
      <c r="RVQ206" s="875"/>
      <c r="RVR206" s="875"/>
      <c r="RVS206" s="875"/>
      <c r="RVT206" s="875"/>
      <c r="RVU206" s="875"/>
      <c r="RVV206" s="875"/>
      <c r="RVW206" s="875"/>
      <c r="RVX206" s="875"/>
      <c r="RVY206" s="875"/>
      <c r="RVZ206" s="875"/>
      <c r="RWA206" s="875"/>
      <c r="RWB206" s="875"/>
      <c r="RWC206" s="875"/>
      <c r="RWD206" s="875"/>
      <c r="RWE206" s="875"/>
      <c r="RWF206" s="875"/>
      <c r="RWG206" s="875"/>
      <c r="RWH206" s="875"/>
      <c r="RWI206" s="875"/>
      <c r="RWJ206" s="875"/>
      <c r="RWK206" s="875"/>
      <c r="RWL206" s="875"/>
      <c r="RWM206" s="875"/>
      <c r="RWN206" s="875"/>
      <c r="RWO206" s="875"/>
      <c r="RWP206" s="875"/>
      <c r="RWQ206" s="875"/>
      <c r="RWR206" s="875"/>
      <c r="RWS206" s="875"/>
      <c r="RWT206" s="875"/>
      <c r="RWU206" s="875"/>
      <c r="RWV206" s="875"/>
      <c r="RWW206" s="875"/>
      <c r="RWX206" s="875"/>
      <c r="RWY206" s="875"/>
      <c r="RWZ206" s="875"/>
      <c r="RXA206" s="875"/>
      <c r="RXB206" s="875"/>
      <c r="RXC206" s="875"/>
      <c r="RXD206" s="875"/>
      <c r="RXE206" s="875"/>
      <c r="RXG206" s="875"/>
      <c r="RXH206" s="875"/>
      <c r="RXI206" s="875"/>
      <c r="RXJ206" s="875"/>
      <c r="RXK206" s="875"/>
      <c r="RXL206" s="875"/>
      <c r="RXM206" s="875"/>
      <c r="RXN206" s="875"/>
      <c r="RXO206" s="875"/>
      <c r="RXP206" s="875"/>
      <c r="RXQ206" s="875"/>
      <c r="RXR206" s="875"/>
      <c r="RXS206" s="875"/>
      <c r="RXT206" s="875"/>
      <c r="RXU206" s="875"/>
      <c r="RXV206" s="875"/>
      <c r="RXW206" s="875"/>
      <c r="RXX206" s="875"/>
      <c r="RXY206" s="875"/>
      <c r="RXZ206" s="875"/>
      <c r="RYA206" s="875"/>
      <c r="RYB206" s="875"/>
      <c r="RYC206" s="875"/>
      <c r="RYD206" s="875"/>
      <c r="RYE206" s="875"/>
      <c r="RYF206" s="875"/>
      <c r="RYG206" s="875"/>
      <c r="RYH206" s="875"/>
      <c r="RYI206" s="875"/>
      <c r="RYJ206" s="875"/>
      <c r="RYK206" s="875"/>
      <c r="RYL206" s="875"/>
      <c r="RYM206" s="875"/>
      <c r="RYN206" s="875"/>
      <c r="RYO206" s="875"/>
      <c r="RYP206" s="875"/>
      <c r="RYQ206" s="875"/>
      <c r="RYR206" s="875"/>
      <c r="RYS206" s="875"/>
      <c r="RYT206" s="875"/>
      <c r="RYU206" s="875"/>
      <c r="RYV206" s="875"/>
      <c r="RYW206" s="875"/>
      <c r="RYX206" s="875"/>
      <c r="RYY206" s="875"/>
      <c r="RYZ206" s="875"/>
      <c r="RZA206" s="875"/>
      <c r="RZB206" s="875"/>
      <c r="RZC206" s="875"/>
      <c r="RZD206" s="875"/>
      <c r="RZE206" s="875"/>
      <c r="RZF206" s="875"/>
      <c r="RZG206" s="875"/>
      <c r="RZH206" s="875"/>
      <c r="RZI206" s="875"/>
      <c r="RZJ206" s="875"/>
      <c r="RZK206" s="875"/>
      <c r="RZL206" s="875"/>
      <c r="RZM206" s="875"/>
      <c r="RZN206" s="875"/>
      <c r="RZO206" s="875"/>
      <c r="RZP206" s="875"/>
      <c r="RZQ206" s="875"/>
      <c r="RZR206" s="875"/>
      <c r="RZS206" s="875"/>
      <c r="RZT206" s="875"/>
      <c r="RZU206" s="875"/>
      <c r="RZV206" s="875"/>
      <c r="RZW206" s="875"/>
      <c r="RZX206" s="875"/>
      <c r="RZY206" s="875"/>
      <c r="RZZ206" s="875"/>
      <c r="SAA206" s="875"/>
      <c r="SAB206" s="875"/>
      <c r="SAC206" s="875"/>
      <c r="SAD206" s="875"/>
      <c r="SAE206" s="875"/>
      <c r="SAF206" s="875"/>
      <c r="SAG206" s="875"/>
      <c r="SAH206" s="875"/>
      <c r="SAI206" s="875"/>
      <c r="SAJ206" s="875"/>
      <c r="SAK206" s="875"/>
      <c r="SAL206" s="875"/>
      <c r="SAM206" s="875"/>
      <c r="SAN206" s="875"/>
      <c r="SAO206" s="875"/>
      <c r="SAP206" s="875"/>
      <c r="SAQ206" s="875"/>
      <c r="SAR206" s="875"/>
      <c r="SAS206" s="875"/>
      <c r="SAT206" s="875"/>
      <c r="SAU206" s="875"/>
      <c r="SAV206" s="875"/>
      <c r="SAW206" s="875"/>
      <c r="SAX206" s="875"/>
      <c r="SAY206" s="875"/>
      <c r="SAZ206" s="875"/>
      <c r="SBA206" s="875"/>
      <c r="SBB206" s="875"/>
      <c r="SBC206" s="875"/>
      <c r="SBD206" s="875"/>
      <c r="SBE206" s="875"/>
      <c r="SBF206" s="875"/>
      <c r="SBG206" s="875"/>
      <c r="SBH206" s="875"/>
      <c r="SBI206" s="875"/>
      <c r="SBJ206" s="875"/>
      <c r="SBK206" s="875"/>
      <c r="SBL206" s="875"/>
      <c r="SBM206" s="875"/>
      <c r="SBN206" s="875"/>
      <c r="SBO206" s="875"/>
      <c r="SBP206" s="875"/>
      <c r="SBQ206" s="875"/>
      <c r="SBR206" s="875"/>
      <c r="SBS206" s="875"/>
      <c r="SBT206" s="875"/>
      <c r="SBU206" s="875"/>
      <c r="SBV206" s="875"/>
      <c r="SBW206" s="875"/>
      <c r="SBX206" s="875"/>
      <c r="SBY206" s="875"/>
      <c r="SBZ206" s="875"/>
      <c r="SCA206" s="875"/>
      <c r="SCB206" s="875"/>
      <c r="SCC206" s="875"/>
      <c r="SCD206" s="875"/>
      <c r="SCE206" s="875"/>
      <c r="SCF206" s="875"/>
      <c r="SCG206" s="875"/>
      <c r="SCH206" s="875"/>
      <c r="SCI206" s="875"/>
      <c r="SCJ206" s="875"/>
      <c r="SCK206" s="875"/>
      <c r="SCL206" s="875"/>
      <c r="SCM206" s="875"/>
      <c r="SCN206" s="875"/>
      <c r="SCO206" s="875"/>
      <c r="SCP206" s="875"/>
      <c r="SCQ206" s="875"/>
      <c r="SCR206" s="875"/>
      <c r="SCS206" s="875"/>
      <c r="SCT206" s="875"/>
      <c r="SCU206" s="875"/>
      <c r="SCV206" s="875"/>
      <c r="SCW206" s="875"/>
      <c r="SCX206" s="875"/>
      <c r="SCY206" s="875"/>
      <c r="SCZ206" s="875"/>
      <c r="SDA206" s="875"/>
      <c r="SDB206" s="875"/>
      <c r="SDC206" s="875"/>
      <c r="SDD206" s="875"/>
      <c r="SDE206" s="875"/>
      <c r="SDF206" s="875"/>
      <c r="SDG206" s="875"/>
      <c r="SDH206" s="875"/>
      <c r="SDI206" s="875"/>
      <c r="SDJ206" s="875"/>
      <c r="SDK206" s="875"/>
      <c r="SDL206" s="875"/>
      <c r="SDM206" s="875"/>
      <c r="SDN206" s="875"/>
      <c r="SDO206" s="875"/>
      <c r="SDP206" s="875"/>
      <c r="SDQ206" s="875"/>
      <c r="SDR206" s="875"/>
      <c r="SDS206" s="875"/>
      <c r="SDT206" s="875"/>
      <c r="SDU206" s="875"/>
      <c r="SDV206" s="875"/>
      <c r="SDW206" s="875"/>
      <c r="SDX206" s="875"/>
      <c r="SDY206" s="875"/>
      <c r="SDZ206" s="875"/>
      <c r="SEA206" s="875"/>
      <c r="SEB206" s="875"/>
      <c r="SEC206" s="875"/>
      <c r="SED206" s="875"/>
      <c r="SEE206" s="875"/>
      <c r="SEF206" s="875"/>
      <c r="SEG206" s="875"/>
      <c r="SEH206" s="875"/>
      <c r="SEI206" s="875"/>
      <c r="SEJ206" s="875"/>
      <c r="SEK206" s="875"/>
      <c r="SEL206" s="875"/>
      <c r="SEM206" s="875"/>
      <c r="SEN206" s="875"/>
      <c r="SEO206" s="875"/>
      <c r="SEP206" s="875"/>
      <c r="SEQ206" s="875"/>
      <c r="SER206" s="875"/>
      <c r="SES206" s="875"/>
      <c r="SET206" s="875"/>
      <c r="SEU206" s="875"/>
      <c r="SEV206" s="875"/>
      <c r="SEW206" s="875"/>
      <c r="SEX206" s="875"/>
      <c r="SEY206" s="875"/>
      <c r="SEZ206" s="875"/>
      <c r="SFA206" s="875"/>
      <c r="SFB206" s="875"/>
      <c r="SFC206" s="875"/>
      <c r="SFD206" s="875"/>
      <c r="SFE206" s="875"/>
      <c r="SFF206" s="875"/>
      <c r="SFG206" s="875"/>
      <c r="SFH206" s="875"/>
      <c r="SFI206" s="875"/>
      <c r="SFJ206" s="875"/>
      <c r="SFK206" s="875"/>
      <c r="SFL206" s="875"/>
      <c r="SFM206" s="875"/>
      <c r="SFN206" s="875"/>
      <c r="SFO206" s="875"/>
      <c r="SFP206" s="875"/>
      <c r="SFQ206" s="875"/>
      <c r="SFR206" s="875"/>
      <c r="SFS206" s="875"/>
      <c r="SFT206" s="875"/>
      <c r="SFU206" s="875"/>
      <c r="SFV206" s="875"/>
      <c r="SFW206" s="875"/>
      <c r="SFX206" s="875"/>
      <c r="SFY206" s="875"/>
      <c r="SFZ206" s="875"/>
      <c r="SGA206" s="875"/>
      <c r="SGB206" s="875"/>
      <c r="SGC206" s="875"/>
      <c r="SGD206" s="875"/>
      <c r="SGE206" s="875"/>
      <c r="SGF206" s="875"/>
      <c r="SGG206" s="875"/>
      <c r="SGH206" s="875"/>
      <c r="SGI206" s="875"/>
      <c r="SGJ206" s="875"/>
      <c r="SGK206" s="875"/>
      <c r="SGL206" s="875"/>
      <c r="SGM206" s="875"/>
      <c r="SGN206" s="875"/>
      <c r="SGO206" s="875"/>
      <c r="SGP206" s="875"/>
      <c r="SGQ206" s="875"/>
      <c r="SGR206" s="875"/>
      <c r="SGS206" s="875"/>
      <c r="SGT206" s="875"/>
      <c r="SGU206" s="875"/>
      <c r="SGV206" s="875"/>
      <c r="SGW206" s="875"/>
      <c r="SGX206" s="875"/>
      <c r="SGY206" s="875"/>
      <c r="SGZ206" s="875"/>
      <c r="SHA206" s="875"/>
      <c r="SHC206" s="875"/>
      <c r="SHD206" s="875"/>
      <c r="SHE206" s="875"/>
      <c r="SHF206" s="875"/>
      <c r="SHG206" s="875"/>
      <c r="SHH206" s="875"/>
      <c r="SHI206" s="875"/>
      <c r="SHJ206" s="875"/>
      <c r="SHK206" s="875"/>
      <c r="SHL206" s="875"/>
      <c r="SHM206" s="875"/>
      <c r="SHN206" s="875"/>
      <c r="SHO206" s="875"/>
      <c r="SHP206" s="875"/>
      <c r="SHQ206" s="875"/>
      <c r="SHR206" s="875"/>
      <c r="SHS206" s="875"/>
      <c r="SHT206" s="875"/>
      <c r="SHU206" s="875"/>
      <c r="SHV206" s="875"/>
      <c r="SHW206" s="875"/>
      <c r="SHX206" s="875"/>
      <c r="SHY206" s="875"/>
      <c r="SHZ206" s="875"/>
      <c r="SIA206" s="875"/>
      <c r="SIB206" s="875"/>
      <c r="SIC206" s="875"/>
      <c r="SID206" s="875"/>
      <c r="SIE206" s="875"/>
      <c r="SIF206" s="875"/>
      <c r="SIG206" s="875"/>
      <c r="SIH206" s="875"/>
      <c r="SII206" s="875"/>
      <c r="SIJ206" s="875"/>
      <c r="SIK206" s="875"/>
      <c r="SIL206" s="875"/>
      <c r="SIM206" s="875"/>
      <c r="SIN206" s="875"/>
      <c r="SIO206" s="875"/>
      <c r="SIP206" s="875"/>
      <c r="SIQ206" s="875"/>
      <c r="SIR206" s="875"/>
      <c r="SIS206" s="875"/>
      <c r="SIT206" s="875"/>
      <c r="SIU206" s="875"/>
      <c r="SIV206" s="875"/>
      <c r="SIW206" s="875"/>
      <c r="SIX206" s="875"/>
      <c r="SIY206" s="875"/>
      <c r="SIZ206" s="875"/>
      <c r="SJA206" s="875"/>
      <c r="SJB206" s="875"/>
      <c r="SJC206" s="875"/>
      <c r="SJD206" s="875"/>
      <c r="SJE206" s="875"/>
      <c r="SJF206" s="875"/>
      <c r="SJG206" s="875"/>
      <c r="SJH206" s="875"/>
      <c r="SJI206" s="875"/>
      <c r="SJJ206" s="875"/>
      <c r="SJK206" s="875"/>
      <c r="SJL206" s="875"/>
      <c r="SJM206" s="875"/>
      <c r="SJN206" s="875"/>
      <c r="SJO206" s="875"/>
      <c r="SJP206" s="875"/>
      <c r="SJQ206" s="875"/>
      <c r="SJR206" s="875"/>
      <c r="SJS206" s="875"/>
      <c r="SJT206" s="875"/>
      <c r="SJU206" s="875"/>
      <c r="SJV206" s="875"/>
      <c r="SJW206" s="875"/>
      <c r="SJX206" s="875"/>
      <c r="SJY206" s="875"/>
      <c r="SJZ206" s="875"/>
      <c r="SKA206" s="875"/>
      <c r="SKB206" s="875"/>
      <c r="SKC206" s="875"/>
      <c r="SKD206" s="875"/>
      <c r="SKE206" s="875"/>
      <c r="SKF206" s="875"/>
      <c r="SKG206" s="875"/>
      <c r="SKH206" s="875"/>
      <c r="SKI206" s="875"/>
      <c r="SKJ206" s="875"/>
      <c r="SKK206" s="875"/>
      <c r="SKL206" s="875"/>
      <c r="SKM206" s="875"/>
      <c r="SKN206" s="875"/>
      <c r="SKO206" s="875"/>
      <c r="SKP206" s="875"/>
      <c r="SKQ206" s="875"/>
      <c r="SKR206" s="875"/>
      <c r="SKS206" s="875"/>
      <c r="SKT206" s="875"/>
      <c r="SKU206" s="875"/>
      <c r="SKV206" s="875"/>
      <c r="SKW206" s="875"/>
      <c r="SKX206" s="875"/>
      <c r="SKY206" s="875"/>
      <c r="SKZ206" s="875"/>
      <c r="SLA206" s="875"/>
      <c r="SLB206" s="875"/>
      <c r="SLC206" s="875"/>
      <c r="SLD206" s="875"/>
      <c r="SLE206" s="875"/>
      <c r="SLF206" s="875"/>
      <c r="SLG206" s="875"/>
      <c r="SLH206" s="875"/>
      <c r="SLI206" s="875"/>
      <c r="SLJ206" s="875"/>
      <c r="SLK206" s="875"/>
      <c r="SLL206" s="875"/>
      <c r="SLM206" s="875"/>
      <c r="SLN206" s="875"/>
      <c r="SLO206" s="875"/>
      <c r="SLP206" s="875"/>
      <c r="SLQ206" s="875"/>
      <c r="SLR206" s="875"/>
      <c r="SLS206" s="875"/>
      <c r="SLT206" s="875"/>
      <c r="SLU206" s="875"/>
      <c r="SLV206" s="875"/>
      <c r="SLW206" s="875"/>
      <c r="SLX206" s="875"/>
      <c r="SLY206" s="875"/>
      <c r="SLZ206" s="875"/>
      <c r="SMA206" s="875"/>
      <c r="SMB206" s="875"/>
      <c r="SMC206" s="875"/>
      <c r="SMD206" s="875"/>
      <c r="SME206" s="875"/>
      <c r="SMF206" s="875"/>
      <c r="SMG206" s="875"/>
      <c r="SMH206" s="875"/>
      <c r="SMI206" s="875"/>
      <c r="SMJ206" s="875"/>
      <c r="SMK206" s="875"/>
      <c r="SML206" s="875"/>
      <c r="SMM206" s="875"/>
      <c r="SMN206" s="875"/>
      <c r="SMO206" s="875"/>
      <c r="SMP206" s="875"/>
      <c r="SMQ206" s="875"/>
      <c r="SMR206" s="875"/>
      <c r="SMS206" s="875"/>
      <c r="SMT206" s="875"/>
      <c r="SMU206" s="875"/>
      <c r="SMV206" s="875"/>
      <c r="SMW206" s="875"/>
      <c r="SMX206" s="875"/>
      <c r="SMY206" s="875"/>
      <c r="SMZ206" s="875"/>
      <c r="SNA206" s="875"/>
      <c r="SNB206" s="875"/>
      <c r="SNC206" s="875"/>
      <c r="SND206" s="875"/>
      <c r="SNE206" s="875"/>
      <c r="SNF206" s="875"/>
      <c r="SNG206" s="875"/>
      <c r="SNH206" s="875"/>
      <c r="SNI206" s="875"/>
      <c r="SNJ206" s="875"/>
      <c r="SNK206" s="875"/>
      <c r="SNL206" s="875"/>
      <c r="SNM206" s="875"/>
      <c r="SNN206" s="875"/>
      <c r="SNO206" s="875"/>
      <c r="SNP206" s="875"/>
      <c r="SNQ206" s="875"/>
      <c r="SNR206" s="875"/>
      <c r="SNS206" s="875"/>
      <c r="SNT206" s="875"/>
      <c r="SNU206" s="875"/>
      <c r="SNV206" s="875"/>
      <c r="SNW206" s="875"/>
      <c r="SNX206" s="875"/>
      <c r="SNY206" s="875"/>
      <c r="SNZ206" s="875"/>
      <c r="SOA206" s="875"/>
      <c r="SOB206" s="875"/>
      <c r="SOC206" s="875"/>
      <c r="SOD206" s="875"/>
      <c r="SOE206" s="875"/>
      <c r="SOF206" s="875"/>
      <c r="SOG206" s="875"/>
      <c r="SOH206" s="875"/>
      <c r="SOI206" s="875"/>
      <c r="SOJ206" s="875"/>
      <c r="SOK206" s="875"/>
      <c r="SOL206" s="875"/>
      <c r="SOM206" s="875"/>
      <c r="SON206" s="875"/>
      <c r="SOO206" s="875"/>
      <c r="SOP206" s="875"/>
      <c r="SOQ206" s="875"/>
      <c r="SOR206" s="875"/>
      <c r="SOS206" s="875"/>
      <c r="SOT206" s="875"/>
      <c r="SOU206" s="875"/>
      <c r="SOV206" s="875"/>
      <c r="SOW206" s="875"/>
      <c r="SOX206" s="875"/>
      <c r="SOY206" s="875"/>
      <c r="SOZ206" s="875"/>
      <c r="SPA206" s="875"/>
      <c r="SPB206" s="875"/>
      <c r="SPC206" s="875"/>
      <c r="SPD206" s="875"/>
      <c r="SPE206" s="875"/>
      <c r="SPF206" s="875"/>
      <c r="SPG206" s="875"/>
      <c r="SPH206" s="875"/>
      <c r="SPI206" s="875"/>
      <c r="SPJ206" s="875"/>
      <c r="SPK206" s="875"/>
      <c r="SPL206" s="875"/>
      <c r="SPM206" s="875"/>
      <c r="SPN206" s="875"/>
      <c r="SPO206" s="875"/>
      <c r="SPP206" s="875"/>
      <c r="SPQ206" s="875"/>
      <c r="SPR206" s="875"/>
      <c r="SPS206" s="875"/>
      <c r="SPT206" s="875"/>
      <c r="SPU206" s="875"/>
      <c r="SPV206" s="875"/>
      <c r="SPW206" s="875"/>
      <c r="SPX206" s="875"/>
      <c r="SPY206" s="875"/>
      <c r="SPZ206" s="875"/>
      <c r="SQA206" s="875"/>
      <c r="SQB206" s="875"/>
      <c r="SQC206" s="875"/>
      <c r="SQD206" s="875"/>
      <c r="SQE206" s="875"/>
      <c r="SQF206" s="875"/>
      <c r="SQG206" s="875"/>
      <c r="SQH206" s="875"/>
      <c r="SQI206" s="875"/>
      <c r="SQJ206" s="875"/>
      <c r="SQK206" s="875"/>
      <c r="SQL206" s="875"/>
      <c r="SQM206" s="875"/>
      <c r="SQN206" s="875"/>
      <c r="SQO206" s="875"/>
      <c r="SQP206" s="875"/>
      <c r="SQQ206" s="875"/>
      <c r="SQR206" s="875"/>
      <c r="SQS206" s="875"/>
      <c r="SQT206" s="875"/>
      <c r="SQU206" s="875"/>
      <c r="SQV206" s="875"/>
      <c r="SQW206" s="875"/>
      <c r="SQY206" s="875"/>
      <c r="SQZ206" s="875"/>
      <c r="SRA206" s="875"/>
      <c r="SRB206" s="875"/>
      <c r="SRC206" s="875"/>
      <c r="SRD206" s="875"/>
      <c r="SRE206" s="875"/>
      <c r="SRF206" s="875"/>
      <c r="SRG206" s="875"/>
      <c r="SRH206" s="875"/>
      <c r="SRI206" s="875"/>
      <c r="SRJ206" s="875"/>
      <c r="SRK206" s="875"/>
      <c r="SRL206" s="875"/>
      <c r="SRM206" s="875"/>
      <c r="SRN206" s="875"/>
      <c r="SRO206" s="875"/>
      <c r="SRP206" s="875"/>
      <c r="SRQ206" s="875"/>
      <c r="SRR206" s="875"/>
      <c r="SRS206" s="875"/>
      <c r="SRT206" s="875"/>
      <c r="SRU206" s="875"/>
      <c r="SRV206" s="875"/>
      <c r="SRW206" s="875"/>
      <c r="SRX206" s="875"/>
      <c r="SRY206" s="875"/>
      <c r="SRZ206" s="875"/>
      <c r="SSA206" s="875"/>
      <c r="SSB206" s="875"/>
      <c r="SSC206" s="875"/>
      <c r="SSD206" s="875"/>
      <c r="SSE206" s="875"/>
      <c r="SSF206" s="875"/>
      <c r="SSG206" s="875"/>
      <c r="SSH206" s="875"/>
      <c r="SSI206" s="875"/>
      <c r="SSJ206" s="875"/>
      <c r="SSK206" s="875"/>
      <c r="SSL206" s="875"/>
      <c r="SSM206" s="875"/>
      <c r="SSN206" s="875"/>
      <c r="SSO206" s="875"/>
      <c r="SSP206" s="875"/>
      <c r="SSQ206" s="875"/>
      <c r="SSR206" s="875"/>
      <c r="SSS206" s="875"/>
      <c r="SST206" s="875"/>
      <c r="SSU206" s="875"/>
      <c r="SSV206" s="875"/>
      <c r="SSW206" s="875"/>
      <c r="SSX206" s="875"/>
      <c r="SSY206" s="875"/>
      <c r="SSZ206" s="875"/>
      <c r="STA206" s="875"/>
      <c r="STB206" s="875"/>
      <c r="STC206" s="875"/>
      <c r="STD206" s="875"/>
      <c r="STE206" s="875"/>
      <c r="STF206" s="875"/>
      <c r="STG206" s="875"/>
      <c r="STH206" s="875"/>
      <c r="STI206" s="875"/>
      <c r="STJ206" s="875"/>
      <c r="STK206" s="875"/>
      <c r="STL206" s="875"/>
      <c r="STM206" s="875"/>
      <c r="STN206" s="875"/>
      <c r="STO206" s="875"/>
      <c r="STP206" s="875"/>
      <c r="STQ206" s="875"/>
      <c r="STR206" s="875"/>
      <c r="STS206" s="875"/>
      <c r="STT206" s="875"/>
      <c r="STU206" s="875"/>
      <c r="STV206" s="875"/>
      <c r="STW206" s="875"/>
      <c r="STX206" s="875"/>
      <c r="STY206" s="875"/>
      <c r="STZ206" s="875"/>
      <c r="SUA206" s="875"/>
      <c r="SUB206" s="875"/>
      <c r="SUC206" s="875"/>
      <c r="SUD206" s="875"/>
      <c r="SUE206" s="875"/>
      <c r="SUF206" s="875"/>
      <c r="SUG206" s="875"/>
      <c r="SUH206" s="875"/>
      <c r="SUI206" s="875"/>
      <c r="SUJ206" s="875"/>
      <c r="SUK206" s="875"/>
      <c r="SUL206" s="875"/>
      <c r="SUM206" s="875"/>
      <c r="SUN206" s="875"/>
      <c r="SUO206" s="875"/>
      <c r="SUP206" s="875"/>
      <c r="SUQ206" s="875"/>
      <c r="SUR206" s="875"/>
      <c r="SUS206" s="875"/>
      <c r="SUT206" s="875"/>
      <c r="SUU206" s="875"/>
      <c r="SUV206" s="875"/>
      <c r="SUW206" s="875"/>
      <c r="SUX206" s="875"/>
      <c r="SUY206" s="875"/>
      <c r="SUZ206" s="875"/>
      <c r="SVA206" s="875"/>
      <c r="SVB206" s="875"/>
      <c r="SVC206" s="875"/>
      <c r="SVD206" s="875"/>
      <c r="SVE206" s="875"/>
      <c r="SVF206" s="875"/>
      <c r="SVG206" s="875"/>
      <c r="SVH206" s="875"/>
      <c r="SVI206" s="875"/>
      <c r="SVJ206" s="875"/>
      <c r="SVK206" s="875"/>
      <c r="SVL206" s="875"/>
      <c r="SVM206" s="875"/>
      <c r="SVN206" s="875"/>
      <c r="SVO206" s="875"/>
      <c r="SVP206" s="875"/>
      <c r="SVQ206" s="875"/>
      <c r="SVR206" s="875"/>
      <c r="SVS206" s="875"/>
      <c r="SVT206" s="875"/>
      <c r="SVU206" s="875"/>
      <c r="SVV206" s="875"/>
      <c r="SVW206" s="875"/>
      <c r="SVX206" s="875"/>
      <c r="SVY206" s="875"/>
      <c r="SVZ206" s="875"/>
      <c r="SWA206" s="875"/>
      <c r="SWB206" s="875"/>
      <c r="SWC206" s="875"/>
      <c r="SWD206" s="875"/>
      <c r="SWE206" s="875"/>
      <c r="SWF206" s="875"/>
      <c r="SWG206" s="875"/>
      <c r="SWH206" s="875"/>
      <c r="SWI206" s="875"/>
      <c r="SWJ206" s="875"/>
      <c r="SWK206" s="875"/>
      <c r="SWL206" s="875"/>
      <c r="SWM206" s="875"/>
      <c r="SWN206" s="875"/>
      <c r="SWO206" s="875"/>
      <c r="SWP206" s="875"/>
      <c r="SWQ206" s="875"/>
      <c r="SWR206" s="875"/>
      <c r="SWS206" s="875"/>
      <c r="SWT206" s="875"/>
      <c r="SWU206" s="875"/>
      <c r="SWV206" s="875"/>
      <c r="SWW206" s="875"/>
      <c r="SWX206" s="875"/>
      <c r="SWY206" s="875"/>
      <c r="SWZ206" s="875"/>
      <c r="SXA206" s="875"/>
      <c r="SXB206" s="875"/>
      <c r="SXC206" s="875"/>
      <c r="SXD206" s="875"/>
      <c r="SXE206" s="875"/>
      <c r="SXF206" s="875"/>
      <c r="SXG206" s="875"/>
      <c r="SXH206" s="875"/>
      <c r="SXI206" s="875"/>
      <c r="SXJ206" s="875"/>
      <c r="SXK206" s="875"/>
      <c r="SXL206" s="875"/>
      <c r="SXM206" s="875"/>
      <c r="SXN206" s="875"/>
      <c r="SXO206" s="875"/>
      <c r="SXP206" s="875"/>
      <c r="SXQ206" s="875"/>
      <c r="SXR206" s="875"/>
      <c r="SXS206" s="875"/>
      <c r="SXT206" s="875"/>
      <c r="SXU206" s="875"/>
      <c r="SXV206" s="875"/>
      <c r="SXW206" s="875"/>
      <c r="SXX206" s="875"/>
      <c r="SXY206" s="875"/>
      <c r="SXZ206" s="875"/>
      <c r="SYA206" s="875"/>
      <c r="SYB206" s="875"/>
      <c r="SYC206" s="875"/>
      <c r="SYD206" s="875"/>
      <c r="SYE206" s="875"/>
      <c r="SYF206" s="875"/>
      <c r="SYG206" s="875"/>
      <c r="SYH206" s="875"/>
      <c r="SYI206" s="875"/>
      <c r="SYJ206" s="875"/>
      <c r="SYK206" s="875"/>
      <c r="SYL206" s="875"/>
      <c r="SYM206" s="875"/>
      <c r="SYN206" s="875"/>
      <c r="SYO206" s="875"/>
      <c r="SYP206" s="875"/>
      <c r="SYQ206" s="875"/>
      <c r="SYR206" s="875"/>
      <c r="SYS206" s="875"/>
      <c r="SYT206" s="875"/>
      <c r="SYU206" s="875"/>
      <c r="SYV206" s="875"/>
      <c r="SYW206" s="875"/>
      <c r="SYX206" s="875"/>
      <c r="SYY206" s="875"/>
      <c r="SYZ206" s="875"/>
      <c r="SZA206" s="875"/>
      <c r="SZB206" s="875"/>
      <c r="SZC206" s="875"/>
      <c r="SZD206" s="875"/>
      <c r="SZE206" s="875"/>
      <c r="SZF206" s="875"/>
      <c r="SZG206" s="875"/>
      <c r="SZH206" s="875"/>
      <c r="SZI206" s="875"/>
      <c r="SZJ206" s="875"/>
      <c r="SZK206" s="875"/>
      <c r="SZL206" s="875"/>
      <c r="SZM206" s="875"/>
      <c r="SZN206" s="875"/>
      <c r="SZO206" s="875"/>
      <c r="SZP206" s="875"/>
      <c r="SZQ206" s="875"/>
      <c r="SZR206" s="875"/>
      <c r="SZS206" s="875"/>
      <c r="SZT206" s="875"/>
      <c r="SZU206" s="875"/>
      <c r="SZV206" s="875"/>
      <c r="SZW206" s="875"/>
      <c r="SZX206" s="875"/>
      <c r="SZY206" s="875"/>
      <c r="SZZ206" s="875"/>
      <c r="TAA206" s="875"/>
      <c r="TAB206" s="875"/>
      <c r="TAC206" s="875"/>
      <c r="TAD206" s="875"/>
      <c r="TAE206" s="875"/>
      <c r="TAF206" s="875"/>
      <c r="TAG206" s="875"/>
      <c r="TAH206" s="875"/>
      <c r="TAI206" s="875"/>
      <c r="TAJ206" s="875"/>
      <c r="TAK206" s="875"/>
      <c r="TAL206" s="875"/>
      <c r="TAM206" s="875"/>
      <c r="TAN206" s="875"/>
      <c r="TAO206" s="875"/>
      <c r="TAP206" s="875"/>
      <c r="TAQ206" s="875"/>
      <c r="TAR206" s="875"/>
      <c r="TAS206" s="875"/>
      <c r="TAU206" s="875"/>
      <c r="TAV206" s="875"/>
      <c r="TAW206" s="875"/>
      <c r="TAX206" s="875"/>
      <c r="TAY206" s="875"/>
      <c r="TAZ206" s="875"/>
      <c r="TBA206" s="875"/>
      <c r="TBB206" s="875"/>
      <c r="TBC206" s="875"/>
      <c r="TBD206" s="875"/>
      <c r="TBE206" s="875"/>
      <c r="TBF206" s="875"/>
      <c r="TBG206" s="875"/>
      <c r="TBH206" s="875"/>
      <c r="TBI206" s="875"/>
      <c r="TBJ206" s="875"/>
      <c r="TBK206" s="875"/>
      <c r="TBL206" s="875"/>
      <c r="TBM206" s="875"/>
      <c r="TBN206" s="875"/>
      <c r="TBO206" s="875"/>
      <c r="TBP206" s="875"/>
      <c r="TBQ206" s="875"/>
      <c r="TBR206" s="875"/>
      <c r="TBS206" s="875"/>
      <c r="TBT206" s="875"/>
      <c r="TBU206" s="875"/>
      <c r="TBV206" s="875"/>
      <c r="TBW206" s="875"/>
      <c r="TBX206" s="875"/>
      <c r="TBY206" s="875"/>
      <c r="TBZ206" s="875"/>
      <c r="TCA206" s="875"/>
      <c r="TCB206" s="875"/>
      <c r="TCC206" s="875"/>
      <c r="TCD206" s="875"/>
      <c r="TCE206" s="875"/>
      <c r="TCF206" s="875"/>
      <c r="TCG206" s="875"/>
      <c r="TCH206" s="875"/>
      <c r="TCI206" s="875"/>
      <c r="TCJ206" s="875"/>
      <c r="TCK206" s="875"/>
      <c r="TCL206" s="875"/>
      <c r="TCM206" s="875"/>
      <c r="TCN206" s="875"/>
      <c r="TCO206" s="875"/>
      <c r="TCP206" s="875"/>
      <c r="TCQ206" s="875"/>
      <c r="TCR206" s="875"/>
      <c r="TCS206" s="875"/>
      <c r="TCT206" s="875"/>
      <c r="TCU206" s="875"/>
      <c r="TCV206" s="875"/>
      <c r="TCW206" s="875"/>
      <c r="TCX206" s="875"/>
      <c r="TCY206" s="875"/>
      <c r="TCZ206" s="875"/>
      <c r="TDA206" s="875"/>
      <c r="TDB206" s="875"/>
      <c r="TDC206" s="875"/>
      <c r="TDD206" s="875"/>
      <c r="TDE206" s="875"/>
      <c r="TDF206" s="875"/>
      <c r="TDG206" s="875"/>
      <c r="TDH206" s="875"/>
      <c r="TDI206" s="875"/>
      <c r="TDJ206" s="875"/>
      <c r="TDK206" s="875"/>
      <c r="TDL206" s="875"/>
      <c r="TDM206" s="875"/>
      <c r="TDN206" s="875"/>
      <c r="TDO206" s="875"/>
      <c r="TDP206" s="875"/>
      <c r="TDQ206" s="875"/>
      <c r="TDR206" s="875"/>
      <c r="TDS206" s="875"/>
      <c r="TDT206" s="875"/>
      <c r="TDU206" s="875"/>
      <c r="TDV206" s="875"/>
      <c r="TDW206" s="875"/>
      <c r="TDX206" s="875"/>
      <c r="TDY206" s="875"/>
      <c r="TDZ206" s="875"/>
      <c r="TEA206" s="875"/>
      <c r="TEB206" s="875"/>
      <c r="TEC206" s="875"/>
      <c r="TED206" s="875"/>
      <c r="TEE206" s="875"/>
      <c r="TEF206" s="875"/>
      <c r="TEG206" s="875"/>
      <c r="TEH206" s="875"/>
      <c r="TEI206" s="875"/>
      <c r="TEJ206" s="875"/>
      <c r="TEK206" s="875"/>
      <c r="TEL206" s="875"/>
      <c r="TEM206" s="875"/>
      <c r="TEN206" s="875"/>
      <c r="TEO206" s="875"/>
      <c r="TEP206" s="875"/>
      <c r="TEQ206" s="875"/>
      <c r="TER206" s="875"/>
      <c r="TES206" s="875"/>
      <c r="TET206" s="875"/>
      <c r="TEU206" s="875"/>
      <c r="TEV206" s="875"/>
      <c r="TEW206" s="875"/>
      <c r="TEX206" s="875"/>
      <c r="TEY206" s="875"/>
      <c r="TEZ206" s="875"/>
      <c r="TFA206" s="875"/>
      <c r="TFB206" s="875"/>
      <c r="TFC206" s="875"/>
      <c r="TFD206" s="875"/>
      <c r="TFE206" s="875"/>
      <c r="TFF206" s="875"/>
      <c r="TFG206" s="875"/>
      <c r="TFH206" s="875"/>
      <c r="TFI206" s="875"/>
      <c r="TFJ206" s="875"/>
      <c r="TFK206" s="875"/>
      <c r="TFL206" s="875"/>
      <c r="TFM206" s="875"/>
      <c r="TFN206" s="875"/>
      <c r="TFO206" s="875"/>
      <c r="TFP206" s="875"/>
      <c r="TFQ206" s="875"/>
      <c r="TFR206" s="875"/>
      <c r="TFS206" s="875"/>
      <c r="TFT206" s="875"/>
      <c r="TFU206" s="875"/>
      <c r="TFV206" s="875"/>
      <c r="TFW206" s="875"/>
      <c r="TFX206" s="875"/>
      <c r="TFY206" s="875"/>
      <c r="TFZ206" s="875"/>
      <c r="TGA206" s="875"/>
      <c r="TGB206" s="875"/>
      <c r="TGC206" s="875"/>
      <c r="TGD206" s="875"/>
      <c r="TGE206" s="875"/>
      <c r="TGF206" s="875"/>
      <c r="TGG206" s="875"/>
      <c r="TGH206" s="875"/>
      <c r="TGI206" s="875"/>
      <c r="TGJ206" s="875"/>
      <c r="TGK206" s="875"/>
      <c r="TGL206" s="875"/>
      <c r="TGM206" s="875"/>
      <c r="TGN206" s="875"/>
      <c r="TGO206" s="875"/>
      <c r="TGP206" s="875"/>
      <c r="TGQ206" s="875"/>
      <c r="TGR206" s="875"/>
      <c r="TGS206" s="875"/>
      <c r="TGT206" s="875"/>
      <c r="TGU206" s="875"/>
      <c r="TGV206" s="875"/>
      <c r="TGW206" s="875"/>
      <c r="TGX206" s="875"/>
      <c r="TGY206" s="875"/>
      <c r="TGZ206" s="875"/>
      <c r="THA206" s="875"/>
      <c r="THB206" s="875"/>
      <c r="THC206" s="875"/>
      <c r="THD206" s="875"/>
      <c r="THE206" s="875"/>
      <c r="THF206" s="875"/>
      <c r="THG206" s="875"/>
      <c r="THH206" s="875"/>
      <c r="THI206" s="875"/>
      <c r="THJ206" s="875"/>
      <c r="THK206" s="875"/>
      <c r="THL206" s="875"/>
      <c r="THM206" s="875"/>
      <c r="THN206" s="875"/>
      <c r="THO206" s="875"/>
      <c r="THP206" s="875"/>
      <c r="THQ206" s="875"/>
      <c r="THR206" s="875"/>
      <c r="THS206" s="875"/>
      <c r="THT206" s="875"/>
      <c r="THU206" s="875"/>
      <c r="THV206" s="875"/>
      <c r="THW206" s="875"/>
      <c r="THX206" s="875"/>
      <c r="THY206" s="875"/>
      <c r="THZ206" s="875"/>
      <c r="TIA206" s="875"/>
      <c r="TIB206" s="875"/>
      <c r="TIC206" s="875"/>
      <c r="TID206" s="875"/>
      <c r="TIE206" s="875"/>
      <c r="TIF206" s="875"/>
      <c r="TIG206" s="875"/>
      <c r="TIH206" s="875"/>
      <c r="TII206" s="875"/>
      <c r="TIJ206" s="875"/>
      <c r="TIK206" s="875"/>
      <c r="TIL206" s="875"/>
      <c r="TIM206" s="875"/>
      <c r="TIN206" s="875"/>
      <c r="TIO206" s="875"/>
      <c r="TIP206" s="875"/>
      <c r="TIQ206" s="875"/>
      <c r="TIR206" s="875"/>
      <c r="TIS206" s="875"/>
      <c r="TIT206" s="875"/>
      <c r="TIU206" s="875"/>
      <c r="TIV206" s="875"/>
      <c r="TIW206" s="875"/>
      <c r="TIX206" s="875"/>
      <c r="TIY206" s="875"/>
      <c r="TIZ206" s="875"/>
      <c r="TJA206" s="875"/>
      <c r="TJB206" s="875"/>
      <c r="TJC206" s="875"/>
      <c r="TJD206" s="875"/>
      <c r="TJE206" s="875"/>
      <c r="TJF206" s="875"/>
      <c r="TJG206" s="875"/>
      <c r="TJH206" s="875"/>
      <c r="TJI206" s="875"/>
      <c r="TJJ206" s="875"/>
      <c r="TJK206" s="875"/>
      <c r="TJL206" s="875"/>
      <c r="TJM206" s="875"/>
      <c r="TJN206" s="875"/>
      <c r="TJO206" s="875"/>
      <c r="TJP206" s="875"/>
      <c r="TJQ206" s="875"/>
      <c r="TJR206" s="875"/>
      <c r="TJS206" s="875"/>
      <c r="TJT206" s="875"/>
      <c r="TJU206" s="875"/>
      <c r="TJV206" s="875"/>
      <c r="TJW206" s="875"/>
      <c r="TJX206" s="875"/>
      <c r="TJY206" s="875"/>
      <c r="TJZ206" s="875"/>
      <c r="TKA206" s="875"/>
      <c r="TKB206" s="875"/>
      <c r="TKC206" s="875"/>
      <c r="TKD206" s="875"/>
      <c r="TKE206" s="875"/>
      <c r="TKF206" s="875"/>
      <c r="TKG206" s="875"/>
      <c r="TKH206" s="875"/>
      <c r="TKI206" s="875"/>
      <c r="TKJ206" s="875"/>
      <c r="TKK206" s="875"/>
      <c r="TKL206" s="875"/>
      <c r="TKM206" s="875"/>
      <c r="TKN206" s="875"/>
      <c r="TKO206" s="875"/>
      <c r="TKQ206" s="875"/>
      <c r="TKR206" s="875"/>
      <c r="TKS206" s="875"/>
      <c r="TKT206" s="875"/>
      <c r="TKU206" s="875"/>
      <c r="TKV206" s="875"/>
      <c r="TKW206" s="875"/>
      <c r="TKX206" s="875"/>
      <c r="TKY206" s="875"/>
      <c r="TKZ206" s="875"/>
      <c r="TLA206" s="875"/>
      <c r="TLB206" s="875"/>
      <c r="TLC206" s="875"/>
      <c r="TLD206" s="875"/>
      <c r="TLE206" s="875"/>
      <c r="TLF206" s="875"/>
      <c r="TLG206" s="875"/>
      <c r="TLH206" s="875"/>
      <c r="TLI206" s="875"/>
      <c r="TLJ206" s="875"/>
      <c r="TLK206" s="875"/>
      <c r="TLL206" s="875"/>
      <c r="TLM206" s="875"/>
      <c r="TLN206" s="875"/>
      <c r="TLO206" s="875"/>
      <c r="TLP206" s="875"/>
      <c r="TLQ206" s="875"/>
      <c r="TLR206" s="875"/>
      <c r="TLS206" s="875"/>
      <c r="TLT206" s="875"/>
      <c r="TLU206" s="875"/>
      <c r="TLV206" s="875"/>
      <c r="TLW206" s="875"/>
      <c r="TLX206" s="875"/>
      <c r="TLY206" s="875"/>
      <c r="TLZ206" s="875"/>
      <c r="TMA206" s="875"/>
      <c r="TMB206" s="875"/>
      <c r="TMC206" s="875"/>
      <c r="TMD206" s="875"/>
      <c r="TME206" s="875"/>
      <c r="TMF206" s="875"/>
      <c r="TMG206" s="875"/>
      <c r="TMH206" s="875"/>
      <c r="TMI206" s="875"/>
      <c r="TMJ206" s="875"/>
      <c r="TMK206" s="875"/>
      <c r="TML206" s="875"/>
      <c r="TMM206" s="875"/>
      <c r="TMN206" s="875"/>
      <c r="TMO206" s="875"/>
      <c r="TMP206" s="875"/>
      <c r="TMQ206" s="875"/>
      <c r="TMR206" s="875"/>
      <c r="TMS206" s="875"/>
      <c r="TMT206" s="875"/>
      <c r="TMU206" s="875"/>
      <c r="TMV206" s="875"/>
      <c r="TMW206" s="875"/>
      <c r="TMX206" s="875"/>
      <c r="TMY206" s="875"/>
      <c r="TMZ206" s="875"/>
      <c r="TNA206" s="875"/>
      <c r="TNB206" s="875"/>
      <c r="TNC206" s="875"/>
      <c r="TND206" s="875"/>
      <c r="TNE206" s="875"/>
      <c r="TNF206" s="875"/>
      <c r="TNG206" s="875"/>
      <c r="TNH206" s="875"/>
      <c r="TNI206" s="875"/>
      <c r="TNJ206" s="875"/>
      <c r="TNK206" s="875"/>
      <c r="TNL206" s="875"/>
      <c r="TNM206" s="875"/>
      <c r="TNN206" s="875"/>
      <c r="TNO206" s="875"/>
      <c r="TNP206" s="875"/>
      <c r="TNQ206" s="875"/>
      <c r="TNR206" s="875"/>
      <c r="TNS206" s="875"/>
      <c r="TNT206" s="875"/>
      <c r="TNU206" s="875"/>
      <c r="TNV206" s="875"/>
      <c r="TNW206" s="875"/>
      <c r="TNX206" s="875"/>
      <c r="TNY206" s="875"/>
      <c r="TNZ206" s="875"/>
      <c r="TOA206" s="875"/>
      <c r="TOB206" s="875"/>
      <c r="TOC206" s="875"/>
      <c r="TOD206" s="875"/>
      <c r="TOE206" s="875"/>
      <c r="TOF206" s="875"/>
      <c r="TOG206" s="875"/>
      <c r="TOH206" s="875"/>
      <c r="TOI206" s="875"/>
      <c r="TOJ206" s="875"/>
      <c r="TOK206" s="875"/>
      <c r="TOL206" s="875"/>
      <c r="TOM206" s="875"/>
      <c r="TON206" s="875"/>
      <c r="TOO206" s="875"/>
      <c r="TOP206" s="875"/>
      <c r="TOQ206" s="875"/>
      <c r="TOR206" s="875"/>
      <c r="TOS206" s="875"/>
      <c r="TOT206" s="875"/>
      <c r="TOU206" s="875"/>
      <c r="TOV206" s="875"/>
      <c r="TOW206" s="875"/>
      <c r="TOX206" s="875"/>
      <c r="TOY206" s="875"/>
      <c r="TOZ206" s="875"/>
      <c r="TPA206" s="875"/>
      <c r="TPB206" s="875"/>
      <c r="TPC206" s="875"/>
      <c r="TPD206" s="875"/>
      <c r="TPE206" s="875"/>
      <c r="TPF206" s="875"/>
      <c r="TPG206" s="875"/>
      <c r="TPH206" s="875"/>
      <c r="TPI206" s="875"/>
      <c r="TPJ206" s="875"/>
      <c r="TPK206" s="875"/>
      <c r="TPL206" s="875"/>
      <c r="TPM206" s="875"/>
      <c r="TPN206" s="875"/>
      <c r="TPO206" s="875"/>
      <c r="TPP206" s="875"/>
      <c r="TPQ206" s="875"/>
      <c r="TPR206" s="875"/>
      <c r="TPS206" s="875"/>
      <c r="TPT206" s="875"/>
      <c r="TPU206" s="875"/>
      <c r="TPV206" s="875"/>
      <c r="TPW206" s="875"/>
      <c r="TPX206" s="875"/>
      <c r="TPY206" s="875"/>
      <c r="TPZ206" s="875"/>
      <c r="TQA206" s="875"/>
      <c r="TQB206" s="875"/>
      <c r="TQC206" s="875"/>
      <c r="TQD206" s="875"/>
      <c r="TQE206" s="875"/>
      <c r="TQF206" s="875"/>
      <c r="TQG206" s="875"/>
      <c r="TQH206" s="875"/>
      <c r="TQI206" s="875"/>
      <c r="TQJ206" s="875"/>
      <c r="TQK206" s="875"/>
      <c r="TQL206" s="875"/>
      <c r="TQM206" s="875"/>
      <c r="TQN206" s="875"/>
      <c r="TQO206" s="875"/>
      <c r="TQP206" s="875"/>
      <c r="TQQ206" s="875"/>
      <c r="TQR206" s="875"/>
      <c r="TQS206" s="875"/>
      <c r="TQT206" s="875"/>
      <c r="TQU206" s="875"/>
      <c r="TQV206" s="875"/>
      <c r="TQW206" s="875"/>
      <c r="TQX206" s="875"/>
      <c r="TQY206" s="875"/>
      <c r="TQZ206" s="875"/>
      <c r="TRA206" s="875"/>
      <c r="TRB206" s="875"/>
      <c r="TRC206" s="875"/>
      <c r="TRD206" s="875"/>
      <c r="TRE206" s="875"/>
      <c r="TRF206" s="875"/>
      <c r="TRG206" s="875"/>
      <c r="TRH206" s="875"/>
      <c r="TRI206" s="875"/>
      <c r="TRJ206" s="875"/>
      <c r="TRK206" s="875"/>
      <c r="TRL206" s="875"/>
      <c r="TRM206" s="875"/>
      <c r="TRN206" s="875"/>
      <c r="TRO206" s="875"/>
      <c r="TRP206" s="875"/>
      <c r="TRQ206" s="875"/>
      <c r="TRR206" s="875"/>
      <c r="TRS206" s="875"/>
      <c r="TRT206" s="875"/>
      <c r="TRU206" s="875"/>
      <c r="TRV206" s="875"/>
      <c r="TRW206" s="875"/>
      <c r="TRX206" s="875"/>
      <c r="TRY206" s="875"/>
      <c r="TRZ206" s="875"/>
      <c r="TSA206" s="875"/>
      <c r="TSB206" s="875"/>
      <c r="TSC206" s="875"/>
      <c r="TSD206" s="875"/>
      <c r="TSE206" s="875"/>
      <c r="TSF206" s="875"/>
      <c r="TSG206" s="875"/>
      <c r="TSH206" s="875"/>
      <c r="TSI206" s="875"/>
      <c r="TSJ206" s="875"/>
      <c r="TSK206" s="875"/>
      <c r="TSL206" s="875"/>
      <c r="TSM206" s="875"/>
      <c r="TSN206" s="875"/>
      <c r="TSO206" s="875"/>
      <c r="TSP206" s="875"/>
      <c r="TSQ206" s="875"/>
      <c r="TSR206" s="875"/>
      <c r="TSS206" s="875"/>
      <c r="TST206" s="875"/>
      <c r="TSU206" s="875"/>
      <c r="TSV206" s="875"/>
      <c r="TSW206" s="875"/>
      <c r="TSX206" s="875"/>
      <c r="TSY206" s="875"/>
      <c r="TSZ206" s="875"/>
      <c r="TTA206" s="875"/>
      <c r="TTB206" s="875"/>
      <c r="TTC206" s="875"/>
      <c r="TTD206" s="875"/>
      <c r="TTE206" s="875"/>
      <c r="TTF206" s="875"/>
      <c r="TTG206" s="875"/>
      <c r="TTH206" s="875"/>
      <c r="TTI206" s="875"/>
      <c r="TTJ206" s="875"/>
      <c r="TTK206" s="875"/>
      <c r="TTL206" s="875"/>
      <c r="TTM206" s="875"/>
      <c r="TTN206" s="875"/>
      <c r="TTO206" s="875"/>
      <c r="TTP206" s="875"/>
      <c r="TTQ206" s="875"/>
      <c r="TTR206" s="875"/>
      <c r="TTS206" s="875"/>
      <c r="TTT206" s="875"/>
      <c r="TTU206" s="875"/>
      <c r="TTV206" s="875"/>
      <c r="TTW206" s="875"/>
      <c r="TTX206" s="875"/>
      <c r="TTY206" s="875"/>
      <c r="TTZ206" s="875"/>
      <c r="TUA206" s="875"/>
      <c r="TUB206" s="875"/>
      <c r="TUC206" s="875"/>
      <c r="TUD206" s="875"/>
      <c r="TUE206" s="875"/>
      <c r="TUF206" s="875"/>
      <c r="TUG206" s="875"/>
      <c r="TUH206" s="875"/>
      <c r="TUI206" s="875"/>
      <c r="TUJ206" s="875"/>
      <c r="TUK206" s="875"/>
      <c r="TUM206" s="875"/>
      <c r="TUN206" s="875"/>
      <c r="TUO206" s="875"/>
      <c r="TUP206" s="875"/>
      <c r="TUQ206" s="875"/>
      <c r="TUR206" s="875"/>
      <c r="TUS206" s="875"/>
      <c r="TUT206" s="875"/>
      <c r="TUU206" s="875"/>
      <c r="TUV206" s="875"/>
      <c r="TUW206" s="875"/>
      <c r="TUX206" s="875"/>
      <c r="TUY206" s="875"/>
      <c r="TUZ206" s="875"/>
      <c r="TVA206" s="875"/>
      <c r="TVB206" s="875"/>
      <c r="TVC206" s="875"/>
      <c r="TVD206" s="875"/>
      <c r="TVE206" s="875"/>
      <c r="TVF206" s="875"/>
      <c r="TVG206" s="875"/>
      <c r="TVH206" s="875"/>
      <c r="TVI206" s="875"/>
      <c r="TVJ206" s="875"/>
      <c r="TVK206" s="875"/>
      <c r="TVL206" s="875"/>
      <c r="TVM206" s="875"/>
      <c r="TVN206" s="875"/>
      <c r="TVO206" s="875"/>
      <c r="TVP206" s="875"/>
      <c r="TVQ206" s="875"/>
      <c r="TVR206" s="875"/>
      <c r="TVS206" s="875"/>
      <c r="TVT206" s="875"/>
      <c r="TVU206" s="875"/>
      <c r="TVV206" s="875"/>
      <c r="TVW206" s="875"/>
      <c r="TVX206" s="875"/>
      <c r="TVY206" s="875"/>
      <c r="TVZ206" s="875"/>
      <c r="TWA206" s="875"/>
      <c r="TWB206" s="875"/>
      <c r="TWC206" s="875"/>
      <c r="TWD206" s="875"/>
      <c r="TWE206" s="875"/>
      <c r="TWF206" s="875"/>
      <c r="TWG206" s="875"/>
      <c r="TWH206" s="875"/>
      <c r="TWI206" s="875"/>
      <c r="TWJ206" s="875"/>
      <c r="TWK206" s="875"/>
      <c r="TWL206" s="875"/>
      <c r="TWM206" s="875"/>
      <c r="TWN206" s="875"/>
      <c r="TWO206" s="875"/>
      <c r="TWP206" s="875"/>
      <c r="TWQ206" s="875"/>
      <c r="TWR206" s="875"/>
      <c r="TWS206" s="875"/>
      <c r="TWT206" s="875"/>
      <c r="TWU206" s="875"/>
      <c r="TWV206" s="875"/>
      <c r="TWW206" s="875"/>
      <c r="TWX206" s="875"/>
      <c r="TWY206" s="875"/>
      <c r="TWZ206" s="875"/>
      <c r="TXA206" s="875"/>
      <c r="TXB206" s="875"/>
      <c r="TXC206" s="875"/>
      <c r="TXD206" s="875"/>
      <c r="TXE206" s="875"/>
      <c r="TXF206" s="875"/>
      <c r="TXG206" s="875"/>
      <c r="TXH206" s="875"/>
      <c r="TXI206" s="875"/>
      <c r="TXJ206" s="875"/>
      <c r="TXK206" s="875"/>
      <c r="TXL206" s="875"/>
      <c r="TXM206" s="875"/>
      <c r="TXN206" s="875"/>
      <c r="TXO206" s="875"/>
      <c r="TXP206" s="875"/>
      <c r="TXQ206" s="875"/>
      <c r="TXR206" s="875"/>
      <c r="TXS206" s="875"/>
      <c r="TXT206" s="875"/>
      <c r="TXU206" s="875"/>
      <c r="TXV206" s="875"/>
      <c r="TXW206" s="875"/>
      <c r="TXX206" s="875"/>
      <c r="TXY206" s="875"/>
      <c r="TXZ206" s="875"/>
      <c r="TYA206" s="875"/>
      <c r="TYB206" s="875"/>
      <c r="TYC206" s="875"/>
      <c r="TYD206" s="875"/>
      <c r="TYE206" s="875"/>
      <c r="TYF206" s="875"/>
      <c r="TYG206" s="875"/>
      <c r="TYH206" s="875"/>
      <c r="TYI206" s="875"/>
      <c r="TYJ206" s="875"/>
      <c r="TYK206" s="875"/>
      <c r="TYL206" s="875"/>
      <c r="TYM206" s="875"/>
      <c r="TYN206" s="875"/>
      <c r="TYO206" s="875"/>
      <c r="TYP206" s="875"/>
      <c r="TYQ206" s="875"/>
      <c r="TYR206" s="875"/>
      <c r="TYS206" s="875"/>
      <c r="TYT206" s="875"/>
      <c r="TYU206" s="875"/>
      <c r="TYV206" s="875"/>
      <c r="TYW206" s="875"/>
      <c r="TYX206" s="875"/>
      <c r="TYY206" s="875"/>
      <c r="TYZ206" s="875"/>
      <c r="TZA206" s="875"/>
      <c r="TZB206" s="875"/>
      <c r="TZC206" s="875"/>
      <c r="TZD206" s="875"/>
      <c r="TZE206" s="875"/>
      <c r="TZF206" s="875"/>
      <c r="TZG206" s="875"/>
      <c r="TZH206" s="875"/>
      <c r="TZI206" s="875"/>
      <c r="TZJ206" s="875"/>
      <c r="TZK206" s="875"/>
      <c r="TZL206" s="875"/>
      <c r="TZM206" s="875"/>
      <c r="TZN206" s="875"/>
      <c r="TZO206" s="875"/>
      <c r="TZP206" s="875"/>
      <c r="TZQ206" s="875"/>
      <c r="TZR206" s="875"/>
      <c r="TZS206" s="875"/>
      <c r="TZT206" s="875"/>
      <c r="TZU206" s="875"/>
      <c r="TZV206" s="875"/>
      <c r="TZW206" s="875"/>
      <c r="TZX206" s="875"/>
      <c r="TZY206" s="875"/>
      <c r="TZZ206" s="875"/>
      <c r="UAA206" s="875"/>
      <c r="UAB206" s="875"/>
      <c r="UAC206" s="875"/>
      <c r="UAD206" s="875"/>
      <c r="UAE206" s="875"/>
      <c r="UAF206" s="875"/>
      <c r="UAG206" s="875"/>
      <c r="UAH206" s="875"/>
      <c r="UAI206" s="875"/>
      <c r="UAJ206" s="875"/>
      <c r="UAK206" s="875"/>
      <c r="UAL206" s="875"/>
      <c r="UAM206" s="875"/>
      <c r="UAN206" s="875"/>
      <c r="UAO206" s="875"/>
      <c r="UAP206" s="875"/>
      <c r="UAQ206" s="875"/>
      <c r="UAR206" s="875"/>
      <c r="UAS206" s="875"/>
      <c r="UAT206" s="875"/>
      <c r="UAU206" s="875"/>
      <c r="UAV206" s="875"/>
      <c r="UAW206" s="875"/>
      <c r="UAX206" s="875"/>
      <c r="UAY206" s="875"/>
      <c r="UAZ206" s="875"/>
      <c r="UBA206" s="875"/>
      <c r="UBB206" s="875"/>
      <c r="UBC206" s="875"/>
      <c r="UBD206" s="875"/>
      <c r="UBE206" s="875"/>
      <c r="UBF206" s="875"/>
      <c r="UBG206" s="875"/>
      <c r="UBH206" s="875"/>
      <c r="UBI206" s="875"/>
      <c r="UBJ206" s="875"/>
      <c r="UBK206" s="875"/>
      <c r="UBL206" s="875"/>
      <c r="UBM206" s="875"/>
      <c r="UBN206" s="875"/>
      <c r="UBO206" s="875"/>
      <c r="UBP206" s="875"/>
      <c r="UBQ206" s="875"/>
      <c r="UBR206" s="875"/>
      <c r="UBS206" s="875"/>
      <c r="UBT206" s="875"/>
      <c r="UBU206" s="875"/>
      <c r="UBV206" s="875"/>
      <c r="UBW206" s="875"/>
      <c r="UBX206" s="875"/>
      <c r="UBY206" s="875"/>
      <c r="UBZ206" s="875"/>
      <c r="UCA206" s="875"/>
      <c r="UCB206" s="875"/>
      <c r="UCC206" s="875"/>
      <c r="UCD206" s="875"/>
      <c r="UCE206" s="875"/>
      <c r="UCF206" s="875"/>
      <c r="UCG206" s="875"/>
      <c r="UCH206" s="875"/>
      <c r="UCI206" s="875"/>
      <c r="UCJ206" s="875"/>
      <c r="UCK206" s="875"/>
      <c r="UCL206" s="875"/>
      <c r="UCM206" s="875"/>
      <c r="UCN206" s="875"/>
      <c r="UCO206" s="875"/>
      <c r="UCP206" s="875"/>
      <c r="UCQ206" s="875"/>
      <c r="UCR206" s="875"/>
      <c r="UCS206" s="875"/>
      <c r="UCT206" s="875"/>
      <c r="UCU206" s="875"/>
      <c r="UCV206" s="875"/>
      <c r="UCW206" s="875"/>
      <c r="UCX206" s="875"/>
      <c r="UCY206" s="875"/>
      <c r="UCZ206" s="875"/>
      <c r="UDA206" s="875"/>
      <c r="UDB206" s="875"/>
      <c r="UDC206" s="875"/>
      <c r="UDD206" s="875"/>
      <c r="UDE206" s="875"/>
      <c r="UDF206" s="875"/>
      <c r="UDG206" s="875"/>
      <c r="UDH206" s="875"/>
      <c r="UDI206" s="875"/>
      <c r="UDJ206" s="875"/>
      <c r="UDK206" s="875"/>
      <c r="UDL206" s="875"/>
      <c r="UDM206" s="875"/>
      <c r="UDN206" s="875"/>
      <c r="UDO206" s="875"/>
      <c r="UDP206" s="875"/>
      <c r="UDQ206" s="875"/>
      <c r="UDR206" s="875"/>
      <c r="UDS206" s="875"/>
      <c r="UDT206" s="875"/>
      <c r="UDU206" s="875"/>
      <c r="UDV206" s="875"/>
      <c r="UDW206" s="875"/>
      <c r="UDX206" s="875"/>
      <c r="UDY206" s="875"/>
      <c r="UDZ206" s="875"/>
      <c r="UEA206" s="875"/>
      <c r="UEB206" s="875"/>
      <c r="UEC206" s="875"/>
      <c r="UED206" s="875"/>
      <c r="UEE206" s="875"/>
      <c r="UEF206" s="875"/>
      <c r="UEG206" s="875"/>
      <c r="UEI206" s="875"/>
      <c r="UEJ206" s="875"/>
      <c r="UEK206" s="875"/>
      <c r="UEL206" s="875"/>
      <c r="UEM206" s="875"/>
      <c r="UEN206" s="875"/>
      <c r="UEO206" s="875"/>
      <c r="UEP206" s="875"/>
      <c r="UEQ206" s="875"/>
      <c r="UER206" s="875"/>
      <c r="UES206" s="875"/>
      <c r="UET206" s="875"/>
      <c r="UEU206" s="875"/>
      <c r="UEV206" s="875"/>
      <c r="UEW206" s="875"/>
      <c r="UEX206" s="875"/>
      <c r="UEY206" s="875"/>
      <c r="UEZ206" s="875"/>
      <c r="UFA206" s="875"/>
      <c r="UFB206" s="875"/>
      <c r="UFC206" s="875"/>
      <c r="UFD206" s="875"/>
      <c r="UFE206" s="875"/>
      <c r="UFF206" s="875"/>
      <c r="UFG206" s="875"/>
      <c r="UFH206" s="875"/>
      <c r="UFI206" s="875"/>
      <c r="UFJ206" s="875"/>
      <c r="UFK206" s="875"/>
      <c r="UFL206" s="875"/>
      <c r="UFM206" s="875"/>
      <c r="UFN206" s="875"/>
      <c r="UFO206" s="875"/>
      <c r="UFP206" s="875"/>
      <c r="UFQ206" s="875"/>
      <c r="UFR206" s="875"/>
      <c r="UFS206" s="875"/>
      <c r="UFT206" s="875"/>
      <c r="UFU206" s="875"/>
      <c r="UFV206" s="875"/>
      <c r="UFW206" s="875"/>
      <c r="UFX206" s="875"/>
      <c r="UFY206" s="875"/>
      <c r="UFZ206" s="875"/>
      <c r="UGA206" s="875"/>
      <c r="UGB206" s="875"/>
      <c r="UGC206" s="875"/>
      <c r="UGD206" s="875"/>
      <c r="UGE206" s="875"/>
      <c r="UGF206" s="875"/>
      <c r="UGG206" s="875"/>
      <c r="UGH206" s="875"/>
      <c r="UGI206" s="875"/>
      <c r="UGJ206" s="875"/>
      <c r="UGK206" s="875"/>
      <c r="UGL206" s="875"/>
      <c r="UGM206" s="875"/>
      <c r="UGN206" s="875"/>
      <c r="UGO206" s="875"/>
      <c r="UGP206" s="875"/>
      <c r="UGQ206" s="875"/>
      <c r="UGR206" s="875"/>
      <c r="UGS206" s="875"/>
      <c r="UGT206" s="875"/>
      <c r="UGU206" s="875"/>
      <c r="UGV206" s="875"/>
      <c r="UGW206" s="875"/>
      <c r="UGX206" s="875"/>
      <c r="UGY206" s="875"/>
      <c r="UGZ206" s="875"/>
      <c r="UHA206" s="875"/>
      <c r="UHB206" s="875"/>
      <c r="UHC206" s="875"/>
      <c r="UHD206" s="875"/>
      <c r="UHE206" s="875"/>
      <c r="UHF206" s="875"/>
      <c r="UHG206" s="875"/>
      <c r="UHH206" s="875"/>
      <c r="UHI206" s="875"/>
      <c r="UHJ206" s="875"/>
      <c r="UHK206" s="875"/>
      <c r="UHL206" s="875"/>
      <c r="UHM206" s="875"/>
      <c r="UHN206" s="875"/>
      <c r="UHO206" s="875"/>
      <c r="UHP206" s="875"/>
      <c r="UHQ206" s="875"/>
      <c r="UHR206" s="875"/>
      <c r="UHS206" s="875"/>
      <c r="UHT206" s="875"/>
      <c r="UHU206" s="875"/>
      <c r="UHV206" s="875"/>
      <c r="UHW206" s="875"/>
      <c r="UHX206" s="875"/>
      <c r="UHY206" s="875"/>
      <c r="UHZ206" s="875"/>
      <c r="UIA206" s="875"/>
      <c r="UIB206" s="875"/>
      <c r="UIC206" s="875"/>
      <c r="UID206" s="875"/>
      <c r="UIE206" s="875"/>
      <c r="UIF206" s="875"/>
      <c r="UIG206" s="875"/>
      <c r="UIH206" s="875"/>
      <c r="UII206" s="875"/>
      <c r="UIJ206" s="875"/>
      <c r="UIK206" s="875"/>
      <c r="UIL206" s="875"/>
      <c r="UIM206" s="875"/>
      <c r="UIN206" s="875"/>
      <c r="UIO206" s="875"/>
      <c r="UIP206" s="875"/>
      <c r="UIQ206" s="875"/>
      <c r="UIR206" s="875"/>
      <c r="UIS206" s="875"/>
      <c r="UIT206" s="875"/>
      <c r="UIU206" s="875"/>
      <c r="UIV206" s="875"/>
      <c r="UIW206" s="875"/>
      <c r="UIX206" s="875"/>
      <c r="UIY206" s="875"/>
      <c r="UIZ206" s="875"/>
      <c r="UJA206" s="875"/>
      <c r="UJB206" s="875"/>
      <c r="UJC206" s="875"/>
      <c r="UJD206" s="875"/>
      <c r="UJE206" s="875"/>
      <c r="UJF206" s="875"/>
      <c r="UJG206" s="875"/>
      <c r="UJH206" s="875"/>
      <c r="UJI206" s="875"/>
      <c r="UJJ206" s="875"/>
      <c r="UJK206" s="875"/>
      <c r="UJL206" s="875"/>
      <c r="UJM206" s="875"/>
      <c r="UJN206" s="875"/>
      <c r="UJO206" s="875"/>
      <c r="UJP206" s="875"/>
      <c r="UJQ206" s="875"/>
      <c r="UJR206" s="875"/>
      <c r="UJS206" s="875"/>
      <c r="UJT206" s="875"/>
      <c r="UJU206" s="875"/>
      <c r="UJV206" s="875"/>
      <c r="UJW206" s="875"/>
      <c r="UJX206" s="875"/>
      <c r="UJY206" s="875"/>
      <c r="UJZ206" s="875"/>
      <c r="UKA206" s="875"/>
      <c r="UKB206" s="875"/>
      <c r="UKC206" s="875"/>
      <c r="UKD206" s="875"/>
      <c r="UKE206" s="875"/>
      <c r="UKF206" s="875"/>
      <c r="UKG206" s="875"/>
      <c r="UKH206" s="875"/>
      <c r="UKI206" s="875"/>
      <c r="UKJ206" s="875"/>
      <c r="UKK206" s="875"/>
      <c r="UKL206" s="875"/>
      <c r="UKM206" s="875"/>
      <c r="UKN206" s="875"/>
      <c r="UKO206" s="875"/>
      <c r="UKP206" s="875"/>
      <c r="UKQ206" s="875"/>
      <c r="UKR206" s="875"/>
      <c r="UKS206" s="875"/>
      <c r="UKT206" s="875"/>
      <c r="UKU206" s="875"/>
      <c r="UKV206" s="875"/>
      <c r="UKW206" s="875"/>
      <c r="UKX206" s="875"/>
      <c r="UKY206" s="875"/>
      <c r="UKZ206" s="875"/>
      <c r="ULA206" s="875"/>
      <c r="ULB206" s="875"/>
      <c r="ULC206" s="875"/>
      <c r="ULD206" s="875"/>
      <c r="ULE206" s="875"/>
      <c r="ULF206" s="875"/>
      <c r="ULG206" s="875"/>
      <c r="ULH206" s="875"/>
      <c r="ULI206" s="875"/>
      <c r="ULJ206" s="875"/>
      <c r="ULK206" s="875"/>
      <c r="ULL206" s="875"/>
      <c r="ULM206" s="875"/>
      <c r="ULN206" s="875"/>
      <c r="ULO206" s="875"/>
      <c r="ULP206" s="875"/>
      <c r="ULQ206" s="875"/>
      <c r="ULR206" s="875"/>
      <c r="ULS206" s="875"/>
      <c r="ULT206" s="875"/>
      <c r="ULU206" s="875"/>
      <c r="ULV206" s="875"/>
      <c r="ULW206" s="875"/>
      <c r="ULX206" s="875"/>
      <c r="ULY206" s="875"/>
      <c r="ULZ206" s="875"/>
      <c r="UMA206" s="875"/>
      <c r="UMB206" s="875"/>
      <c r="UMC206" s="875"/>
      <c r="UMD206" s="875"/>
      <c r="UME206" s="875"/>
      <c r="UMF206" s="875"/>
      <c r="UMG206" s="875"/>
      <c r="UMH206" s="875"/>
      <c r="UMI206" s="875"/>
      <c r="UMJ206" s="875"/>
      <c r="UMK206" s="875"/>
      <c r="UML206" s="875"/>
      <c r="UMM206" s="875"/>
      <c r="UMN206" s="875"/>
      <c r="UMO206" s="875"/>
      <c r="UMP206" s="875"/>
      <c r="UMQ206" s="875"/>
      <c r="UMR206" s="875"/>
      <c r="UMS206" s="875"/>
      <c r="UMT206" s="875"/>
      <c r="UMU206" s="875"/>
      <c r="UMV206" s="875"/>
      <c r="UMW206" s="875"/>
      <c r="UMX206" s="875"/>
      <c r="UMY206" s="875"/>
      <c r="UMZ206" s="875"/>
      <c r="UNA206" s="875"/>
      <c r="UNB206" s="875"/>
      <c r="UNC206" s="875"/>
      <c r="UND206" s="875"/>
      <c r="UNE206" s="875"/>
      <c r="UNF206" s="875"/>
      <c r="UNG206" s="875"/>
      <c r="UNH206" s="875"/>
      <c r="UNI206" s="875"/>
      <c r="UNJ206" s="875"/>
      <c r="UNK206" s="875"/>
      <c r="UNL206" s="875"/>
      <c r="UNM206" s="875"/>
      <c r="UNN206" s="875"/>
      <c r="UNO206" s="875"/>
      <c r="UNP206" s="875"/>
      <c r="UNQ206" s="875"/>
      <c r="UNR206" s="875"/>
      <c r="UNS206" s="875"/>
      <c r="UNT206" s="875"/>
      <c r="UNU206" s="875"/>
      <c r="UNV206" s="875"/>
      <c r="UNW206" s="875"/>
      <c r="UNX206" s="875"/>
      <c r="UNY206" s="875"/>
      <c r="UNZ206" s="875"/>
      <c r="UOA206" s="875"/>
      <c r="UOB206" s="875"/>
      <c r="UOC206" s="875"/>
      <c r="UOE206" s="875"/>
      <c r="UOF206" s="875"/>
      <c r="UOG206" s="875"/>
      <c r="UOH206" s="875"/>
      <c r="UOI206" s="875"/>
      <c r="UOJ206" s="875"/>
      <c r="UOK206" s="875"/>
      <c r="UOL206" s="875"/>
      <c r="UOM206" s="875"/>
      <c r="UON206" s="875"/>
      <c r="UOO206" s="875"/>
      <c r="UOP206" s="875"/>
      <c r="UOQ206" s="875"/>
      <c r="UOR206" s="875"/>
      <c r="UOS206" s="875"/>
      <c r="UOT206" s="875"/>
      <c r="UOU206" s="875"/>
      <c r="UOV206" s="875"/>
      <c r="UOW206" s="875"/>
      <c r="UOX206" s="875"/>
      <c r="UOY206" s="875"/>
      <c r="UOZ206" s="875"/>
      <c r="UPA206" s="875"/>
      <c r="UPB206" s="875"/>
      <c r="UPC206" s="875"/>
      <c r="UPD206" s="875"/>
      <c r="UPE206" s="875"/>
      <c r="UPF206" s="875"/>
      <c r="UPG206" s="875"/>
      <c r="UPH206" s="875"/>
      <c r="UPI206" s="875"/>
      <c r="UPJ206" s="875"/>
      <c r="UPK206" s="875"/>
      <c r="UPL206" s="875"/>
      <c r="UPM206" s="875"/>
      <c r="UPN206" s="875"/>
      <c r="UPO206" s="875"/>
      <c r="UPP206" s="875"/>
      <c r="UPQ206" s="875"/>
      <c r="UPR206" s="875"/>
      <c r="UPS206" s="875"/>
      <c r="UPT206" s="875"/>
      <c r="UPU206" s="875"/>
      <c r="UPV206" s="875"/>
      <c r="UPW206" s="875"/>
      <c r="UPX206" s="875"/>
      <c r="UPY206" s="875"/>
      <c r="UPZ206" s="875"/>
      <c r="UQA206" s="875"/>
      <c r="UQB206" s="875"/>
      <c r="UQC206" s="875"/>
      <c r="UQD206" s="875"/>
      <c r="UQE206" s="875"/>
      <c r="UQF206" s="875"/>
      <c r="UQG206" s="875"/>
      <c r="UQH206" s="875"/>
      <c r="UQI206" s="875"/>
      <c r="UQJ206" s="875"/>
      <c r="UQK206" s="875"/>
      <c r="UQL206" s="875"/>
      <c r="UQM206" s="875"/>
      <c r="UQN206" s="875"/>
      <c r="UQO206" s="875"/>
      <c r="UQP206" s="875"/>
      <c r="UQQ206" s="875"/>
      <c r="UQR206" s="875"/>
      <c r="UQS206" s="875"/>
      <c r="UQT206" s="875"/>
      <c r="UQU206" s="875"/>
      <c r="UQV206" s="875"/>
      <c r="UQW206" s="875"/>
      <c r="UQX206" s="875"/>
      <c r="UQY206" s="875"/>
      <c r="UQZ206" s="875"/>
      <c r="URA206" s="875"/>
      <c r="URB206" s="875"/>
      <c r="URC206" s="875"/>
      <c r="URD206" s="875"/>
      <c r="URE206" s="875"/>
      <c r="URF206" s="875"/>
      <c r="URG206" s="875"/>
      <c r="URH206" s="875"/>
      <c r="URI206" s="875"/>
      <c r="URJ206" s="875"/>
      <c r="URK206" s="875"/>
      <c r="URL206" s="875"/>
      <c r="URM206" s="875"/>
      <c r="URN206" s="875"/>
      <c r="URO206" s="875"/>
      <c r="URP206" s="875"/>
      <c r="URQ206" s="875"/>
      <c r="URR206" s="875"/>
      <c r="URS206" s="875"/>
      <c r="URT206" s="875"/>
      <c r="URU206" s="875"/>
      <c r="URV206" s="875"/>
      <c r="URW206" s="875"/>
      <c r="URX206" s="875"/>
      <c r="URY206" s="875"/>
      <c r="URZ206" s="875"/>
      <c r="USA206" s="875"/>
      <c r="USB206" s="875"/>
      <c r="USC206" s="875"/>
      <c r="USD206" s="875"/>
      <c r="USE206" s="875"/>
      <c r="USF206" s="875"/>
      <c r="USG206" s="875"/>
      <c r="USH206" s="875"/>
      <c r="USI206" s="875"/>
      <c r="USJ206" s="875"/>
      <c r="USK206" s="875"/>
      <c r="USL206" s="875"/>
      <c r="USM206" s="875"/>
      <c r="USN206" s="875"/>
      <c r="USO206" s="875"/>
      <c r="USP206" s="875"/>
      <c r="USQ206" s="875"/>
      <c r="USR206" s="875"/>
      <c r="USS206" s="875"/>
      <c r="UST206" s="875"/>
      <c r="USU206" s="875"/>
      <c r="USV206" s="875"/>
      <c r="USW206" s="875"/>
      <c r="USX206" s="875"/>
      <c r="USY206" s="875"/>
      <c r="USZ206" s="875"/>
      <c r="UTA206" s="875"/>
      <c r="UTB206" s="875"/>
      <c r="UTC206" s="875"/>
      <c r="UTD206" s="875"/>
      <c r="UTE206" s="875"/>
      <c r="UTF206" s="875"/>
      <c r="UTG206" s="875"/>
      <c r="UTH206" s="875"/>
      <c r="UTI206" s="875"/>
      <c r="UTJ206" s="875"/>
      <c r="UTK206" s="875"/>
      <c r="UTL206" s="875"/>
      <c r="UTM206" s="875"/>
      <c r="UTN206" s="875"/>
      <c r="UTO206" s="875"/>
      <c r="UTP206" s="875"/>
      <c r="UTQ206" s="875"/>
      <c r="UTR206" s="875"/>
      <c r="UTS206" s="875"/>
      <c r="UTT206" s="875"/>
      <c r="UTU206" s="875"/>
      <c r="UTV206" s="875"/>
      <c r="UTW206" s="875"/>
      <c r="UTX206" s="875"/>
      <c r="UTY206" s="875"/>
      <c r="UTZ206" s="875"/>
      <c r="UUA206" s="875"/>
      <c r="UUB206" s="875"/>
      <c r="UUC206" s="875"/>
      <c r="UUD206" s="875"/>
      <c r="UUE206" s="875"/>
      <c r="UUF206" s="875"/>
      <c r="UUG206" s="875"/>
      <c r="UUH206" s="875"/>
      <c r="UUI206" s="875"/>
      <c r="UUJ206" s="875"/>
      <c r="UUK206" s="875"/>
      <c r="UUL206" s="875"/>
      <c r="UUM206" s="875"/>
      <c r="UUN206" s="875"/>
      <c r="UUO206" s="875"/>
      <c r="UUP206" s="875"/>
      <c r="UUQ206" s="875"/>
      <c r="UUR206" s="875"/>
      <c r="UUS206" s="875"/>
      <c r="UUT206" s="875"/>
      <c r="UUU206" s="875"/>
      <c r="UUV206" s="875"/>
      <c r="UUW206" s="875"/>
      <c r="UUX206" s="875"/>
      <c r="UUY206" s="875"/>
      <c r="UUZ206" s="875"/>
      <c r="UVA206" s="875"/>
      <c r="UVB206" s="875"/>
      <c r="UVC206" s="875"/>
      <c r="UVD206" s="875"/>
      <c r="UVE206" s="875"/>
      <c r="UVF206" s="875"/>
      <c r="UVG206" s="875"/>
      <c r="UVH206" s="875"/>
      <c r="UVI206" s="875"/>
      <c r="UVJ206" s="875"/>
      <c r="UVK206" s="875"/>
      <c r="UVL206" s="875"/>
      <c r="UVM206" s="875"/>
      <c r="UVN206" s="875"/>
      <c r="UVO206" s="875"/>
      <c r="UVP206" s="875"/>
      <c r="UVQ206" s="875"/>
      <c r="UVR206" s="875"/>
      <c r="UVS206" s="875"/>
      <c r="UVT206" s="875"/>
      <c r="UVU206" s="875"/>
      <c r="UVV206" s="875"/>
      <c r="UVW206" s="875"/>
      <c r="UVX206" s="875"/>
      <c r="UVY206" s="875"/>
      <c r="UVZ206" s="875"/>
      <c r="UWA206" s="875"/>
      <c r="UWB206" s="875"/>
      <c r="UWC206" s="875"/>
      <c r="UWD206" s="875"/>
      <c r="UWE206" s="875"/>
      <c r="UWF206" s="875"/>
      <c r="UWG206" s="875"/>
      <c r="UWH206" s="875"/>
      <c r="UWI206" s="875"/>
      <c r="UWJ206" s="875"/>
      <c r="UWK206" s="875"/>
      <c r="UWL206" s="875"/>
      <c r="UWM206" s="875"/>
      <c r="UWN206" s="875"/>
      <c r="UWO206" s="875"/>
      <c r="UWP206" s="875"/>
      <c r="UWQ206" s="875"/>
      <c r="UWR206" s="875"/>
      <c r="UWS206" s="875"/>
      <c r="UWT206" s="875"/>
      <c r="UWU206" s="875"/>
      <c r="UWV206" s="875"/>
      <c r="UWW206" s="875"/>
      <c r="UWX206" s="875"/>
      <c r="UWY206" s="875"/>
      <c r="UWZ206" s="875"/>
      <c r="UXA206" s="875"/>
      <c r="UXB206" s="875"/>
      <c r="UXC206" s="875"/>
      <c r="UXD206" s="875"/>
      <c r="UXE206" s="875"/>
      <c r="UXF206" s="875"/>
      <c r="UXG206" s="875"/>
      <c r="UXH206" s="875"/>
      <c r="UXI206" s="875"/>
      <c r="UXJ206" s="875"/>
      <c r="UXK206" s="875"/>
      <c r="UXL206" s="875"/>
      <c r="UXM206" s="875"/>
      <c r="UXN206" s="875"/>
      <c r="UXO206" s="875"/>
      <c r="UXP206" s="875"/>
      <c r="UXQ206" s="875"/>
      <c r="UXR206" s="875"/>
      <c r="UXS206" s="875"/>
      <c r="UXT206" s="875"/>
      <c r="UXU206" s="875"/>
      <c r="UXV206" s="875"/>
      <c r="UXW206" s="875"/>
      <c r="UXX206" s="875"/>
      <c r="UXY206" s="875"/>
      <c r="UYA206" s="875"/>
      <c r="UYB206" s="875"/>
      <c r="UYC206" s="875"/>
      <c r="UYD206" s="875"/>
      <c r="UYE206" s="875"/>
      <c r="UYF206" s="875"/>
      <c r="UYG206" s="875"/>
      <c r="UYH206" s="875"/>
      <c r="UYI206" s="875"/>
      <c r="UYJ206" s="875"/>
      <c r="UYK206" s="875"/>
      <c r="UYL206" s="875"/>
      <c r="UYM206" s="875"/>
      <c r="UYN206" s="875"/>
      <c r="UYO206" s="875"/>
      <c r="UYP206" s="875"/>
      <c r="UYQ206" s="875"/>
      <c r="UYR206" s="875"/>
      <c r="UYS206" s="875"/>
      <c r="UYT206" s="875"/>
      <c r="UYU206" s="875"/>
      <c r="UYV206" s="875"/>
      <c r="UYW206" s="875"/>
      <c r="UYX206" s="875"/>
      <c r="UYY206" s="875"/>
      <c r="UYZ206" s="875"/>
      <c r="UZA206" s="875"/>
      <c r="UZB206" s="875"/>
      <c r="UZC206" s="875"/>
      <c r="UZD206" s="875"/>
      <c r="UZE206" s="875"/>
      <c r="UZF206" s="875"/>
      <c r="UZG206" s="875"/>
      <c r="UZH206" s="875"/>
      <c r="UZI206" s="875"/>
      <c r="UZJ206" s="875"/>
      <c r="UZK206" s="875"/>
      <c r="UZL206" s="875"/>
      <c r="UZM206" s="875"/>
      <c r="UZN206" s="875"/>
      <c r="UZO206" s="875"/>
      <c r="UZP206" s="875"/>
      <c r="UZQ206" s="875"/>
      <c r="UZR206" s="875"/>
      <c r="UZS206" s="875"/>
      <c r="UZT206" s="875"/>
      <c r="UZU206" s="875"/>
      <c r="UZV206" s="875"/>
      <c r="UZW206" s="875"/>
      <c r="UZX206" s="875"/>
      <c r="UZY206" s="875"/>
      <c r="UZZ206" s="875"/>
      <c r="VAA206" s="875"/>
      <c r="VAB206" s="875"/>
      <c r="VAC206" s="875"/>
      <c r="VAD206" s="875"/>
      <c r="VAE206" s="875"/>
      <c r="VAF206" s="875"/>
      <c r="VAG206" s="875"/>
      <c r="VAH206" s="875"/>
      <c r="VAI206" s="875"/>
      <c r="VAJ206" s="875"/>
      <c r="VAK206" s="875"/>
      <c r="VAL206" s="875"/>
      <c r="VAM206" s="875"/>
      <c r="VAN206" s="875"/>
      <c r="VAO206" s="875"/>
      <c r="VAP206" s="875"/>
      <c r="VAQ206" s="875"/>
      <c r="VAR206" s="875"/>
      <c r="VAS206" s="875"/>
      <c r="VAT206" s="875"/>
      <c r="VAU206" s="875"/>
      <c r="VAV206" s="875"/>
      <c r="VAW206" s="875"/>
      <c r="VAX206" s="875"/>
      <c r="VAY206" s="875"/>
      <c r="VAZ206" s="875"/>
      <c r="VBA206" s="875"/>
      <c r="VBB206" s="875"/>
      <c r="VBC206" s="875"/>
      <c r="VBD206" s="875"/>
      <c r="VBE206" s="875"/>
      <c r="VBF206" s="875"/>
      <c r="VBG206" s="875"/>
      <c r="VBH206" s="875"/>
      <c r="VBI206" s="875"/>
      <c r="VBJ206" s="875"/>
      <c r="VBK206" s="875"/>
      <c r="VBL206" s="875"/>
      <c r="VBM206" s="875"/>
      <c r="VBN206" s="875"/>
      <c r="VBO206" s="875"/>
      <c r="VBP206" s="875"/>
      <c r="VBQ206" s="875"/>
      <c r="VBR206" s="875"/>
      <c r="VBS206" s="875"/>
      <c r="VBT206" s="875"/>
      <c r="VBU206" s="875"/>
      <c r="VBV206" s="875"/>
      <c r="VBW206" s="875"/>
      <c r="VBX206" s="875"/>
      <c r="VBY206" s="875"/>
      <c r="VBZ206" s="875"/>
      <c r="VCA206" s="875"/>
      <c r="VCB206" s="875"/>
      <c r="VCC206" s="875"/>
      <c r="VCD206" s="875"/>
      <c r="VCE206" s="875"/>
      <c r="VCF206" s="875"/>
      <c r="VCG206" s="875"/>
      <c r="VCH206" s="875"/>
      <c r="VCI206" s="875"/>
      <c r="VCJ206" s="875"/>
      <c r="VCK206" s="875"/>
      <c r="VCL206" s="875"/>
      <c r="VCM206" s="875"/>
      <c r="VCN206" s="875"/>
      <c r="VCO206" s="875"/>
      <c r="VCP206" s="875"/>
      <c r="VCQ206" s="875"/>
      <c r="VCR206" s="875"/>
      <c r="VCS206" s="875"/>
      <c r="VCT206" s="875"/>
      <c r="VCU206" s="875"/>
      <c r="VCV206" s="875"/>
      <c r="VCW206" s="875"/>
      <c r="VCX206" s="875"/>
      <c r="VCY206" s="875"/>
      <c r="VCZ206" s="875"/>
      <c r="VDA206" s="875"/>
      <c r="VDB206" s="875"/>
      <c r="VDC206" s="875"/>
      <c r="VDD206" s="875"/>
      <c r="VDE206" s="875"/>
      <c r="VDF206" s="875"/>
      <c r="VDG206" s="875"/>
      <c r="VDH206" s="875"/>
      <c r="VDI206" s="875"/>
      <c r="VDJ206" s="875"/>
      <c r="VDK206" s="875"/>
      <c r="VDL206" s="875"/>
      <c r="VDM206" s="875"/>
      <c r="VDN206" s="875"/>
      <c r="VDO206" s="875"/>
      <c r="VDP206" s="875"/>
      <c r="VDQ206" s="875"/>
      <c r="VDR206" s="875"/>
      <c r="VDS206" s="875"/>
      <c r="VDT206" s="875"/>
      <c r="VDU206" s="875"/>
      <c r="VDV206" s="875"/>
      <c r="VDW206" s="875"/>
      <c r="VDX206" s="875"/>
      <c r="VDY206" s="875"/>
      <c r="VDZ206" s="875"/>
      <c r="VEA206" s="875"/>
      <c r="VEB206" s="875"/>
      <c r="VEC206" s="875"/>
      <c r="VED206" s="875"/>
      <c r="VEE206" s="875"/>
      <c r="VEF206" s="875"/>
      <c r="VEG206" s="875"/>
      <c r="VEH206" s="875"/>
      <c r="VEI206" s="875"/>
      <c r="VEJ206" s="875"/>
      <c r="VEK206" s="875"/>
      <c r="VEL206" s="875"/>
      <c r="VEM206" s="875"/>
      <c r="VEN206" s="875"/>
      <c r="VEO206" s="875"/>
      <c r="VEP206" s="875"/>
      <c r="VEQ206" s="875"/>
      <c r="VER206" s="875"/>
      <c r="VES206" s="875"/>
      <c r="VET206" s="875"/>
      <c r="VEU206" s="875"/>
      <c r="VEV206" s="875"/>
      <c r="VEW206" s="875"/>
      <c r="VEX206" s="875"/>
      <c r="VEY206" s="875"/>
      <c r="VEZ206" s="875"/>
      <c r="VFA206" s="875"/>
      <c r="VFB206" s="875"/>
      <c r="VFC206" s="875"/>
      <c r="VFD206" s="875"/>
      <c r="VFE206" s="875"/>
      <c r="VFF206" s="875"/>
      <c r="VFG206" s="875"/>
      <c r="VFH206" s="875"/>
      <c r="VFI206" s="875"/>
      <c r="VFJ206" s="875"/>
      <c r="VFK206" s="875"/>
      <c r="VFL206" s="875"/>
      <c r="VFM206" s="875"/>
      <c r="VFN206" s="875"/>
      <c r="VFO206" s="875"/>
      <c r="VFP206" s="875"/>
      <c r="VFQ206" s="875"/>
      <c r="VFR206" s="875"/>
      <c r="VFS206" s="875"/>
      <c r="VFT206" s="875"/>
      <c r="VFU206" s="875"/>
      <c r="VFV206" s="875"/>
      <c r="VFW206" s="875"/>
      <c r="VFX206" s="875"/>
      <c r="VFY206" s="875"/>
      <c r="VFZ206" s="875"/>
      <c r="VGA206" s="875"/>
      <c r="VGB206" s="875"/>
      <c r="VGC206" s="875"/>
      <c r="VGD206" s="875"/>
      <c r="VGE206" s="875"/>
      <c r="VGF206" s="875"/>
      <c r="VGG206" s="875"/>
      <c r="VGH206" s="875"/>
      <c r="VGI206" s="875"/>
      <c r="VGJ206" s="875"/>
      <c r="VGK206" s="875"/>
      <c r="VGL206" s="875"/>
      <c r="VGM206" s="875"/>
      <c r="VGN206" s="875"/>
      <c r="VGO206" s="875"/>
      <c r="VGP206" s="875"/>
      <c r="VGQ206" s="875"/>
      <c r="VGR206" s="875"/>
      <c r="VGS206" s="875"/>
      <c r="VGT206" s="875"/>
      <c r="VGU206" s="875"/>
      <c r="VGV206" s="875"/>
      <c r="VGW206" s="875"/>
      <c r="VGX206" s="875"/>
      <c r="VGY206" s="875"/>
      <c r="VGZ206" s="875"/>
      <c r="VHA206" s="875"/>
      <c r="VHB206" s="875"/>
      <c r="VHC206" s="875"/>
      <c r="VHD206" s="875"/>
      <c r="VHE206" s="875"/>
      <c r="VHF206" s="875"/>
      <c r="VHG206" s="875"/>
      <c r="VHH206" s="875"/>
      <c r="VHI206" s="875"/>
      <c r="VHJ206" s="875"/>
      <c r="VHK206" s="875"/>
      <c r="VHL206" s="875"/>
      <c r="VHM206" s="875"/>
      <c r="VHN206" s="875"/>
      <c r="VHO206" s="875"/>
      <c r="VHP206" s="875"/>
      <c r="VHQ206" s="875"/>
      <c r="VHR206" s="875"/>
      <c r="VHS206" s="875"/>
      <c r="VHT206" s="875"/>
      <c r="VHU206" s="875"/>
      <c r="VHW206" s="875"/>
      <c r="VHX206" s="875"/>
      <c r="VHY206" s="875"/>
      <c r="VHZ206" s="875"/>
      <c r="VIA206" s="875"/>
      <c r="VIB206" s="875"/>
      <c r="VIC206" s="875"/>
      <c r="VID206" s="875"/>
      <c r="VIE206" s="875"/>
      <c r="VIF206" s="875"/>
      <c r="VIG206" s="875"/>
      <c r="VIH206" s="875"/>
      <c r="VII206" s="875"/>
      <c r="VIJ206" s="875"/>
      <c r="VIK206" s="875"/>
      <c r="VIL206" s="875"/>
      <c r="VIM206" s="875"/>
      <c r="VIN206" s="875"/>
      <c r="VIO206" s="875"/>
      <c r="VIP206" s="875"/>
      <c r="VIQ206" s="875"/>
      <c r="VIR206" s="875"/>
      <c r="VIS206" s="875"/>
      <c r="VIT206" s="875"/>
      <c r="VIU206" s="875"/>
      <c r="VIV206" s="875"/>
      <c r="VIW206" s="875"/>
      <c r="VIX206" s="875"/>
      <c r="VIY206" s="875"/>
      <c r="VIZ206" s="875"/>
      <c r="VJA206" s="875"/>
      <c r="VJB206" s="875"/>
      <c r="VJC206" s="875"/>
      <c r="VJD206" s="875"/>
      <c r="VJE206" s="875"/>
      <c r="VJF206" s="875"/>
      <c r="VJG206" s="875"/>
      <c r="VJH206" s="875"/>
      <c r="VJI206" s="875"/>
      <c r="VJJ206" s="875"/>
      <c r="VJK206" s="875"/>
      <c r="VJL206" s="875"/>
      <c r="VJM206" s="875"/>
      <c r="VJN206" s="875"/>
      <c r="VJO206" s="875"/>
      <c r="VJP206" s="875"/>
      <c r="VJQ206" s="875"/>
      <c r="VJR206" s="875"/>
      <c r="VJS206" s="875"/>
      <c r="VJT206" s="875"/>
      <c r="VJU206" s="875"/>
      <c r="VJV206" s="875"/>
      <c r="VJW206" s="875"/>
      <c r="VJX206" s="875"/>
      <c r="VJY206" s="875"/>
      <c r="VJZ206" s="875"/>
      <c r="VKA206" s="875"/>
      <c r="VKB206" s="875"/>
      <c r="VKC206" s="875"/>
      <c r="VKD206" s="875"/>
      <c r="VKE206" s="875"/>
      <c r="VKF206" s="875"/>
      <c r="VKG206" s="875"/>
      <c r="VKH206" s="875"/>
      <c r="VKI206" s="875"/>
      <c r="VKJ206" s="875"/>
      <c r="VKK206" s="875"/>
      <c r="VKL206" s="875"/>
      <c r="VKM206" s="875"/>
      <c r="VKN206" s="875"/>
      <c r="VKO206" s="875"/>
      <c r="VKP206" s="875"/>
      <c r="VKQ206" s="875"/>
      <c r="VKR206" s="875"/>
      <c r="VKS206" s="875"/>
      <c r="VKT206" s="875"/>
      <c r="VKU206" s="875"/>
      <c r="VKV206" s="875"/>
      <c r="VKW206" s="875"/>
      <c r="VKX206" s="875"/>
      <c r="VKY206" s="875"/>
      <c r="VKZ206" s="875"/>
      <c r="VLA206" s="875"/>
      <c r="VLB206" s="875"/>
      <c r="VLC206" s="875"/>
      <c r="VLD206" s="875"/>
      <c r="VLE206" s="875"/>
      <c r="VLF206" s="875"/>
      <c r="VLG206" s="875"/>
      <c r="VLH206" s="875"/>
      <c r="VLI206" s="875"/>
      <c r="VLJ206" s="875"/>
      <c r="VLK206" s="875"/>
      <c r="VLL206" s="875"/>
      <c r="VLM206" s="875"/>
      <c r="VLN206" s="875"/>
      <c r="VLO206" s="875"/>
      <c r="VLP206" s="875"/>
      <c r="VLQ206" s="875"/>
      <c r="VLR206" s="875"/>
      <c r="VLS206" s="875"/>
      <c r="VLT206" s="875"/>
      <c r="VLU206" s="875"/>
      <c r="VLV206" s="875"/>
      <c r="VLW206" s="875"/>
      <c r="VLX206" s="875"/>
      <c r="VLY206" s="875"/>
      <c r="VLZ206" s="875"/>
      <c r="VMA206" s="875"/>
      <c r="VMB206" s="875"/>
      <c r="VMC206" s="875"/>
      <c r="VMD206" s="875"/>
      <c r="VME206" s="875"/>
      <c r="VMF206" s="875"/>
      <c r="VMG206" s="875"/>
      <c r="VMH206" s="875"/>
      <c r="VMI206" s="875"/>
      <c r="VMJ206" s="875"/>
      <c r="VMK206" s="875"/>
      <c r="VML206" s="875"/>
      <c r="VMM206" s="875"/>
      <c r="VMN206" s="875"/>
      <c r="VMO206" s="875"/>
      <c r="VMP206" s="875"/>
      <c r="VMQ206" s="875"/>
      <c r="VMR206" s="875"/>
      <c r="VMS206" s="875"/>
      <c r="VMT206" s="875"/>
      <c r="VMU206" s="875"/>
      <c r="VMV206" s="875"/>
      <c r="VMW206" s="875"/>
      <c r="VMX206" s="875"/>
      <c r="VMY206" s="875"/>
      <c r="VMZ206" s="875"/>
      <c r="VNA206" s="875"/>
      <c r="VNB206" s="875"/>
      <c r="VNC206" s="875"/>
      <c r="VND206" s="875"/>
      <c r="VNE206" s="875"/>
      <c r="VNF206" s="875"/>
      <c r="VNG206" s="875"/>
      <c r="VNH206" s="875"/>
      <c r="VNI206" s="875"/>
      <c r="VNJ206" s="875"/>
      <c r="VNK206" s="875"/>
      <c r="VNL206" s="875"/>
      <c r="VNM206" s="875"/>
      <c r="VNN206" s="875"/>
      <c r="VNO206" s="875"/>
      <c r="VNP206" s="875"/>
      <c r="VNQ206" s="875"/>
      <c r="VNR206" s="875"/>
      <c r="VNS206" s="875"/>
      <c r="VNT206" s="875"/>
      <c r="VNU206" s="875"/>
      <c r="VNV206" s="875"/>
      <c r="VNW206" s="875"/>
      <c r="VNX206" s="875"/>
      <c r="VNY206" s="875"/>
      <c r="VNZ206" s="875"/>
      <c r="VOA206" s="875"/>
      <c r="VOB206" s="875"/>
      <c r="VOC206" s="875"/>
      <c r="VOD206" s="875"/>
      <c r="VOE206" s="875"/>
      <c r="VOF206" s="875"/>
      <c r="VOG206" s="875"/>
      <c r="VOH206" s="875"/>
      <c r="VOI206" s="875"/>
      <c r="VOJ206" s="875"/>
      <c r="VOK206" s="875"/>
      <c r="VOL206" s="875"/>
      <c r="VOM206" s="875"/>
      <c r="VON206" s="875"/>
      <c r="VOO206" s="875"/>
      <c r="VOP206" s="875"/>
      <c r="VOQ206" s="875"/>
      <c r="VOR206" s="875"/>
      <c r="VOS206" s="875"/>
      <c r="VOT206" s="875"/>
      <c r="VOU206" s="875"/>
      <c r="VOV206" s="875"/>
      <c r="VOW206" s="875"/>
      <c r="VOX206" s="875"/>
      <c r="VOY206" s="875"/>
      <c r="VOZ206" s="875"/>
      <c r="VPA206" s="875"/>
      <c r="VPB206" s="875"/>
      <c r="VPC206" s="875"/>
      <c r="VPD206" s="875"/>
      <c r="VPE206" s="875"/>
      <c r="VPF206" s="875"/>
      <c r="VPG206" s="875"/>
      <c r="VPH206" s="875"/>
      <c r="VPI206" s="875"/>
      <c r="VPJ206" s="875"/>
      <c r="VPK206" s="875"/>
      <c r="VPL206" s="875"/>
      <c r="VPM206" s="875"/>
      <c r="VPN206" s="875"/>
      <c r="VPO206" s="875"/>
      <c r="VPP206" s="875"/>
      <c r="VPQ206" s="875"/>
      <c r="VPR206" s="875"/>
      <c r="VPS206" s="875"/>
      <c r="VPT206" s="875"/>
      <c r="VPU206" s="875"/>
      <c r="VPV206" s="875"/>
      <c r="VPW206" s="875"/>
      <c r="VPX206" s="875"/>
      <c r="VPY206" s="875"/>
      <c r="VPZ206" s="875"/>
      <c r="VQA206" s="875"/>
      <c r="VQB206" s="875"/>
      <c r="VQC206" s="875"/>
      <c r="VQD206" s="875"/>
      <c r="VQE206" s="875"/>
      <c r="VQF206" s="875"/>
      <c r="VQG206" s="875"/>
      <c r="VQH206" s="875"/>
      <c r="VQI206" s="875"/>
      <c r="VQJ206" s="875"/>
      <c r="VQK206" s="875"/>
      <c r="VQL206" s="875"/>
      <c r="VQM206" s="875"/>
      <c r="VQN206" s="875"/>
      <c r="VQO206" s="875"/>
      <c r="VQP206" s="875"/>
      <c r="VQQ206" s="875"/>
      <c r="VQR206" s="875"/>
      <c r="VQS206" s="875"/>
      <c r="VQT206" s="875"/>
      <c r="VQU206" s="875"/>
      <c r="VQV206" s="875"/>
      <c r="VQW206" s="875"/>
      <c r="VQX206" s="875"/>
      <c r="VQY206" s="875"/>
      <c r="VQZ206" s="875"/>
      <c r="VRA206" s="875"/>
      <c r="VRB206" s="875"/>
      <c r="VRC206" s="875"/>
      <c r="VRD206" s="875"/>
      <c r="VRE206" s="875"/>
      <c r="VRF206" s="875"/>
      <c r="VRG206" s="875"/>
      <c r="VRH206" s="875"/>
      <c r="VRI206" s="875"/>
      <c r="VRJ206" s="875"/>
      <c r="VRK206" s="875"/>
      <c r="VRL206" s="875"/>
      <c r="VRM206" s="875"/>
      <c r="VRN206" s="875"/>
      <c r="VRO206" s="875"/>
      <c r="VRP206" s="875"/>
      <c r="VRQ206" s="875"/>
      <c r="VRS206" s="875"/>
      <c r="VRT206" s="875"/>
      <c r="VRU206" s="875"/>
      <c r="VRV206" s="875"/>
      <c r="VRW206" s="875"/>
      <c r="VRX206" s="875"/>
      <c r="VRY206" s="875"/>
      <c r="VRZ206" s="875"/>
      <c r="VSA206" s="875"/>
      <c r="VSB206" s="875"/>
      <c r="VSC206" s="875"/>
      <c r="VSD206" s="875"/>
      <c r="VSE206" s="875"/>
      <c r="VSF206" s="875"/>
      <c r="VSG206" s="875"/>
      <c r="VSH206" s="875"/>
      <c r="VSI206" s="875"/>
      <c r="VSJ206" s="875"/>
      <c r="VSK206" s="875"/>
      <c r="VSL206" s="875"/>
      <c r="VSM206" s="875"/>
      <c r="VSN206" s="875"/>
      <c r="VSO206" s="875"/>
      <c r="VSP206" s="875"/>
      <c r="VSQ206" s="875"/>
      <c r="VSR206" s="875"/>
      <c r="VSS206" s="875"/>
      <c r="VST206" s="875"/>
      <c r="VSU206" s="875"/>
      <c r="VSV206" s="875"/>
      <c r="VSW206" s="875"/>
      <c r="VSX206" s="875"/>
      <c r="VSY206" s="875"/>
      <c r="VSZ206" s="875"/>
      <c r="VTA206" s="875"/>
      <c r="VTB206" s="875"/>
      <c r="VTC206" s="875"/>
      <c r="VTD206" s="875"/>
      <c r="VTE206" s="875"/>
      <c r="VTF206" s="875"/>
      <c r="VTG206" s="875"/>
      <c r="VTH206" s="875"/>
      <c r="VTI206" s="875"/>
      <c r="VTJ206" s="875"/>
      <c r="VTK206" s="875"/>
      <c r="VTL206" s="875"/>
      <c r="VTM206" s="875"/>
      <c r="VTN206" s="875"/>
      <c r="VTO206" s="875"/>
      <c r="VTP206" s="875"/>
      <c r="VTQ206" s="875"/>
      <c r="VTR206" s="875"/>
      <c r="VTS206" s="875"/>
      <c r="VTT206" s="875"/>
      <c r="VTU206" s="875"/>
      <c r="VTV206" s="875"/>
      <c r="VTW206" s="875"/>
      <c r="VTX206" s="875"/>
      <c r="VTY206" s="875"/>
      <c r="VTZ206" s="875"/>
      <c r="VUA206" s="875"/>
      <c r="VUB206" s="875"/>
      <c r="VUC206" s="875"/>
      <c r="VUD206" s="875"/>
      <c r="VUE206" s="875"/>
      <c r="VUF206" s="875"/>
      <c r="VUG206" s="875"/>
      <c r="VUH206" s="875"/>
      <c r="VUI206" s="875"/>
      <c r="VUJ206" s="875"/>
      <c r="VUK206" s="875"/>
      <c r="VUL206" s="875"/>
      <c r="VUM206" s="875"/>
      <c r="VUN206" s="875"/>
      <c r="VUO206" s="875"/>
      <c r="VUP206" s="875"/>
      <c r="VUQ206" s="875"/>
      <c r="VUR206" s="875"/>
      <c r="VUS206" s="875"/>
      <c r="VUT206" s="875"/>
      <c r="VUU206" s="875"/>
      <c r="VUV206" s="875"/>
      <c r="VUW206" s="875"/>
      <c r="VUX206" s="875"/>
      <c r="VUY206" s="875"/>
      <c r="VUZ206" s="875"/>
      <c r="VVA206" s="875"/>
      <c r="VVB206" s="875"/>
      <c r="VVC206" s="875"/>
      <c r="VVD206" s="875"/>
      <c r="VVE206" s="875"/>
      <c r="VVF206" s="875"/>
      <c r="VVG206" s="875"/>
      <c r="VVH206" s="875"/>
      <c r="VVI206" s="875"/>
      <c r="VVJ206" s="875"/>
      <c r="VVK206" s="875"/>
      <c r="VVL206" s="875"/>
      <c r="VVM206" s="875"/>
      <c r="VVN206" s="875"/>
      <c r="VVO206" s="875"/>
      <c r="VVP206" s="875"/>
      <c r="VVQ206" s="875"/>
      <c r="VVR206" s="875"/>
      <c r="VVS206" s="875"/>
      <c r="VVT206" s="875"/>
      <c r="VVU206" s="875"/>
      <c r="VVV206" s="875"/>
      <c r="VVW206" s="875"/>
      <c r="VVX206" s="875"/>
      <c r="VVY206" s="875"/>
      <c r="VVZ206" s="875"/>
      <c r="VWA206" s="875"/>
      <c r="VWB206" s="875"/>
      <c r="VWC206" s="875"/>
      <c r="VWD206" s="875"/>
      <c r="VWE206" s="875"/>
      <c r="VWF206" s="875"/>
      <c r="VWG206" s="875"/>
      <c r="VWH206" s="875"/>
      <c r="VWI206" s="875"/>
      <c r="VWJ206" s="875"/>
      <c r="VWK206" s="875"/>
      <c r="VWL206" s="875"/>
      <c r="VWM206" s="875"/>
      <c r="VWN206" s="875"/>
      <c r="VWO206" s="875"/>
      <c r="VWP206" s="875"/>
      <c r="VWQ206" s="875"/>
      <c r="VWR206" s="875"/>
      <c r="VWS206" s="875"/>
      <c r="VWT206" s="875"/>
      <c r="VWU206" s="875"/>
      <c r="VWV206" s="875"/>
      <c r="VWW206" s="875"/>
      <c r="VWX206" s="875"/>
      <c r="VWY206" s="875"/>
      <c r="VWZ206" s="875"/>
      <c r="VXA206" s="875"/>
      <c r="VXB206" s="875"/>
      <c r="VXC206" s="875"/>
      <c r="VXD206" s="875"/>
      <c r="VXE206" s="875"/>
      <c r="VXF206" s="875"/>
      <c r="VXG206" s="875"/>
      <c r="VXH206" s="875"/>
      <c r="VXI206" s="875"/>
      <c r="VXJ206" s="875"/>
      <c r="VXK206" s="875"/>
      <c r="VXL206" s="875"/>
      <c r="VXM206" s="875"/>
      <c r="VXN206" s="875"/>
      <c r="VXO206" s="875"/>
      <c r="VXP206" s="875"/>
      <c r="VXQ206" s="875"/>
      <c r="VXR206" s="875"/>
      <c r="VXS206" s="875"/>
      <c r="VXT206" s="875"/>
      <c r="VXU206" s="875"/>
      <c r="VXV206" s="875"/>
      <c r="VXW206" s="875"/>
      <c r="VXX206" s="875"/>
      <c r="VXY206" s="875"/>
      <c r="VXZ206" s="875"/>
      <c r="VYA206" s="875"/>
      <c r="VYB206" s="875"/>
      <c r="VYC206" s="875"/>
      <c r="VYD206" s="875"/>
      <c r="VYE206" s="875"/>
      <c r="VYF206" s="875"/>
      <c r="VYG206" s="875"/>
      <c r="VYH206" s="875"/>
      <c r="VYI206" s="875"/>
      <c r="VYJ206" s="875"/>
      <c r="VYK206" s="875"/>
      <c r="VYL206" s="875"/>
      <c r="VYM206" s="875"/>
      <c r="VYN206" s="875"/>
      <c r="VYO206" s="875"/>
      <c r="VYP206" s="875"/>
      <c r="VYQ206" s="875"/>
      <c r="VYR206" s="875"/>
      <c r="VYS206" s="875"/>
      <c r="VYT206" s="875"/>
      <c r="VYU206" s="875"/>
      <c r="VYV206" s="875"/>
      <c r="VYW206" s="875"/>
      <c r="VYX206" s="875"/>
      <c r="VYY206" s="875"/>
      <c r="VYZ206" s="875"/>
      <c r="VZA206" s="875"/>
      <c r="VZB206" s="875"/>
      <c r="VZC206" s="875"/>
      <c r="VZD206" s="875"/>
      <c r="VZE206" s="875"/>
      <c r="VZF206" s="875"/>
      <c r="VZG206" s="875"/>
      <c r="VZH206" s="875"/>
      <c r="VZI206" s="875"/>
      <c r="VZJ206" s="875"/>
      <c r="VZK206" s="875"/>
      <c r="VZL206" s="875"/>
      <c r="VZM206" s="875"/>
      <c r="VZN206" s="875"/>
      <c r="VZO206" s="875"/>
      <c r="VZP206" s="875"/>
      <c r="VZQ206" s="875"/>
      <c r="VZR206" s="875"/>
      <c r="VZS206" s="875"/>
      <c r="VZT206" s="875"/>
      <c r="VZU206" s="875"/>
      <c r="VZV206" s="875"/>
      <c r="VZW206" s="875"/>
      <c r="VZX206" s="875"/>
      <c r="VZY206" s="875"/>
      <c r="VZZ206" s="875"/>
      <c r="WAA206" s="875"/>
      <c r="WAB206" s="875"/>
      <c r="WAC206" s="875"/>
      <c r="WAD206" s="875"/>
      <c r="WAE206" s="875"/>
      <c r="WAF206" s="875"/>
      <c r="WAG206" s="875"/>
      <c r="WAH206" s="875"/>
      <c r="WAI206" s="875"/>
      <c r="WAJ206" s="875"/>
      <c r="WAK206" s="875"/>
      <c r="WAL206" s="875"/>
      <c r="WAM206" s="875"/>
      <c r="WAN206" s="875"/>
      <c r="WAO206" s="875"/>
      <c r="WAP206" s="875"/>
      <c r="WAQ206" s="875"/>
      <c r="WAR206" s="875"/>
      <c r="WAS206" s="875"/>
      <c r="WAT206" s="875"/>
      <c r="WAU206" s="875"/>
      <c r="WAV206" s="875"/>
      <c r="WAW206" s="875"/>
      <c r="WAX206" s="875"/>
      <c r="WAY206" s="875"/>
      <c r="WAZ206" s="875"/>
      <c r="WBA206" s="875"/>
      <c r="WBB206" s="875"/>
      <c r="WBC206" s="875"/>
      <c r="WBD206" s="875"/>
      <c r="WBE206" s="875"/>
      <c r="WBF206" s="875"/>
      <c r="WBG206" s="875"/>
      <c r="WBH206" s="875"/>
      <c r="WBI206" s="875"/>
      <c r="WBJ206" s="875"/>
      <c r="WBK206" s="875"/>
      <c r="WBL206" s="875"/>
      <c r="WBM206" s="875"/>
      <c r="WBO206" s="875"/>
      <c r="WBP206" s="875"/>
      <c r="WBQ206" s="875"/>
      <c r="WBR206" s="875"/>
      <c r="WBS206" s="875"/>
      <c r="WBT206" s="875"/>
      <c r="WBU206" s="875"/>
      <c r="WBV206" s="875"/>
      <c r="WBW206" s="875"/>
      <c r="WBX206" s="875"/>
      <c r="WBY206" s="875"/>
      <c r="WBZ206" s="875"/>
      <c r="WCA206" s="875"/>
      <c r="WCB206" s="875"/>
      <c r="WCC206" s="875"/>
      <c r="WCD206" s="875"/>
      <c r="WCE206" s="875"/>
      <c r="WCF206" s="875"/>
      <c r="WCG206" s="875"/>
      <c r="WCH206" s="875"/>
      <c r="WCI206" s="875"/>
      <c r="WCJ206" s="875"/>
      <c r="WCK206" s="875"/>
      <c r="WCL206" s="875"/>
      <c r="WCM206" s="875"/>
      <c r="WCN206" s="875"/>
      <c r="WCO206" s="875"/>
      <c r="WCP206" s="875"/>
      <c r="WCQ206" s="875"/>
      <c r="WCR206" s="875"/>
      <c r="WCS206" s="875"/>
      <c r="WCT206" s="875"/>
      <c r="WCU206" s="875"/>
      <c r="WCV206" s="875"/>
      <c r="WCW206" s="875"/>
      <c r="WCX206" s="875"/>
      <c r="WCY206" s="875"/>
      <c r="WCZ206" s="875"/>
      <c r="WDA206" s="875"/>
      <c r="WDB206" s="875"/>
      <c r="WDC206" s="875"/>
      <c r="WDD206" s="875"/>
      <c r="WDE206" s="875"/>
      <c r="WDF206" s="875"/>
      <c r="WDG206" s="875"/>
      <c r="WDH206" s="875"/>
      <c r="WDI206" s="875"/>
      <c r="WDJ206" s="875"/>
      <c r="WDK206" s="875"/>
      <c r="WDL206" s="875"/>
      <c r="WDM206" s="875"/>
      <c r="WDN206" s="875"/>
      <c r="WDO206" s="875"/>
      <c r="WDP206" s="875"/>
      <c r="WDQ206" s="875"/>
      <c r="WDR206" s="875"/>
      <c r="WDS206" s="875"/>
      <c r="WDT206" s="875"/>
      <c r="WDU206" s="875"/>
      <c r="WDV206" s="875"/>
      <c r="WDW206" s="875"/>
      <c r="WDX206" s="875"/>
      <c r="WDY206" s="875"/>
      <c r="WDZ206" s="875"/>
      <c r="WEA206" s="875"/>
      <c r="WEB206" s="875"/>
      <c r="WEC206" s="875"/>
      <c r="WED206" s="875"/>
      <c r="WEE206" s="875"/>
      <c r="WEF206" s="875"/>
      <c r="WEG206" s="875"/>
      <c r="WEH206" s="875"/>
      <c r="WEI206" s="875"/>
      <c r="WEJ206" s="875"/>
      <c r="WEK206" s="875"/>
      <c r="WEL206" s="875"/>
      <c r="WEM206" s="875"/>
      <c r="WEN206" s="875"/>
      <c r="WEO206" s="875"/>
      <c r="WEP206" s="875"/>
      <c r="WEQ206" s="875"/>
      <c r="WER206" s="875"/>
      <c r="WES206" s="875"/>
      <c r="WET206" s="875"/>
      <c r="WEU206" s="875"/>
      <c r="WEV206" s="875"/>
      <c r="WEW206" s="875"/>
      <c r="WEX206" s="875"/>
      <c r="WEY206" s="875"/>
      <c r="WEZ206" s="875"/>
      <c r="WFA206" s="875"/>
      <c r="WFB206" s="875"/>
      <c r="WFC206" s="875"/>
      <c r="WFD206" s="875"/>
      <c r="WFE206" s="875"/>
      <c r="WFF206" s="875"/>
      <c r="WFG206" s="875"/>
      <c r="WFH206" s="875"/>
      <c r="WFI206" s="875"/>
      <c r="WFJ206" s="875"/>
      <c r="WFK206" s="875"/>
      <c r="WFL206" s="875"/>
      <c r="WFM206" s="875"/>
      <c r="WFN206" s="875"/>
      <c r="WFO206" s="875"/>
      <c r="WFP206" s="875"/>
      <c r="WFQ206" s="875"/>
      <c r="WFR206" s="875"/>
      <c r="WFS206" s="875"/>
      <c r="WFT206" s="875"/>
      <c r="WFU206" s="875"/>
      <c r="WFV206" s="875"/>
      <c r="WFW206" s="875"/>
      <c r="WFX206" s="875"/>
      <c r="WFY206" s="875"/>
      <c r="WFZ206" s="875"/>
      <c r="WGA206" s="875"/>
      <c r="WGB206" s="875"/>
      <c r="WGC206" s="875"/>
      <c r="WGD206" s="875"/>
      <c r="WGE206" s="875"/>
      <c r="WGF206" s="875"/>
      <c r="WGG206" s="875"/>
      <c r="WGH206" s="875"/>
      <c r="WGI206" s="875"/>
      <c r="WGJ206" s="875"/>
      <c r="WGK206" s="875"/>
      <c r="WGL206" s="875"/>
      <c r="WGM206" s="875"/>
      <c r="WGN206" s="875"/>
      <c r="WGO206" s="875"/>
      <c r="WGP206" s="875"/>
      <c r="WGQ206" s="875"/>
      <c r="WGR206" s="875"/>
      <c r="WGS206" s="875"/>
      <c r="WGT206" s="875"/>
      <c r="WGU206" s="875"/>
      <c r="WGV206" s="875"/>
      <c r="WGW206" s="875"/>
      <c r="WGX206" s="875"/>
      <c r="WGY206" s="875"/>
      <c r="WGZ206" s="875"/>
      <c r="WHA206" s="875"/>
      <c r="WHB206" s="875"/>
      <c r="WHC206" s="875"/>
      <c r="WHD206" s="875"/>
      <c r="WHE206" s="875"/>
      <c r="WHF206" s="875"/>
      <c r="WHG206" s="875"/>
      <c r="WHH206" s="875"/>
      <c r="WHI206" s="875"/>
      <c r="WHJ206" s="875"/>
      <c r="WHK206" s="875"/>
      <c r="WHL206" s="875"/>
      <c r="WHM206" s="875"/>
      <c r="WHN206" s="875"/>
      <c r="WHO206" s="875"/>
      <c r="WHP206" s="875"/>
      <c r="WHQ206" s="875"/>
      <c r="WHR206" s="875"/>
      <c r="WHS206" s="875"/>
      <c r="WHT206" s="875"/>
      <c r="WHU206" s="875"/>
      <c r="WHV206" s="875"/>
      <c r="WHW206" s="875"/>
      <c r="WHX206" s="875"/>
      <c r="WHY206" s="875"/>
      <c r="WHZ206" s="875"/>
      <c r="WIA206" s="875"/>
      <c r="WIB206" s="875"/>
      <c r="WIC206" s="875"/>
      <c r="WID206" s="875"/>
      <c r="WIE206" s="875"/>
      <c r="WIF206" s="875"/>
      <c r="WIG206" s="875"/>
      <c r="WIH206" s="875"/>
      <c r="WII206" s="875"/>
      <c r="WIJ206" s="875"/>
      <c r="WIK206" s="875"/>
      <c r="WIL206" s="875"/>
      <c r="WIM206" s="875"/>
      <c r="WIN206" s="875"/>
      <c r="WIO206" s="875"/>
      <c r="WIP206" s="875"/>
      <c r="WIQ206" s="875"/>
      <c r="WIR206" s="875"/>
      <c r="WIS206" s="875"/>
      <c r="WIT206" s="875"/>
      <c r="WIU206" s="875"/>
      <c r="WIV206" s="875"/>
      <c r="WIW206" s="875"/>
      <c r="WIX206" s="875"/>
      <c r="WIY206" s="875"/>
      <c r="WIZ206" s="875"/>
      <c r="WJA206" s="875"/>
      <c r="WJB206" s="875"/>
      <c r="WJC206" s="875"/>
      <c r="WJD206" s="875"/>
      <c r="WJE206" s="875"/>
      <c r="WJF206" s="875"/>
      <c r="WJG206" s="875"/>
      <c r="WJH206" s="875"/>
      <c r="WJI206" s="875"/>
      <c r="WJJ206" s="875"/>
      <c r="WJK206" s="875"/>
      <c r="WJL206" s="875"/>
      <c r="WJM206" s="875"/>
      <c r="WJN206" s="875"/>
      <c r="WJO206" s="875"/>
      <c r="WJP206" s="875"/>
      <c r="WJQ206" s="875"/>
      <c r="WJR206" s="875"/>
      <c r="WJS206" s="875"/>
      <c r="WJT206" s="875"/>
      <c r="WJU206" s="875"/>
      <c r="WJV206" s="875"/>
      <c r="WJW206" s="875"/>
      <c r="WJX206" s="875"/>
      <c r="WJY206" s="875"/>
      <c r="WJZ206" s="875"/>
      <c r="WKA206" s="875"/>
      <c r="WKB206" s="875"/>
      <c r="WKC206" s="875"/>
      <c r="WKD206" s="875"/>
      <c r="WKE206" s="875"/>
      <c r="WKF206" s="875"/>
      <c r="WKG206" s="875"/>
      <c r="WKH206" s="875"/>
      <c r="WKI206" s="875"/>
      <c r="WKJ206" s="875"/>
      <c r="WKK206" s="875"/>
      <c r="WKL206" s="875"/>
      <c r="WKM206" s="875"/>
      <c r="WKN206" s="875"/>
      <c r="WKO206" s="875"/>
      <c r="WKP206" s="875"/>
      <c r="WKQ206" s="875"/>
      <c r="WKR206" s="875"/>
      <c r="WKS206" s="875"/>
      <c r="WKT206" s="875"/>
      <c r="WKU206" s="875"/>
      <c r="WKV206" s="875"/>
      <c r="WKW206" s="875"/>
      <c r="WKX206" s="875"/>
      <c r="WKY206" s="875"/>
      <c r="WKZ206" s="875"/>
      <c r="WLA206" s="875"/>
      <c r="WLB206" s="875"/>
      <c r="WLC206" s="875"/>
      <c r="WLD206" s="875"/>
      <c r="WLE206" s="875"/>
      <c r="WLF206" s="875"/>
      <c r="WLG206" s="875"/>
      <c r="WLH206" s="875"/>
      <c r="WLI206" s="875"/>
      <c r="WLK206" s="875"/>
      <c r="WLL206" s="875"/>
      <c r="WLM206" s="875"/>
      <c r="WLN206" s="875"/>
      <c r="WLO206" s="875"/>
      <c r="WLP206" s="875"/>
      <c r="WLQ206" s="875"/>
      <c r="WLR206" s="875"/>
      <c r="WLS206" s="875"/>
      <c r="WLT206" s="875"/>
      <c r="WLU206" s="875"/>
      <c r="WLV206" s="875"/>
      <c r="WLW206" s="875"/>
      <c r="WLX206" s="875"/>
      <c r="WLY206" s="875"/>
      <c r="WLZ206" s="875"/>
      <c r="WMA206" s="875"/>
      <c r="WMB206" s="875"/>
      <c r="WMC206" s="875"/>
      <c r="WMD206" s="875"/>
      <c r="WME206" s="875"/>
      <c r="WMF206" s="875"/>
      <c r="WMG206" s="875"/>
      <c r="WMH206" s="875"/>
      <c r="WMI206" s="875"/>
      <c r="WMJ206" s="875"/>
      <c r="WMK206" s="875"/>
      <c r="WML206" s="875"/>
      <c r="WMM206" s="875"/>
      <c r="WMN206" s="875"/>
      <c r="WMO206" s="875"/>
      <c r="WMP206" s="875"/>
      <c r="WMQ206" s="875"/>
      <c r="WMR206" s="875"/>
      <c r="WMS206" s="875"/>
      <c r="WMT206" s="875"/>
      <c r="WMU206" s="875"/>
      <c r="WMV206" s="875"/>
      <c r="WMW206" s="875"/>
      <c r="WMX206" s="875"/>
      <c r="WMY206" s="875"/>
      <c r="WMZ206" s="875"/>
      <c r="WNA206" s="875"/>
      <c r="WNB206" s="875"/>
      <c r="WNC206" s="875"/>
      <c r="WND206" s="875"/>
      <c r="WNE206" s="875"/>
      <c r="WNF206" s="875"/>
      <c r="WNG206" s="875"/>
      <c r="WNH206" s="875"/>
      <c r="WNI206" s="875"/>
      <c r="WNJ206" s="875"/>
      <c r="WNK206" s="875"/>
      <c r="WNL206" s="875"/>
      <c r="WNM206" s="875"/>
      <c r="WNN206" s="875"/>
      <c r="WNO206" s="875"/>
      <c r="WNP206" s="875"/>
      <c r="WNQ206" s="875"/>
      <c r="WNR206" s="875"/>
      <c r="WNS206" s="875"/>
      <c r="WNT206" s="875"/>
      <c r="WNU206" s="875"/>
      <c r="WNV206" s="875"/>
      <c r="WNW206" s="875"/>
      <c r="WNX206" s="875"/>
      <c r="WNY206" s="875"/>
      <c r="WNZ206" s="875"/>
      <c r="WOA206" s="875"/>
      <c r="WOB206" s="875"/>
      <c r="WOC206" s="875"/>
      <c r="WOD206" s="875"/>
      <c r="WOE206" s="875"/>
      <c r="WOF206" s="875"/>
      <c r="WOG206" s="875"/>
      <c r="WOH206" s="875"/>
      <c r="WOI206" s="875"/>
      <c r="WOJ206" s="875"/>
      <c r="WOK206" s="875"/>
      <c r="WOL206" s="875"/>
      <c r="WOM206" s="875"/>
      <c r="WON206" s="875"/>
      <c r="WOO206" s="875"/>
      <c r="WOP206" s="875"/>
      <c r="WOQ206" s="875"/>
      <c r="WOR206" s="875"/>
      <c r="WOS206" s="875"/>
      <c r="WOT206" s="875"/>
      <c r="WOU206" s="875"/>
      <c r="WOV206" s="875"/>
      <c r="WOW206" s="875"/>
      <c r="WOX206" s="875"/>
      <c r="WOY206" s="875"/>
      <c r="WOZ206" s="875"/>
      <c r="WPA206" s="875"/>
      <c r="WPB206" s="875"/>
      <c r="WPC206" s="875"/>
      <c r="WPD206" s="875"/>
      <c r="WPE206" s="875"/>
      <c r="WPF206" s="875"/>
      <c r="WPG206" s="875"/>
      <c r="WPH206" s="875"/>
      <c r="WPI206" s="875"/>
      <c r="WPJ206" s="875"/>
      <c r="WPK206" s="875"/>
      <c r="WPL206" s="875"/>
      <c r="WPM206" s="875"/>
      <c r="WPN206" s="875"/>
      <c r="WPO206" s="875"/>
      <c r="WPP206" s="875"/>
      <c r="WPQ206" s="875"/>
      <c r="WPR206" s="875"/>
      <c r="WPS206" s="875"/>
      <c r="WPT206" s="875"/>
      <c r="WPU206" s="875"/>
      <c r="WPV206" s="875"/>
      <c r="WPW206" s="875"/>
      <c r="WPX206" s="875"/>
      <c r="WPY206" s="875"/>
      <c r="WPZ206" s="875"/>
      <c r="WQA206" s="875"/>
      <c r="WQB206" s="875"/>
      <c r="WQC206" s="875"/>
      <c r="WQD206" s="875"/>
      <c r="WQE206" s="875"/>
      <c r="WQF206" s="875"/>
      <c r="WQG206" s="875"/>
      <c r="WQH206" s="875"/>
      <c r="WQI206" s="875"/>
      <c r="WQJ206" s="875"/>
      <c r="WQK206" s="875"/>
      <c r="WQL206" s="875"/>
      <c r="WQM206" s="875"/>
      <c r="WQN206" s="875"/>
      <c r="WQO206" s="875"/>
      <c r="WQP206" s="875"/>
      <c r="WQQ206" s="875"/>
      <c r="WQR206" s="875"/>
      <c r="WQS206" s="875"/>
      <c r="WQT206" s="875"/>
      <c r="WQU206" s="875"/>
      <c r="WQV206" s="875"/>
      <c r="WQW206" s="875"/>
      <c r="WQX206" s="875"/>
      <c r="WQY206" s="875"/>
      <c r="WQZ206" s="875"/>
      <c r="WRA206" s="875"/>
      <c r="WRB206" s="875"/>
      <c r="WRC206" s="875"/>
      <c r="WRD206" s="875"/>
      <c r="WRE206" s="875"/>
      <c r="WRF206" s="875"/>
      <c r="WRG206" s="875"/>
      <c r="WRH206" s="875"/>
      <c r="WRI206" s="875"/>
      <c r="WRJ206" s="875"/>
      <c r="WRK206" s="875"/>
      <c r="WRL206" s="875"/>
      <c r="WRM206" s="875"/>
      <c r="WRN206" s="875"/>
      <c r="WRO206" s="875"/>
      <c r="WRP206" s="875"/>
      <c r="WRQ206" s="875"/>
      <c r="WRR206" s="875"/>
      <c r="WRS206" s="875"/>
      <c r="WRT206" s="875"/>
      <c r="WRU206" s="875"/>
      <c r="WRV206" s="875"/>
      <c r="WRW206" s="875"/>
      <c r="WRX206" s="875"/>
      <c r="WRY206" s="875"/>
      <c r="WRZ206" s="875"/>
      <c r="WSA206" s="875"/>
      <c r="WSB206" s="875"/>
      <c r="WSC206" s="875"/>
      <c r="WSD206" s="875"/>
      <c r="WSE206" s="875"/>
      <c r="WSF206" s="875"/>
      <c r="WSG206" s="875"/>
      <c r="WSH206" s="875"/>
      <c r="WSI206" s="875"/>
      <c r="WSJ206" s="875"/>
      <c r="WSK206" s="875"/>
      <c r="WSL206" s="875"/>
      <c r="WSM206" s="875"/>
      <c r="WSN206" s="875"/>
      <c r="WSO206" s="875"/>
      <c r="WSP206" s="875"/>
      <c r="WSQ206" s="875"/>
      <c r="WSR206" s="875"/>
      <c r="WSS206" s="875"/>
      <c r="WST206" s="875"/>
      <c r="WSU206" s="875"/>
      <c r="WSV206" s="875"/>
      <c r="WSW206" s="875"/>
      <c r="WSX206" s="875"/>
      <c r="WSY206" s="875"/>
      <c r="WSZ206" s="875"/>
      <c r="WTA206" s="875"/>
      <c r="WTB206" s="875"/>
      <c r="WTC206" s="875"/>
      <c r="WTD206" s="875"/>
      <c r="WTE206" s="875"/>
      <c r="WTF206" s="875"/>
      <c r="WTG206" s="875"/>
      <c r="WTH206" s="875"/>
      <c r="WTI206" s="875"/>
      <c r="WTJ206" s="875"/>
      <c r="WTK206" s="875"/>
      <c r="WTL206" s="875"/>
      <c r="WTM206" s="875"/>
      <c r="WTN206" s="875"/>
      <c r="WTO206" s="875"/>
      <c r="WTP206" s="875"/>
      <c r="WTQ206" s="875"/>
      <c r="WTR206" s="875"/>
      <c r="WTS206" s="875"/>
      <c r="WTT206" s="875"/>
      <c r="WTU206" s="875"/>
      <c r="WTV206" s="875"/>
      <c r="WTW206" s="875"/>
      <c r="WTX206" s="875"/>
      <c r="WTY206" s="875"/>
      <c r="WTZ206" s="875"/>
      <c r="WUA206" s="875"/>
      <c r="WUB206" s="875"/>
      <c r="WUC206" s="875"/>
      <c r="WUD206" s="875"/>
      <c r="WUE206" s="875"/>
      <c r="WUF206" s="875"/>
      <c r="WUG206" s="875"/>
      <c r="WUH206" s="875"/>
      <c r="WUI206" s="875"/>
      <c r="WUJ206" s="875"/>
      <c r="WUK206" s="875"/>
      <c r="WUL206" s="875"/>
      <c r="WUM206" s="875"/>
      <c r="WUN206" s="875"/>
      <c r="WUO206" s="875"/>
      <c r="WUP206" s="875"/>
      <c r="WUQ206" s="875"/>
      <c r="WUR206" s="875"/>
      <c r="WUS206" s="875"/>
      <c r="WUT206" s="875"/>
      <c r="WUU206" s="875"/>
      <c r="WUV206" s="875"/>
      <c r="WUW206" s="875"/>
      <c r="WUX206" s="875"/>
      <c r="WUY206" s="875"/>
      <c r="WUZ206" s="875"/>
      <c r="WVA206" s="875"/>
      <c r="WVB206" s="875"/>
      <c r="WVC206" s="875"/>
      <c r="WVD206" s="875"/>
      <c r="WVE206" s="875"/>
      <c r="WVG206" s="875"/>
      <c r="WVH206" s="875"/>
      <c r="WVI206" s="875"/>
      <c r="WVJ206" s="875"/>
      <c r="WVK206" s="875"/>
      <c r="WVL206" s="875"/>
      <c r="WVM206" s="875"/>
      <c r="WVN206" s="875"/>
      <c r="WVO206" s="875"/>
      <c r="WVP206" s="875"/>
      <c r="WVQ206" s="875"/>
      <c r="WVR206" s="875"/>
      <c r="WVS206" s="875"/>
      <c r="WVT206" s="875"/>
      <c r="WVU206" s="875"/>
      <c r="WVV206" s="875"/>
      <c r="WVW206" s="875"/>
      <c r="WVX206" s="875"/>
      <c r="WVY206" s="875"/>
      <c r="WVZ206" s="875"/>
      <c r="WWA206" s="875"/>
      <c r="WWB206" s="875"/>
      <c r="WWC206" s="875"/>
      <c r="WWD206" s="875"/>
      <c r="WWE206" s="875"/>
      <c r="WWF206" s="875"/>
      <c r="WWG206" s="875"/>
      <c r="WWH206" s="875"/>
      <c r="WWI206" s="875"/>
      <c r="WWJ206" s="875"/>
      <c r="WWK206" s="875"/>
      <c r="WWL206" s="875"/>
      <c r="WWM206" s="875"/>
      <c r="WWN206" s="875"/>
      <c r="WWO206" s="875"/>
      <c r="WWP206" s="875"/>
      <c r="WWQ206" s="875"/>
      <c r="WWR206" s="875"/>
      <c r="WWS206" s="875"/>
      <c r="WWT206" s="875"/>
      <c r="WWU206" s="875"/>
      <c r="WWV206" s="875"/>
      <c r="WWW206" s="875"/>
      <c r="WWX206" s="875"/>
      <c r="WWY206" s="875"/>
      <c r="WWZ206" s="875"/>
      <c r="WXA206" s="875"/>
      <c r="WXB206" s="875"/>
      <c r="WXC206" s="875"/>
      <c r="WXD206" s="875"/>
      <c r="WXE206" s="875"/>
      <c r="WXF206" s="875"/>
      <c r="WXG206" s="875"/>
      <c r="WXH206" s="875"/>
      <c r="WXI206" s="875"/>
      <c r="WXJ206" s="875"/>
      <c r="WXK206" s="875"/>
      <c r="WXL206" s="875"/>
      <c r="WXM206" s="875"/>
      <c r="WXN206" s="875"/>
      <c r="WXO206" s="875"/>
      <c r="WXP206" s="875"/>
      <c r="WXQ206" s="875"/>
      <c r="WXR206" s="875"/>
      <c r="WXS206" s="875"/>
      <c r="WXT206" s="875"/>
      <c r="WXU206" s="875"/>
      <c r="WXV206" s="875"/>
      <c r="WXW206" s="875"/>
      <c r="WXX206" s="875"/>
      <c r="WXY206" s="875"/>
      <c r="WXZ206" s="875"/>
      <c r="WYA206" s="875"/>
      <c r="WYB206" s="875"/>
      <c r="WYC206" s="875"/>
      <c r="WYD206" s="875"/>
      <c r="WYE206" s="875"/>
      <c r="WYF206" s="875"/>
      <c r="WYG206" s="875"/>
      <c r="WYH206" s="875"/>
      <c r="WYI206" s="875"/>
      <c r="WYJ206" s="875"/>
      <c r="WYK206" s="875"/>
      <c r="WYL206" s="875"/>
      <c r="WYM206" s="875"/>
      <c r="WYN206" s="875"/>
      <c r="WYO206" s="875"/>
      <c r="WYP206" s="875"/>
      <c r="WYQ206" s="875"/>
      <c r="WYR206" s="875"/>
      <c r="WYS206" s="875"/>
      <c r="WYT206" s="875"/>
      <c r="WYU206" s="875"/>
      <c r="WYV206" s="875"/>
      <c r="WYW206" s="875"/>
      <c r="WYX206" s="875"/>
      <c r="WYY206" s="875"/>
      <c r="WYZ206" s="875"/>
      <c r="WZA206" s="875"/>
      <c r="WZB206" s="875"/>
      <c r="WZC206" s="875"/>
      <c r="WZD206" s="875"/>
      <c r="WZE206" s="875"/>
      <c r="WZF206" s="875"/>
      <c r="WZG206" s="875"/>
      <c r="WZH206" s="875"/>
      <c r="WZI206" s="875"/>
      <c r="WZJ206" s="875"/>
      <c r="WZK206" s="875"/>
      <c r="WZL206" s="875"/>
      <c r="WZM206" s="875"/>
      <c r="WZN206" s="875"/>
      <c r="WZO206" s="875"/>
      <c r="WZP206" s="875"/>
      <c r="WZQ206" s="875"/>
      <c r="WZR206" s="875"/>
      <c r="WZS206" s="875"/>
      <c r="WZT206" s="875"/>
      <c r="WZU206" s="875"/>
      <c r="WZV206" s="875"/>
      <c r="WZW206" s="875"/>
      <c r="WZX206" s="875"/>
      <c r="WZY206" s="875"/>
      <c r="WZZ206" s="875"/>
      <c r="XAA206" s="875"/>
      <c r="XAB206" s="875"/>
      <c r="XAC206" s="875"/>
      <c r="XAD206" s="875"/>
      <c r="XAE206" s="875"/>
      <c r="XAF206" s="875"/>
      <c r="XAG206" s="875"/>
      <c r="XAH206" s="875"/>
      <c r="XAI206" s="875"/>
      <c r="XAJ206" s="875"/>
      <c r="XAK206" s="875"/>
      <c r="XAL206" s="875"/>
      <c r="XAM206" s="875"/>
      <c r="XAN206" s="875"/>
      <c r="XAO206" s="875"/>
      <c r="XAP206" s="875"/>
      <c r="XAQ206" s="875"/>
      <c r="XAR206" s="875"/>
      <c r="XAS206" s="875"/>
      <c r="XAT206" s="875"/>
      <c r="XAU206" s="875"/>
      <c r="XAV206" s="875"/>
      <c r="XAW206" s="875"/>
      <c r="XAX206" s="875"/>
      <c r="XAY206" s="875"/>
      <c r="XAZ206" s="875"/>
      <c r="XBA206" s="875"/>
      <c r="XBB206" s="875"/>
      <c r="XBC206" s="875"/>
      <c r="XBD206" s="875"/>
      <c r="XBE206" s="875"/>
      <c r="XBF206" s="875"/>
      <c r="XBG206" s="875"/>
      <c r="XBH206" s="875"/>
      <c r="XBI206" s="875"/>
      <c r="XBJ206" s="875"/>
      <c r="XBK206" s="875"/>
      <c r="XBL206" s="875"/>
      <c r="XBM206" s="875"/>
      <c r="XBN206" s="875"/>
      <c r="XBO206" s="875"/>
      <c r="XBP206" s="875"/>
      <c r="XBQ206" s="875"/>
      <c r="XBR206" s="875"/>
      <c r="XBS206" s="875"/>
      <c r="XBT206" s="875"/>
      <c r="XBU206" s="875"/>
      <c r="XBV206" s="875"/>
      <c r="XBW206" s="875"/>
      <c r="XBX206" s="875"/>
      <c r="XBY206" s="875"/>
      <c r="XBZ206" s="875"/>
      <c r="XCA206" s="875"/>
      <c r="XCB206" s="875"/>
      <c r="XCC206" s="875"/>
      <c r="XCD206" s="875"/>
      <c r="XCE206" s="875"/>
      <c r="XCF206" s="875"/>
      <c r="XCG206" s="875"/>
      <c r="XCH206" s="875"/>
      <c r="XCI206" s="875"/>
      <c r="XCJ206" s="875"/>
      <c r="XCK206" s="875"/>
      <c r="XCL206" s="875"/>
      <c r="XCM206" s="875"/>
      <c r="XCN206" s="875"/>
      <c r="XCO206" s="875"/>
      <c r="XCP206" s="875"/>
      <c r="XCQ206" s="875"/>
      <c r="XCR206" s="875"/>
      <c r="XCS206" s="875"/>
      <c r="XCT206" s="875"/>
      <c r="XCU206" s="875"/>
      <c r="XCV206" s="875"/>
      <c r="XCW206" s="875"/>
      <c r="XCX206" s="875"/>
      <c r="XCY206" s="875"/>
      <c r="XCZ206" s="875"/>
      <c r="XDA206" s="875"/>
      <c r="XDB206" s="875"/>
      <c r="XDC206" s="875"/>
      <c r="XDD206" s="875"/>
      <c r="XDE206" s="875"/>
      <c r="XDF206" s="875"/>
      <c r="XDG206" s="875"/>
      <c r="XDH206" s="875"/>
      <c r="XDI206" s="875"/>
      <c r="XDJ206" s="875"/>
      <c r="XDK206" s="875"/>
      <c r="XDL206" s="875"/>
      <c r="XDM206" s="875"/>
      <c r="XDN206" s="875"/>
      <c r="XDO206" s="875"/>
      <c r="XDP206" s="875"/>
      <c r="XDQ206" s="875"/>
      <c r="XDR206" s="875"/>
      <c r="XDS206" s="875"/>
      <c r="XDT206" s="875"/>
      <c r="XDU206" s="875"/>
      <c r="XDV206" s="875"/>
      <c r="XDW206" s="875"/>
      <c r="XDX206" s="875"/>
      <c r="XDY206" s="875"/>
      <c r="XDZ206" s="875"/>
      <c r="XEA206" s="875"/>
      <c r="XEB206" s="875"/>
      <c r="XEC206" s="875"/>
      <c r="XED206" s="875"/>
      <c r="XEE206" s="875"/>
      <c r="XEF206" s="875"/>
      <c r="XEG206" s="875"/>
      <c r="XEH206" s="875"/>
      <c r="XEI206" s="875"/>
      <c r="XEJ206" s="875"/>
      <c r="XEK206" s="875"/>
      <c r="XEL206" s="875"/>
      <c r="XEM206" s="875"/>
      <c r="XEN206" s="875"/>
      <c r="XEO206" s="875"/>
      <c r="XEP206" s="875"/>
      <c r="XEQ206" s="875"/>
      <c r="XER206" s="875"/>
      <c r="XES206" s="875"/>
      <c r="XET206" s="875"/>
      <c r="XEU206" s="875"/>
      <c r="XEV206" s="875"/>
      <c r="XEW206" s="875"/>
      <c r="XEX206" s="875"/>
      <c r="XEY206" s="875"/>
      <c r="XEZ206" s="875"/>
      <c r="XFA206" s="875"/>
      <c r="XFB206" s="875"/>
      <c r="XFC206" s="875"/>
    </row>
    <row r="207" spans="1:16384" s="1092" customFormat="1" ht="99" customHeight="1" x14ac:dyDescent="0.25">
      <c r="A207" s="1632" t="s">
        <v>4899</v>
      </c>
      <c r="B207" s="1632" t="s">
        <v>4733</v>
      </c>
      <c r="C207" s="1632" t="s">
        <v>50</v>
      </c>
      <c r="D207" s="1633" t="s">
        <v>4747</v>
      </c>
      <c r="E207" s="1634" t="s">
        <v>19</v>
      </c>
      <c r="F207" s="1635">
        <v>1</v>
      </c>
      <c r="G207" s="217">
        <v>39815</v>
      </c>
      <c r="H207" s="217">
        <v>40178</v>
      </c>
      <c r="I207" s="1623" t="s">
        <v>20</v>
      </c>
      <c r="J207" s="1625">
        <v>0</v>
      </c>
      <c r="K207" s="1636">
        <v>0</v>
      </c>
      <c r="L207" s="1637">
        <f>1287+240</f>
        <v>1527</v>
      </c>
      <c r="M207" s="1625">
        <f t="shared" si="1"/>
        <v>1527</v>
      </c>
      <c r="N207" s="1638">
        <v>795379531</v>
      </c>
      <c r="O207" s="1162" t="s">
        <v>4748</v>
      </c>
      <c r="P207" s="1084" t="s">
        <v>4898</v>
      </c>
      <c r="Q207" s="874"/>
      <c r="R207" s="874"/>
      <c r="S207" s="874"/>
      <c r="T207" s="874"/>
      <c r="U207" s="874"/>
      <c r="V207" s="874"/>
      <c r="W207" s="874"/>
      <c r="X207" s="874"/>
      <c r="Y207" s="874"/>
      <c r="Z207" s="875"/>
      <c r="AA207" s="875"/>
      <c r="AB207" s="875"/>
      <c r="AC207" s="875"/>
      <c r="AD207" s="875"/>
      <c r="AE207" s="875"/>
      <c r="AF207" s="875"/>
      <c r="AG207" s="875"/>
      <c r="AH207" s="875"/>
      <c r="AI207" s="875"/>
      <c r="AJ207" s="875"/>
      <c r="AK207" s="875"/>
      <c r="AL207" s="875"/>
      <c r="AM207" s="875"/>
      <c r="AN207" s="875"/>
      <c r="AO207" s="875"/>
      <c r="AP207" s="875"/>
      <c r="AQ207" s="875"/>
      <c r="AR207" s="875"/>
      <c r="AS207" s="875"/>
      <c r="AT207" s="875"/>
      <c r="AU207" s="875"/>
      <c r="AV207" s="875"/>
      <c r="AW207" s="875"/>
      <c r="AX207" s="875"/>
      <c r="AY207" s="875"/>
      <c r="AZ207" s="875"/>
      <c r="BA207" s="875"/>
      <c r="BB207" s="875"/>
      <c r="BC207" s="875"/>
      <c r="BD207" s="875"/>
      <c r="BE207" s="875"/>
      <c r="BF207" s="875"/>
      <c r="BG207" s="875"/>
      <c r="BH207" s="875"/>
      <c r="BI207" s="875"/>
      <c r="BJ207" s="875"/>
      <c r="BK207" s="875"/>
      <c r="BL207" s="875"/>
      <c r="BM207" s="875"/>
      <c r="BN207" s="875"/>
      <c r="BO207" s="875"/>
      <c r="BP207" s="875"/>
      <c r="BQ207" s="875"/>
      <c r="BR207" s="875"/>
      <c r="BS207" s="875"/>
      <c r="BT207" s="875"/>
      <c r="BU207" s="875"/>
      <c r="BV207" s="875"/>
      <c r="BW207" s="875"/>
      <c r="BX207" s="875"/>
      <c r="BY207" s="875"/>
      <c r="BZ207" s="875"/>
      <c r="CA207" s="875"/>
      <c r="CB207" s="875"/>
      <c r="CC207" s="875"/>
      <c r="CD207" s="875"/>
      <c r="CE207" s="875"/>
      <c r="CF207" s="875"/>
      <c r="CG207" s="875"/>
      <c r="CH207" s="875"/>
      <c r="CI207" s="875"/>
      <c r="CJ207" s="875"/>
      <c r="CK207" s="875"/>
      <c r="CL207" s="875"/>
      <c r="CM207" s="875"/>
      <c r="CN207" s="875"/>
      <c r="CO207" s="875"/>
      <c r="CP207" s="875"/>
      <c r="CQ207" s="875"/>
      <c r="CR207" s="875"/>
      <c r="CS207" s="875"/>
      <c r="CT207" s="875"/>
      <c r="CU207" s="875"/>
      <c r="CV207" s="875"/>
      <c r="CW207" s="875"/>
      <c r="CX207" s="875"/>
      <c r="CY207" s="875"/>
      <c r="CZ207" s="875"/>
      <c r="DA207" s="875"/>
      <c r="DB207" s="875"/>
      <c r="DC207" s="875"/>
      <c r="DD207" s="875"/>
      <c r="DE207" s="875"/>
      <c r="DF207" s="875"/>
      <c r="DG207" s="875"/>
      <c r="DH207" s="875"/>
      <c r="DI207" s="875"/>
      <c r="DJ207" s="875"/>
      <c r="DK207" s="875"/>
      <c r="DL207" s="875"/>
      <c r="DM207" s="875"/>
      <c r="DN207" s="875"/>
      <c r="DO207" s="875"/>
      <c r="DP207" s="875"/>
      <c r="DQ207" s="875"/>
      <c r="DR207" s="875"/>
      <c r="DS207" s="875"/>
      <c r="DT207" s="875"/>
      <c r="DU207" s="875"/>
      <c r="DV207" s="875"/>
      <c r="DW207" s="875"/>
      <c r="DX207" s="875"/>
      <c r="DY207" s="875"/>
      <c r="DZ207" s="875"/>
      <c r="EA207" s="875"/>
      <c r="EB207" s="875"/>
      <c r="EC207" s="875"/>
      <c r="ED207" s="875"/>
      <c r="EE207" s="875"/>
      <c r="EF207" s="875"/>
      <c r="EG207" s="875"/>
      <c r="EH207" s="875"/>
      <c r="EI207" s="875"/>
      <c r="EJ207" s="875"/>
      <c r="EK207" s="875"/>
      <c r="EL207" s="875"/>
      <c r="EM207" s="875"/>
      <c r="EN207" s="875"/>
      <c r="EO207" s="875"/>
      <c r="EP207" s="875"/>
      <c r="EQ207" s="875"/>
      <c r="ER207" s="875"/>
      <c r="ES207" s="875"/>
      <c r="ET207" s="875"/>
      <c r="EU207" s="875"/>
      <c r="EV207" s="875"/>
      <c r="EW207" s="875"/>
      <c r="EX207" s="875"/>
      <c r="EY207" s="875"/>
      <c r="EZ207" s="875"/>
      <c r="FA207" s="875"/>
      <c r="FB207" s="875"/>
      <c r="FC207" s="875"/>
      <c r="FD207" s="875"/>
      <c r="FE207" s="875"/>
      <c r="FF207" s="875"/>
      <c r="FG207" s="875"/>
      <c r="FH207" s="875"/>
      <c r="FI207" s="875"/>
      <c r="FJ207" s="875"/>
      <c r="FK207" s="875"/>
      <c r="FL207" s="875"/>
      <c r="FM207" s="875"/>
      <c r="FN207" s="875"/>
      <c r="FO207" s="875"/>
      <c r="FP207" s="875"/>
      <c r="FQ207" s="875"/>
      <c r="FR207" s="875"/>
      <c r="FS207" s="875"/>
      <c r="FT207" s="875"/>
      <c r="FU207" s="875"/>
      <c r="FV207" s="875"/>
      <c r="FW207" s="875"/>
      <c r="FX207" s="875"/>
      <c r="FY207" s="875"/>
      <c r="FZ207" s="875"/>
      <c r="GA207" s="875"/>
      <c r="GB207" s="875"/>
      <c r="GC207" s="875"/>
      <c r="GD207" s="875"/>
      <c r="GE207" s="875"/>
      <c r="GF207" s="875"/>
      <c r="GG207" s="875"/>
      <c r="GH207" s="875"/>
      <c r="GI207" s="875"/>
      <c r="GJ207" s="875"/>
      <c r="GK207" s="875"/>
      <c r="GL207" s="875"/>
      <c r="GM207" s="875"/>
      <c r="GN207" s="875"/>
      <c r="GO207" s="875"/>
      <c r="GP207" s="875"/>
      <c r="GQ207" s="875"/>
      <c r="GR207" s="875"/>
      <c r="GS207" s="875"/>
      <c r="GT207" s="875"/>
      <c r="GU207" s="875"/>
      <c r="GV207" s="875"/>
      <c r="GW207" s="875"/>
      <c r="GX207" s="875"/>
      <c r="GY207" s="875"/>
      <c r="GZ207" s="875"/>
      <c r="HA207" s="875"/>
      <c r="HB207" s="875"/>
      <c r="HC207" s="875"/>
      <c r="HD207" s="875"/>
      <c r="HE207" s="875"/>
      <c r="HF207" s="875"/>
      <c r="HG207" s="875"/>
      <c r="HH207" s="875"/>
      <c r="HI207" s="875"/>
      <c r="HJ207" s="875"/>
      <c r="HK207" s="875"/>
      <c r="HL207" s="875"/>
      <c r="HM207" s="875"/>
      <c r="HN207" s="875"/>
      <c r="HO207" s="875"/>
      <c r="HP207" s="875"/>
      <c r="HQ207" s="875"/>
      <c r="HR207" s="875"/>
      <c r="HS207" s="875"/>
      <c r="HT207" s="875"/>
      <c r="HU207" s="875"/>
      <c r="HV207" s="875"/>
      <c r="HW207" s="875"/>
      <c r="HX207" s="875"/>
      <c r="HY207" s="875"/>
      <c r="HZ207" s="875"/>
      <c r="IA207" s="875"/>
      <c r="IB207" s="875"/>
      <c r="IC207" s="875"/>
      <c r="ID207" s="875"/>
      <c r="IE207" s="875"/>
      <c r="IF207" s="875"/>
      <c r="IG207" s="875"/>
      <c r="IH207" s="875"/>
      <c r="II207" s="875"/>
      <c r="IJ207" s="875"/>
      <c r="IK207" s="875"/>
      <c r="IL207" s="875"/>
      <c r="IM207" s="875"/>
      <c r="IN207" s="875"/>
      <c r="IO207" s="875"/>
      <c r="IP207" s="875"/>
      <c r="IQ207" s="875"/>
      <c r="IR207" s="875"/>
      <c r="IS207" s="875"/>
      <c r="IU207" s="875"/>
      <c r="IV207" s="875"/>
      <c r="IW207" s="875"/>
      <c r="IX207" s="875"/>
      <c r="IY207" s="875"/>
      <c r="IZ207" s="875"/>
      <c r="JA207" s="875"/>
      <c r="JB207" s="875"/>
      <c r="JC207" s="875"/>
      <c r="JD207" s="875"/>
      <c r="JE207" s="875"/>
      <c r="JF207" s="875"/>
      <c r="JG207" s="875"/>
      <c r="JH207" s="875"/>
      <c r="JI207" s="875"/>
      <c r="JJ207" s="875"/>
      <c r="JK207" s="875"/>
      <c r="JL207" s="875"/>
      <c r="JM207" s="875"/>
      <c r="JN207" s="875"/>
      <c r="JO207" s="875"/>
      <c r="JP207" s="875"/>
      <c r="JQ207" s="875"/>
      <c r="JR207" s="875"/>
      <c r="JS207" s="875"/>
      <c r="JT207" s="875"/>
      <c r="JU207" s="875"/>
      <c r="JV207" s="875"/>
      <c r="JW207" s="875"/>
      <c r="JX207" s="875"/>
      <c r="JY207" s="875"/>
      <c r="JZ207" s="875"/>
      <c r="KA207" s="875"/>
      <c r="KB207" s="875"/>
      <c r="KC207" s="875"/>
      <c r="KD207" s="875"/>
      <c r="KE207" s="875"/>
      <c r="KF207" s="875"/>
      <c r="KG207" s="875"/>
      <c r="KH207" s="875"/>
      <c r="KI207" s="875"/>
      <c r="KJ207" s="875"/>
      <c r="KK207" s="875"/>
      <c r="KL207" s="875"/>
      <c r="KM207" s="875"/>
      <c r="KN207" s="875"/>
      <c r="KO207" s="875"/>
      <c r="KP207" s="875"/>
      <c r="KQ207" s="875"/>
      <c r="KR207" s="875"/>
      <c r="KS207" s="875"/>
      <c r="KT207" s="875"/>
      <c r="KU207" s="875"/>
      <c r="KV207" s="875"/>
      <c r="KW207" s="875"/>
      <c r="KX207" s="875"/>
      <c r="KY207" s="875"/>
      <c r="KZ207" s="875"/>
      <c r="LA207" s="875"/>
      <c r="LB207" s="875"/>
      <c r="LC207" s="875"/>
      <c r="LD207" s="875"/>
      <c r="LE207" s="875"/>
      <c r="LF207" s="875"/>
      <c r="LG207" s="875"/>
      <c r="LH207" s="875"/>
      <c r="LI207" s="875"/>
      <c r="LJ207" s="875"/>
      <c r="LK207" s="875"/>
      <c r="LL207" s="875"/>
      <c r="LM207" s="875"/>
      <c r="LN207" s="875"/>
      <c r="LO207" s="875"/>
      <c r="LP207" s="875"/>
      <c r="LQ207" s="875"/>
      <c r="LR207" s="875"/>
      <c r="LS207" s="875"/>
      <c r="LT207" s="875"/>
      <c r="LU207" s="875"/>
      <c r="LV207" s="875"/>
      <c r="LW207" s="875"/>
      <c r="LX207" s="875"/>
      <c r="LY207" s="875"/>
      <c r="LZ207" s="875"/>
      <c r="MA207" s="875"/>
      <c r="MB207" s="875"/>
      <c r="MC207" s="875"/>
      <c r="MD207" s="875"/>
      <c r="ME207" s="875"/>
      <c r="MF207" s="875"/>
      <c r="MG207" s="875"/>
      <c r="MH207" s="875"/>
      <c r="MI207" s="875"/>
      <c r="MJ207" s="875"/>
      <c r="MK207" s="875"/>
      <c r="ML207" s="875"/>
      <c r="MM207" s="875"/>
      <c r="MN207" s="875"/>
      <c r="MO207" s="875"/>
      <c r="MP207" s="875"/>
      <c r="MQ207" s="875"/>
      <c r="MR207" s="875"/>
      <c r="MS207" s="875"/>
      <c r="MT207" s="875"/>
      <c r="MU207" s="875"/>
      <c r="MV207" s="875"/>
      <c r="MW207" s="875"/>
      <c r="MX207" s="875"/>
      <c r="MY207" s="875"/>
      <c r="MZ207" s="875"/>
      <c r="NA207" s="875"/>
      <c r="NB207" s="875"/>
      <c r="NC207" s="875"/>
      <c r="ND207" s="875"/>
      <c r="NE207" s="875"/>
      <c r="NF207" s="875"/>
      <c r="NG207" s="875"/>
      <c r="NH207" s="875"/>
      <c r="NI207" s="875"/>
      <c r="NJ207" s="875"/>
      <c r="NK207" s="875"/>
      <c r="NL207" s="875"/>
      <c r="NM207" s="875"/>
      <c r="NN207" s="875"/>
      <c r="NO207" s="875"/>
      <c r="NP207" s="875"/>
      <c r="NQ207" s="875"/>
      <c r="NR207" s="875"/>
      <c r="NS207" s="875"/>
      <c r="NT207" s="875"/>
      <c r="NU207" s="875"/>
      <c r="NV207" s="875"/>
      <c r="NW207" s="875"/>
      <c r="NX207" s="875"/>
      <c r="NY207" s="875"/>
      <c r="NZ207" s="875"/>
      <c r="OA207" s="875"/>
      <c r="OB207" s="875"/>
      <c r="OC207" s="875"/>
      <c r="OD207" s="875"/>
      <c r="OE207" s="875"/>
      <c r="OF207" s="875"/>
      <c r="OG207" s="875"/>
      <c r="OH207" s="875"/>
      <c r="OI207" s="875"/>
      <c r="OJ207" s="875"/>
      <c r="OK207" s="875"/>
      <c r="OL207" s="875"/>
      <c r="OM207" s="875"/>
      <c r="ON207" s="875"/>
      <c r="OO207" s="875"/>
      <c r="OP207" s="875"/>
      <c r="OQ207" s="875"/>
      <c r="OR207" s="875"/>
      <c r="OS207" s="875"/>
      <c r="OT207" s="875"/>
      <c r="OU207" s="875"/>
      <c r="OV207" s="875"/>
      <c r="OW207" s="875"/>
      <c r="OX207" s="875"/>
      <c r="OY207" s="875"/>
      <c r="OZ207" s="875"/>
      <c r="PA207" s="875"/>
      <c r="PB207" s="875"/>
      <c r="PC207" s="875"/>
      <c r="PD207" s="875"/>
      <c r="PE207" s="875"/>
      <c r="PF207" s="875"/>
      <c r="PG207" s="875"/>
      <c r="PH207" s="875"/>
      <c r="PI207" s="875"/>
      <c r="PJ207" s="875"/>
      <c r="PK207" s="875"/>
      <c r="PL207" s="875"/>
      <c r="PM207" s="875"/>
      <c r="PN207" s="875"/>
      <c r="PO207" s="875"/>
      <c r="PP207" s="875"/>
      <c r="PQ207" s="875"/>
      <c r="PR207" s="875"/>
      <c r="PS207" s="875"/>
      <c r="PT207" s="875"/>
      <c r="PU207" s="875"/>
      <c r="PV207" s="875"/>
      <c r="PW207" s="875"/>
      <c r="PX207" s="875"/>
      <c r="PY207" s="875"/>
      <c r="PZ207" s="875"/>
      <c r="QA207" s="875"/>
      <c r="QB207" s="875"/>
      <c r="QC207" s="875"/>
      <c r="QD207" s="875"/>
      <c r="QE207" s="875"/>
      <c r="QF207" s="875"/>
      <c r="QG207" s="875"/>
      <c r="QH207" s="875"/>
      <c r="QI207" s="875"/>
      <c r="QJ207" s="875"/>
      <c r="QK207" s="875"/>
      <c r="QL207" s="875"/>
      <c r="QM207" s="875"/>
      <c r="QN207" s="875"/>
      <c r="QO207" s="875"/>
      <c r="QP207" s="875"/>
      <c r="QQ207" s="875"/>
      <c r="QR207" s="875"/>
      <c r="QS207" s="875"/>
      <c r="QT207" s="875"/>
      <c r="QU207" s="875"/>
      <c r="QV207" s="875"/>
      <c r="QW207" s="875"/>
      <c r="QX207" s="875"/>
      <c r="QY207" s="875"/>
      <c r="QZ207" s="875"/>
      <c r="RA207" s="875"/>
      <c r="RB207" s="875"/>
      <c r="RC207" s="875"/>
      <c r="RD207" s="875"/>
      <c r="RE207" s="875"/>
      <c r="RF207" s="875"/>
      <c r="RG207" s="875"/>
      <c r="RH207" s="875"/>
      <c r="RI207" s="875"/>
      <c r="RJ207" s="875"/>
      <c r="RK207" s="875"/>
      <c r="RL207" s="875"/>
      <c r="RM207" s="875"/>
      <c r="RN207" s="875"/>
      <c r="RO207" s="875"/>
      <c r="RP207" s="875"/>
      <c r="RQ207" s="875"/>
      <c r="RR207" s="875"/>
      <c r="RS207" s="875"/>
      <c r="RT207" s="875"/>
      <c r="RU207" s="875"/>
      <c r="RV207" s="875"/>
      <c r="RW207" s="875"/>
      <c r="RX207" s="875"/>
      <c r="RY207" s="875"/>
      <c r="RZ207" s="875"/>
      <c r="SA207" s="875"/>
      <c r="SB207" s="875"/>
      <c r="SC207" s="875"/>
      <c r="SD207" s="875"/>
      <c r="SE207" s="875"/>
      <c r="SF207" s="875"/>
      <c r="SG207" s="875"/>
      <c r="SH207" s="875"/>
      <c r="SI207" s="875"/>
      <c r="SJ207" s="875"/>
      <c r="SK207" s="875"/>
      <c r="SL207" s="875"/>
      <c r="SM207" s="875"/>
      <c r="SN207" s="875"/>
      <c r="SO207" s="875"/>
      <c r="SQ207" s="875"/>
      <c r="SR207" s="875"/>
      <c r="SS207" s="875"/>
      <c r="ST207" s="875"/>
      <c r="SU207" s="875"/>
      <c r="SV207" s="875"/>
      <c r="SW207" s="875"/>
      <c r="SX207" s="875"/>
      <c r="SY207" s="875"/>
      <c r="SZ207" s="875"/>
      <c r="TA207" s="875"/>
      <c r="TB207" s="875"/>
      <c r="TC207" s="875"/>
      <c r="TD207" s="875"/>
      <c r="TE207" s="875"/>
      <c r="TF207" s="875"/>
      <c r="TG207" s="875"/>
      <c r="TH207" s="875"/>
      <c r="TI207" s="875"/>
      <c r="TJ207" s="875"/>
      <c r="TK207" s="875"/>
      <c r="TL207" s="875"/>
      <c r="TM207" s="875"/>
      <c r="TN207" s="875"/>
      <c r="TO207" s="875"/>
      <c r="TP207" s="875"/>
      <c r="TQ207" s="875"/>
      <c r="TR207" s="875"/>
      <c r="TS207" s="875"/>
      <c r="TT207" s="875"/>
      <c r="TU207" s="875"/>
      <c r="TV207" s="875"/>
      <c r="TW207" s="875"/>
      <c r="TX207" s="875"/>
      <c r="TY207" s="875"/>
      <c r="TZ207" s="875"/>
      <c r="UA207" s="875"/>
      <c r="UB207" s="875"/>
      <c r="UC207" s="875"/>
      <c r="UD207" s="875"/>
      <c r="UE207" s="875"/>
      <c r="UF207" s="875"/>
      <c r="UG207" s="875"/>
      <c r="UH207" s="875"/>
      <c r="UI207" s="875"/>
      <c r="UJ207" s="875"/>
      <c r="UK207" s="875"/>
      <c r="UL207" s="875"/>
      <c r="UM207" s="875"/>
      <c r="UN207" s="875"/>
      <c r="UO207" s="875"/>
      <c r="UP207" s="875"/>
      <c r="UQ207" s="875"/>
      <c r="UR207" s="875"/>
      <c r="US207" s="875"/>
      <c r="UT207" s="875"/>
      <c r="UU207" s="875"/>
      <c r="UV207" s="875"/>
      <c r="UW207" s="875"/>
      <c r="UX207" s="875"/>
      <c r="UY207" s="875"/>
      <c r="UZ207" s="875"/>
      <c r="VA207" s="875"/>
      <c r="VB207" s="875"/>
      <c r="VC207" s="875"/>
      <c r="VD207" s="875"/>
      <c r="VE207" s="875"/>
      <c r="VF207" s="875"/>
      <c r="VG207" s="875"/>
      <c r="VH207" s="875"/>
      <c r="VI207" s="875"/>
      <c r="VJ207" s="875"/>
      <c r="VK207" s="875"/>
      <c r="VL207" s="875"/>
      <c r="VM207" s="875"/>
      <c r="VN207" s="875"/>
      <c r="VO207" s="875"/>
      <c r="VP207" s="875"/>
      <c r="VQ207" s="875"/>
      <c r="VR207" s="875"/>
      <c r="VS207" s="875"/>
      <c r="VT207" s="875"/>
      <c r="VU207" s="875"/>
      <c r="VV207" s="875"/>
      <c r="VW207" s="875"/>
      <c r="VX207" s="875"/>
      <c r="VY207" s="875"/>
      <c r="VZ207" s="875"/>
      <c r="WA207" s="875"/>
      <c r="WB207" s="875"/>
      <c r="WC207" s="875"/>
      <c r="WD207" s="875"/>
      <c r="WE207" s="875"/>
      <c r="WF207" s="875"/>
      <c r="WG207" s="875"/>
      <c r="WH207" s="875"/>
      <c r="WI207" s="875"/>
      <c r="WJ207" s="875"/>
      <c r="WK207" s="875"/>
      <c r="WL207" s="875"/>
      <c r="WM207" s="875"/>
      <c r="WN207" s="875"/>
      <c r="WO207" s="875"/>
      <c r="WP207" s="875"/>
      <c r="WQ207" s="875"/>
      <c r="WR207" s="875"/>
      <c r="WS207" s="875"/>
      <c r="WT207" s="875"/>
      <c r="WU207" s="875"/>
      <c r="WV207" s="875"/>
      <c r="WW207" s="875"/>
      <c r="WX207" s="875"/>
      <c r="WY207" s="875"/>
      <c r="WZ207" s="875"/>
      <c r="XA207" s="875"/>
      <c r="XB207" s="875"/>
      <c r="XC207" s="875"/>
      <c r="XD207" s="875"/>
      <c r="XE207" s="875"/>
      <c r="XF207" s="875"/>
      <c r="XG207" s="875"/>
      <c r="XH207" s="875"/>
      <c r="XI207" s="875"/>
      <c r="XJ207" s="875"/>
      <c r="XK207" s="875"/>
      <c r="XL207" s="875"/>
      <c r="XM207" s="875"/>
      <c r="XN207" s="875"/>
      <c r="XO207" s="875"/>
      <c r="XP207" s="875"/>
      <c r="XQ207" s="875"/>
      <c r="XR207" s="875"/>
      <c r="XS207" s="875"/>
      <c r="XT207" s="875"/>
      <c r="XU207" s="875"/>
      <c r="XV207" s="875"/>
      <c r="XW207" s="875"/>
      <c r="XX207" s="875"/>
      <c r="XY207" s="875"/>
      <c r="XZ207" s="875"/>
      <c r="YA207" s="875"/>
      <c r="YB207" s="875"/>
      <c r="YC207" s="875"/>
      <c r="YD207" s="875"/>
      <c r="YE207" s="875"/>
      <c r="YF207" s="875"/>
      <c r="YG207" s="875"/>
      <c r="YH207" s="875"/>
      <c r="YI207" s="875"/>
      <c r="YJ207" s="875"/>
      <c r="YK207" s="875"/>
      <c r="YL207" s="875"/>
      <c r="YM207" s="875"/>
      <c r="YN207" s="875"/>
      <c r="YO207" s="875"/>
      <c r="YP207" s="875"/>
      <c r="YQ207" s="875"/>
      <c r="YR207" s="875"/>
      <c r="YS207" s="875"/>
      <c r="YT207" s="875"/>
      <c r="YU207" s="875"/>
      <c r="YV207" s="875"/>
      <c r="YW207" s="875"/>
      <c r="YX207" s="875"/>
      <c r="YY207" s="875"/>
      <c r="YZ207" s="875"/>
      <c r="ZA207" s="875"/>
      <c r="ZB207" s="875"/>
      <c r="ZC207" s="875"/>
      <c r="ZD207" s="875"/>
      <c r="ZE207" s="875"/>
      <c r="ZF207" s="875"/>
      <c r="ZG207" s="875"/>
      <c r="ZH207" s="875"/>
      <c r="ZI207" s="875"/>
      <c r="ZJ207" s="875"/>
      <c r="ZK207" s="875"/>
      <c r="ZL207" s="875"/>
      <c r="ZM207" s="875"/>
      <c r="ZN207" s="875"/>
      <c r="ZO207" s="875"/>
      <c r="ZP207" s="875"/>
      <c r="ZQ207" s="875"/>
      <c r="ZR207" s="875"/>
      <c r="ZS207" s="875"/>
      <c r="ZT207" s="875"/>
      <c r="ZU207" s="875"/>
      <c r="ZV207" s="875"/>
      <c r="ZW207" s="875"/>
      <c r="ZX207" s="875"/>
      <c r="ZY207" s="875"/>
      <c r="ZZ207" s="875"/>
      <c r="AAA207" s="875"/>
      <c r="AAB207" s="875"/>
      <c r="AAC207" s="875"/>
      <c r="AAD207" s="875"/>
      <c r="AAE207" s="875"/>
      <c r="AAF207" s="875"/>
      <c r="AAG207" s="875"/>
      <c r="AAH207" s="875"/>
      <c r="AAI207" s="875"/>
      <c r="AAJ207" s="875"/>
      <c r="AAK207" s="875"/>
      <c r="AAL207" s="875"/>
      <c r="AAM207" s="875"/>
      <c r="AAN207" s="875"/>
      <c r="AAO207" s="875"/>
      <c r="AAP207" s="875"/>
      <c r="AAQ207" s="875"/>
      <c r="AAR207" s="875"/>
      <c r="AAS207" s="875"/>
      <c r="AAT207" s="875"/>
      <c r="AAU207" s="875"/>
      <c r="AAV207" s="875"/>
      <c r="AAW207" s="875"/>
      <c r="AAX207" s="875"/>
      <c r="AAY207" s="875"/>
      <c r="AAZ207" s="875"/>
      <c r="ABA207" s="875"/>
      <c r="ABB207" s="875"/>
      <c r="ABC207" s="875"/>
      <c r="ABD207" s="875"/>
      <c r="ABE207" s="875"/>
      <c r="ABF207" s="875"/>
      <c r="ABG207" s="875"/>
      <c r="ABH207" s="875"/>
      <c r="ABI207" s="875"/>
      <c r="ABJ207" s="875"/>
      <c r="ABK207" s="875"/>
      <c r="ABL207" s="875"/>
      <c r="ABM207" s="875"/>
      <c r="ABN207" s="875"/>
      <c r="ABO207" s="875"/>
      <c r="ABP207" s="875"/>
      <c r="ABQ207" s="875"/>
      <c r="ABR207" s="875"/>
      <c r="ABS207" s="875"/>
      <c r="ABT207" s="875"/>
      <c r="ABU207" s="875"/>
      <c r="ABV207" s="875"/>
      <c r="ABW207" s="875"/>
      <c r="ABX207" s="875"/>
      <c r="ABY207" s="875"/>
      <c r="ABZ207" s="875"/>
      <c r="ACA207" s="875"/>
      <c r="ACB207" s="875"/>
      <c r="ACC207" s="875"/>
      <c r="ACD207" s="875"/>
      <c r="ACE207" s="875"/>
      <c r="ACF207" s="875"/>
      <c r="ACG207" s="875"/>
      <c r="ACH207" s="875"/>
      <c r="ACI207" s="875"/>
      <c r="ACJ207" s="875"/>
      <c r="ACK207" s="875"/>
      <c r="ACM207" s="875"/>
      <c r="ACN207" s="875"/>
      <c r="ACO207" s="875"/>
      <c r="ACP207" s="875"/>
      <c r="ACQ207" s="875"/>
      <c r="ACR207" s="875"/>
      <c r="ACS207" s="875"/>
      <c r="ACT207" s="875"/>
      <c r="ACU207" s="875"/>
      <c r="ACV207" s="875"/>
      <c r="ACW207" s="875"/>
      <c r="ACX207" s="875"/>
      <c r="ACY207" s="875"/>
      <c r="ACZ207" s="875"/>
      <c r="ADA207" s="875"/>
      <c r="ADB207" s="875"/>
      <c r="ADC207" s="875"/>
      <c r="ADD207" s="875"/>
      <c r="ADE207" s="875"/>
      <c r="ADF207" s="875"/>
      <c r="ADG207" s="875"/>
      <c r="ADH207" s="875"/>
      <c r="ADI207" s="875"/>
      <c r="ADJ207" s="875"/>
      <c r="ADK207" s="875"/>
      <c r="ADL207" s="875"/>
      <c r="ADM207" s="875"/>
      <c r="ADN207" s="875"/>
      <c r="ADO207" s="875"/>
      <c r="ADP207" s="875"/>
      <c r="ADQ207" s="875"/>
      <c r="ADR207" s="875"/>
      <c r="ADS207" s="875"/>
      <c r="ADT207" s="875"/>
      <c r="ADU207" s="875"/>
      <c r="ADV207" s="875"/>
      <c r="ADW207" s="875"/>
      <c r="ADX207" s="875"/>
      <c r="ADY207" s="875"/>
      <c r="ADZ207" s="875"/>
      <c r="AEA207" s="875"/>
      <c r="AEB207" s="875"/>
      <c r="AEC207" s="875"/>
      <c r="AED207" s="875"/>
      <c r="AEE207" s="875"/>
      <c r="AEF207" s="875"/>
      <c r="AEG207" s="875"/>
      <c r="AEH207" s="875"/>
      <c r="AEI207" s="875"/>
      <c r="AEJ207" s="875"/>
      <c r="AEK207" s="875"/>
      <c r="AEL207" s="875"/>
      <c r="AEM207" s="875"/>
      <c r="AEN207" s="875"/>
      <c r="AEO207" s="875"/>
      <c r="AEP207" s="875"/>
      <c r="AEQ207" s="875"/>
      <c r="AER207" s="875"/>
      <c r="AES207" s="875"/>
      <c r="AET207" s="875"/>
      <c r="AEU207" s="875"/>
      <c r="AEV207" s="875"/>
      <c r="AEW207" s="875"/>
      <c r="AEX207" s="875"/>
      <c r="AEY207" s="875"/>
      <c r="AEZ207" s="875"/>
      <c r="AFA207" s="875"/>
      <c r="AFB207" s="875"/>
      <c r="AFC207" s="875"/>
      <c r="AFD207" s="875"/>
      <c r="AFE207" s="875"/>
      <c r="AFF207" s="875"/>
      <c r="AFG207" s="875"/>
      <c r="AFH207" s="875"/>
      <c r="AFI207" s="875"/>
      <c r="AFJ207" s="875"/>
      <c r="AFK207" s="875"/>
      <c r="AFL207" s="875"/>
      <c r="AFM207" s="875"/>
      <c r="AFN207" s="875"/>
      <c r="AFO207" s="875"/>
      <c r="AFP207" s="875"/>
      <c r="AFQ207" s="875"/>
      <c r="AFR207" s="875"/>
      <c r="AFS207" s="875"/>
      <c r="AFT207" s="875"/>
      <c r="AFU207" s="875"/>
      <c r="AFV207" s="875"/>
      <c r="AFW207" s="875"/>
      <c r="AFX207" s="875"/>
      <c r="AFY207" s="875"/>
      <c r="AFZ207" s="875"/>
      <c r="AGA207" s="875"/>
      <c r="AGB207" s="875"/>
      <c r="AGC207" s="875"/>
      <c r="AGD207" s="875"/>
      <c r="AGE207" s="875"/>
      <c r="AGF207" s="875"/>
      <c r="AGG207" s="875"/>
      <c r="AGH207" s="875"/>
      <c r="AGI207" s="875"/>
      <c r="AGJ207" s="875"/>
      <c r="AGK207" s="875"/>
      <c r="AGL207" s="875"/>
      <c r="AGM207" s="875"/>
      <c r="AGN207" s="875"/>
      <c r="AGO207" s="875"/>
      <c r="AGP207" s="875"/>
      <c r="AGQ207" s="875"/>
      <c r="AGR207" s="875"/>
      <c r="AGS207" s="875"/>
      <c r="AGT207" s="875"/>
      <c r="AGU207" s="875"/>
      <c r="AGV207" s="875"/>
      <c r="AGW207" s="875"/>
      <c r="AGX207" s="875"/>
      <c r="AGY207" s="875"/>
      <c r="AGZ207" s="875"/>
      <c r="AHA207" s="875"/>
      <c r="AHB207" s="875"/>
      <c r="AHC207" s="875"/>
      <c r="AHD207" s="875"/>
      <c r="AHE207" s="875"/>
      <c r="AHF207" s="875"/>
      <c r="AHG207" s="875"/>
      <c r="AHH207" s="875"/>
      <c r="AHI207" s="875"/>
      <c r="AHJ207" s="875"/>
      <c r="AHK207" s="875"/>
      <c r="AHL207" s="875"/>
      <c r="AHM207" s="875"/>
      <c r="AHN207" s="875"/>
      <c r="AHO207" s="875"/>
      <c r="AHP207" s="875"/>
      <c r="AHQ207" s="875"/>
      <c r="AHR207" s="875"/>
      <c r="AHS207" s="875"/>
      <c r="AHT207" s="875"/>
      <c r="AHU207" s="875"/>
      <c r="AHV207" s="875"/>
      <c r="AHW207" s="875"/>
      <c r="AHX207" s="875"/>
      <c r="AHY207" s="875"/>
      <c r="AHZ207" s="875"/>
      <c r="AIA207" s="875"/>
      <c r="AIB207" s="875"/>
      <c r="AIC207" s="875"/>
      <c r="AID207" s="875"/>
      <c r="AIE207" s="875"/>
      <c r="AIF207" s="875"/>
      <c r="AIG207" s="875"/>
      <c r="AIH207" s="875"/>
      <c r="AII207" s="875"/>
      <c r="AIJ207" s="875"/>
      <c r="AIK207" s="875"/>
      <c r="AIL207" s="875"/>
      <c r="AIM207" s="875"/>
      <c r="AIN207" s="875"/>
      <c r="AIO207" s="875"/>
      <c r="AIP207" s="875"/>
      <c r="AIQ207" s="875"/>
      <c r="AIR207" s="875"/>
      <c r="AIS207" s="875"/>
      <c r="AIT207" s="875"/>
      <c r="AIU207" s="875"/>
      <c r="AIV207" s="875"/>
      <c r="AIW207" s="875"/>
      <c r="AIX207" s="875"/>
      <c r="AIY207" s="875"/>
      <c r="AIZ207" s="875"/>
      <c r="AJA207" s="875"/>
      <c r="AJB207" s="875"/>
      <c r="AJC207" s="875"/>
      <c r="AJD207" s="875"/>
      <c r="AJE207" s="875"/>
      <c r="AJF207" s="875"/>
      <c r="AJG207" s="875"/>
      <c r="AJH207" s="875"/>
      <c r="AJI207" s="875"/>
      <c r="AJJ207" s="875"/>
      <c r="AJK207" s="875"/>
      <c r="AJL207" s="875"/>
      <c r="AJM207" s="875"/>
      <c r="AJN207" s="875"/>
      <c r="AJO207" s="875"/>
      <c r="AJP207" s="875"/>
      <c r="AJQ207" s="875"/>
      <c r="AJR207" s="875"/>
      <c r="AJS207" s="875"/>
      <c r="AJT207" s="875"/>
      <c r="AJU207" s="875"/>
      <c r="AJV207" s="875"/>
      <c r="AJW207" s="875"/>
      <c r="AJX207" s="875"/>
      <c r="AJY207" s="875"/>
      <c r="AJZ207" s="875"/>
      <c r="AKA207" s="875"/>
      <c r="AKB207" s="875"/>
      <c r="AKC207" s="875"/>
      <c r="AKD207" s="875"/>
      <c r="AKE207" s="875"/>
      <c r="AKF207" s="875"/>
      <c r="AKG207" s="875"/>
      <c r="AKH207" s="875"/>
      <c r="AKI207" s="875"/>
      <c r="AKJ207" s="875"/>
      <c r="AKK207" s="875"/>
      <c r="AKL207" s="875"/>
      <c r="AKM207" s="875"/>
      <c r="AKN207" s="875"/>
      <c r="AKO207" s="875"/>
      <c r="AKP207" s="875"/>
      <c r="AKQ207" s="875"/>
      <c r="AKR207" s="875"/>
      <c r="AKS207" s="875"/>
      <c r="AKT207" s="875"/>
      <c r="AKU207" s="875"/>
      <c r="AKV207" s="875"/>
      <c r="AKW207" s="875"/>
      <c r="AKX207" s="875"/>
      <c r="AKY207" s="875"/>
      <c r="AKZ207" s="875"/>
      <c r="ALA207" s="875"/>
      <c r="ALB207" s="875"/>
      <c r="ALC207" s="875"/>
      <c r="ALD207" s="875"/>
      <c r="ALE207" s="875"/>
      <c r="ALF207" s="875"/>
      <c r="ALG207" s="875"/>
      <c r="ALH207" s="875"/>
      <c r="ALI207" s="875"/>
      <c r="ALJ207" s="875"/>
      <c r="ALK207" s="875"/>
      <c r="ALL207" s="875"/>
      <c r="ALM207" s="875"/>
      <c r="ALN207" s="875"/>
      <c r="ALO207" s="875"/>
      <c r="ALP207" s="875"/>
      <c r="ALQ207" s="875"/>
      <c r="ALR207" s="875"/>
      <c r="ALS207" s="875"/>
      <c r="ALT207" s="875"/>
      <c r="ALU207" s="875"/>
      <c r="ALV207" s="875"/>
      <c r="ALW207" s="875"/>
      <c r="ALX207" s="875"/>
      <c r="ALY207" s="875"/>
      <c r="ALZ207" s="875"/>
      <c r="AMA207" s="875"/>
      <c r="AMB207" s="875"/>
      <c r="AMC207" s="875"/>
      <c r="AMD207" s="875"/>
      <c r="AME207" s="875"/>
      <c r="AMF207" s="875"/>
      <c r="AMG207" s="875"/>
      <c r="AMI207" s="875"/>
      <c r="AMJ207" s="875"/>
      <c r="AMK207" s="875"/>
      <c r="AML207" s="875"/>
      <c r="AMM207" s="875"/>
      <c r="AMN207" s="875"/>
      <c r="AMO207" s="875"/>
      <c r="AMP207" s="875"/>
      <c r="AMQ207" s="875"/>
      <c r="AMR207" s="875"/>
      <c r="AMS207" s="875"/>
      <c r="AMT207" s="875"/>
      <c r="AMU207" s="875"/>
      <c r="AMV207" s="875"/>
      <c r="AMW207" s="875"/>
      <c r="AMX207" s="875"/>
      <c r="AMY207" s="875"/>
      <c r="AMZ207" s="875"/>
      <c r="ANA207" s="875"/>
      <c r="ANB207" s="875"/>
      <c r="ANC207" s="875"/>
      <c r="AND207" s="875"/>
      <c r="ANE207" s="875"/>
      <c r="ANF207" s="875"/>
      <c r="ANG207" s="875"/>
      <c r="ANH207" s="875"/>
      <c r="ANI207" s="875"/>
      <c r="ANJ207" s="875"/>
      <c r="ANK207" s="875"/>
      <c r="ANL207" s="875"/>
      <c r="ANM207" s="875"/>
      <c r="ANN207" s="875"/>
      <c r="ANO207" s="875"/>
      <c r="ANP207" s="875"/>
      <c r="ANQ207" s="875"/>
      <c r="ANR207" s="875"/>
      <c r="ANS207" s="875"/>
      <c r="ANT207" s="875"/>
      <c r="ANU207" s="875"/>
      <c r="ANV207" s="875"/>
      <c r="ANW207" s="875"/>
      <c r="ANX207" s="875"/>
      <c r="ANY207" s="875"/>
      <c r="ANZ207" s="875"/>
      <c r="AOA207" s="875"/>
      <c r="AOB207" s="875"/>
      <c r="AOC207" s="875"/>
      <c r="AOD207" s="875"/>
      <c r="AOE207" s="875"/>
      <c r="AOF207" s="875"/>
      <c r="AOG207" s="875"/>
      <c r="AOH207" s="875"/>
      <c r="AOI207" s="875"/>
      <c r="AOJ207" s="875"/>
      <c r="AOK207" s="875"/>
      <c r="AOL207" s="875"/>
      <c r="AOM207" s="875"/>
      <c r="AON207" s="875"/>
      <c r="AOO207" s="875"/>
      <c r="AOP207" s="875"/>
      <c r="AOQ207" s="875"/>
      <c r="AOR207" s="875"/>
      <c r="AOS207" s="875"/>
      <c r="AOT207" s="875"/>
      <c r="AOU207" s="875"/>
      <c r="AOV207" s="875"/>
      <c r="AOW207" s="875"/>
      <c r="AOX207" s="875"/>
      <c r="AOY207" s="875"/>
      <c r="AOZ207" s="875"/>
      <c r="APA207" s="875"/>
      <c r="APB207" s="875"/>
      <c r="APC207" s="875"/>
      <c r="APD207" s="875"/>
      <c r="APE207" s="875"/>
      <c r="APF207" s="875"/>
      <c r="APG207" s="875"/>
      <c r="APH207" s="875"/>
      <c r="API207" s="875"/>
      <c r="APJ207" s="875"/>
      <c r="APK207" s="875"/>
      <c r="APL207" s="875"/>
      <c r="APM207" s="875"/>
      <c r="APN207" s="875"/>
      <c r="APO207" s="875"/>
      <c r="APP207" s="875"/>
      <c r="APQ207" s="875"/>
      <c r="APR207" s="875"/>
      <c r="APS207" s="875"/>
      <c r="APT207" s="875"/>
      <c r="APU207" s="875"/>
      <c r="APV207" s="875"/>
      <c r="APW207" s="875"/>
      <c r="APX207" s="875"/>
      <c r="APY207" s="875"/>
      <c r="APZ207" s="875"/>
      <c r="AQA207" s="875"/>
      <c r="AQB207" s="875"/>
      <c r="AQC207" s="875"/>
      <c r="AQD207" s="875"/>
      <c r="AQE207" s="875"/>
      <c r="AQF207" s="875"/>
      <c r="AQG207" s="875"/>
      <c r="AQH207" s="875"/>
      <c r="AQI207" s="875"/>
      <c r="AQJ207" s="875"/>
      <c r="AQK207" s="875"/>
      <c r="AQL207" s="875"/>
      <c r="AQM207" s="875"/>
      <c r="AQN207" s="875"/>
      <c r="AQO207" s="875"/>
      <c r="AQP207" s="875"/>
      <c r="AQQ207" s="875"/>
      <c r="AQR207" s="875"/>
      <c r="AQS207" s="875"/>
      <c r="AQT207" s="875"/>
      <c r="AQU207" s="875"/>
      <c r="AQV207" s="875"/>
      <c r="AQW207" s="875"/>
      <c r="AQX207" s="875"/>
      <c r="AQY207" s="875"/>
      <c r="AQZ207" s="875"/>
      <c r="ARA207" s="875"/>
      <c r="ARB207" s="875"/>
      <c r="ARC207" s="875"/>
      <c r="ARD207" s="875"/>
      <c r="ARE207" s="875"/>
      <c r="ARF207" s="875"/>
      <c r="ARG207" s="875"/>
      <c r="ARH207" s="875"/>
      <c r="ARI207" s="875"/>
      <c r="ARJ207" s="875"/>
      <c r="ARK207" s="875"/>
      <c r="ARL207" s="875"/>
      <c r="ARM207" s="875"/>
      <c r="ARN207" s="875"/>
      <c r="ARO207" s="875"/>
      <c r="ARP207" s="875"/>
      <c r="ARQ207" s="875"/>
      <c r="ARR207" s="875"/>
      <c r="ARS207" s="875"/>
      <c r="ART207" s="875"/>
      <c r="ARU207" s="875"/>
      <c r="ARV207" s="875"/>
      <c r="ARW207" s="875"/>
      <c r="ARX207" s="875"/>
      <c r="ARY207" s="875"/>
      <c r="ARZ207" s="875"/>
      <c r="ASA207" s="875"/>
      <c r="ASB207" s="875"/>
      <c r="ASC207" s="875"/>
      <c r="ASD207" s="875"/>
      <c r="ASE207" s="875"/>
      <c r="ASF207" s="875"/>
      <c r="ASG207" s="875"/>
      <c r="ASH207" s="875"/>
      <c r="ASI207" s="875"/>
      <c r="ASJ207" s="875"/>
      <c r="ASK207" s="875"/>
      <c r="ASL207" s="875"/>
      <c r="ASM207" s="875"/>
      <c r="ASN207" s="875"/>
      <c r="ASO207" s="875"/>
      <c r="ASP207" s="875"/>
      <c r="ASQ207" s="875"/>
      <c r="ASR207" s="875"/>
      <c r="ASS207" s="875"/>
      <c r="AST207" s="875"/>
      <c r="ASU207" s="875"/>
      <c r="ASV207" s="875"/>
      <c r="ASW207" s="875"/>
      <c r="ASX207" s="875"/>
      <c r="ASY207" s="875"/>
      <c r="ASZ207" s="875"/>
      <c r="ATA207" s="875"/>
      <c r="ATB207" s="875"/>
      <c r="ATC207" s="875"/>
      <c r="ATD207" s="875"/>
      <c r="ATE207" s="875"/>
      <c r="ATF207" s="875"/>
      <c r="ATG207" s="875"/>
      <c r="ATH207" s="875"/>
      <c r="ATI207" s="875"/>
      <c r="ATJ207" s="875"/>
      <c r="ATK207" s="875"/>
      <c r="ATL207" s="875"/>
      <c r="ATM207" s="875"/>
      <c r="ATN207" s="875"/>
      <c r="ATO207" s="875"/>
      <c r="ATP207" s="875"/>
      <c r="ATQ207" s="875"/>
      <c r="ATR207" s="875"/>
      <c r="ATS207" s="875"/>
      <c r="ATT207" s="875"/>
      <c r="ATU207" s="875"/>
      <c r="ATV207" s="875"/>
      <c r="ATW207" s="875"/>
      <c r="ATX207" s="875"/>
      <c r="ATY207" s="875"/>
      <c r="ATZ207" s="875"/>
      <c r="AUA207" s="875"/>
      <c r="AUB207" s="875"/>
      <c r="AUC207" s="875"/>
      <c r="AUD207" s="875"/>
      <c r="AUE207" s="875"/>
      <c r="AUF207" s="875"/>
      <c r="AUG207" s="875"/>
      <c r="AUH207" s="875"/>
      <c r="AUI207" s="875"/>
      <c r="AUJ207" s="875"/>
      <c r="AUK207" s="875"/>
      <c r="AUL207" s="875"/>
      <c r="AUM207" s="875"/>
      <c r="AUN207" s="875"/>
      <c r="AUO207" s="875"/>
      <c r="AUP207" s="875"/>
      <c r="AUQ207" s="875"/>
      <c r="AUR207" s="875"/>
      <c r="AUS207" s="875"/>
      <c r="AUT207" s="875"/>
      <c r="AUU207" s="875"/>
      <c r="AUV207" s="875"/>
      <c r="AUW207" s="875"/>
      <c r="AUX207" s="875"/>
      <c r="AUY207" s="875"/>
      <c r="AUZ207" s="875"/>
      <c r="AVA207" s="875"/>
      <c r="AVB207" s="875"/>
      <c r="AVC207" s="875"/>
      <c r="AVD207" s="875"/>
      <c r="AVE207" s="875"/>
      <c r="AVF207" s="875"/>
      <c r="AVG207" s="875"/>
      <c r="AVH207" s="875"/>
      <c r="AVI207" s="875"/>
      <c r="AVJ207" s="875"/>
      <c r="AVK207" s="875"/>
      <c r="AVL207" s="875"/>
      <c r="AVM207" s="875"/>
      <c r="AVN207" s="875"/>
      <c r="AVO207" s="875"/>
      <c r="AVP207" s="875"/>
      <c r="AVQ207" s="875"/>
      <c r="AVR207" s="875"/>
      <c r="AVS207" s="875"/>
      <c r="AVT207" s="875"/>
      <c r="AVU207" s="875"/>
      <c r="AVV207" s="875"/>
      <c r="AVW207" s="875"/>
      <c r="AVX207" s="875"/>
      <c r="AVY207" s="875"/>
      <c r="AVZ207" s="875"/>
      <c r="AWA207" s="875"/>
      <c r="AWB207" s="875"/>
      <c r="AWC207" s="875"/>
      <c r="AWE207" s="875"/>
      <c r="AWF207" s="875"/>
      <c r="AWG207" s="875"/>
      <c r="AWH207" s="875"/>
      <c r="AWI207" s="875"/>
      <c r="AWJ207" s="875"/>
      <c r="AWK207" s="875"/>
      <c r="AWL207" s="875"/>
      <c r="AWM207" s="875"/>
      <c r="AWN207" s="875"/>
      <c r="AWO207" s="875"/>
      <c r="AWP207" s="875"/>
      <c r="AWQ207" s="875"/>
      <c r="AWR207" s="875"/>
      <c r="AWS207" s="875"/>
      <c r="AWT207" s="875"/>
      <c r="AWU207" s="875"/>
      <c r="AWV207" s="875"/>
      <c r="AWW207" s="875"/>
      <c r="AWX207" s="875"/>
      <c r="AWY207" s="875"/>
      <c r="AWZ207" s="875"/>
      <c r="AXA207" s="875"/>
      <c r="AXB207" s="875"/>
      <c r="AXC207" s="875"/>
      <c r="AXD207" s="875"/>
      <c r="AXE207" s="875"/>
      <c r="AXF207" s="875"/>
      <c r="AXG207" s="875"/>
      <c r="AXH207" s="875"/>
      <c r="AXI207" s="875"/>
      <c r="AXJ207" s="875"/>
      <c r="AXK207" s="875"/>
      <c r="AXL207" s="875"/>
      <c r="AXM207" s="875"/>
      <c r="AXN207" s="875"/>
      <c r="AXO207" s="875"/>
      <c r="AXP207" s="875"/>
      <c r="AXQ207" s="875"/>
      <c r="AXR207" s="875"/>
      <c r="AXS207" s="875"/>
      <c r="AXT207" s="875"/>
      <c r="AXU207" s="875"/>
      <c r="AXV207" s="875"/>
      <c r="AXW207" s="875"/>
      <c r="AXX207" s="875"/>
      <c r="AXY207" s="875"/>
      <c r="AXZ207" s="875"/>
      <c r="AYA207" s="875"/>
      <c r="AYB207" s="875"/>
      <c r="AYC207" s="875"/>
      <c r="AYD207" s="875"/>
      <c r="AYE207" s="875"/>
      <c r="AYF207" s="875"/>
      <c r="AYG207" s="875"/>
      <c r="AYH207" s="875"/>
      <c r="AYI207" s="875"/>
      <c r="AYJ207" s="875"/>
      <c r="AYK207" s="875"/>
      <c r="AYL207" s="875"/>
      <c r="AYM207" s="875"/>
      <c r="AYN207" s="875"/>
      <c r="AYO207" s="875"/>
      <c r="AYP207" s="875"/>
      <c r="AYQ207" s="875"/>
      <c r="AYR207" s="875"/>
      <c r="AYS207" s="875"/>
      <c r="AYT207" s="875"/>
      <c r="AYU207" s="875"/>
      <c r="AYV207" s="875"/>
      <c r="AYW207" s="875"/>
      <c r="AYX207" s="875"/>
      <c r="AYY207" s="875"/>
      <c r="AYZ207" s="875"/>
      <c r="AZA207" s="875"/>
      <c r="AZB207" s="875"/>
      <c r="AZC207" s="875"/>
      <c r="AZD207" s="875"/>
      <c r="AZE207" s="875"/>
      <c r="AZF207" s="875"/>
      <c r="AZG207" s="875"/>
      <c r="AZH207" s="875"/>
      <c r="AZI207" s="875"/>
      <c r="AZJ207" s="875"/>
      <c r="AZK207" s="875"/>
      <c r="AZL207" s="875"/>
      <c r="AZM207" s="875"/>
      <c r="AZN207" s="875"/>
      <c r="AZO207" s="875"/>
      <c r="AZP207" s="875"/>
      <c r="AZQ207" s="875"/>
      <c r="AZR207" s="875"/>
      <c r="AZS207" s="875"/>
      <c r="AZT207" s="875"/>
      <c r="AZU207" s="875"/>
      <c r="AZV207" s="875"/>
      <c r="AZW207" s="875"/>
      <c r="AZX207" s="875"/>
      <c r="AZY207" s="875"/>
      <c r="AZZ207" s="875"/>
      <c r="BAA207" s="875"/>
      <c r="BAB207" s="875"/>
      <c r="BAC207" s="875"/>
      <c r="BAD207" s="875"/>
      <c r="BAE207" s="875"/>
      <c r="BAF207" s="875"/>
      <c r="BAG207" s="875"/>
      <c r="BAH207" s="875"/>
      <c r="BAI207" s="875"/>
      <c r="BAJ207" s="875"/>
      <c r="BAK207" s="875"/>
      <c r="BAL207" s="875"/>
      <c r="BAM207" s="875"/>
      <c r="BAN207" s="875"/>
      <c r="BAO207" s="875"/>
      <c r="BAP207" s="875"/>
      <c r="BAQ207" s="875"/>
      <c r="BAR207" s="875"/>
      <c r="BAS207" s="875"/>
      <c r="BAT207" s="875"/>
      <c r="BAU207" s="875"/>
      <c r="BAV207" s="875"/>
      <c r="BAW207" s="875"/>
      <c r="BAX207" s="875"/>
      <c r="BAY207" s="875"/>
      <c r="BAZ207" s="875"/>
      <c r="BBA207" s="875"/>
      <c r="BBB207" s="875"/>
      <c r="BBC207" s="875"/>
      <c r="BBD207" s="875"/>
      <c r="BBE207" s="875"/>
      <c r="BBF207" s="875"/>
      <c r="BBG207" s="875"/>
      <c r="BBH207" s="875"/>
      <c r="BBI207" s="875"/>
      <c r="BBJ207" s="875"/>
      <c r="BBK207" s="875"/>
      <c r="BBL207" s="875"/>
      <c r="BBM207" s="875"/>
      <c r="BBN207" s="875"/>
      <c r="BBO207" s="875"/>
      <c r="BBP207" s="875"/>
      <c r="BBQ207" s="875"/>
      <c r="BBR207" s="875"/>
      <c r="BBS207" s="875"/>
      <c r="BBT207" s="875"/>
      <c r="BBU207" s="875"/>
      <c r="BBV207" s="875"/>
      <c r="BBW207" s="875"/>
      <c r="BBX207" s="875"/>
      <c r="BBY207" s="875"/>
      <c r="BBZ207" s="875"/>
      <c r="BCA207" s="875"/>
      <c r="BCB207" s="875"/>
      <c r="BCC207" s="875"/>
      <c r="BCD207" s="875"/>
      <c r="BCE207" s="875"/>
      <c r="BCF207" s="875"/>
      <c r="BCG207" s="875"/>
      <c r="BCH207" s="875"/>
      <c r="BCI207" s="875"/>
      <c r="BCJ207" s="875"/>
      <c r="BCK207" s="875"/>
      <c r="BCL207" s="875"/>
      <c r="BCM207" s="875"/>
      <c r="BCN207" s="875"/>
      <c r="BCO207" s="875"/>
      <c r="BCP207" s="875"/>
      <c r="BCQ207" s="875"/>
      <c r="BCR207" s="875"/>
      <c r="BCS207" s="875"/>
      <c r="BCT207" s="875"/>
      <c r="BCU207" s="875"/>
      <c r="BCV207" s="875"/>
      <c r="BCW207" s="875"/>
      <c r="BCX207" s="875"/>
      <c r="BCY207" s="875"/>
      <c r="BCZ207" s="875"/>
      <c r="BDA207" s="875"/>
      <c r="BDB207" s="875"/>
      <c r="BDC207" s="875"/>
      <c r="BDD207" s="875"/>
      <c r="BDE207" s="875"/>
      <c r="BDF207" s="875"/>
      <c r="BDG207" s="875"/>
      <c r="BDH207" s="875"/>
      <c r="BDI207" s="875"/>
      <c r="BDJ207" s="875"/>
      <c r="BDK207" s="875"/>
      <c r="BDL207" s="875"/>
      <c r="BDM207" s="875"/>
      <c r="BDN207" s="875"/>
      <c r="BDO207" s="875"/>
      <c r="BDP207" s="875"/>
      <c r="BDQ207" s="875"/>
      <c r="BDR207" s="875"/>
      <c r="BDS207" s="875"/>
      <c r="BDT207" s="875"/>
      <c r="BDU207" s="875"/>
      <c r="BDV207" s="875"/>
      <c r="BDW207" s="875"/>
      <c r="BDX207" s="875"/>
      <c r="BDY207" s="875"/>
      <c r="BDZ207" s="875"/>
      <c r="BEA207" s="875"/>
      <c r="BEB207" s="875"/>
      <c r="BEC207" s="875"/>
      <c r="BED207" s="875"/>
      <c r="BEE207" s="875"/>
      <c r="BEF207" s="875"/>
      <c r="BEG207" s="875"/>
      <c r="BEH207" s="875"/>
      <c r="BEI207" s="875"/>
      <c r="BEJ207" s="875"/>
      <c r="BEK207" s="875"/>
      <c r="BEL207" s="875"/>
      <c r="BEM207" s="875"/>
      <c r="BEN207" s="875"/>
      <c r="BEO207" s="875"/>
      <c r="BEP207" s="875"/>
      <c r="BEQ207" s="875"/>
      <c r="BER207" s="875"/>
      <c r="BES207" s="875"/>
      <c r="BET207" s="875"/>
      <c r="BEU207" s="875"/>
      <c r="BEV207" s="875"/>
      <c r="BEW207" s="875"/>
      <c r="BEX207" s="875"/>
      <c r="BEY207" s="875"/>
      <c r="BEZ207" s="875"/>
      <c r="BFA207" s="875"/>
      <c r="BFB207" s="875"/>
      <c r="BFC207" s="875"/>
      <c r="BFD207" s="875"/>
      <c r="BFE207" s="875"/>
      <c r="BFF207" s="875"/>
      <c r="BFG207" s="875"/>
      <c r="BFH207" s="875"/>
      <c r="BFI207" s="875"/>
      <c r="BFJ207" s="875"/>
      <c r="BFK207" s="875"/>
      <c r="BFL207" s="875"/>
      <c r="BFM207" s="875"/>
      <c r="BFN207" s="875"/>
      <c r="BFO207" s="875"/>
      <c r="BFP207" s="875"/>
      <c r="BFQ207" s="875"/>
      <c r="BFR207" s="875"/>
      <c r="BFS207" s="875"/>
      <c r="BFT207" s="875"/>
      <c r="BFU207" s="875"/>
      <c r="BFV207" s="875"/>
      <c r="BFW207" s="875"/>
      <c r="BFX207" s="875"/>
      <c r="BFY207" s="875"/>
      <c r="BGA207" s="875"/>
      <c r="BGB207" s="875"/>
      <c r="BGC207" s="875"/>
      <c r="BGD207" s="875"/>
      <c r="BGE207" s="875"/>
      <c r="BGF207" s="875"/>
      <c r="BGG207" s="875"/>
      <c r="BGH207" s="875"/>
      <c r="BGI207" s="875"/>
      <c r="BGJ207" s="875"/>
      <c r="BGK207" s="875"/>
      <c r="BGL207" s="875"/>
      <c r="BGM207" s="875"/>
      <c r="BGN207" s="875"/>
      <c r="BGO207" s="875"/>
      <c r="BGP207" s="875"/>
      <c r="BGQ207" s="875"/>
      <c r="BGR207" s="875"/>
      <c r="BGS207" s="875"/>
      <c r="BGT207" s="875"/>
      <c r="BGU207" s="875"/>
      <c r="BGV207" s="875"/>
      <c r="BGW207" s="875"/>
      <c r="BGX207" s="875"/>
      <c r="BGY207" s="875"/>
      <c r="BGZ207" s="875"/>
      <c r="BHA207" s="875"/>
      <c r="BHB207" s="875"/>
      <c r="BHC207" s="875"/>
      <c r="BHD207" s="875"/>
      <c r="BHE207" s="875"/>
      <c r="BHF207" s="875"/>
      <c r="BHG207" s="875"/>
      <c r="BHH207" s="875"/>
      <c r="BHI207" s="875"/>
      <c r="BHJ207" s="875"/>
      <c r="BHK207" s="875"/>
      <c r="BHL207" s="875"/>
      <c r="BHM207" s="875"/>
      <c r="BHN207" s="875"/>
      <c r="BHO207" s="875"/>
      <c r="BHP207" s="875"/>
      <c r="BHQ207" s="875"/>
      <c r="BHR207" s="875"/>
      <c r="BHS207" s="875"/>
      <c r="BHT207" s="875"/>
      <c r="BHU207" s="875"/>
      <c r="BHV207" s="875"/>
      <c r="BHW207" s="875"/>
      <c r="BHX207" s="875"/>
      <c r="BHY207" s="875"/>
      <c r="BHZ207" s="875"/>
      <c r="BIA207" s="875"/>
      <c r="BIB207" s="875"/>
      <c r="BIC207" s="875"/>
      <c r="BID207" s="875"/>
      <c r="BIE207" s="875"/>
      <c r="BIF207" s="875"/>
      <c r="BIG207" s="875"/>
      <c r="BIH207" s="875"/>
      <c r="BII207" s="875"/>
      <c r="BIJ207" s="875"/>
      <c r="BIK207" s="875"/>
      <c r="BIL207" s="875"/>
      <c r="BIM207" s="875"/>
      <c r="BIN207" s="875"/>
      <c r="BIO207" s="875"/>
      <c r="BIP207" s="875"/>
      <c r="BIQ207" s="875"/>
      <c r="BIR207" s="875"/>
      <c r="BIS207" s="875"/>
      <c r="BIT207" s="875"/>
      <c r="BIU207" s="875"/>
      <c r="BIV207" s="875"/>
      <c r="BIW207" s="875"/>
      <c r="BIX207" s="875"/>
      <c r="BIY207" s="875"/>
      <c r="BIZ207" s="875"/>
      <c r="BJA207" s="875"/>
      <c r="BJB207" s="875"/>
      <c r="BJC207" s="875"/>
      <c r="BJD207" s="875"/>
      <c r="BJE207" s="875"/>
      <c r="BJF207" s="875"/>
      <c r="BJG207" s="875"/>
      <c r="BJH207" s="875"/>
      <c r="BJI207" s="875"/>
      <c r="BJJ207" s="875"/>
      <c r="BJK207" s="875"/>
      <c r="BJL207" s="875"/>
      <c r="BJM207" s="875"/>
      <c r="BJN207" s="875"/>
      <c r="BJO207" s="875"/>
      <c r="BJP207" s="875"/>
      <c r="BJQ207" s="875"/>
      <c r="BJR207" s="875"/>
      <c r="BJS207" s="875"/>
      <c r="BJT207" s="875"/>
      <c r="BJU207" s="875"/>
      <c r="BJV207" s="875"/>
      <c r="BJW207" s="875"/>
      <c r="BJX207" s="875"/>
      <c r="BJY207" s="875"/>
      <c r="BJZ207" s="875"/>
      <c r="BKA207" s="875"/>
      <c r="BKB207" s="875"/>
      <c r="BKC207" s="875"/>
      <c r="BKD207" s="875"/>
      <c r="BKE207" s="875"/>
      <c r="BKF207" s="875"/>
      <c r="BKG207" s="875"/>
      <c r="BKH207" s="875"/>
      <c r="BKI207" s="875"/>
      <c r="BKJ207" s="875"/>
      <c r="BKK207" s="875"/>
      <c r="BKL207" s="875"/>
      <c r="BKM207" s="875"/>
      <c r="BKN207" s="875"/>
      <c r="BKO207" s="875"/>
      <c r="BKP207" s="875"/>
      <c r="BKQ207" s="875"/>
      <c r="BKR207" s="875"/>
      <c r="BKS207" s="875"/>
      <c r="BKT207" s="875"/>
      <c r="BKU207" s="875"/>
      <c r="BKV207" s="875"/>
      <c r="BKW207" s="875"/>
      <c r="BKX207" s="875"/>
      <c r="BKY207" s="875"/>
      <c r="BKZ207" s="875"/>
      <c r="BLA207" s="875"/>
      <c r="BLB207" s="875"/>
      <c r="BLC207" s="875"/>
      <c r="BLD207" s="875"/>
      <c r="BLE207" s="875"/>
      <c r="BLF207" s="875"/>
      <c r="BLG207" s="875"/>
      <c r="BLH207" s="875"/>
      <c r="BLI207" s="875"/>
      <c r="BLJ207" s="875"/>
      <c r="BLK207" s="875"/>
      <c r="BLL207" s="875"/>
      <c r="BLM207" s="875"/>
      <c r="BLN207" s="875"/>
      <c r="BLO207" s="875"/>
      <c r="BLP207" s="875"/>
      <c r="BLQ207" s="875"/>
      <c r="BLR207" s="875"/>
      <c r="BLS207" s="875"/>
      <c r="BLT207" s="875"/>
      <c r="BLU207" s="875"/>
      <c r="BLV207" s="875"/>
      <c r="BLW207" s="875"/>
      <c r="BLX207" s="875"/>
      <c r="BLY207" s="875"/>
      <c r="BLZ207" s="875"/>
      <c r="BMA207" s="875"/>
      <c r="BMB207" s="875"/>
      <c r="BMC207" s="875"/>
      <c r="BMD207" s="875"/>
      <c r="BME207" s="875"/>
      <c r="BMF207" s="875"/>
      <c r="BMG207" s="875"/>
      <c r="BMH207" s="875"/>
      <c r="BMI207" s="875"/>
      <c r="BMJ207" s="875"/>
      <c r="BMK207" s="875"/>
      <c r="BML207" s="875"/>
      <c r="BMM207" s="875"/>
      <c r="BMN207" s="875"/>
      <c r="BMO207" s="875"/>
      <c r="BMP207" s="875"/>
      <c r="BMQ207" s="875"/>
      <c r="BMR207" s="875"/>
      <c r="BMS207" s="875"/>
      <c r="BMT207" s="875"/>
      <c r="BMU207" s="875"/>
      <c r="BMV207" s="875"/>
      <c r="BMW207" s="875"/>
      <c r="BMX207" s="875"/>
      <c r="BMY207" s="875"/>
      <c r="BMZ207" s="875"/>
      <c r="BNA207" s="875"/>
      <c r="BNB207" s="875"/>
      <c r="BNC207" s="875"/>
      <c r="BND207" s="875"/>
      <c r="BNE207" s="875"/>
      <c r="BNF207" s="875"/>
      <c r="BNG207" s="875"/>
      <c r="BNH207" s="875"/>
      <c r="BNI207" s="875"/>
      <c r="BNJ207" s="875"/>
      <c r="BNK207" s="875"/>
      <c r="BNL207" s="875"/>
      <c r="BNM207" s="875"/>
      <c r="BNN207" s="875"/>
      <c r="BNO207" s="875"/>
      <c r="BNP207" s="875"/>
      <c r="BNQ207" s="875"/>
      <c r="BNR207" s="875"/>
      <c r="BNS207" s="875"/>
      <c r="BNT207" s="875"/>
      <c r="BNU207" s="875"/>
      <c r="BNV207" s="875"/>
      <c r="BNW207" s="875"/>
      <c r="BNX207" s="875"/>
      <c r="BNY207" s="875"/>
      <c r="BNZ207" s="875"/>
      <c r="BOA207" s="875"/>
      <c r="BOB207" s="875"/>
      <c r="BOC207" s="875"/>
      <c r="BOD207" s="875"/>
      <c r="BOE207" s="875"/>
      <c r="BOF207" s="875"/>
      <c r="BOG207" s="875"/>
      <c r="BOH207" s="875"/>
      <c r="BOI207" s="875"/>
      <c r="BOJ207" s="875"/>
      <c r="BOK207" s="875"/>
      <c r="BOL207" s="875"/>
      <c r="BOM207" s="875"/>
      <c r="BON207" s="875"/>
      <c r="BOO207" s="875"/>
      <c r="BOP207" s="875"/>
      <c r="BOQ207" s="875"/>
      <c r="BOR207" s="875"/>
      <c r="BOS207" s="875"/>
      <c r="BOT207" s="875"/>
      <c r="BOU207" s="875"/>
      <c r="BOV207" s="875"/>
      <c r="BOW207" s="875"/>
      <c r="BOX207" s="875"/>
      <c r="BOY207" s="875"/>
      <c r="BOZ207" s="875"/>
      <c r="BPA207" s="875"/>
      <c r="BPB207" s="875"/>
      <c r="BPC207" s="875"/>
      <c r="BPD207" s="875"/>
      <c r="BPE207" s="875"/>
      <c r="BPF207" s="875"/>
      <c r="BPG207" s="875"/>
      <c r="BPH207" s="875"/>
      <c r="BPI207" s="875"/>
      <c r="BPJ207" s="875"/>
      <c r="BPK207" s="875"/>
      <c r="BPL207" s="875"/>
      <c r="BPM207" s="875"/>
      <c r="BPN207" s="875"/>
      <c r="BPO207" s="875"/>
      <c r="BPP207" s="875"/>
      <c r="BPQ207" s="875"/>
      <c r="BPR207" s="875"/>
      <c r="BPS207" s="875"/>
      <c r="BPT207" s="875"/>
      <c r="BPU207" s="875"/>
      <c r="BPW207" s="875"/>
      <c r="BPX207" s="875"/>
      <c r="BPY207" s="875"/>
      <c r="BPZ207" s="875"/>
      <c r="BQA207" s="875"/>
      <c r="BQB207" s="875"/>
      <c r="BQC207" s="875"/>
      <c r="BQD207" s="875"/>
      <c r="BQE207" s="875"/>
      <c r="BQF207" s="875"/>
      <c r="BQG207" s="875"/>
      <c r="BQH207" s="875"/>
      <c r="BQI207" s="875"/>
      <c r="BQJ207" s="875"/>
      <c r="BQK207" s="875"/>
      <c r="BQL207" s="875"/>
      <c r="BQM207" s="875"/>
      <c r="BQN207" s="875"/>
      <c r="BQO207" s="875"/>
      <c r="BQP207" s="875"/>
      <c r="BQQ207" s="875"/>
      <c r="BQR207" s="875"/>
      <c r="BQS207" s="875"/>
      <c r="BQT207" s="875"/>
      <c r="BQU207" s="875"/>
      <c r="BQV207" s="875"/>
      <c r="BQW207" s="875"/>
      <c r="BQX207" s="875"/>
      <c r="BQY207" s="875"/>
      <c r="BQZ207" s="875"/>
      <c r="BRA207" s="875"/>
      <c r="BRB207" s="875"/>
      <c r="BRC207" s="875"/>
      <c r="BRD207" s="875"/>
      <c r="BRE207" s="875"/>
      <c r="BRF207" s="875"/>
      <c r="BRG207" s="875"/>
      <c r="BRH207" s="875"/>
      <c r="BRI207" s="875"/>
      <c r="BRJ207" s="875"/>
      <c r="BRK207" s="875"/>
      <c r="BRL207" s="875"/>
      <c r="BRM207" s="875"/>
      <c r="BRN207" s="875"/>
      <c r="BRO207" s="875"/>
      <c r="BRP207" s="875"/>
      <c r="BRQ207" s="875"/>
      <c r="BRR207" s="875"/>
      <c r="BRS207" s="875"/>
      <c r="BRT207" s="875"/>
      <c r="BRU207" s="875"/>
      <c r="BRV207" s="875"/>
      <c r="BRW207" s="875"/>
      <c r="BRX207" s="875"/>
      <c r="BRY207" s="875"/>
      <c r="BRZ207" s="875"/>
      <c r="BSA207" s="875"/>
      <c r="BSB207" s="875"/>
      <c r="BSC207" s="875"/>
      <c r="BSD207" s="875"/>
      <c r="BSE207" s="875"/>
      <c r="BSF207" s="875"/>
      <c r="BSG207" s="875"/>
      <c r="BSH207" s="875"/>
      <c r="BSI207" s="875"/>
      <c r="BSJ207" s="875"/>
      <c r="BSK207" s="875"/>
      <c r="BSL207" s="875"/>
      <c r="BSM207" s="875"/>
      <c r="BSN207" s="875"/>
      <c r="BSO207" s="875"/>
      <c r="BSP207" s="875"/>
      <c r="BSQ207" s="875"/>
      <c r="BSR207" s="875"/>
      <c r="BSS207" s="875"/>
      <c r="BST207" s="875"/>
      <c r="BSU207" s="875"/>
      <c r="BSV207" s="875"/>
      <c r="BSW207" s="875"/>
      <c r="BSX207" s="875"/>
      <c r="BSY207" s="875"/>
      <c r="BSZ207" s="875"/>
      <c r="BTA207" s="875"/>
      <c r="BTB207" s="875"/>
      <c r="BTC207" s="875"/>
      <c r="BTD207" s="875"/>
      <c r="BTE207" s="875"/>
      <c r="BTF207" s="875"/>
      <c r="BTG207" s="875"/>
      <c r="BTH207" s="875"/>
      <c r="BTI207" s="875"/>
      <c r="BTJ207" s="875"/>
      <c r="BTK207" s="875"/>
      <c r="BTL207" s="875"/>
      <c r="BTM207" s="875"/>
      <c r="BTN207" s="875"/>
      <c r="BTO207" s="875"/>
      <c r="BTP207" s="875"/>
      <c r="BTQ207" s="875"/>
      <c r="BTR207" s="875"/>
      <c r="BTS207" s="875"/>
      <c r="BTT207" s="875"/>
      <c r="BTU207" s="875"/>
      <c r="BTV207" s="875"/>
      <c r="BTW207" s="875"/>
      <c r="BTX207" s="875"/>
      <c r="BTY207" s="875"/>
      <c r="BTZ207" s="875"/>
      <c r="BUA207" s="875"/>
      <c r="BUB207" s="875"/>
      <c r="BUC207" s="875"/>
      <c r="BUD207" s="875"/>
      <c r="BUE207" s="875"/>
      <c r="BUF207" s="875"/>
      <c r="BUG207" s="875"/>
      <c r="BUH207" s="875"/>
      <c r="BUI207" s="875"/>
      <c r="BUJ207" s="875"/>
      <c r="BUK207" s="875"/>
      <c r="BUL207" s="875"/>
      <c r="BUM207" s="875"/>
      <c r="BUN207" s="875"/>
      <c r="BUO207" s="875"/>
      <c r="BUP207" s="875"/>
      <c r="BUQ207" s="875"/>
      <c r="BUR207" s="875"/>
      <c r="BUS207" s="875"/>
      <c r="BUT207" s="875"/>
      <c r="BUU207" s="875"/>
      <c r="BUV207" s="875"/>
      <c r="BUW207" s="875"/>
      <c r="BUX207" s="875"/>
      <c r="BUY207" s="875"/>
      <c r="BUZ207" s="875"/>
      <c r="BVA207" s="875"/>
      <c r="BVB207" s="875"/>
      <c r="BVC207" s="875"/>
      <c r="BVD207" s="875"/>
      <c r="BVE207" s="875"/>
      <c r="BVF207" s="875"/>
      <c r="BVG207" s="875"/>
      <c r="BVH207" s="875"/>
      <c r="BVI207" s="875"/>
      <c r="BVJ207" s="875"/>
      <c r="BVK207" s="875"/>
      <c r="BVL207" s="875"/>
      <c r="BVM207" s="875"/>
      <c r="BVN207" s="875"/>
      <c r="BVO207" s="875"/>
      <c r="BVP207" s="875"/>
      <c r="BVQ207" s="875"/>
      <c r="BVR207" s="875"/>
      <c r="BVS207" s="875"/>
      <c r="BVT207" s="875"/>
      <c r="BVU207" s="875"/>
      <c r="BVV207" s="875"/>
      <c r="BVW207" s="875"/>
      <c r="BVX207" s="875"/>
      <c r="BVY207" s="875"/>
      <c r="BVZ207" s="875"/>
      <c r="BWA207" s="875"/>
      <c r="BWB207" s="875"/>
      <c r="BWC207" s="875"/>
      <c r="BWD207" s="875"/>
      <c r="BWE207" s="875"/>
      <c r="BWF207" s="875"/>
      <c r="BWG207" s="875"/>
      <c r="BWH207" s="875"/>
      <c r="BWI207" s="875"/>
      <c r="BWJ207" s="875"/>
      <c r="BWK207" s="875"/>
      <c r="BWL207" s="875"/>
      <c r="BWM207" s="875"/>
      <c r="BWN207" s="875"/>
      <c r="BWO207" s="875"/>
      <c r="BWP207" s="875"/>
      <c r="BWQ207" s="875"/>
      <c r="BWR207" s="875"/>
      <c r="BWS207" s="875"/>
      <c r="BWT207" s="875"/>
      <c r="BWU207" s="875"/>
      <c r="BWV207" s="875"/>
      <c r="BWW207" s="875"/>
      <c r="BWX207" s="875"/>
      <c r="BWY207" s="875"/>
      <c r="BWZ207" s="875"/>
      <c r="BXA207" s="875"/>
      <c r="BXB207" s="875"/>
      <c r="BXC207" s="875"/>
      <c r="BXD207" s="875"/>
      <c r="BXE207" s="875"/>
      <c r="BXF207" s="875"/>
      <c r="BXG207" s="875"/>
      <c r="BXH207" s="875"/>
      <c r="BXI207" s="875"/>
      <c r="BXJ207" s="875"/>
      <c r="BXK207" s="875"/>
      <c r="BXL207" s="875"/>
      <c r="BXM207" s="875"/>
      <c r="BXN207" s="875"/>
      <c r="BXO207" s="875"/>
      <c r="BXP207" s="875"/>
      <c r="BXQ207" s="875"/>
      <c r="BXR207" s="875"/>
      <c r="BXS207" s="875"/>
      <c r="BXT207" s="875"/>
      <c r="BXU207" s="875"/>
      <c r="BXV207" s="875"/>
      <c r="BXW207" s="875"/>
      <c r="BXX207" s="875"/>
      <c r="BXY207" s="875"/>
      <c r="BXZ207" s="875"/>
      <c r="BYA207" s="875"/>
      <c r="BYB207" s="875"/>
      <c r="BYC207" s="875"/>
      <c r="BYD207" s="875"/>
      <c r="BYE207" s="875"/>
      <c r="BYF207" s="875"/>
      <c r="BYG207" s="875"/>
      <c r="BYH207" s="875"/>
      <c r="BYI207" s="875"/>
      <c r="BYJ207" s="875"/>
      <c r="BYK207" s="875"/>
      <c r="BYL207" s="875"/>
      <c r="BYM207" s="875"/>
      <c r="BYN207" s="875"/>
      <c r="BYO207" s="875"/>
      <c r="BYP207" s="875"/>
      <c r="BYQ207" s="875"/>
      <c r="BYR207" s="875"/>
      <c r="BYS207" s="875"/>
      <c r="BYT207" s="875"/>
      <c r="BYU207" s="875"/>
      <c r="BYV207" s="875"/>
      <c r="BYW207" s="875"/>
      <c r="BYX207" s="875"/>
      <c r="BYY207" s="875"/>
      <c r="BYZ207" s="875"/>
      <c r="BZA207" s="875"/>
      <c r="BZB207" s="875"/>
      <c r="BZC207" s="875"/>
      <c r="BZD207" s="875"/>
      <c r="BZE207" s="875"/>
      <c r="BZF207" s="875"/>
      <c r="BZG207" s="875"/>
      <c r="BZH207" s="875"/>
      <c r="BZI207" s="875"/>
      <c r="BZJ207" s="875"/>
      <c r="BZK207" s="875"/>
      <c r="BZL207" s="875"/>
      <c r="BZM207" s="875"/>
      <c r="BZN207" s="875"/>
      <c r="BZO207" s="875"/>
      <c r="BZP207" s="875"/>
      <c r="BZQ207" s="875"/>
      <c r="BZS207" s="875"/>
      <c r="BZT207" s="875"/>
      <c r="BZU207" s="875"/>
      <c r="BZV207" s="875"/>
      <c r="BZW207" s="875"/>
      <c r="BZX207" s="875"/>
      <c r="BZY207" s="875"/>
      <c r="BZZ207" s="875"/>
      <c r="CAA207" s="875"/>
      <c r="CAB207" s="875"/>
      <c r="CAC207" s="875"/>
      <c r="CAD207" s="875"/>
      <c r="CAE207" s="875"/>
      <c r="CAF207" s="875"/>
      <c r="CAG207" s="875"/>
      <c r="CAH207" s="875"/>
      <c r="CAI207" s="875"/>
      <c r="CAJ207" s="875"/>
      <c r="CAK207" s="875"/>
      <c r="CAL207" s="875"/>
      <c r="CAM207" s="875"/>
      <c r="CAN207" s="875"/>
      <c r="CAO207" s="875"/>
      <c r="CAP207" s="875"/>
      <c r="CAQ207" s="875"/>
      <c r="CAR207" s="875"/>
      <c r="CAS207" s="875"/>
      <c r="CAT207" s="875"/>
      <c r="CAU207" s="875"/>
      <c r="CAV207" s="875"/>
      <c r="CAW207" s="875"/>
      <c r="CAX207" s="875"/>
      <c r="CAY207" s="875"/>
      <c r="CAZ207" s="875"/>
      <c r="CBA207" s="875"/>
      <c r="CBB207" s="875"/>
      <c r="CBC207" s="875"/>
      <c r="CBD207" s="875"/>
      <c r="CBE207" s="875"/>
      <c r="CBF207" s="875"/>
      <c r="CBG207" s="875"/>
      <c r="CBH207" s="875"/>
      <c r="CBI207" s="875"/>
      <c r="CBJ207" s="875"/>
      <c r="CBK207" s="875"/>
      <c r="CBL207" s="875"/>
      <c r="CBM207" s="875"/>
      <c r="CBN207" s="875"/>
      <c r="CBO207" s="875"/>
      <c r="CBP207" s="875"/>
      <c r="CBQ207" s="875"/>
      <c r="CBR207" s="875"/>
      <c r="CBS207" s="875"/>
      <c r="CBT207" s="875"/>
      <c r="CBU207" s="875"/>
      <c r="CBV207" s="875"/>
      <c r="CBW207" s="875"/>
      <c r="CBX207" s="875"/>
      <c r="CBY207" s="875"/>
      <c r="CBZ207" s="875"/>
      <c r="CCA207" s="875"/>
      <c r="CCB207" s="875"/>
      <c r="CCC207" s="875"/>
      <c r="CCD207" s="875"/>
      <c r="CCE207" s="875"/>
      <c r="CCF207" s="875"/>
      <c r="CCG207" s="875"/>
      <c r="CCH207" s="875"/>
      <c r="CCI207" s="875"/>
      <c r="CCJ207" s="875"/>
      <c r="CCK207" s="875"/>
      <c r="CCL207" s="875"/>
      <c r="CCM207" s="875"/>
      <c r="CCN207" s="875"/>
      <c r="CCO207" s="875"/>
      <c r="CCP207" s="875"/>
      <c r="CCQ207" s="875"/>
      <c r="CCR207" s="875"/>
      <c r="CCS207" s="875"/>
      <c r="CCT207" s="875"/>
      <c r="CCU207" s="875"/>
      <c r="CCV207" s="875"/>
      <c r="CCW207" s="875"/>
      <c r="CCX207" s="875"/>
      <c r="CCY207" s="875"/>
      <c r="CCZ207" s="875"/>
      <c r="CDA207" s="875"/>
      <c r="CDB207" s="875"/>
      <c r="CDC207" s="875"/>
      <c r="CDD207" s="875"/>
      <c r="CDE207" s="875"/>
      <c r="CDF207" s="875"/>
      <c r="CDG207" s="875"/>
      <c r="CDH207" s="875"/>
      <c r="CDI207" s="875"/>
      <c r="CDJ207" s="875"/>
      <c r="CDK207" s="875"/>
      <c r="CDL207" s="875"/>
      <c r="CDM207" s="875"/>
      <c r="CDN207" s="875"/>
      <c r="CDO207" s="875"/>
      <c r="CDP207" s="875"/>
      <c r="CDQ207" s="875"/>
      <c r="CDR207" s="875"/>
      <c r="CDS207" s="875"/>
      <c r="CDT207" s="875"/>
      <c r="CDU207" s="875"/>
      <c r="CDV207" s="875"/>
      <c r="CDW207" s="875"/>
      <c r="CDX207" s="875"/>
      <c r="CDY207" s="875"/>
      <c r="CDZ207" s="875"/>
      <c r="CEA207" s="875"/>
      <c r="CEB207" s="875"/>
      <c r="CEC207" s="875"/>
      <c r="CED207" s="875"/>
      <c r="CEE207" s="875"/>
      <c r="CEF207" s="875"/>
      <c r="CEG207" s="875"/>
      <c r="CEH207" s="875"/>
      <c r="CEI207" s="875"/>
      <c r="CEJ207" s="875"/>
      <c r="CEK207" s="875"/>
      <c r="CEL207" s="875"/>
      <c r="CEM207" s="875"/>
      <c r="CEN207" s="875"/>
      <c r="CEO207" s="875"/>
      <c r="CEP207" s="875"/>
      <c r="CEQ207" s="875"/>
      <c r="CER207" s="875"/>
      <c r="CES207" s="875"/>
      <c r="CET207" s="875"/>
      <c r="CEU207" s="875"/>
      <c r="CEV207" s="875"/>
      <c r="CEW207" s="875"/>
      <c r="CEX207" s="875"/>
      <c r="CEY207" s="875"/>
      <c r="CEZ207" s="875"/>
      <c r="CFA207" s="875"/>
      <c r="CFB207" s="875"/>
      <c r="CFC207" s="875"/>
      <c r="CFD207" s="875"/>
      <c r="CFE207" s="875"/>
      <c r="CFF207" s="875"/>
      <c r="CFG207" s="875"/>
      <c r="CFH207" s="875"/>
      <c r="CFI207" s="875"/>
      <c r="CFJ207" s="875"/>
      <c r="CFK207" s="875"/>
      <c r="CFL207" s="875"/>
      <c r="CFM207" s="875"/>
      <c r="CFN207" s="875"/>
      <c r="CFO207" s="875"/>
      <c r="CFP207" s="875"/>
      <c r="CFQ207" s="875"/>
      <c r="CFR207" s="875"/>
      <c r="CFS207" s="875"/>
      <c r="CFT207" s="875"/>
      <c r="CFU207" s="875"/>
      <c r="CFV207" s="875"/>
      <c r="CFW207" s="875"/>
      <c r="CFX207" s="875"/>
      <c r="CFY207" s="875"/>
      <c r="CFZ207" s="875"/>
      <c r="CGA207" s="875"/>
      <c r="CGB207" s="875"/>
      <c r="CGC207" s="875"/>
      <c r="CGD207" s="875"/>
      <c r="CGE207" s="875"/>
      <c r="CGF207" s="875"/>
      <c r="CGG207" s="875"/>
      <c r="CGH207" s="875"/>
      <c r="CGI207" s="875"/>
      <c r="CGJ207" s="875"/>
      <c r="CGK207" s="875"/>
      <c r="CGL207" s="875"/>
      <c r="CGM207" s="875"/>
      <c r="CGN207" s="875"/>
      <c r="CGO207" s="875"/>
      <c r="CGP207" s="875"/>
      <c r="CGQ207" s="875"/>
      <c r="CGR207" s="875"/>
      <c r="CGS207" s="875"/>
      <c r="CGT207" s="875"/>
      <c r="CGU207" s="875"/>
      <c r="CGV207" s="875"/>
      <c r="CGW207" s="875"/>
      <c r="CGX207" s="875"/>
      <c r="CGY207" s="875"/>
      <c r="CGZ207" s="875"/>
      <c r="CHA207" s="875"/>
      <c r="CHB207" s="875"/>
      <c r="CHC207" s="875"/>
      <c r="CHD207" s="875"/>
      <c r="CHE207" s="875"/>
      <c r="CHF207" s="875"/>
      <c r="CHG207" s="875"/>
      <c r="CHH207" s="875"/>
      <c r="CHI207" s="875"/>
      <c r="CHJ207" s="875"/>
      <c r="CHK207" s="875"/>
      <c r="CHL207" s="875"/>
      <c r="CHM207" s="875"/>
      <c r="CHN207" s="875"/>
      <c r="CHO207" s="875"/>
      <c r="CHP207" s="875"/>
      <c r="CHQ207" s="875"/>
      <c r="CHR207" s="875"/>
      <c r="CHS207" s="875"/>
      <c r="CHT207" s="875"/>
      <c r="CHU207" s="875"/>
      <c r="CHV207" s="875"/>
      <c r="CHW207" s="875"/>
      <c r="CHX207" s="875"/>
      <c r="CHY207" s="875"/>
      <c r="CHZ207" s="875"/>
      <c r="CIA207" s="875"/>
      <c r="CIB207" s="875"/>
      <c r="CIC207" s="875"/>
      <c r="CID207" s="875"/>
      <c r="CIE207" s="875"/>
      <c r="CIF207" s="875"/>
      <c r="CIG207" s="875"/>
      <c r="CIH207" s="875"/>
      <c r="CII207" s="875"/>
      <c r="CIJ207" s="875"/>
      <c r="CIK207" s="875"/>
      <c r="CIL207" s="875"/>
      <c r="CIM207" s="875"/>
      <c r="CIN207" s="875"/>
      <c r="CIO207" s="875"/>
      <c r="CIP207" s="875"/>
      <c r="CIQ207" s="875"/>
      <c r="CIR207" s="875"/>
      <c r="CIS207" s="875"/>
      <c r="CIT207" s="875"/>
      <c r="CIU207" s="875"/>
      <c r="CIV207" s="875"/>
      <c r="CIW207" s="875"/>
      <c r="CIX207" s="875"/>
      <c r="CIY207" s="875"/>
      <c r="CIZ207" s="875"/>
      <c r="CJA207" s="875"/>
      <c r="CJB207" s="875"/>
      <c r="CJC207" s="875"/>
      <c r="CJD207" s="875"/>
      <c r="CJE207" s="875"/>
      <c r="CJF207" s="875"/>
      <c r="CJG207" s="875"/>
      <c r="CJH207" s="875"/>
      <c r="CJI207" s="875"/>
      <c r="CJJ207" s="875"/>
      <c r="CJK207" s="875"/>
      <c r="CJL207" s="875"/>
      <c r="CJM207" s="875"/>
      <c r="CJO207" s="875"/>
      <c r="CJP207" s="875"/>
      <c r="CJQ207" s="875"/>
      <c r="CJR207" s="875"/>
      <c r="CJS207" s="875"/>
      <c r="CJT207" s="875"/>
      <c r="CJU207" s="875"/>
      <c r="CJV207" s="875"/>
      <c r="CJW207" s="875"/>
      <c r="CJX207" s="875"/>
      <c r="CJY207" s="875"/>
      <c r="CJZ207" s="875"/>
      <c r="CKA207" s="875"/>
      <c r="CKB207" s="875"/>
      <c r="CKC207" s="875"/>
      <c r="CKD207" s="875"/>
      <c r="CKE207" s="875"/>
      <c r="CKF207" s="875"/>
      <c r="CKG207" s="875"/>
      <c r="CKH207" s="875"/>
      <c r="CKI207" s="875"/>
      <c r="CKJ207" s="875"/>
      <c r="CKK207" s="875"/>
      <c r="CKL207" s="875"/>
      <c r="CKM207" s="875"/>
      <c r="CKN207" s="875"/>
      <c r="CKO207" s="875"/>
      <c r="CKP207" s="875"/>
      <c r="CKQ207" s="875"/>
      <c r="CKR207" s="875"/>
      <c r="CKS207" s="875"/>
      <c r="CKT207" s="875"/>
      <c r="CKU207" s="875"/>
      <c r="CKV207" s="875"/>
      <c r="CKW207" s="875"/>
      <c r="CKX207" s="875"/>
      <c r="CKY207" s="875"/>
      <c r="CKZ207" s="875"/>
      <c r="CLA207" s="875"/>
      <c r="CLB207" s="875"/>
      <c r="CLC207" s="875"/>
      <c r="CLD207" s="875"/>
      <c r="CLE207" s="875"/>
      <c r="CLF207" s="875"/>
      <c r="CLG207" s="875"/>
      <c r="CLH207" s="875"/>
      <c r="CLI207" s="875"/>
      <c r="CLJ207" s="875"/>
      <c r="CLK207" s="875"/>
      <c r="CLL207" s="875"/>
      <c r="CLM207" s="875"/>
      <c r="CLN207" s="875"/>
      <c r="CLO207" s="875"/>
      <c r="CLP207" s="875"/>
      <c r="CLQ207" s="875"/>
      <c r="CLR207" s="875"/>
      <c r="CLS207" s="875"/>
      <c r="CLT207" s="875"/>
      <c r="CLU207" s="875"/>
      <c r="CLV207" s="875"/>
      <c r="CLW207" s="875"/>
      <c r="CLX207" s="875"/>
      <c r="CLY207" s="875"/>
      <c r="CLZ207" s="875"/>
      <c r="CMA207" s="875"/>
      <c r="CMB207" s="875"/>
      <c r="CMC207" s="875"/>
      <c r="CMD207" s="875"/>
      <c r="CME207" s="875"/>
      <c r="CMF207" s="875"/>
      <c r="CMG207" s="875"/>
      <c r="CMH207" s="875"/>
      <c r="CMI207" s="875"/>
      <c r="CMJ207" s="875"/>
      <c r="CMK207" s="875"/>
      <c r="CML207" s="875"/>
      <c r="CMM207" s="875"/>
      <c r="CMN207" s="875"/>
      <c r="CMO207" s="875"/>
      <c r="CMP207" s="875"/>
      <c r="CMQ207" s="875"/>
      <c r="CMR207" s="875"/>
      <c r="CMS207" s="875"/>
      <c r="CMT207" s="875"/>
      <c r="CMU207" s="875"/>
      <c r="CMV207" s="875"/>
      <c r="CMW207" s="875"/>
      <c r="CMX207" s="875"/>
      <c r="CMY207" s="875"/>
      <c r="CMZ207" s="875"/>
      <c r="CNA207" s="875"/>
      <c r="CNB207" s="875"/>
      <c r="CNC207" s="875"/>
      <c r="CND207" s="875"/>
      <c r="CNE207" s="875"/>
      <c r="CNF207" s="875"/>
      <c r="CNG207" s="875"/>
      <c r="CNH207" s="875"/>
      <c r="CNI207" s="875"/>
      <c r="CNJ207" s="875"/>
      <c r="CNK207" s="875"/>
      <c r="CNL207" s="875"/>
      <c r="CNM207" s="875"/>
      <c r="CNN207" s="875"/>
      <c r="CNO207" s="875"/>
      <c r="CNP207" s="875"/>
      <c r="CNQ207" s="875"/>
      <c r="CNR207" s="875"/>
      <c r="CNS207" s="875"/>
      <c r="CNT207" s="875"/>
      <c r="CNU207" s="875"/>
      <c r="CNV207" s="875"/>
      <c r="CNW207" s="875"/>
      <c r="CNX207" s="875"/>
      <c r="CNY207" s="875"/>
      <c r="CNZ207" s="875"/>
      <c r="COA207" s="875"/>
      <c r="COB207" s="875"/>
      <c r="COC207" s="875"/>
      <c r="COD207" s="875"/>
      <c r="COE207" s="875"/>
      <c r="COF207" s="875"/>
      <c r="COG207" s="875"/>
      <c r="COH207" s="875"/>
      <c r="COI207" s="875"/>
      <c r="COJ207" s="875"/>
      <c r="COK207" s="875"/>
      <c r="COL207" s="875"/>
      <c r="COM207" s="875"/>
      <c r="CON207" s="875"/>
      <c r="COO207" s="875"/>
      <c r="COP207" s="875"/>
      <c r="COQ207" s="875"/>
      <c r="COR207" s="875"/>
      <c r="COS207" s="875"/>
      <c r="COT207" s="875"/>
      <c r="COU207" s="875"/>
      <c r="COV207" s="875"/>
      <c r="COW207" s="875"/>
      <c r="COX207" s="875"/>
      <c r="COY207" s="875"/>
      <c r="COZ207" s="875"/>
      <c r="CPA207" s="875"/>
      <c r="CPB207" s="875"/>
      <c r="CPC207" s="875"/>
      <c r="CPD207" s="875"/>
      <c r="CPE207" s="875"/>
      <c r="CPF207" s="875"/>
      <c r="CPG207" s="875"/>
      <c r="CPH207" s="875"/>
      <c r="CPI207" s="875"/>
      <c r="CPJ207" s="875"/>
      <c r="CPK207" s="875"/>
      <c r="CPL207" s="875"/>
      <c r="CPM207" s="875"/>
      <c r="CPN207" s="875"/>
      <c r="CPO207" s="875"/>
      <c r="CPP207" s="875"/>
      <c r="CPQ207" s="875"/>
      <c r="CPR207" s="875"/>
      <c r="CPS207" s="875"/>
      <c r="CPT207" s="875"/>
      <c r="CPU207" s="875"/>
      <c r="CPV207" s="875"/>
      <c r="CPW207" s="875"/>
      <c r="CPX207" s="875"/>
      <c r="CPY207" s="875"/>
      <c r="CPZ207" s="875"/>
      <c r="CQA207" s="875"/>
      <c r="CQB207" s="875"/>
      <c r="CQC207" s="875"/>
      <c r="CQD207" s="875"/>
      <c r="CQE207" s="875"/>
      <c r="CQF207" s="875"/>
      <c r="CQG207" s="875"/>
      <c r="CQH207" s="875"/>
      <c r="CQI207" s="875"/>
      <c r="CQJ207" s="875"/>
      <c r="CQK207" s="875"/>
      <c r="CQL207" s="875"/>
      <c r="CQM207" s="875"/>
      <c r="CQN207" s="875"/>
      <c r="CQO207" s="875"/>
      <c r="CQP207" s="875"/>
      <c r="CQQ207" s="875"/>
      <c r="CQR207" s="875"/>
      <c r="CQS207" s="875"/>
      <c r="CQT207" s="875"/>
      <c r="CQU207" s="875"/>
      <c r="CQV207" s="875"/>
      <c r="CQW207" s="875"/>
      <c r="CQX207" s="875"/>
      <c r="CQY207" s="875"/>
      <c r="CQZ207" s="875"/>
      <c r="CRA207" s="875"/>
      <c r="CRB207" s="875"/>
      <c r="CRC207" s="875"/>
      <c r="CRD207" s="875"/>
      <c r="CRE207" s="875"/>
      <c r="CRF207" s="875"/>
      <c r="CRG207" s="875"/>
      <c r="CRH207" s="875"/>
      <c r="CRI207" s="875"/>
      <c r="CRJ207" s="875"/>
      <c r="CRK207" s="875"/>
      <c r="CRL207" s="875"/>
      <c r="CRM207" s="875"/>
      <c r="CRN207" s="875"/>
      <c r="CRO207" s="875"/>
      <c r="CRP207" s="875"/>
      <c r="CRQ207" s="875"/>
      <c r="CRR207" s="875"/>
      <c r="CRS207" s="875"/>
      <c r="CRT207" s="875"/>
      <c r="CRU207" s="875"/>
      <c r="CRV207" s="875"/>
      <c r="CRW207" s="875"/>
      <c r="CRX207" s="875"/>
      <c r="CRY207" s="875"/>
      <c r="CRZ207" s="875"/>
      <c r="CSA207" s="875"/>
      <c r="CSB207" s="875"/>
      <c r="CSC207" s="875"/>
      <c r="CSD207" s="875"/>
      <c r="CSE207" s="875"/>
      <c r="CSF207" s="875"/>
      <c r="CSG207" s="875"/>
      <c r="CSH207" s="875"/>
      <c r="CSI207" s="875"/>
      <c r="CSJ207" s="875"/>
      <c r="CSK207" s="875"/>
      <c r="CSL207" s="875"/>
      <c r="CSM207" s="875"/>
      <c r="CSN207" s="875"/>
      <c r="CSO207" s="875"/>
      <c r="CSP207" s="875"/>
      <c r="CSQ207" s="875"/>
      <c r="CSR207" s="875"/>
      <c r="CSS207" s="875"/>
      <c r="CST207" s="875"/>
      <c r="CSU207" s="875"/>
      <c r="CSV207" s="875"/>
      <c r="CSW207" s="875"/>
      <c r="CSX207" s="875"/>
      <c r="CSY207" s="875"/>
      <c r="CSZ207" s="875"/>
      <c r="CTA207" s="875"/>
      <c r="CTB207" s="875"/>
      <c r="CTC207" s="875"/>
      <c r="CTD207" s="875"/>
      <c r="CTE207" s="875"/>
      <c r="CTF207" s="875"/>
      <c r="CTG207" s="875"/>
      <c r="CTH207" s="875"/>
      <c r="CTI207" s="875"/>
      <c r="CTK207" s="875"/>
      <c r="CTL207" s="875"/>
      <c r="CTM207" s="875"/>
      <c r="CTN207" s="875"/>
      <c r="CTO207" s="875"/>
      <c r="CTP207" s="875"/>
      <c r="CTQ207" s="875"/>
      <c r="CTR207" s="875"/>
      <c r="CTS207" s="875"/>
      <c r="CTT207" s="875"/>
      <c r="CTU207" s="875"/>
      <c r="CTV207" s="875"/>
      <c r="CTW207" s="875"/>
      <c r="CTX207" s="875"/>
      <c r="CTY207" s="875"/>
      <c r="CTZ207" s="875"/>
      <c r="CUA207" s="875"/>
      <c r="CUB207" s="875"/>
      <c r="CUC207" s="875"/>
      <c r="CUD207" s="875"/>
      <c r="CUE207" s="875"/>
      <c r="CUF207" s="875"/>
      <c r="CUG207" s="875"/>
      <c r="CUH207" s="875"/>
      <c r="CUI207" s="875"/>
      <c r="CUJ207" s="875"/>
      <c r="CUK207" s="875"/>
      <c r="CUL207" s="875"/>
      <c r="CUM207" s="875"/>
      <c r="CUN207" s="875"/>
      <c r="CUO207" s="875"/>
      <c r="CUP207" s="875"/>
      <c r="CUQ207" s="875"/>
      <c r="CUR207" s="875"/>
      <c r="CUS207" s="875"/>
      <c r="CUT207" s="875"/>
      <c r="CUU207" s="875"/>
      <c r="CUV207" s="875"/>
      <c r="CUW207" s="875"/>
      <c r="CUX207" s="875"/>
      <c r="CUY207" s="875"/>
      <c r="CUZ207" s="875"/>
      <c r="CVA207" s="875"/>
      <c r="CVB207" s="875"/>
      <c r="CVC207" s="875"/>
      <c r="CVD207" s="875"/>
      <c r="CVE207" s="875"/>
      <c r="CVF207" s="875"/>
      <c r="CVG207" s="875"/>
      <c r="CVH207" s="875"/>
      <c r="CVI207" s="875"/>
      <c r="CVJ207" s="875"/>
      <c r="CVK207" s="875"/>
      <c r="CVL207" s="875"/>
      <c r="CVM207" s="875"/>
      <c r="CVN207" s="875"/>
      <c r="CVO207" s="875"/>
      <c r="CVP207" s="875"/>
      <c r="CVQ207" s="875"/>
      <c r="CVR207" s="875"/>
      <c r="CVS207" s="875"/>
      <c r="CVT207" s="875"/>
      <c r="CVU207" s="875"/>
      <c r="CVV207" s="875"/>
      <c r="CVW207" s="875"/>
      <c r="CVX207" s="875"/>
      <c r="CVY207" s="875"/>
      <c r="CVZ207" s="875"/>
      <c r="CWA207" s="875"/>
      <c r="CWB207" s="875"/>
      <c r="CWC207" s="875"/>
      <c r="CWD207" s="875"/>
      <c r="CWE207" s="875"/>
      <c r="CWF207" s="875"/>
      <c r="CWG207" s="875"/>
      <c r="CWH207" s="875"/>
      <c r="CWI207" s="875"/>
      <c r="CWJ207" s="875"/>
      <c r="CWK207" s="875"/>
      <c r="CWL207" s="875"/>
      <c r="CWM207" s="875"/>
      <c r="CWN207" s="875"/>
      <c r="CWO207" s="875"/>
      <c r="CWP207" s="875"/>
      <c r="CWQ207" s="875"/>
      <c r="CWR207" s="875"/>
      <c r="CWS207" s="875"/>
      <c r="CWT207" s="875"/>
      <c r="CWU207" s="875"/>
      <c r="CWV207" s="875"/>
      <c r="CWW207" s="875"/>
      <c r="CWX207" s="875"/>
      <c r="CWY207" s="875"/>
      <c r="CWZ207" s="875"/>
      <c r="CXA207" s="875"/>
      <c r="CXB207" s="875"/>
      <c r="CXC207" s="875"/>
      <c r="CXD207" s="875"/>
      <c r="CXE207" s="875"/>
      <c r="CXF207" s="875"/>
      <c r="CXG207" s="875"/>
      <c r="CXH207" s="875"/>
      <c r="CXI207" s="875"/>
      <c r="CXJ207" s="875"/>
      <c r="CXK207" s="875"/>
      <c r="CXL207" s="875"/>
      <c r="CXM207" s="875"/>
      <c r="CXN207" s="875"/>
      <c r="CXO207" s="875"/>
      <c r="CXP207" s="875"/>
      <c r="CXQ207" s="875"/>
      <c r="CXR207" s="875"/>
      <c r="CXS207" s="875"/>
      <c r="CXT207" s="875"/>
      <c r="CXU207" s="875"/>
      <c r="CXV207" s="875"/>
      <c r="CXW207" s="875"/>
      <c r="CXX207" s="875"/>
      <c r="CXY207" s="875"/>
      <c r="CXZ207" s="875"/>
      <c r="CYA207" s="875"/>
      <c r="CYB207" s="875"/>
      <c r="CYC207" s="875"/>
      <c r="CYD207" s="875"/>
      <c r="CYE207" s="875"/>
      <c r="CYF207" s="875"/>
      <c r="CYG207" s="875"/>
      <c r="CYH207" s="875"/>
      <c r="CYI207" s="875"/>
      <c r="CYJ207" s="875"/>
      <c r="CYK207" s="875"/>
      <c r="CYL207" s="875"/>
      <c r="CYM207" s="875"/>
      <c r="CYN207" s="875"/>
      <c r="CYO207" s="875"/>
      <c r="CYP207" s="875"/>
      <c r="CYQ207" s="875"/>
      <c r="CYR207" s="875"/>
      <c r="CYS207" s="875"/>
      <c r="CYT207" s="875"/>
      <c r="CYU207" s="875"/>
      <c r="CYV207" s="875"/>
      <c r="CYW207" s="875"/>
      <c r="CYX207" s="875"/>
      <c r="CYY207" s="875"/>
      <c r="CYZ207" s="875"/>
      <c r="CZA207" s="875"/>
      <c r="CZB207" s="875"/>
      <c r="CZC207" s="875"/>
      <c r="CZD207" s="875"/>
      <c r="CZE207" s="875"/>
      <c r="CZF207" s="875"/>
      <c r="CZG207" s="875"/>
      <c r="CZH207" s="875"/>
      <c r="CZI207" s="875"/>
      <c r="CZJ207" s="875"/>
      <c r="CZK207" s="875"/>
      <c r="CZL207" s="875"/>
      <c r="CZM207" s="875"/>
      <c r="CZN207" s="875"/>
      <c r="CZO207" s="875"/>
      <c r="CZP207" s="875"/>
      <c r="CZQ207" s="875"/>
      <c r="CZR207" s="875"/>
      <c r="CZS207" s="875"/>
      <c r="CZT207" s="875"/>
      <c r="CZU207" s="875"/>
      <c r="CZV207" s="875"/>
      <c r="CZW207" s="875"/>
      <c r="CZX207" s="875"/>
      <c r="CZY207" s="875"/>
      <c r="CZZ207" s="875"/>
      <c r="DAA207" s="875"/>
      <c r="DAB207" s="875"/>
      <c r="DAC207" s="875"/>
      <c r="DAD207" s="875"/>
      <c r="DAE207" s="875"/>
      <c r="DAF207" s="875"/>
      <c r="DAG207" s="875"/>
      <c r="DAH207" s="875"/>
      <c r="DAI207" s="875"/>
      <c r="DAJ207" s="875"/>
      <c r="DAK207" s="875"/>
      <c r="DAL207" s="875"/>
      <c r="DAM207" s="875"/>
      <c r="DAN207" s="875"/>
      <c r="DAO207" s="875"/>
      <c r="DAP207" s="875"/>
      <c r="DAQ207" s="875"/>
      <c r="DAR207" s="875"/>
      <c r="DAS207" s="875"/>
      <c r="DAT207" s="875"/>
      <c r="DAU207" s="875"/>
      <c r="DAV207" s="875"/>
      <c r="DAW207" s="875"/>
      <c r="DAX207" s="875"/>
      <c r="DAY207" s="875"/>
      <c r="DAZ207" s="875"/>
      <c r="DBA207" s="875"/>
      <c r="DBB207" s="875"/>
      <c r="DBC207" s="875"/>
      <c r="DBD207" s="875"/>
      <c r="DBE207" s="875"/>
      <c r="DBF207" s="875"/>
      <c r="DBG207" s="875"/>
      <c r="DBH207" s="875"/>
      <c r="DBI207" s="875"/>
      <c r="DBJ207" s="875"/>
      <c r="DBK207" s="875"/>
      <c r="DBL207" s="875"/>
      <c r="DBM207" s="875"/>
      <c r="DBN207" s="875"/>
      <c r="DBO207" s="875"/>
      <c r="DBP207" s="875"/>
      <c r="DBQ207" s="875"/>
      <c r="DBR207" s="875"/>
      <c r="DBS207" s="875"/>
      <c r="DBT207" s="875"/>
      <c r="DBU207" s="875"/>
      <c r="DBV207" s="875"/>
      <c r="DBW207" s="875"/>
      <c r="DBX207" s="875"/>
      <c r="DBY207" s="875"/>
      <c r="DBZ207" s="875"/>
      <c r="DCA207" s="875"/>
      <c r="DCB207" s="875"/>
      <c r="DCC207" s="875"/>
      <c r="DCD207" s="875"/>
      <c r="DCE207" s="875"/>
      <c r="DCF207" s="875"/>
      <c r="DCG207" s="875"/>
      <c r="DCH207" s="875"/>
      <c r="DCI207" s="875"/>
      <c r="DCJ207" s="875"/>
      <c r="DCK207" s="875"/>
      <c r="DCL207" s="875"/>
      <c r="DCM207" s="875"/>
      <c r="DCN207" s="875"/>
      <c r="DCO207" s="875"/>
      <c r="DCP207" s="875"/>
      <c r="DCQ207" s="875"/>
      <c r="DCR207" s="875"/>
      <c r="DCS207" s="875"/>
      <c r="DCT207" s="875"/>
      <c r="DCU207" s="875"/>
      <c r="DCV207" s="875"/>
      <c r="DCW207" s="875"/>
      <c r="DCX207" s="875"/>
      <c r="DCY207" s="875"/>
      <c r="DCZ207" s="875"/>
      <c r="DDA207" s="875"/>
      <c r="DDB207" s="875"/>
      <c r="DDC207" s="875"/>
      <c r="DDD207" s="875"/>
      <c r="DDE207" s="875"/>
      <c r="DDG207" s="875"/>
      <c r="DDH207" s="875"/>
      <c r="DDI207" s="875"/>
      <c r="DDJ207" s="875"/>
      <c r="DDK207" s="875"/>
      <c r="DDL207" s="875"/>
      <c r="DDM207" s="875"/>
      <c r="DDN207" s="875"/>
      <c r="DDO207" s="875"/>
      <c r="DDP207" s="875"/>
      <c r="DDQ207" s="875"/>
      <c r="DDR207" s="875"/>
      <c r="DDS207" s="875"/>
      <c r="DDT207" s="875"/>
      <c r="DDU207" s="875"/>
      <c r="DDV207" s="875"/>
      <c r="DDW207" s="875"/>
      <c r="DDX207" s="875"/>
      <c r="DDY207" s="875"/>
      <c r="DDZ207" s="875"/>
      <c r="DEA207" s="875"/>
      <c r="DEB207" s="875"/>
      <c r="DEC207" s="875"/>
      <c r="DED207" s="875"/>
      <c r="DEE207" s="875"/>
      <c r="DEF207" s="875"/>
      <c r="DEG207" s="875"/>
      <c r="DEH207" s="875"/>
      <c r="DEI207" s="875"/>
      <c r="DEJ207" s="875"/>
      <c r="DEK207" s="875"/>
      <c r="DEL207" s="875"/>
      <c r="DEM207" s="875"/>
      <c r="DEN207" s="875"/>
      <c r="DEO207" s="875"/>
      <c r="DEP207" s="875"/>
      <c r="DEQ207" s="875"/>
      <c r="DER207" s="875"/>
      <c r="DES207" s="875"/>
      <c r="DET207" s="875"/>
      <c r="DEU207" s="875"/>
      <c r="DEV207" s="875"/>
      <c r="DEW207" s="875"/>
      <c r="DEX207" s="875"/>
      <c r="DEY207" s="875"/>
      <c r="DEZ207" s="875"/>
      <c r="DFA207" s="875"/>
      <c r="DFB207" s="875"/>
      <c r="DFC207" s="875"/>
      <c r="DFD207" s="875"/>
      <c r="DFE207" s="875"/>
      <c r="DFF207" s="875"/>
      <c r="DFG207" s="875"/>
      <c r="DFH207" s="875"/>
      <c r="DFI207" s="875"/>
      <c r="DFJ207" s="875"/>
      <c r="DFK207" s="875"/>
      <c r="DFL207" s="875"/>
      <c r="DFM207" s="875"/>
      <c r="DFN207" s="875"/>
      <c r="DFO207" s="875"/>
      <c r="DFP207" s="875"/>
      <c r="DFQ207" s="875"/>
      <c r="DFR207" s="875"/>
      <c r="DFS207" s="875"/>
      <c r="DFT207" s="875"/>
      <c r="DFU207" s="875"/>
      <c r="DFV207" s="875"/>
      <c r="DFW207" s="875"/>
      <c r="DFX207" s="875"/>
      <c r="DFY207" s="875"/>
      <c r="DFZ207" s="875"/>
      <c r="DGA207" s="875"/>
      <c r="DGB207" s="875"/>
      <c r="DGC207" s="875"/>
      <c r="DGD207" s="875"/>
      <c r="DGE207" s="875"/>
      <c r="DGF207" s="875"/>
      <c r="DGG207" s="875"/>
      <c r="DGH207" s="875"/>
      <c r="DGI207" s="875"/>
      <c r="DGJ207" s="875"/>
      <c r="DGK207" s="875"/>
      <c r="DGL207" s="875"/>
      <c r="DGM207" s="875"/>
      <c r="DGN207" s="875"/>
      <c r="DGO207" s="875"/>
      <c r="DGP207" s="875"/>
      <c r="DGQ207" s="875"/>
      <c r="DGR207" s="875"/>
      <c r="DGS207" s="875"/>
      <c r="DGT207" s="875"/>
      <c r="DGU207" s="875"/>
      <c r="DGV207" s="875"/>
      <c r="DGW207" s="875"/>
      <c r="DGX207" s="875"/>
      <c r="DGY207" s="875"/>
      <c r="DGZ207" s="875"/>
      <c r="DHA207" s="875"/>
      <c r="DHB207" s="875"/>
      <c r="DHC207" s="875"/>
      <c r="DHD207" s="875"/>
      <c r="DHE207" s="875"/>
      <c r="DHF207" s="875"/>
      <c r="DHG207" s="875"/>
      <c r="DHH207" s="875"/>
      <c r="DHI207" s="875"/>
      <c r="DHJ207" s="875"/>
      <c r="DHK207" s="875"/>
      <c r="DHL207" s="875"/>
      <c r="DHM207" s="875"/>
      <c r="DHN207" s="875"/>
      <c r="DHO207" s="875"/>
      <c r="DHP207" s="875"/>
      <c r="DHQ207" s="875"/>
      <c r="DHR207" s="875"/>
      <c r="DHS207" s="875"/>
      <c r="DHT207" s="875"/>
      <c r="DHU207" s="875"/>
      <c r="DHV207" s="875"/>
      <c r="DHW207" s="875"/>
      <c r="DHX207" s="875"/>
      <c r="DHY207" s="875"/>
      <c r="DHZ207" s="875"/>
      <c r="DIA207" s="875"/>
      <c r="DIB207" s="875"/>
      <c r="DIC207" s="875"/>
      <c r="DID207" s="875"/>
      <c r="DIE207" s="875"/>
      <c r="DIF207" s="875"/>
      <c r="DIG207" s="875"/>
      <c r="DIH207" s="875"/>
      <c r="DII207" s="875"/>
      <c r="DIJ207" s="875"/>
      <c r="DIK207" s="875"/>
      <c r="DIL207" s="875"/>
      <c r="DIM207" s="875"/>
      <c r="DIN207" s="875"/>
      <c r="DIO207" s="875"/>
      <c r="DIP207" s="875"/>
      <c r="DIQ207" s="875"/>
      <c r="DIR207" s="875"/>
      <c r="DIS207" s="875"/>
      <c r="DIT207" s="875"/>
      <c r="DIU207" s="875"/>
      <c r="DIV207" s="875"/>
      <c r="DIW207" s="875"/>
      <c r="DIX207" s="875"/>
      <c r="DIY207" s="875"/>
      <c r="DIZ207" s="875"/>
      <c r="DJA207" s="875"/>
      <c r="DJB207" s="875"/>
      <c r="DJC207" s="875"/>
      <c r="DJD207" s="875"/>
      <c r="DJE207" s="875"/>
      <c r="DJF207" s="875"/>
      <c r="DJG207" s="875"/>
      <c r="DJH207" s="875"/>
      <c r="DJI207" s="875"/>
      <c r="DJJ207" s="875"/>
      <c r="DJK207" s="875"/>
      <c r="DJL207" s="875"/>
      <c r="DJM207" s="875"/>
      <c r="DJN207" s="875"/>
      <c r="DJO207" s="875"/>
      <c r="DJP207" s="875"/>
      <c r="DJQ207" s="875"/>
      <c r="DJR207" s="875"/>
      <c r="DJS207" s="875"/>
      <c r="DJT207" s="875"/>
      <c r="DJU207" s="875"/>
      <c r="DJV207" s="875"/>
      <c r="DJW207" s="875"/>
      <c r="DJX207" s="875"/>
      <c r="DJY207" s="875"/>
      <c r="DJZ207" s="875"/>
      <c r="DKA207" s="875"/>
      <c r="DKB207" s="875"/>
      <c r="DKC207" s="875"/>
      <c r="DKD207" s="875"/>
      <c r="DKE207" s="875"/>
      <c r="DKF207" s="875"/>
      <c r="DKG207" s="875"/>
      <c r="DKH207" s="875"/>
      <c r="DKI207" s="875"/>
      <c r="DKJ207" s="875"/>
      <c r="DKK207" s="875"/>
      <c r="DKL207" s="875"/>
      <c r="DKM207" s="875"/>
      <c r="DKN207" s="875"/>
      <c r="DKO207" s="875"/>
      <c r="DKP207" s="875"/>
      <c r="DKQ207" s="875"/>
      <c r="DKR207" s="875"/>
      <c r="DKS207" s="875"/>
      <c r="DKT207" s="875"/>
      <c r="DKU207" s="875"/>
      <c r="DKV207" s="875"/>
      <c r="DKW207" s="875"/>
      <c r="DKX207" s="875"/>
      <c r="DKY207" s="875"/>
      <c r="DKZ207" s="875"/>
      <c r="DLA207" s="875"/>
      <c r="DLB207" s="875"/>
      <c r="DLC207" s="875"/>
      <c r="DLD207" s="875"/>
      <c r="DLE207" s="875"/>
      <c r="DLF207" s="875"/>
      <c r="DLG207" s="875"/>
      <c r="DLH207" s="875"/>
      <c r="DLI207" s="875"/>
      <c r="DLJ207" s="875"/>
      <c r="DLK207" s="875"/>
      <c r="DLL207" s="875"/>
      <c r="DLM207" s="875"/>
      <c r="DLN207" s="875"/>
      <c r="DLO207" s="875"/>
      <c r="DLP207" s="875"/>
      <c r="DLQ207" s="875"/>
      <c r="DLR207" s="875"/>
      <c r="DLS207" s="875"/>
      <c r="DLT207" s="875"/>
      <c r="DLU207" s="875"/>
      <c r="DLV207" s="875"/>
      <c r="DLW207" s="875"/>
      <c r="DLX207" s="875"/>
      <c r="DLY207" s="875"/>
      <c r="DLZ207" s="875"/>
      <c r="DMA207" s="875"/>
      <c r="DMB207" s="875"/>
      <c r="DMC207" s="875"/>
      <c r="DMD207" s="875"/>
      <c r="DME207" s="875"/>
      <c r="DMF207" s="875"/>
      <c r="DMG207" s="875"/>
      <c r="DMH207" s="875"/>
      <c r="DMI207" s="875"/>
      <c r="DMJ207" s="875"/>
      <c r="DMK207" s="875"/>
      <c r="DML207" s="875"/>
      <c r="DMM207" s="875"/>
      <c r="DMN207" s="875"/>
      <c r="DMO207" s="875"/>
      <c r="DMP207" s="875"/>
      <c r="DMQ207" s="875"/>
      <c r="DMR207" s="875"/>
      <c r="DMS207" s="875"/>
      <c r="DMT207" s="875"/>
      <c r="DMU207" s="875"/>
      <c r="DMV207" s="875"/>
      <c r="DMW207" s="875"/>
      <c r="DMX207" s="875"/>
      <c r="DMY207" s="875"/>
      <c r="DMZ207" s="875"/>
      <c r="DNA207" s="875"/>
      <c r="DNC207" s="875"/>
      <c r="DND207" s="875"/>
      <c r="DNE207" s="875"/>
      <c r="DNF207" s="875"/>
      <c r="DNG207" s="875"/>
      <c r="DNH207" s="875"/>
      <c r="DNI207" s="875"/>
      <c r="DNJ207" s="875"/>
      <c r="DNK207" s="875"/>
      <c r="DNL207" s="875"/>
      <c r="DNM207" s="875"/>
      <c r="DNN207" s="875"/>
      <c r="DNO207" s="875"/>
      <c r="DNP207" s="875"/>
      <c r="DNQ207" s="875"/>
      <c r="DNR207" s="875"/>
      <c r="DNS207" s="875"/>
      <c r="DNT207" s="875"/>
      <c r="DNU207" s="875"/>
      <c r="DNV207" s="875"/>
      <c r="DNW207" s="875"/>
      <c r="DNX207" s="875"/>
      <c r="DNY207" s="875"/>
      <c r="DNZ207" s="875"/>
      <c r="DOA207" s="875"/>
      <c r="DOB207" s="875"/>
      <c r="DOC207" s="875"/>
      <c r="DOD207" s="875"/>
      <c r="DOE207" s="875"/>
      <c r="DOF207" s="875"/>
      <c r="DOG207" s="875"/>
      <c r="DOH207" s="875"/>
      <c r="DOI207" s="875"/>
      <c r="DOJ207" s="875"/>
      <c r="DOK207" s="875"/>
      <c r="DOL207" s="875"/>
      <c r="DOM207" s="875"/>
      <c r="DON207" s="875"/>
      <c r="DOO207" s="875"/>
      <c r="DOP207" s="875"/>
      <c r="DOQ207" s="875"/>
      <c r="DOR207" s="875"/>
      <c r="DOS207" s="875"/>
      <c r="DOT207" s="875"/>
      <c r="DOU207" s="875"/>
      <c r="DOV207" s="875"/>
      <c r="DOW207" s="875"/>
      <c r="DOX207" s="875"/>
      <c r="DOY207" s="875"/>
      <c r="DOZ207" s="875"/>
      <c r="DPA207" s="875"/>
      <c r="DPB207" s="875"/>
      <c r="DPC207" s="875"/>
      <c r="DPD207" s="875"/>
      <c r="DPE207" s="875"/>
      <c r="DPF207" s="875"/>
      <c r="DPG207" s="875"/>
      <c r="DPH207" s="875"/>
      <c r="DPI207" s="875"/>
      <c r="DPJ207" s="875"/>
      <c r="DPK207" s="875"/>
      <c r="DPL207" s="875"/>
      <c r="DPM207" s="875"/>
      <c r="DPN207" s="875"/>
      <c r="DPO207" s="875"/>
      <c r="DPP207" s="875"/>
      <c r="DPQ207" s="875"/>
      <c r="DPR207" s="875"/>
      <c r="DPS207" s="875"/>
      <c r="DPT207" s="875"/>
      <c r="DPU207" s="875"/>
      <c r="DPV207" s="875"/>
      <c r="DPW207" s="875"/>
      <c r="DPX207" s="875"/>
      <c r="DPY207" s="875"/>
      <c r="DPZ207" s="875"/>
      <c r="DQA207" s="875"/>
      <c r="DQB207" s="875"/>
      <c r="DQC207" s="875"/>
      <c r="DQD207" s="875"/>
      <c r="DQE207" s="875"/>
      <c r="DQF207" s="875"/>
      <c r="DQG207" s="875"/>
      <c r="DQH207" s="875"/>
      <c r="DQI207" s="875"/>
      <c r="DQJ207" s="875"/>
      <c r="DQK207" s="875"/>
      <c r="DQL207" s="875"/>
      <c r="DQM207" s="875"/>
      <c r="DQN207" s="875"/>
      <c r="DQO207" s="875"/>
      <c r="DQP207" s="875"/>
      <c r="DQQ207" s="875"/>
      <c r="DQR207" s="875"/>
      <c r="DQS207" s="875"/>
      <c r="DQT207" s="875"/>
      <c r="DQU207" s="875"/>
      <c r="DQV207" s="875"/>
      <c r="DQW207" s="875"/>
      <c r="DQX207" s="875"/>
      <c r="DQY207" s="875"/>
      <c r="DQZ207" s="875"/>
      <c r="DRA207" s="875"/>
      <c r="DRB207" s="875"/>
      <c r="DRC207" s="875"/>
      <c r="DRD207" s="875"/>
      <c r="DRE207" s="875"/>
      <c r="DRF207" s="875"/>
      <c r="DRG207" s="875"/>
      <c r="DRH207" s="875"/>
      <c r="DRI207" s="875"/>
      <c r="DRJ207" s="875"/>
      <c r="DRK207" s="875"/>
      <c r="DRL207" s="875"/>
      <c r="DRM207" s="875"/>
      <c r="DRN207" s="875"/>
      <c r="DRO207" s="875"/>
      <c r="DRP207" s="875"/>
      <c r="DRQ207" s="875"/>
      <c r="DRR207" s="875"/>
      <c r="DRS207" s="875"/>
      <c r="DRT207" s="875"/>
      <c r="DRU207" s="875"/>
      <c r="DRV207" s="875"/>
      <c r="DRW207" s="875"/>
      <c r="DRX207" s="875"/>
      <c r="DRY207" s="875"/>
      <c r="DRZ207" s="875"/>
      <c r="DSA207" s="875"/>
      <c r="DSB207" s="875"/>
      <c r="DSC207" s="875"/>
      <c r="DSD207" s="875"/>
      <c r="DSE207" s="875"/>
      <c r="DSF207" s="875"/>
      <c r="DSG207" s="875"/>
      <c r="DSH207" s="875"/>
      <c r="DSI207" s="875"/>
      <c r="DSJ207" s="875"/>
      <c r="DSK207" s="875"/>
      <c r="DSL207" s="875"/>
      <c r="DSM207" s="875"/>
      <c r="DSN207" s="875"/>
      <c r="DSO207" s="875"/>
      <c r="DSP207" s="875"/>
      <c r="DSQ207" s="875"/>
      <c r="DSR207" s="875"/>
      <c r="DSS207" s="875"/>
      <c r="DST207" s="875"/>
      <c r="DSU207" s="875"/>
      <c r="DSV207" s="875"/>
      <c r="DSW207" s="875"/>
      <c r="DSX207" s="875"/>
      <c r="DSY207" s="875"/>
      <c r="DSZ207" s="875"/>
      <c r="DTA207" s="875"/>
      <c r="DTB207" s="875"/>
      <c r="DTC207" s="875"/>
      <c r="DTD207" s="875"/>
      <c r="DTE207" s="875"/>
      <c r="DTF207" s="875"/>
      <c r="DTG207" s="875"/>
      <c r="DTH207" s="875"/>
      <c r="DTI207" s="875"/>
      <c r="DTJ207" s="875"/>
      <c r="DTK207" s="875"/>
      <c r="DTL207" s="875"/>
      <c r="DTM207" s="875"/>
      <c r="DTN207" s="875"/>
      <c r="DTO207" s="875"/>
      <c r="DTP207" s="875"/>
      <c r="DTQ207" s="875"/>
      <c r="DTR207" s="875"/>
      <c r="DTS207" s="875"/>
      <c r="DTT207" s="875"/>
      <c r="DTU207" s="875"/>
      <c r="DTV207" s="875"/>
      <c r="DTW207" s="875"/>
      <c r="DTX207" s="875"/>
      <c r="DTY207" s="875"/>
      <c r="DTZ207" s="875"/>
      <c r="DUA207" s="875"/>
      <c r="DUB207" s="875"/>
      <c r="DUC207" s="875"/>
      <c r="DUD207" s="875"/>
      <c r="DUE207" s="875"/>
      <c r="DUF207" s="875"/>
      <c r="DUG207" s="875"/>
      <c r="DUH207" s="875"/>
      <c r="DUI207" s="875"/>
      <c r="DUJ207" s="875"/>
      <c r="DUK207" s="875"/>
      <c r="DUL207" s="875"/>
      <c r="DUM207" s="875"/>
      <c r="DUN207" s="875"/>
      <c r="DUO207" s="875"/>
      <c r="DUP207" s="875"/>
      <c r="DUQ207" s="875"/>
      <c r="DUR207" s="875"/>
      <c r="DUS207" s="875"/>
      <c r="DUT207" s="875"/>
      <c r="DUU207" s="875"/>
      <c r="DUV207" s="875"/>
      <c r="DUW207" s="875"/>
      <c r="DUX207" s="875"/>
      <c r="DUY207" s="875"/>
      <c r="DUZ207" s="875"/>
      <c r="DVA207" s="875"/>
      <c r="DVB207" s="875"/>
      <c r="DVC207" s="875"/>
      <c r="DVD207" s="875"/>
      <c r="DVE207" s="875"/>
      <c r="DVF207" s="875"/>
      <c r="DVG207" s="875"/>
      <c r="DVH207" s="875"/>
      <c r="DVI207" s="875"/>
      <c r="DVJ207" s="875"/>
      <c r="DVK207" s="875"/>
      <c r="DVL207" s="875"/>
      <c r="DVM207" s="875"/>
      <c r="DVN207" s="875"/>
      <c r="DVO207" s="875"/>
      <c r="DVP207" s="875"/>
      <c r="DVQ207" s="875"/>
      <c r="DVR207" s="875"/>
      <c r="DVS207" s="875"/>
      <c r="DVT207" s="875"/>
      <c r="DVU207" s="875"/>
      <c r="DVV207" s="875"/>
      <c r="DVW207" s="875"/>
      <c r="DVX207" s="875"/>
      <c r="DVY207" s="875"/>
      <c r="DVZ207" s="875"/>
      <c r="DWA207" s="875"/>
      <c r="DWB207" s="875"/>
      <c r="DWC207" s="875"/>
      <c r="DWD207" s="875"/>
      <c r="DWE207" s="875"/>
      <c r="DWF207" s="875"/>
      <c r="DWG207" s="875"/>
      <c r="DWH207" s="875"/>
      <c r="DWI207" s="875"/>
      <c r="DWJ207" s="875"/>
      <c r="DWK207" s="875"/>
      <c r="DWL207" s="875"/>
      <c r="DWM207" s="875"/>
      <c r="DWN207" s="875"/>
      <c r="DWO207" s="875"/>
      <c r="DWP207" s="875"/>
      <c r="DWQ207" s="875"/>
      <c r="DWR207" s="875"/>
      <c r="DWS207" s="875"/>
      <c r="DWT207" s="875"/>
      <c r="DWU207" s="875"/>
      <c r="DWV207" s="875"/>
      <c r="DWW207" s="875"/>
      <c r="DWY207" s="875"/>
      <c r="DWZ207" s="875"/>
      <c r="DXA207" s="875"/>
      <c r="DXB207" s="875"/>
      <c r="DXC207" s="875"/>
      <c r="DXD207" s="875"/>
      <c r="DXE207" s="875"/>
      <c r="DXF207" s="875"/>
      <c r="DXG207" s="875"/>
      <c r="DXH207" s="875"/>
      <c r="DXI207" s="875"/>
      <c r="DXJ207" s="875"/>
      <c r="DXK207" s="875"/>
      <c r="DXL207" s="875"/>
      <c r="DXM207" s="875"/>
      <c r="DXN207" s="875"/>
      <c r="DXO207" s="875"/>
      <c r="DXP207" s="875"/>
      <c r="DXQ207" s="875"/>
      <c r="DXR207" s="875"/>
      <c r="DXS207" s="875"/>
      <c r="DXT207" s="875"/>
      <c r="DXU207" s="875"/>
      <c r="DXV207" s="875"/>
      <c r="DXW207" s="875"/>
      <c r="DXX207" s="875"/>
      <c r="DXY207" s="875"/>
      <c r="DXZ207" s="875"/>
      <c r="DYA207" s="875"/>
      <c r="DYB207" s="875"/>
      <c r="DYC207" s="875"/>
      <c r="DYD207" s="875"/>
      <c r="DYE207" s="875"/>
      <c r="DYF207" s="875"/>
      <c r="DYG207" s="875"/>
      <c r="DYH207" s="875"/>
      <c r="DYI207" s="875"/>
      <c r="DYJ207" s="875"/>
      <c r="DYK207" s="875"/>
      <c r="DYL207" s="875"/>
      <c r="DYM207" s="875"/>
      <c r="DYN207" s="875"/>
      <c r="DYO207" s="875"/>
      <c r="DYP207" s="875"/>
      <c r="DYQ207" s="875"/>
      <c r="DYR207" s="875"/>
      <c r="DYS207" s="875"/>
      <c r="DYT207" s="875"/>
      <c r="DYU207" s="875"/>
      <c r="DYV207" s="875"/>
      <c r="DYW207" s="875"/>
      <c r="DYX207" s="875"/>
      <c r="DYY207" s="875"/>
      <c r="DYZ207" s="875"/>
      <c r="DZA207" s="875"/>
      <c r="DZB207" s="875"/>
      <c r="DZC207" s="875"/>
      <c r="DZD207" s="875"/>
      <c r="DZE207" s="875"/>
      <c r="DZF207" s="875"/>
      <c r="DZG207" s="875"/>
      <c r="DZH207" s="875"/>
      <c r="DZI207" s="875"/>
      <c r="DZJ207" s="875"/>
      <c r="DZK207" s="875"/>
      <c r="DZL207" s="875"/>
      <c r="DZM207" s="875"/>
      <c r="DZN207" s="875"/>
      <c r="DZO207" s="875"/>
      <c r="DZP207" s="875"/>
      <c r="DZQ207" s="875"/>
      <c r="DZR207" s="875"/>
      <c r="DZS207" s="875"/>
      <c r="DZT207" s="875"/>
      <c r="DZU207" s="875"/>
      <c r="DZV207" s="875"/>
      <c r="DZW207" s="875"/>
      <c r="DZX207" s="875"/>
      <c r="DZY207" s="875"/>
      <c r="DZZ207" s="875"/>
      <c r="EAA207" s="875"/>
      <c r="EAB207" s="875"/>
      <c r="EAC207" s="875"/>
      <c r="EAD207" s="875"/>
      <c r="EAE207" s="875"/>
      <c r="EAF207" s="875"/>
      <c r="EAG207" s="875"/>
      <c r="EAH207" s="875"/>
      <c r="EAI207" s="875"/>
      <c r="EAJ207" s="875"/>
      <c r="EAK207" s="875"/>
      <c r="EAL207" s="875"/>
      <c r="EAM207" s="875"/>
      <c r="EAN207" s="875"/>
      <c r="EAO207" s="875"/>
      <c r="EAP207" s="875"/>
      <c r="EAQ207" s="875"/>
      <c r="EAR207" s="875"/>
      <c r="EAS207" s="875"/>
      <c r="EAT207" s="875"/>
      <c r="EAU207" s="875"/>
      <c r="EAV207" s="875"/>
      <c r="EAW207" s="875"/>
      <c r="EAX207" s="875"/>
      <c r="EAY207" s="875"/>
      <c r="EAZ207" s="875"/>
      <c r="EBA207" s="875"/>
      <c r="EBB207" s="875"/>
      <c r="EBC207" s="875"/>
      <c r="EBD207" s="875"/>
      <c r="EBE207" s="875"/>
      <c r="EBF207" s="875"/>
      <c r="EBG207" s="875"/>
      <c r="EBH207" s="875"/>
      <c r="EBI207" s="875"/>
      <c r="EBJ207" s="875"/>
      <c r="EBK207" s="875"/>
      <c r="EBL207" s="875"/>
      <c r="EBM207" s="875"/>
      <c r="EBN207" s="875"/>
      <c r="EBO207" s="875"/>
      <c r="EBP207" s="875"/>
      <c r="EBQ207" s="875"/>
      <c r="EBR207" s="875"/>
      <c r="EBS207" s="875"/>
      <c r="EBT207" s="875"/>
      <c r="EBU207" s="875"/>
      <c r="EBV207" s="875"/>
      <c r="EBW207" s="875"/>
      <c r="EBX207" s="875"/>
      <c r="EBY207" s="875"/>
      <c r="EBZ207" s="875"/>
      <c r="ECA207" s="875"/>
      <c r="ECB207" s="875"/>
      <c r="ECC207" s="875"/>
      <c r="ECD207" s="875"/>
      <c r="ECE207" s="875"/>
      <c r="ECF207" s="875"/>
      <c r="ECG207" s="875"/>
      <c r="ECH207" s="875"/>
      <c r="ECI207" s="875"/>
      <c r="ECJ207" s="875"/>
      <c r="ECK207" s="875"/>
      <c r="ECL207" s="875"/>
      <c r="ECM207" s="875"/>
      <c r="ECN207" s="875"/>
      <c r="ECO207" s="875"/>
      <c r="ECP207" s="875"/>
      <c r="ECQ207" s="875"/>
      <c r="ECR207" s="875"/>
      <c r="ECS207" s="875"/>
      <c r="ECT207" s="875"/>
      <c r="ECU207" s="875"/>
      <c r="ECV207" s="875"/>
      <c r="ECW207" s="875"/>
      <c r="ECX207" s="875"/>
      <c r="ECY207" s="875"/>
      <c r="ECZ207" s="875"/>
      <c r="EDA207" s="875"/>
      <c r="EDB207" s="875"/>
      <c r="EDC207" s="875"/>
      <c r="EDD207" s="875"/>
      <c r="EDE207" s="875"/>
      <c r="EDF207" s="875"/>
      <c r="EDG207" s="875"/>
      <c r="EDH207" s="875"/>
      <c r="EDI207" s="875"/>
      <c r="EDJ207" s="875"/>
      <c r="EDK207" s="875"/>
      <c r="EDL207" s="875"/>
      <c r="EDM207" s="875"/>
      <c r="EDN207" s="875"/>
      <c r="EDO207" s="875"/>
      <c r="EDP207" s="875"/>
      <c r="EDQ207" s="875"/>
      <c r="EDR207" s="875"/>
      <c r="EDS207" s="875"/>
      <c r="EDT207" s="875"/>
      <c r="EDU207" s="875"/>
      <c r="EDV207" s="875"/>
      <c r="EDW207" s="875"/>
      <c r="EDX207" s="875"/>
      <c r="EDY207" s="875"/>
      <c r="EDZ207" s="875"/>
      <c r="EEA207" s="875"/>
      <c r="EEB207" s="875"/>
      <c r="EEC207" s="875"/>
      <c r="EED207" s="875"/>
      <c r="EEE207" s="875"/>
      <c r="EEF207" s="875"/>
      <c r="EEG207" s="875"/>
      <c r="EEH207" s="875"/>
      <c r="EEI207" s="875"/>
      <c r="EEJ207" s="875"/>
      <c r="EEK207" s="875"/>
      <c r="EEL207" s="875"/>
      <c r="EEM207" s="875"/>
      <c r="EEN207" s="875"/>
      <c r="EEO207" s="875"/>
      <c r="EEP207" s="875"/>
      <c r="EEQ207" s="875"/>
      <c r="EER207" s="875"/>
      <c r="EES207" s="875"/>
      <c r="EET207" s="875"/>
      <c r="EEU207" s="875"/>
      <c r="EEV207" s="875"/>
      <c r="EEW207" s="875"/>
      <c r="EEX207" s="875"/>
      <c r="EEY207" s="875"/>
      <c r="EEZ207" s="875"/>
      <c r="EFA207" s="875"/>
      <c r="EFB207" s="875"/>
      <c r="EFC207" s="875"/>
      <c r="EFD207" s="875"/>
      <c r="EFE207" s="875"/>
      <c r="EFF207" s="875"/>
      <c r="EFG207" s="875"/>
      <c r="EFH207" s="875"/>
      <c r="EFI207" s="875"/>
      <c r="EFJ207" s="875"/>
      <c r="EFK207" s="875"/>
      <c r="EFL207" s="875"/>
      <c r="EFM207" s="875"/>
      <c r="EFN207" s="875"/>
      <c r="EFO207" s="875"/>
      <c r="EFP207" s="875"/>
      <c r="EFQ207" s="875"/>
      <c r="EFR207" s="875"/>
      <c r="EFS207" s="875"/>
      <c r="EFT207" s="875"/>
      <c r="EFU207" s="875"/>
      <c r="EFV207" s="875"/>
      <c r="EFW207" s="875"/>
      <c r="EFX207" s="875"/>
      <c r="EFY207" s="875"/>
      <c r="EFZ207" s="875"/>
      <c r="EGA207" s="875"/>
      <c r="EGB207" s="875"/>
      <c r="EGC207" s="875"/>
      <c r="EGD207" s="875"/>
      <c r="EGE207" s="875"/>
      <c r="EGF207" s="875"/>
      <c r="EGG207" s="875"/>
      <c r="EGH207" s="875"/>
      <c r="EGI207" s="875"/>
      <c r="EGJ207" s="875"/>
      <c r="EGK207" s="875"/>
      <c r="EGL207" s="875"/>
      <c r="EGM207" s="875"/>
      <c r="EGN207" s="875"/>
      <c r="EGO207" s="875"/>
      <c r="EGP207" s="875"/>
      <c r="EGQ207" s="875"/>
      <c r="EGR207" s="875"/>
      <c r="EGS207" s="875"/>
      <c r="EGU207" s="875"/>
      <c r="EGV207" s="875"/>
      <c r="EGW207" s="875"/>
      <c r="EGX207" s="875"/>
      <c r="EGY207" s="875"/>
      <c r="EGZ207" s="875"/>
      <c r="EHA207" s="875"/>
      <c r="EHB207" s="875"/>
      <c r="EHC207" s="875"/>
      <c r="EHD207" s="875"/>
      <c r="EHE207" s="875"/>
      <c r="EHF207" s="875"/>
      <c r="EHG207" s="875"/>
      <c r="EHH207" s="875"/>
      <c r="EHI207" s="875"/>
      <c r="EHJ207" s="875"/>
      <c r="EHK207" s="875"/>
      <c r="EHL207" s="875"/>
      <c r="EHM207" s="875"/>
      <c r="EHN207" s="875"/>
      <c r="EHO207" s="875"/>
      <c r="EHP207" s="875"/>
      <c r="EHQ207" s="875"/>
      <c r="EHR207" s="875"/>
      <c r="EHS207" s="875"/>
      <c r="EHT207" s="875"/>
      <c r="EHU207" s="875"/>
      <c r="EHV207" s="875"/>
      <c r="EHW207" s="875"/>
      <c r="EHX207" s="875"/>
      <c r="EHY207" s="875"/>
      <c r="EHZ207" s="875"/>
      <c r="EIA207" s="875"/>
      <c r="EIB207" s="875"/>
      <c r="EIC207" s="875"/>
      <c r="EID207" s="875"/>
      <c r="EIE207" s="875"/>
      <c r="EIF207" s="875"/>
      <c r="EIG207" s="875"/>
      <c r="EIH207" s="875"/>
      <c r="EII207" s="875"/>
      <c r="EIJ207" s="875"/>
      <c r="EIK207" s="875"/>
      <c r="EIL207" s="875"/>
      <c r="EIM207" s="875"/>
      <c r="EIN207" s="875"/>
      <c r="EIO207" s="875"/>
      <c r="EIP207" s="875"/>
      <c r="EIQ207" s="875"/>
      <c r="EIR207" s="875"/>
      <c r="EIS207" s="875"/>
      <c r="EIT207" s="875"/>
      <c r="EIU207" s="875"/>
      <c r="EIV207" s="875"/>
      <c r="EIW207" s="875"/>
      <c r="EIX207" s="875"/>
      <c r="EIY207" s="875"/>
      <c r="EIZ207" s="875"/>
      <c r="EJA207" s="875"/>
      <c r="EJB207" s="875"/>
      <c r="EJC207" s="875"/>
      <c r="EJD207" s="875"/>
      <c r="EJE207" s="875"/>
      <c r="EJF207" s="875"/>
      <c r="EJG207" s="875"/>
      <c r="EJH207" s="875"/>
      <c r="EJI207" s="875"/>
      <c r="EJJ207" s="875"/>
      <c r="EJK207" s="875"/>
      <c r="EJL207" s="875"/>
      <c r="EJM207" s="875"/>
      <c r="EJN207" s="875"/>
      <c r="EJO207" s="875"/>
      <c r="EJP207" s="875"/>
      <c r="EJQ207" s="875"/>
      <c r="EJR207" s="875"/>
      <c r="EJS207" s="875"/>
      <c r="EJT207" s="875"/>
      <c r="EJU207" s="875"/>
      <c r="EJV207" s="875"/>
      <c r="EJW207" s="875"/>
      <c r="EJX207" s="875"/>
      <c r="EJY207" s="875"/>
      <c r="EJZ207" s="875"/>
      <c r="EKA207" s="875"/>
      <c r="EKB207" s="875"/>
      <c r="EKC207" s="875"/>
      <c r="EKD207" s="875"/>
      <c r="EKE207" s="875"/>
      <c r="EKF207" s="875"/>
      <c r="EKG207" s="875"/>
      <c r="EKH207" s="875"/>
      <c r="EKI207" s="875"/>
      <c r="EKJ207" s="875"/>
      <c r="EKK207" s="875"/>
      <c r="EKL207" s="875"/>
      <c r="EKM207" s="875"/>
      <c r="EKN207" s="875"/>
      <c r="EKO207" s="875"/>
      <c r="EKP207" s="875"/>
      <c r="EKQ207" s="875"/>
      <c r="EKR207" s="875"/>
      <c r="EKS207" s="875"/>
      <c r="EKT207" s="875"/>
      <c r="EKU207" s="875"/>
      <c r="EKV207" s="875"/>
      <c r="EKW207" s="875"/>
      <c r="EKX207" s="875"/>
      <c r="EKY207" s="875"/>
      <c r="EKZ207" s="875"/>
      <c r="ELA207" s="875"/>
      <c r="ELB207" s="875"/>
      <c r="ELC207" s="875"/>
      <c r="ELD207" s="875"/>
      <c r="ELE207" s="875"/>
      <c r="ELF207" s="875"/>
      <c r="ELG207" s="875"/>
      <c r="ELH207" s="875"/>
      <c r="ELI207" s="875"/>
      <c r="ELJ207" s="875"/>
      <c r="ELK207" s="875"/>
      <c r="ELL207" s="875"/>
      <c r="ELM207" s="875"/>
      <c r="ELN207" s="875"/>
      <c r="ELO207" s="875"/>
      <c r="ELP207" s="875"/>
      <c r="ELQ207" s="875"/>
      <c r="ELR207" s="875"/>
      <c r="ELS207" s="875"/>
      <c r="ELT207" s="875"/>
      <c r="ELU207" s="875"/>
      <c r="ELV207" s="875"/>
      <c r="ELW207" s="875"/>
      <c r="ELX207" s="875"/>
      <c r="ELY207" s="875"/>
      <c r="ELZ207" s="875"/>
      <c r="EMA207" s="875"/>
      <c r="EMB207" s="875"/>
      <c r="EMC207" s="875"/>
      <c r="EMD207" s="875"/>
      <c r="EME207" s="875"/>
      <c r="EMF207" s="875"/>
      <c r="EMG207" s="875"/>
      <c r="EMH207" s="875"/>
      <c r="EMI207" s="875"/>
      <c r="EMJ207" s="875"/>
      <c r="EMK207" s="875"/>
      <c r="EML207" s="875"/>
      <c r="EMM207" s="875"/>
      <c r="EMN207" s="875"/>
      <c r="EMO207" s="875"/>
      <c r="EMP207" s="875"/>
      <c r="EMQ207" s="875"/>
      <c r="EMR207" s="875"/>
      <c r="EMS207" s="875"/>
      <c r="EMT207" s="875"/>
      <c r="EMU207" s="875"/>
      <c r="EMV207" s="875"/>
      <c r="EMW207" s="875"/>
      <c r="EMX207" s="875"/>
      <c r="EMY207" s="875"/>
      <c r="EMZ207" s="875"/>
      <c r="ENA207" s="875"/>
      <c r="ENB207" s="875"/>
      <c r="ENC207" s="875"/>
      <c r="END207" s="875"/>
      <c r="ENE207" s="875"/>
      <c r="ENF207" s="875"/>
      <c r="ENG207" s="875"/>
      <c r="ENH207" s="875"/>
      <c r="ENI207" s="875"/>
      <c r="ENJ207" s="875"/>
      <c r="ENK207" s="875"/>
      <c r="ENL207" s="875"/>
      <c r="ENM207" s="875"/>
      <c r="ENN207" s="875"/>
      <c r="ENO207" s="875"/>
      <c r="ENP207" s="875"/>
      <c r="ENQ207" s="875"/>
      <c r="ENR207" s="875"/>
      <c r="ENS207" s="875"/>
      <c r="ENT207" s="875"/>
      <c r="ENU207" s="875"/>
      <c r="ENV207" s="875"/>
      <c r="ENW207" s="875"/>
      <c r="ENX207" s="875"/>
      <c r="ENY207" s="875"/>
      <c r="ENZ207" s="875"/>
      <c r="EOA207" s="875"/>
      <c r="EOB207" s="875"/>
      <c r="EOC207" s="875"/>
      <c r="EOD207" s="875"/>
      <c r="EOE207" s="875"/>
      <c r="EOF207" s="875"/>
      <c r="EOG207" s="875"/>
      <c r="EOH207" s="875"/>
      <c r="EOI207" s="875"/>
      <c r="EOJ207" s="875"/>
      <c r="EOK207" s="875"/>
      <c r="EOL207" s="875"/>
      <c r="EOM207" s="875"/>
      <c r="EON207" s="875"/>
      <c r="EOO207" s="875"/>
      <c r="EOP207" s="875"/>
      <c r="EOQ207" s="875"/>
      <c r="EOR207" s="875"/>
      <c r="EOS207" s="875"/>
      <c r="EOT207" s="875"/>
      <c r="EOU207" s="875"/>
      <c r="EOV207" s="875"/>
      <c r="EOW207" s="875"/>
      <c r="EOX207" s="875"/>
      <c r="EOY207" s="875"/>
      <c r="EOZ207" s="875"/>
      <c r="EPA207" s="875"/>
      <c r="EPB207" s="875"/>
      <c r="EPC207" s="875"/>
      <c r="EPD207" s="875"/>
      <c r="EPE207" s="875"/>
      <c r="EPF207" s="875"/>
      <c r="EPG207" s="875"/>
      <c r="EPH207" s="875"/>
      <c r="EPI207" s="875"/>
      <c r="EPJ207" s="875"/>
      <c r="EPK207" s="875"/>
      <c r="EPL207" s="875"/>
      <c r="EPM207" s="875"/>
      <c r="EPN207" s="875"/>
      <c r="EPO207" s="875"/>
      <c r="EPP207" s="875"/>
      <c r="EPQ207" s="875"/>
      <c r="EPR207" s="875"/>
      <c r="EPS207" s="875"/>
      <c r="EPT207" s="875"/>
      <c r="EPU207" s="875"/>
      <c r="EPV207" s="875"/>
      <c r="EPW207" s="875"/>
      <c r="EPX207" s="875"/>
      <c r="EPY207" s="875"/>
      <c r="EPZ207" s="875"/>
      <c r="EQA207" s="875"/>
      <c r="EQB207" s="875"/>
      <c r="EQC207" s="875"/>
      <c r="EQD207" s="875"/>
      <c r="EQE207" s="875"/>
      <c r="EQF207" s="875"/>
      <c r="EQG207" s="875"/>
      <c r="EQH207" s="875"/>
      <c r="EQI207" s="875"/>
      <c r="EQJ207" s="875"/>
      <c r="EQK207" s="875"/>
      <c r="EQL207" s="875"/>
      <c r="EQM207" s="875"/>
      <c r="EQN207" s="875"/>
      <c r="EQO207" s="875"/>
      <c r="EQQ207" s="875"/>
      <c r="EQR207" s="875"/>
      <c r="EQS207" s="875"/>
      <c r="EQT207" s="875"/>
      <c r="EQU207" s="875"/>
      <c r="EQV207" s="875"/>
      <c r="EQW207" s="875"/>
      <c r="EQX207" s="875"/>
      <c r="EQY207" s="875"/>
      <c r="EQZ207" s="875"/>
      <c r="ERA207" s="875"/>
      <c r="ERB207" s="875"/>
      <c r="ERC207" s="875"/>
      <c r="ERD207" s="875"/>
      <c r="ERE207" s="875"/>
      <c r="ERF207" s="875"/>
      <c r="ERG207" s="875"/>
      <c r="ERH207" s="875"/>
      <c r="ERI207" s="875"/>
      <c r="ERJ207" s="875"/>
      <c r="ERK207" s="875"/>
      <c r="ERL207" s="875"/>
      <c r="ERM207" s="875"/>
      <c r="ERN207" s="875"/>
      <c r="ERO207" s="875"/>
      <c r="ERP207" s="875"/>
      <c r="ERQ207" s="875"/>
      <c r="ERR207" s="875"/>
      <c r="ERS207" s="875"/>
      <c r="ERT207" s="875"/>
      <c r="ERU207" s="875"/>
      <c r="ERV207" s="875"/>
      <c r="ERW207" s="875"/>
      <c r="ERX207" s="875"/>
      <c r="ERY207" s="875"/>
      <c r="ERZ207" s="875"/>
      <c r="ESA207" s="875"/>
      <c r="ESB207" s="875"/>
      <c r="ESC207" s="875"/>
      <c r="ESD207" s="875"/>
      <c r="ESE207" s="875"/>
      <c r="ESF207" s="875"/>
      <c r="ESG207" s="875"/>
      <c r="ESH207" s="875"/>
      <c r="ESI207" s="875"/>
      <c r="ESJ207" s="875"/>
      <c r="ESK207" s="875"/>
      <c r="ESL207" s="875"/>
      <c r="ESM207" s="875"/>
      <c r="ESN207" s="875"/>
      <c r="ESO207" s="875"/>
      <c r="ESP207" s="875"/>
      <c r="ESQ207" s="875"/>
      <c r="ESR207" s="875"/>
      <c r="ESS207" s="875"/>
      <c r="EST207" s="875"/>
      <c r="ESU207" s="875"/>
      <c r="ESV207" s="875"/>
      <c r="ESW207" s="875"/>
      <c r="ESX207" s="875"/>
      <c r="ESY207" s="875"/>
      <c r="ESZ207" s="875"/>
      <c r="ETA207" s="875"/>
      <c r="ETB207" s="875"/>
      <c r="ETC207" s="875"/>
      <c r="ETD207" s="875"/>
      <c r="ETE207" s="875"/>
      <c r="ETF207" s="875"/>
      <c r="ETG207" s="875"/>
      <c r="ETH207" s="875"/>
      <c r="ETI207" s="875"/>
      <c r="ETJ207" s="875"/>
      <c r="ETK207" s="875"/>
      <c r="ETL207" s="875"/>
      <c r="ETM207" s="875"/>
      <c r="ETN207" s="875"/>
      <c r="ETO207" s="875"/>
      <c r="ETP207" s="875"/>
      <c r="ETQ207" s="875"/>
      <c r="ETR207" s="875"/>
      <c r="ETS207" s="875"/>
      <c r="ETT207" s="875"/>
      <c r="ETU207" s="875"/>
      <c r="ETV207" s="875"/>
      <c r="ETW207" s="875"/>
      <c r="ETX207" s="875"/>
      <c r="ETY207" s="875"/>
      <c r="ETZ207" s="875"/>
      <c r="EUA207" s="875"/>
      <c r="EUB207" s="875"/>
      <c r="EUC207" s="875"/>
      <c r="EUD207" s="875"/>
      <c r="EUE207" s="875"/>
      <c r="EUF207" s="875"/>
      <c r="EUG207" s="875"/>
      <c r="EUH207" s="875"/>
      <c r="EUI207" s="875"/>
      <c r="EUJ207" s="875"/>
      <c r="EUK207" s="875"/>
      <c r="EUL207" s="875"/>
      <c r="EUM207" s="875"/>
      <c r="EUN207" s="875"/>
      <c r="EUO207" s="875"/>
      <c r="EUP207" s="875"/>
      <c r="EUQ207" s="875"/>
      <c r="EUR207" s="875"/>
      <c r="EUS207" s="875"/>
      <c r="EUT207" s="875"/>
      <c r="EUU207" s="875"/>
      <c r="EUV207" s="875"/>
      <c r="EUW207" s="875"/>
      <c r="EUX207" s="875"/>
      <c r="EUY207" s="875"/>
      <c r="EUZ207" s="875"/>
      <c r="EVA207" s="875"/>
      <c r="EVB207" s="875"/>
      <c r="EVC207" s="875"/>
      <c r="EVD207" s="875"/>
      <c r="EVE207" s="875"/>
      <c r="EVF207" s="875"/>
      <c r="EVG207" s="875"/>
      <c r="EVH207" s="875"/>
      <c r="EVI207" s="875"/>
      <c r="EVJ207" s="875"/>
      <c r="EVK207" s="875"/>
      <c r="EVL207" s="875"/>
      <c r="EVM207" s="875"/>
      <c r="EVN207" s="875"/>
      <c r="EVO207" s="875"/>
      <c r="EVP207" s="875"/>
      <c r="EVQ207" s="875"/>
      <c r="EVR207" s="875"/>
      <c r="EVS207" s="875"/>
      <c r="EVT207" s="875"/>
      <c r="EVU207" s="875"/>
      <c r="EVV207" s="875"/>
      <c r="EVW207" s="875"/>
      <c r="EVX207" s="875"/>
      <c r="EVY207" s="875"/>
      <c r="EVZ207" s="875"/>
      <c r="EWA207" s="875"/>
      <c r="EWB207" s="875"/>
      <c r="EWC207" s="875"/>
      <c r="EWD207" s="875"/>
      <c r="EWE207" s="875"/>
      <c r="EWF207" s="875"/>
      <c r="EWG207" s="875"/>
      <c r="EWH207" s="875"/>
      <c r="EWI207" s="875"/>
      <c r="EWJ207" s="875"/>
      <c r="EWK207" s="875"/>
      <c r="EWL207" s="875"/>
      <c r="EWM207" s="875"/>
      <c r="EWN207" s="875"/>
      <c r="EWO207" s="875"/>
      <c r="EWP207" s="875"/>
      <c r="EWQ207" s="875"/>
      <c r="EWR207" s="875"/>
      <c r="EWS207" s="875"/>
      <c r="EWT207" s="875"/>
      <c r="EWU207" s="875"/>
      <c r="EWV207" s="875"/>
      <c r="EWW207" s="875"/>
      <c r="EWX207" s="875"/>
      <c r="EWY207" s="875"/>
      <c r="EWZ207" s="875"/>
      <c r="EXA207" s="875"/>
      <c r="EXB207" s="875"/>
      <c r="EXC207" s="875"/>
      <c r="EXD207" s="875"/>
      <c r="EXE207" s="875"/>
      <c r="EXF207" s="875"/>
      <c r="EXG207" s="875"/>
      <c r="EXH207" s="875"/>
      <c r="EXI207" s="875"/>
      <c r="EXJ207" s="875"/>
      <c r="EXK207" s="875"/>
      <c r="EXL207" s="875"/>
      <c r="EXM207" s="875"/>
      <c r="EXN207" s="875"/>
      <c r="EXO207" s="875"/>
      <c r="EXP207" s="875"/>
      <c r="EXQ207" s="875"/>
      <c r="EXR207" s="875"/>
      <c r="EXS207" s="875"/>
      <c r="EXT207" s="875"/>
      <c r="EXU207" s="875"/>
      <c r="EXV207" s="875"/>
      <c r="EXW207" s="875"/>
      <c r="EXX207" s="875"/>
      <c r="EXY207" s="875"/>
      <c r="EXZ207" s="875"/>
      <c r="EYA207" s="875"/>
      <c r="EYB207" s="875"/>
      <c r="EYC207" s="875"/>
      <c r="EYD207" s="875"/>
      <c r="EYE207" s="875"/>
      <c r="EYF207" s="875"/>
      <c r="EYG207" s="875"/>
      <c r="EYH207" s="875"/>
      <c r="EYI207" s="875"/>
      <c r="EYJ207" s="875"/>
      <c r="EYK207" s="875"/>
      <c r="EYL207" s="875"/>
      <c r="EYM207" s="875"/>
      <c r="EYN207" s="875"/>
      <c r="EYO207" s="875"/>
      <c r="EYP207" s="875"/>
      <c r="EYQ207" s="875"/>
      <c r="EYR207" s="875"/>
      <c r="EYS207" s="875"/>
      <c r="EYT207" s="875"/>
      <c r="EYU207" s="875"/>
      <c r="EYV207" s="875"/>
      <c r="EYW207" s="875"/>
      <c r="EYX207" s="875"/>
      <c r="EYY207" s="875"/>
      <c r="EYZ207" s="875"/>
      <c r="EZA207" s="875"/>
      <c r="EZB207" s="875"/>
      <c r="EZC207" s="875"/>
      <c r="EZD207" s="875"/>
      <c r="EZE207" s="875"/>
      <c r="EZF207" s="875"/>
      <c r="EZG207" s="875"/>
      <c r="EZH207" s="875"/>
      <c r="EZI207" s="875"/>
      <c r="EZJ207" s="875"/>
      <c r="EZK207" s="875"/>
      <c r="EZL207" s="875"/>
      <c r="EZM207" s="875"/>
      <c r="EZN207" s="875"/>
      <c r="EZO207" s="875"/>
      <c r="EZP207" s="875"/>
      <c r="EZQ207" s="875"/>
      <c r="EZR207" s="875"/>
      <c r="EZS207" s="875"/>
      <c r="EZT207" s="875"/>
      <c r="EZU207" s="875"/>
      <c r="EZV207" s="875"/>
      <c r="EZW207" s="875"/>
      <c r="EZX207" s="875"/>
      <c r="EZY207" s="875"/>
      <c r="EZZ207" s="875"/>
      <c r="FAA207" s="875"/>
      <c r="FAB207" s="875"/>
      <c r="FAC207" s="875"/>
      <c r="FAD207" s="875"/>
      <c r="FAE207" s="875"/>
      <c r="FAF207" s="875"/>
      <c r="FAG207" s="875"/>
      <c r="FAH207" s="875"/>
      <c r="FAI207" s="875"/>
      <c r="FAJ207" s="875"/>
      <c r="FAK207" s="875"/>
      <c r="FAM207" s="875"/>
      <c r="FAN207" s="875"/>
      <c r="FAO207" s="875"/>
      <c r="FAP207" s="875"/>
      <c r="FAQ207" s="875"/>
      <c r="FAR207" s="875"/>
      <c r="FAS207" s="875"/>
      <c r="FAT207" s="875"/>
      <c r="FAU207" s="875"/>
      <c r="FAV207" s="875"/>
      <c r="FAW207" s="875"/>
      <c r="FAX207" s="875"/>
      <c r="FAY207" s="875"/>
      <c r="FAZ207" s="875"/>
      <c r="FBA207" s="875"/>
      <c r="FBB207" s="875"/>
      <c r="FBC207" s="875"/>
      <c r="FBD207" s="875"/>
      <c r="FBE207" s="875"/>
      <c r="FBF207" s="875"/>
      <c r="FBG207" s="875"/>
      <c r="FBH207" s="875"/>
      <c r="FBI207" s="875"/>
      <c r="FBJ207" s="875"/>
      <c r="FBK207" s="875"/>
      <c r="FBL207" s="875"/>
      <c r="FBM207" s="875"/>
      <c r="FBN207" s="875"/>
      <c r="FBO207" s="875"/>
      <c r="FBP207" s="875"/>
      <c r="FBQ207" s="875"/>
      <c r="FBR207" s="875"/>
      <c r="FBS207" s="875"/>
      <c r="FBT207" s="875"/>
      <c r="FBU207" s="875"/>
      <c r="FBV207" s="875"/>
      <c r="FBW207" s="875"/>
      <c r="FBX207" s="875"/>
      <c r="FBY207" s="875"/>
      <c r="FBZ207" s="875"/>
      <c r="FCA207" s="875"/>
      <c r="FCB207" s="875"/>
      <c r="FCC207" s="875"/>
      <c r="FCD207" s="875"/>
      <c r="FCE207" s="875"/>
      <c r="FCF207" s="875"/>
      <c r="FCG207" s="875"/>
      <c r="FCH207" s="875"/>
      <c r="FCI207" s="875"/>
      <c r="FCJ207" s="875"/>
      <c r="FCK207" s="875"/>
      <c r="FCL207" s="875"/>
      <c r="FCM207" s="875"/>
      <c r="FCN207" s="875"/>
      <c r="FCO207" s="875"/>
      <c r="FCP207" s="875"/>
      <c r="FCQ207" s="875"/>
      <c r="FCR207" s="875"/>
      <c r="FCS207" s="875"/>
      <c r="FCT207" s="875"/>
      <c r="FCU207" s="875"/>
      <c r="FCV207" s="875"/>
      <c r="FCW207" s="875"/>
      <c r="FCX207" s="875"/>
      <c r="FCY207" s="875"/>
      <c r="FCZ207" s="875"/>
      <c r="FDA207" s="875"/>
      <c r="FDB207" s="875"/>
      <c r="FDC207" s="875"/>
      <c r="FDD207" s="875"/>
      <c r="FDE207" s="875"/>
      <c r="FDF207" s="875"/>
      <c r="FDG207" s="875"/>
      <c r="FDH207" s="875"/>
      <c r="FDI207" s="875"/>
      <c r="FDJ207" s="875"/>
      <c r="FDK207" s="875"/>
      <c r="FDL207" s="875"/>
      <c r="FDM207" s="875"/>
      <c r="FDN207" s="875"/>
      <c r="FDO207" s="875"/>
      <c r="FDP207" s="875"/>
      <c r="FDQ207" s="875"/>
      <c r="FDR207" s="875"/>
      <c r="FDS207" s="875"/>
      <c r="FDT207" s="875"/>
      <c r="FDU207" s="875"/>
      <c r="FDV207" s="875"/>
      <c r="FDW207" s="875"/>
      <c r="FDX207" s="875"/>
      <c r="FDY207" s="875"/>
      <c r="FDZ207" s="875"/>
      <c r="FEA207" s="875"/>
      <c r="FEB207" s="875"/>
      <c r="FEC207" s="875"/>
      <c r="FED207" s="875"/>
      <c r="FEE207" s="875"/>
      <c r="FEF207" s="875"/>
      <c r="FEG207" s="875"/>
      <c r="FEH207" s="875"/>
      <c r="FEI207" s="875"/>
      <c r="FEJ207" s="875"/>
      <c r="FEK207" s="875"/>
      <c r="FEL207" s="875"/>
      <c r="FEM207" s="875"/>
      <c r="FEN207" s="875"/>
      <c r="FEO207" s="875"/>
      <c r="FEP207" s="875"/>
      <c r="FEQ207" s="875"/>
      <c r="FER207" s="875"/>
      <c r="FES207" s="875"/>
      <c r="FET207" s="875"/>
      <c r="FEU207" s="875"/>
      <c r="FEV207" s="875"/>
      <c r="FEW207" s="875"/>
      <c r="FEX207" s="875"/>
      <c r="FEY207" s="875"/>
      <c r="FEZ207" s="875"/>
      <c r="FFA207" s="875"/>
      <c r="FFB207" s="875"/>
      <c r="FFC207" s="875"/>
      <c r="FFD207" s="875"/>
      <c r="FFE207" s="875"/>
      <c r="FFF207" s="875"/>
      <c r="FFG207" s="875"/>
      <c r="FFH207" s="875"/>
      <c r="FFI207" s="875"/>
      <c r="FFJ207" s="875"/>
      <c r="FFK207" s="875"/>
      <c r="FFL207" s="875"/>
      <c r="FFM207" s="875"/>
      <c r="FFN207" s="875"/>
      <c r="FFO207" s="875"/>
      <c r="FFP207" s="875"/>
      <c r="FFQ207" s="875"/>
      <c r="FFR207" s="875"/>
      <c r="FFS207" s="875"/>
      <c r="FFT207" s="875"/>
      <c r="FFU207" s="875"/>
      <c r="FFV207" s="875"/>
      <c r="FFW207" s="875"/>
      <c r="FFX207" s="875"/>
      <c r="FFY207" s="875"/>
      <c r="FFZ207" s="875"/>
      <c r="FGA207" s="875"/>
      <c r="FGB207" s="875"/>
      <c r="FGC207" s="875"/>
      <c r="FGD207" s="875"/>
      <c r="FGE207" s="875"/>
      <c r="FGF207" s="875"/>
      <c r="FGG207" s="875"/>
      <c r="FGH207" s="875"/>
      <c r="FGI207" s="875"/>
      <c r="FGJ207" s="875"/>
      <c r="FGK207" s="875"/>
      <c r="FGL207" s="875"/>
      <c r="FGM207" s="875"/>
      <c r="FGN207" s="875"/>
      <c r="FGO207" s="875"/>
      <c r="FGP207" s="875"/>
      <c r="FGQ207" s="875"/>
      <c r="FGR207" s="875"/>
      <c r="FGS207" s="875"/>
      <c r="FGT207" s="875"/>
      <c r="FGU207" s="875"/>
      <c r="FGV207" s="875"/>
      <c r="FGW207" s="875"/>
      <c r="FGX207" s="875"/>
      <c r="FGY207" s="875"/>
      <c r="FGZ207" s="875"/>
      <c r="FHA207" s="875"/>
      <c r="FHB207" s="875"/>
      <c r="FHC207" s="875"/>
      <c r="FHD207" s="875"/>
      <c r="FHE207" s="875"/>
      <c r="FHF207" s="875"/>
      <c r="FHG207" s="875"/>
      <c r="FHH207" s="875"/>
      <c r="FHI207" s="875"/>
      <c r="FHJ207" s="875"/>
      <c r="FHK207" s="875"/>
      <c r="FHL207" s="875"/>
      <c r="FHM207" s="875"/>
      <c r="FHN207" s="875"/>
      <c r="FHO207" s="875"/>
      <c r="FHP207" s="875"/>
      <c r="FHQ207" s="875"/>
      <c r="FHR207" s="875"/>
      <c r="FHS207" s="875"/>
      <c r="FHT207" s="875"/>
      <c r="FHU207" s="875"/>
      <c r="FHV207" s="875"/>
      <c r="FHW207" s="875"/>
      <c r="FHX207" s="875"/>
      <c r="FHY207" s="875"/>
      <c r="FHZ207" s="875"/>
      <c r="FIA207" s="875"/>
      <c r="FIB207" s="875"/>
      <c r="FIC207" s="875"/>
      <c r="FID207" s="875"/>
      <c r="FIE207" s="875"/>
      <c r="FIF207" s="875"/>
      <c r="FIG207" s="875"/>
      <c r="FIH207" s="875"/>
      <c r="FII207" s="875"/>
      <c r="FIJ207" s="875"/>
      <c r="FIK207" s="875"/>
      <c r="FIL207" s="875"/>
      <c r="FIM207" s="875"/>
      <c r="FIN207" s="875"/>
      <c r="FIO207" s="875"/>
      <c r="FIP207" s="875"/>
      <c r="FIQ207" s="875"/>
      <c r="FIR207" s="875"/>
      <c r="FIS207" s="875"/>
      <c r="FIT207" s="875"/>
      <c r="FIU207" s="875"/>
      <c r="FIV207" s="875"/>
      <c r="FIW207" s="875"/>
      <c r="FIX207" s="875"/>
      <c r="FIY207" s="875"/>
      <c r="FIZ207" s="875"/>
      <c r="FJA207" s="875"/>
      <c r="FJB207" s="875"/>
      <c r="FJC207" s="875"/>
      <c r="FJD207" s="875"/>
      <c r="FJE207" s="875"/>
      <c r="FJF207" s="875"/>
      <c r="FJG207" s="875"/>
      <c r="FJH207" s="875"/>
      <c r="FJI207" s="875"/>
      <c r="FJJ207" s="875"/>
      <c r="FJK207" s="875"/>
      <c r="FJL207" s="875"/>
      <c r="FJM207" s="875"/>
      <c r="FJN207" s="875"/>
      <c r="FJO207" s="875"/>
      <c r="FJP207" s="875"/>
      <c r="FJQ207" s="875"/>
      <c r="FJR207" s="875"/>
      <c r="FJS207" s="875"/>
      <c r="FJT207" s="875"/>
      <c r="FJU207" s="875"/>
      <c r="FJV207" s="875"/>
      <c r="FJW207" s="875"/>
      <c r="FJX207" s="875"/>
      <c r="FJY207" s="875"/>
      <c r="FJZ207" s="875"/>
      <c r="FKA207" s="875"/>
      <c r="FKB207" s="875"/>
      <c r="FKC207" s="875"/>
      <c r="FKD207" s="875"/>
      <c r="FKE207" s="875"/>
      <c r="FKF207" s="875"/>
      <c r="FKG207" s="875"/>
      <c r="FKI207" s="875"/>
      <c r="FKJ207" s="875"/>
      <c r="FKK207" s="875"/>
      <c r="FKL207" s="875"/>
      <c r="FKM207" s="875"/>
      <c r="FKN207" s="875"/>
      <c r="FKO207" s="875"/>
      <c r="FKP207" s="875"/>
      <c r="FKQ207" s="875"/>
      <c r="FKR207" s="875"/>
      <c r="FKS207" s="875"/>
      <c r="FKT207" s="875"/>
      <c r="FKU207" s="875"/>
      <c r="FKV207" s="875"/>
      <c r="FKW207" s="875"/>
      <c r="FKX207" s="875"/>
      <c r="FKY207" s="875"/>
      <c r="FKZ207" s="875"/>
      <c r="FLA207" s="875"/>
      <c r="FLB207" s="875"/>
      <c r="FLC207" s="875"/>
      <c r="FLD207" s="875"/>
      <c r="FLE207" s="875"/>
      <c r="FLF207" s="875"/>
      <c r="FLG207" s="875"/>
      <c r="FLH207" s="875"/>
      <c r="FLI207" s="875"/>
      <c r="FLJ207" s="875"/>
      <c r="FLK207" s="875"/>
      <c r="FLL207" s="875"/>
      <c r="FLM207" s="875"/>
      <c r="FLN207" s="875"/>
      <c r="FLO207" s="875"/>
      <c r="FLP207" s="875"/>
      <c r="FLQ207" s="875"/>
      <c r="FLR207" s="875"/>
      <c r="FLS207" s="875"/>
      <c r="FLT207" s="875"/>
      <c r="FLU207" s="875"/>
      <c r="FLV207" s="875"/>
      <c r="FLW207" s="875"/>
      <c r="FLX207" s="875"/>
      <c r="FLY207" s="875"/>
      <c r="FLZ207" s="875"/>
      <c r="FMA207" s="875"/>
      <c r="FMB207" s="875"/>
      <c r="FMC207" s="875"/>
      <c r="FMD207" s="875"/>
      <c r="FME207" s="875"/>
      <c r="FMF207" s="875"/>
      <c r="FMG207" s="875"/>
      <c r="FMH207" s="875"/>
      <c r="FMI207" s="875"/>
      <c r="FMJ207" s="875"/>
      <c r="FMK207" s="875"/>
      <c r="FML207" s="875"/>
      <c r="FMM207" s="875"/>
      <c r="FMN207" s="875"/>
      <c r="FMO207" s="875"/>
      <c r="FMP207" s="875"/>
      <c r="FMQ207" s="875"/>
      <c r="FMR207" s="875"/>
      <c r="FMS207" s="875"/>
      <c r="FMT207" s="875"/>
      <c r="FMU207" s="875"/>
      <c r="FMV207" s="875"/>
      <c r="FMW207" s="875"/>
      <c r="FMX207" s="875"/>
      <c r="FMY207" s="875"/>
      <c r="FMZ207" s="875"/>
      <c r="FNA207" s="875"/>
      <c r="FNB207" s="875"/>
      <c r="FNC207" s="875"/>
      <c r="FND207" s="875"/>
      <c r="FNE207" s="875"/>
      <c r="FNF207" s="875"/>
      <c r="FNG207" s="875"/>
      <c r="FNH207" s="875"/>
      <c r="FNI207" s="875"/>
      <c r="FNJ207" s="875"/>
      <c r="FNK207" s="875"/>
      <c r="FNL207" s="875"/>
      <c r="FNM207" s="875"/>
      <c r="FNN207" s="875"/>
      <c r="FNO207" s="875"/>
      <c r="FNP207" s="875"/>
      <c r="FNQ207" s="875"/>
      <c r="FNR207" s="875"/>
      <c r="FNS207" s="875"/>
      <c r="FNT207" s="875"/>
      <c r="FNU207" s="875"/>
      <c r="FNV207" s="875"/>
      <c r="FNW207" s="875"/>
      <c r="FNX207" s="875"/>
      <c r="FNY207" s="875"/>
      <c r="FNZ207" s="875"/>
      <c r="FOA207" s="875"/>
      <c r="FOB207" s="875"/>
      <c r="FOC207" s="875"/>
      <c r="FOD207" s="875"/>
      <c r="FOE207" s="875"/>
      <c r="FOF207" s="875"/>
      <c r="FOG207" s="875"/>
      <c r="FOH207" s="875"/>
      <c r="FOI207" s="875"/>
      <c r="FOJ207" s="875"/>
      <c r="FOK207" s="875"/>
      <c r="FOL207" s="875"/>
      <c r="FOM207" s="875"/>
      <c r="FON207" s="875"/>
      <c r="FOO207" s="875"/>
      <c r="FOP207" s="875"/>
      <c r="FOQ207" s="875"/>
      <c r="FOR207" s="875"/>
      <c r="FOS207" s="875"/>
      <c r="FOT207" s="875"/>
      <c r="FOU207" s="875"/>
      <c r="FOV207" s="875"/>
      <c r="FOW207" s="875"/>
      <c r="FOX207" s="875"/>
      <c r="FOY207" s="875"/>
      <c r="FOZ207" s="875"/>
      <c r="FPA207" s="875"/>
      <c r="FPB207" s="875"/>
      <c r="FPC207" s="875"/>
      <c r="FPD207" s="875"/>
      <c r="FPE207" s="875"/>
      <c r="FPF207" s="875"/>
      <c r="FPG207" s="875"/>
      <c r="FPH207" s="875"/>
      <c r="FPI207" s="875"/>
      <c r="FPJ207" s="875"/>
      <c r="FPK207" s="875"/>
      <c r="FPL207" s="875"/>
      <c r="FPM207" s="875"/>
      <c r="FPN207" s="875"/>
      <c r="FPO207" s="875"/>
      <c r="FPP207" s="875"/>
      <c r="FPQ207" s="875"/>
      <c r="FPR207" s="875"/>
      <c r="FPS207" s="875"/>
      <c r="FPT207" s="875"/>
      <c r="FPU207" s="875"/>
      <c r="FPV207" s="875"/>
      <c r="FPW207" s="875"/>
      <c r="FPX207" s="875"/>
      <c r="FPY207" s="875"/>
      <c r="FPZ207" s="875"/>
      <c r="FQA207" s="875"/>
      <c r="FQB207" s="875"/>
      <c r="FQC207" s="875"/>
      <c r="FQD207" s="875"/>
      <c r="FQE207" s="875"/>
      <c r="FQF207" s="875"/>
      <c r="FQG207" s="875"/>
      <c r="FQH207" s="875"/>
      <c r="FQI207" s="875"/>
      <c r="FQJ207" s="875"/>
      <c r="FQK207" s="875"/>
      <c r="FQL207" s="875"/>
      <c r="FQM207" s="875"/>
      <c r="FQN207" s="875"/>
      <c r="FQO207" s="875"/>
      <c r="FQP207" s="875"/>
      <c r="FQQ207" s="875"/>
      <c r="FQR207" s="875"/>
      <c r="FQS207" s="875"/>
      <c r="FQT207" s="875"/>
      <c r="FQU207" s="875"/>
      <c r="FQV207" s="875"/>
      <c r="FQW207" s="875"/>
      <c r="FQX207" s="875"/>
      <c r="FQY207" s="875"/>
      <c r="FQZ207" s="875"/>
      <c r="FRA207" s="875"/>
      <c r="FRB207" s="875"/>
      <c r="FRC207" s="875"/>
      <c r="FRD207" s="875"/>
      <c r="FRE207" s="875"/>
      <c r="FRF207" s="875"/>
      <c r="FRG207" s="875"/>
      <c r="FRH207" s="875"/>
      <c r="FRI207" s="875"/>
      <c r="FRJ207" s="875"/>
      <c r="FRK207" s="875"/>
      <c r="FRL207" s="875"/>
      <c r="FRM207" s="875"/>
      <c r="FRN207" s="875"/>
      <c r="FRO207" s="875"/>
      <c r="FRP207" s="875"/>
      <c r="FRQ207" s="875"/>
      <c r="FRR207" s="875"/>
      <c r="FRS207" s="875"/>
      <c r="FRT207" s="875"/>
      <c r="FRU207" s="875"/>
      <c r="FRV207" s="875"/>
      <c r="FRW207" s="875"/>
      <c r="FRX207" s="875"/>
      <c r="FRY207" s="875"/>
      <c r="FRZ207" s="875"/>
      <c r="FSA207" s="875"/>
      <c r="FSB207" s="875"/>
      <c r="FSC207" s="875"/>
      <c r="FSD207" s="875"/>
      <c r="FSE207" s="875"/>
      <c r="FSF207" s="875"/>
      <c r="FSG207" s="875"/>
      <c r="FSH207" s="875"/>
      <c r="FSI207" s="875"/>
      <c r="FSJ207" s="875"/>
      <c r="FSK207" s="875"/>
      <c r="FSL207" s="875"/>
      <c r="FSM207" s="875"/>
      <c r="FSN207" s="875"/>
      <c r="FSO207" s="875"/>
      <c r="FSP207" s="875"/>
      <c r="FSQ207" s="875"/>
      <c r="FSR207" s="875"/>
      <c r="FSS207" s="875"/>
      <c r="FST207" s="875"/>
      <c r="FSU207" s="875"/>
      <c r="FSV207" s="875"/>
      <c r="FSW207" s="875"/>
      <c r="FSX207" s="875"/>
      <c r="FSY207" s="875"/>
      <c r="FSZ207" s="875"/>
      <c r="FTA207" s="875"/>
      <c r="FTB207" s="875"/>
      <c r="FTC207" s="875"/>
      <c r="FTD207" s="875"/>
      <c r="FTE207" s="875"/>
      <c r="FTF207" s="875"/>
      <c r="FTG207" s="875"/>
      <c r="FTH207" s="875"/>
      <c r="FTI207" s="875"/>
      <c r="FTJ207" s="875"/>
      <c r="FTK207" s="875"/>
      <c r="FTL207" s="875"/>
      <c r="FTM207" s="875"/>
      <c r="FTN207" s="875"/>
      <c r="FTO207" s="875"/>
      <c r="FTP207" s="875"/>
      <c r="FTQ207" s="875"/>
      <c r="FTR207" s="875"/>
      <c r="FTS207" s="875"/>
      <c r="FTT207" s="875"/>
      <c r="FTU207" s="875"/>
      <c r="FTV207" s="875"/>
      <c r="FTW207" s="875"/>
      <c r="FTX207" s="875"/>
      <c r="FTY207" s="875"/>
      <c r="FTZ207" s="875"/>
      <c r="FUA207" s="875"/>
      <c r="FUB207" s="875"/>
      <c r="FUC207" s="875"/>
      <c r="FUE207" s="875"/>
      <c r="FUF207" s="875"/>
      <c r="FUG207" s="875"/>
      <c r="FUH207" s="875"/>
      <c r="FUI207" s="875"/>
      <c r="FUJ207" s="875"/>
      <c r="FUK207" s="875"/>
      <c r="FUL207" s="875"/>
      <c r="FUM207" s="875"/>
      <c r="FUN207" s="875"/>
      <c r="FUO207" s="875"/>
      <c r="FUP207" s="875"/>
      <c r="FUQ207" s="875"/>
      <c r="FUR207" s="875"/>
      <c r="FUS207" s="875"/>
      <c r="FUT207" s="875"/>
      <c r="FUU207" s="875"/>
      <c r="FUV207" s="875"/>
      <c r="FUW207" s="875"/>
      <c r="FUX207" s="875"/>
      <c r="FUY207" s="875"/>
      <c r="FUZ207" s="875"/>
      <c r="FVA207" s="875"/>
      <c r="FVB207" s="875"/>
      <c r="FVC207" s="875"/>
      <c r="FVD207" s="875"/>
      <c r="FVE207" s="875"/>
      <c r="FVF207" s="875"/>
      <c r="FVG207" s="875"/>
      <c r="FVH207" s="875"/>
      <c r="FVI207" s="875"/>
      <c r="FVJ207" s="875"/>
      <c r="FVK207" s="875"/>
      <c r="FVL207" s="875"/>
      <c r="FVM207" s="875"/>
      <c r="FVN207" s="875"/>
      <c r="FVO207" s="875"/>
      <c r="FVP207" s="875"/>
      <c r="FVQ207" s="875"/>
      <c r="FVR207" s="875"/>
      <c r="FVS207" s="875"/>
      <c r="FVT207" s="875"/>
      <c r="FVU207" s="875"/>
      <c r="FVV207" s="875"/>
      <c r="FVW207" s="875"/>
      <c r="FVX207" s="875"/>
      <c r="FVY207" s="875"/>
      <c r="FVZ207" s="875"/>
      <c r="FWA207" s="875"/>
      <c r="FWB207" s="875"/>
      <c r="FWC207" s="875"/>
      <c r="FWD207" s="875"/>
      <c r="FWE207" s="875"/>
      <c r="FWF207" s="875"/>
      <c r="FWG207" s="875"/>
      <c r="FWH207" s="875"/>
      <c r="FWI207" s="875"/>
      <c r="FWJ207" s="875"/>
      <c r="FWK207" s="875"/>
      <c r="FWL207" s="875"/>
      <c r="FWM207" s="875"/>
      <c r="FWN207" s="875"/>
      <c r="FWO207" s="875"/>
      <c r="FWP207" s="875"/>
      <c r="FWQ207" s="875"/>
      <c r="FWR207" s="875"/>
      <c r="FWS207" s="875"/>
      <c r="FWT207" s="875"/>
      <c r="FWU207" s="875"/>
      <c r="FWV207" s="875"/>
      <c r="FWW207" s="875"/>
      <c r="FWX207" s="875"/>
      <c r="FWY207" s="875"/>
      <c r="FWZ207" s="875"/>
      <c r="FXA207" s="875"/>
      <c r="FXB207" s="875"/>
      <c r="FXC207" s="875"/>
      <c r="FXD207" s="875"/>
      <c r="FXE207" s="875"/>
      <c r="FXF207" s="875"/>
      <c r="FXG207" s="875"/>
      <c r="FXH207" s="875"/>
      <c r="FXI207" s="875"/>
      <c r="FXJ207" s="875"/>
      <c r="FXK207" s="875"/>
      <c r="FXL207" s="875"/>
      <c r="FXM207" s="875"/>
      <c r="FXN207" s="875"/>
      <c r="FXO207" s="875"/>
      <c r="FXP207" s="875"/>
      <c r="FXQ207" s="875"/>
      <c r="FXR207" s="875"/>
      <c r="FXS207" s="875"/>
      <c r="FXT207" s="875"/>
      <c r="FXU207" s="875"/>
      <c r="FXV207" s="875"/>
      <c r="FXW207" s="875"/>
      <c r="FXX207" s="875"/>
      <c r="FXY207" s="875"/>
      <c r="FXZ207" s="875"/>
      <c r="FYA207" s="875"/>
      <c r="FYB207" s="875"/>
      <c r="FYC207" s="875"/>
      <c r="FYD207" s="875"/>
      <c r="FYE207" s="875"/>
      <c r="FYF207" s="875"/>
      <c r="FYG207" s="875"/>
      <c r="FYH207" s="875"/>
      <c r="FYI207" s="875"/>
      <c r="FYJ207" s="875"/>
      <c r="FYK207" s="875"/>
      <c r="FYL207" s="875"/>
      <c r="FYM207" s="875"/>
      <c r="FYN207" s="875"/>
      <c r="FYO207" s="875"/>
      <c r="FYP207" s="875"/>
      <c r="FYQ207" s="875"/>
      <c r="FYR207" s="875"/>
      <c r="FYS207" s="875"/>
      <c r="FYT207" s="875"/>
      <c r="FYU207" s="875"/>
      <c r="FYV207" s="875"/>
      <c r="FYW207" s="875"/>
      <c r="FYX207" s="875"/>
      <c r="FYY207" s="875"/>
      <c r="FYZ207" s="875"/>
      <c r="FZA207" s="875"/>
      <c r="FZB207" s="875"/>
      <c r="FZC207" s="875"/>
      <c r="FZD207" s="875"/>
      <c r="FZE207" s="875"/>
      <c r="FZF207" s="875"/>
      <c r="FZG207" s="875"/>
      <c r="FZH207" s="875"/>
      <c r="FZI207" s="875"/>
      <c r="FZJ207" s="875"/>
      <c r="FZK207" s="875"/>
      <c r="FZL207" s="875"/>
      <c r="FZM207" s="875"/>
      <c r="FZN207" s="875"/>
      <c r="FZO207" s="875"/>
      <c r="FZP207" s="875"/>
      <c r="FZQ207" s="875"/>
      <c r="FZR207" s="875"/>
      <c r="FZS207" s="875"/>
      <c r="FZT207" s="875"/>
      <c r="FZU207" s="875"/>
      <c r="FZV207" s="875"/>
      <c r="FZW207" s="875"/>
      <c r="FZX207" s="875"/>
      <c r="FZY207" s="875"/>
      <c r="FZZ207" s="875"/>
      <c r="GAA207" s="875"/>
      <c r="GAB207" s="875"/>
      <c r="GAC207" s="875"/>
      <c r="GAD207" s="875"/>
      <c r="GAE207" s="875"/>
      <c r="GAF207" s="875"/>
      <c r="GAG207" s="875"/>
      <c r="GAH207" s="875"/>
      <c r="GAI207" s="875"/>
      <c r="GAJ207" s="875"/>
      <c r="GAK207" s="875"/>
      <c r="GAL207" s="875"/>
      <c r="GAM207" s="875"/>
      <c r="GAN207" s="875"/>
      <c r="GAO207" s="875"/>
      <c r="GAP207" s="875"/>
      <c r="GAQ207" s="875"/>
      <c r="GAR207" s="875"/>
      <c r="GAS207" s="875"/>
      <c r="GAT207" s="875"/>
      <c r="GAU207" s="875"/>
      <c r="GAV207" s="875"/>
      <c r="GAW207" s="875"/>
      <c r="GAX207" s="875"/>
      <c r="GAY207" s="875"/>
      <c r="GAZ207" s="875"/>
      <c r="GBA207" s="875"/>
      <c r="GBB207" s="875"/>
      <c r="GBC207" s="875"/>
      <c r="GBD207" s="875"/>
      <c r="GBE207" s="875"/>
      <c r="GBF207" s="875"/>
      <c r="GBG207" s="875"/>
      <c r="GBH207" s="875"/>
      <c r="GBI207" s="875"/>
      <c r="GBJ207" s="875"/>
      <c r="GBK207" s="875"/>
      <c r="GBL207" s="875"/>
      <c r="GBM207" s="875"/>
      <c r="GBN207" s="875"/>
      <c r="GBO207" s="875"/>
      <c r="GBP207" s="875"/>
      <c r="GBQ207" s="875"/>
      <c r="GBR207" s="875"/>
      <c r="GBS207" s="875"/>
      <c r="GBT207" s="875"/>
      <c r="GBU207" s="875"/>
      <c r="GBV207" s="875"/>
      <c r="GBW207" s="875"/>
      <c r="GBX207" s="875"/>
      <c r="GBY207" s="875"/>
      <c r="GBZ207" s="875"/>
      <c r="GCA207" s="875"/>
      <c r="GCB207" s="875"/>
      <c r="GCC207" s="875"/>
      <c r="GCD207" s="875"/>
      <c r="GCE207" s="875"/>
      <c r="GCF207" s="875"/>
      <c r="GCG207" s="875"/>
      <c r="GCH207" s="875"/>
      <c r="GCI207" s="875"/>
      <c r="GCJ207" s="875"/>
      <c r="GCK207" s="875"/>
      <c r="GCL207" s="875"/>
      <c r="GCM207" s="875"/>
      <c r="GCN207" s="875"/>
      <c r="GCO207" s="875"/>
      <c r="GCP207" s="875"/>
      <c r="GCQ207" s="875"/>
      <c r="GCR207" s="875"/>
      <c r="GCS207" s="875"/>
      <c r="GCT207" s="875"/>
      <c r="GCU207" s="875"/>
      <c r="GCV207" s="875"/>
      <c r="GCW207" s="875"/>
      <c r="GCX207" s="875"/>
      <c r="GCY207" s="875"/>
      <c r="GCZ207" s="875"/>
      <c r="GDA207" s="875"/>
      <c r="GDB207" s="875"/>
      <c r="GDC207" s="875"/>
      <c r="GDD207" s="875"/>
      <c r="GDE207" s="875"/>
      <c r="GDF207" s="875"/>
      <c r="GDG207" s="875"/>
      <c r="GDH207" s="875"/>
      <c r="GDI207" s="875"/>
      <c r="GDJ207" s="875"/>
      <c r="GDK207" s="875"/>
      <c r="GDL207" s="875"/>
      <c r="GDM207" s="875"/>
      <c r="GDN207" s="875"/>
      <c r="GDO207" s="875"/>
      <c r="GDP207" s="875"/>
      <c r="GDQ207" s="875"/>
      <c r="GDR207" s="875"/>
      <c r="GDS207" s="875"/>
      <c r="GDT207" s="875"/>
      <c r="GDU207" s="875"/>
      <c r="GDV207" s="875"/>
      <c r="GDW207" s="875"/>
      <c r="GDX207" s="875"/>
      <c r="GDY207" s="875"/>
      <c r="GEA207" s="875"/>
      <c r="GEB207" s="875"/>
      <c r="GEC207" s="875"/>
      <c r="GED207" s="875"/>
      <c r="GEE207" s="875"/>
      <c r="GEF207" s="875"/>
      <c r="GEG207" s="875"/>
      <c r="GEH207" s="875"/>
      <c r="GEI207" s="875"/>
      <c r="GEJ207" s="875"/>
      <c r="GEK207" s="875"/>
      <c r="GEL207" s="875"/>
      <c r="GEM207" s="875"/>
      <c r="GEN207" s="875"/>
      <c r="GEO207" s="875"/>
      <c r="GEP207" s="875"/>
      <c r="GEQ207" s="875"/>
      <c r="GER207" s="875"/>
      <c r="GES207" s="875"/>
      <c r="GET207" s="875"/>
      <c r="GEU207" s="875"/>
      <c r="GEV207" s="875"/>
      <c r="GEW207" s="875"/>
      <c r="GEX207" s="875"/>
      <c r="GEY207" s="875"/>
      <c r="GEZ207" s="875"/>
      <c r="GFA207" s="875"/>
      <c r="GFB207" s="875"/>
      <c r="GFC207" s="875"/>
      <c r="GFD207" s="875"/>
      <c r="GFE207" s="875"/>
      <c r="GFF207" s="875"/>
      <c r="GFG207" s="875"/>
      <c r="GFH207" s="875"/>
      <c r="GFI207" s="875"/>
      <c r="GFJ207" s="875"/>
      <c r="GFK207" s="875"/>
      <c r="GFL207" s="875"/>
      <c r="GFM207" s="875"/>
      <c r="GFN207" s="875"/>
      <c r="GFO207" s="875"/>
      <c r="GFP207" s="875"/>
      <c r="GFQ207" s="875"/>
      <c r="GFR207" s="875"/>
      <c r="GFS207" s="875"/>
      <c r="GFT207" s="875"/>
      <c r="GFU207" s="875"/>
      <c r="GFV207" s="875"/>
      <c r="GFW207" s="875"/>
      <c r="GFX207" s="875"/>
      <c r="GFY207" s="875"/>
      <c r="GFZ207" s="875"/>
      <c r="GGA207" s="875"/>
      <c r="GGB207" s="875"/>
      <c r="GGC207" s="875"/>
      <c r="GGD207" s="875"/>
      <c r="GGE207" s="875"/>
      <c r="GGF207" s="875"/>
      <c r="GGG207" s="875"/>
      <c r="GGH207" s="875"/>
      <c r="GGI207" s="875"/>
      <c r="GGJ207" s="875"/>
      <c r="GGK207" s="875"/>
      <c r="GGL207" s="875"/>
      <c r="GGM207" s="875"/>
      <c r="GGN207" s="875"/>
      <c r="GGO207" s="875"/>
      <c r="GGP207" s="875"/>
      <c r="GGQ207" s="875"/>
      <c r="GGR207" s="875"/>
      <c r="GGS207" s="875"/>
      <c r="GGT207" s="875"/>
      <c r="GGU207" s="875"/>
      <c r="GGV207" s="875"/>
      <c r="GGW207" s="875"/>
      <c r="GGX207" s="875"/>
      <c r="GGY207" s="875"/>
      <c r="GGZ207" s="875"/>
      <c r="GHA207" s="875"/>
      <c r="GHB207" s="875"/>
      <c r="GHC207" s="875"/>
      <c r="GHD207" s="875"/>
      <c r="GHE207" s="875"/>
      <c r="GHF207" s="875"/>
      <c r="GHG207" s="875"/>
      <c r="GHH207" s="875"/>
      <c r="GHI207" s="875"/>
      <c r="GHJ207" s="875"/>
      <c r="GHK207" s="875"/>
      <c r="GHL207" s="875"/>
      <c r="GHM207" s="875"/>
      <c r="GHN207" s="875"/>
      <c r="GHO207" s="875"/>
      <c r="GHP207" s="875"/>
      <c r="GHQ207" s="875"/>
      <c r="GHR207" s="875"/>
      <c r="GHS207" s="875"/>
      <c r="GHT207" s="875"/>
      <c r="GHU207" s="875"/>
      <c r="GHV207" s="875"/>
      <c r="GHW207" s="875"/>
      <c r="GHX207" s="875"/>
      <c r="GHY207" s="875"/>
      <c r="GHZ207" s="875"/>
      <c r="GIA207" s="875"/>
      <c r="GIB207" s="875"/>
      <c r="GIC207" s="875"/>
      <c r="GID207" s="875"/>
      <c r="GIE207" s="875"/>
      <c r="GIF207" s="875"/>
      <c r="GIG207" s="875"/>
      <c r="GIH207" s="875"/>
      <c r="GII207" s="875"/>
      <c r="GIJ207" s="875"/>
      <c r="GIK207" s="875"/>
      <c r="GIL207" s="875"/>
      <c r="GIM207" s="875"/>
      <c r="GIN207" s="875"/>
      <c r="GIO207" s="875"/>
      <c r="GIP207" s="875"/>
      <c r="GIQ207" s="875"/>
      <c r="GIR207" s="875"/>
      <c r="GIS207" s="875"/>
      <c r="GIT207" s="875"/>
      <c r="GIU207" s="875"/>
      <c r="GIV207" s="875"/>
      <c r="GIW207" s="875"/>
      <c r="GIX207" s="875"/>
      <c r="GIY207" s="875"/>
      <c r="GIZ207" s="875"/>
      <c r="GJA207" s="875"/>
      <c r="GJB207" s="875"/>
      <c r="GJC207" s="875"/>
      <c r="GJD207" s="875"/>
      <c r="GJE207" s="875"/>
      <c r="GJF207" s="875"/>
      <c r="GJG207" s="875"/>
      <c r="GJH207" s="875"/>
      <c r="GJI207" s="875"/>
      <c r="GJJ207" s="875"/>
      <c r="GJK207" s="875"/>
      <c r="GJL207" s="875"/>
      <c r="GJM207" s="875"/>
      <c r="GJN207" s="875"/>
      <c r="GJO207" s="875"/>
      <c r="GJP207" s="875"/>
      <c r="GJQ207" s="875"/>
      <c r="GJR207" s="875"/>
      <c r="GJS207" s="875"/>
      <c r="GJT207" s="875"/>
      <c r="GJU207" s="875"/>
      <c r="GJV207" s="875"/>
      <c r="GJW207" s="875"/>
      <c r="GJX207" s="875"/>
      <c r="GJY207" s="875"/>
      <c r="GJZ207" s="875"/>
      <c r="GKA207" s="875"/>
      <c r="GKB207" s="875"/>
      <c r="GKC207" s="875"/>
      <c r="GKD207" s="875"/>
      <c r="GKE207" s="875"/>
      <c r="GKF207" s="875"/>
      <c r="GKG207" s="875"/>
      <c r="GKH207" s="875"/>
      <c r="GKI207" s="875"/>
      <c r="GKJ207" s="875"/>
      <c r="GKK207" s="875"/>
      <c r="GKL207" s="875"/>
      <c r="GKM207" s="875"/>
      <c r="GKN207" s="875"/>
      <c r="GKO207" s="875"/>
      <c r="GKP207" s="875"/>
      <c r="GKQ207" s="875"/>
      <c r="GKR207" s="875"/>
      <c r="GKS207" s="875"/>
      <c r="GKT207" s="875"/>
      <c r="GKU207" s="875"/>
      <c r="GKV207" s="875"/>
      <c r="GKW207" s="875"/>
      <c r="GKX207" s="875"/>
      <c r="GKY207" s="875"/>
      <c r="GKZ207" s="875"/>
      <c r="GLA207" s="875"/>
      <c r="GLB207" s="875"/>
      <c r="GLC207" s="875"/>
      <c r="GLD207" s="875"/>
      <c r="GLE207" s="875"/>
      <c r="GLF207" s="875"/>
      <c r="GLG207" s="875"/>
      <c r="GLH207" s="875"/>
      <c r="GLI207" s="875"/>
      <c r="GLJ207" s="875"/>
      <c r="GLK207" s="875"/>
      <c r="GLL207" s="875"/>
      <c r="GLM207" s="875"/>
      <c r="GLN207" s="875"/>
      <c r="GLO207" s="875"/>
      <c r="GLP207" s="875"/>
      <c r="GLQ207" s="875"/>
      <c r="GLR207" s="875"/>
      <c r="GLS207" s="875"/>
      <c r="GLT207" s="875"/>
      <c r="GLU207" s="875"/>
      <c r="GLV207" s="875"/>
      <c r="GLW207" s="875"/>
      <c r="GLX207" s="875"/>
      <c r="GLY207" s="875"/>
      <c r="GLZ207" s="875"/>
      <c r="GMA207" s="875"/>
      <c r="GMB207" s="875"/>
      <c r="GMC207" s="875"/>
      <c r="GMD207" s="875"/>
      <c r="GME207" s="875"/>
      <c r="GMF207" s="875"/>
      <c r="GMG207" s="875"/>
      <c r="GMH207" s="875"/>
      <c r="GMI207" s="875"/>
      <c r="GMJ207" s="875"/>
      <c r="GMK207" s="875"/>
      <c r="GML207" s="875"/>
      <c r="GMM207" s="875"/>
      <c r="GMN207" s="875"/>
      <c r="GMO207" s="875"/>
      <c r="GMP207" s="875"/>
      <c r="GMQ207" s="875"/>
      <c r="GMR207" s="875"/>
      <c r="GMS207" s="875"/>
      <c r="GMT207" s="875"/>
      <c r="GMU207" s="875"/>
      <c r="GMV207" s="875"/>
      <c r="GMW207" s="875"/>
      <c r="GMX207" s="875"/>
      <c r="GMY207" s="875"/>
      <c r="GMZ207" s="875"/>
      <c r="GNA207" s="875"/>
      <c r="GNB207" s="875"/>
      <c r="GNC207" s="875"/>
      <c r="GND207" s="875"/>
      <c r="GNE207" s="875"/>
      <c r="GNF207" s="875"/>
      <c r="GNG207" s="875"/>
      <c r="GNH207" s="875"/>
      <c r="GNI207" s="875"/>
      <c r="GNJ207" s="875"/>
      <c r="GNK207" s="875"/>
      <c r="GNL207" s="875"/>
      <c r="GNM207" s="875"/>
      <c r="GNN207" s="875"/>
      <c r="GNO207" s="875"/>
      <c r="GNP207" s="875"/>
      <c r="GNQ207" s="875"/>
      <c r="GNR207" s="875"/>
      <c r="GNS207" s="875"/>
      <c r="GNT207" s="875"/>
      <c r="GNU207" s="875"/>
      <c r="GNW207" s="875"/>
      <c r="GNX207" s="875"/>
      <c r="GNY207" s="875"/>
      <c r="GNZ207" s="875"/>
      <c r="GOA207" s="875"/>
      <c r="GOB207" s="875"/>
      <c r="GOC207" s="875"/>
      <c r="GOD207" s="875"/>
      <c r="GOE207" s="875"/>
      <c r="GOF207" s="875"/>
      <c r="GOG207" s="875"/>
      <c r="GOH207" s="875"/>
      <c r="GOI207" s="875"/>
      <c r="GOJ207" s="875"/>
      <c r="GOK207" s="875"/>
      <c r="GOL207" s="875"/>
      <c r="GOM207" s="875"/>
      <c r="GON207" s="875"/>
      <c r="GOO207" s="875"/>
      <c r="GOP207" s="875"/>
      <c r="GOQ207" s="875"/>
      <c r="GOR207" s="875"/>
      <c r="GOS207" s="875"/>
      <c r="GOT207" s="875"/>
      <c r="GOU207" s="875"/>
      <c r="GOV207" s="875"/>
      <c r="GOW207" s="875"/>
      <c r="GOX207" s="875"/>
      <c r="GOY207" s="875"/>
      <c r="GOZ207" s="875"/>
      <c r="GPA207" s="875"/>
      <c r="GPB207" s="875"/>
      <c r="GPC207" s="875"/>
      <c r="GPD207" s="875"/>
      <c r="GPE207" s="875"/>
      <c r="GPF207" s="875"/>
      <c r="GPG207" s="875"/>
      <c r="GPH207" s="875"/>
      <c r="GPI207" s="875"/>
      <c r="GPJ207" s="875"/>
      <c r="GPK207" s="875"/>
      <c r="GPL207" s="875"/>
      <c r="GPM207" s="875"/>
      <c r="GPN207" s="875"/>
      <c r="GPO207" s="875"/>
      <c r="GPP207" s="875"/>
      <c r="GPQ207" s="875"/>
      <c r="GPR207" s="875"/>
      <c r="GPS207" s="875"/>
      <c r="GPT207" s="875"/>
      <c r="GPU207" s="875"/>
      <c r="GPV207" s="875"/>
      <c r="GPW207" s="875"/>
      <c r="GPX207" s="875"/>
      <c r="GPY207" s="875"/>
      <c r="GPZ207" s="875"/>
      <c r="GQA207" s="875"/>
      <c r="GQB207" s="875"/>
      <c r="GQC207" s="875"/>
      <c r="GQD207" s="875"/>
      <c r="GQE207" s="875"/>
      <c r="GQF207" s="875"/>
      <c r="GQG207" s="875"/>
      <c r="GQH207" s="875"/>
      <c r="GQI207" s="875"/>
      <c r="GQJ207" s="875"/>
      <c r="GQK207" s="875"/>
      <c r="GQL207" s="875"/>
      <c r="GQM207" s="875"/>
      <c r="GQN207" s="875"/>
      <c r="GQO207" s="875"/>
      <c r="GQP207" s="875"/>
      <c r="GQQ207" s="875"/>
      <c r="GQR207" s="875"/>
      <c r="GQS207" s="875"/>
      <c r="GQT207" s="875"/>
      <c r="GQU207" s="875"/>
      <c r="GQV207" s="875"/>
      <c r="GQW207" s="875"/>
      <c r="GQX207" s="875"/>
      <c r="GQY207" s="875"/>
      <c r="GQZ207" s="875"/>
      <c r="GRA207" s="875"/>
      <c r="GRB207" s="875"/>
      <c r="GRC207" s="875"/>
      <c r="GRD207" s="875"/>
      <c r="GRE207" s="875"/>
      <c r="GRF207" s="875"/>
      <c r="GRG207" s="875"/>
      <c r="GRH207" s="875"/>
      <c r="GRI207" s="875"/>
      <c r="GRJ207" s="875"/>
      <c r="GRK207" s="875"/>
      <c r="GRL207" s="875"/>
      <c r="GRM207" s="875"/>
      <c r="GRN207" s="875"/>
      <c r="GRO207" s="875"/>
      <c r="GRP207" s="875"/>
      <c r="GRQ207" s="875"/>
      <c r="GRR207" s="875"/>
      <c r="GRS207" s="875"/>
      <c r="GRT207" s="875"/>
      <c r="GRU207" s="875"/>
      <c r="GRV207" s="875"/>
      <c r="GRW207" s="875"/>
      <c r="GRX207" s="875"/>
      <c r="GRY207" s="875"/>
      <c r="GRZ207" s="875"/>
      <c r="GSA207" s="875"/>
      <c r="GSB207" s="875"/>
      <c r="GSC207" s="875"/>
      <c r="GSD207" s="875"/>
      <c r="GSE207" s="875"/>
      <c r="GSF207" s="875"/>
      <c r="GSG207" s="875"/>
      <c r="GSH207" s="875"/>
      <c r="GSI207" s="875"/>
      <c r="GSJ207" s="875"/>
      <c r="GSK207" s="875"/>
      <c r="GSL207" s="875"/>
      <c r="GSM207" s="875"/>
      <c r="GSN207" s="875"/>
      <c r="GSO207" s="875"/>
      <c r="GSP207" s="875"/>
      <c r="GSQ207" s="875"/>
      <c r="GSR207" s="875"/>
      <c r="GSS207" s="875"/>
      <c r="GST207" s="875"/>
      <c r="GSU207" s="875"/>
      <c r="GSV207" s="875"/>
      <c r="GSW207" s="875"/>
      <c r="GSX207" s="875"/>
      <c r="GSY207" s="875"/>
      <c r="GSZ207" s="875"/>
      <c r="GTA207" s="875"/>
      <c r="GTB207" s="875"/>
      <c r="GTC207" s="875"/>
      <c r="GTD207" s="875"/>
      <c r="GTE207" s="875"/>
      <c r="GTF207" s="875"/>
      <c r="GTG207" s="875"/>
      <c r="GTH207" s="875"/>
      <c r="GTI207" s="875"/>
      <c r="GTJ207" s="875"/>
      <c r="GTK207" s="875"/>
      <c r="GTL207" s="875"/>
      <c r="GTM207" s="875"/>
      <c r="GTN207" s="875"/>
      <c r="GTO207" s="875"/>
      <c r="GTP207" s="875"/>
      <c r="GTQ207" s="875"/>
      <c r="GTR207" s="875"/>
      <c r="GTS207" s="875"/>
      <c r="GTT207" s="875"/>
      <c r="GTU207" s="875"/>
      <c r="GTV207" s="875"/>
      <c r="GTW207" s="875"/>
      <c r="GTX207" s="875"/>
      <c r="GTY207" s="875"/>
      <c r="GTZ207" s="875"/>
      <c r="GUA207" s="875"/>
      <c r="GUB207" s="875"/>
      <c r="GUC207" s="875"/>
      <c r="GUD207" s="875"/>
      <c r="GUE207" s="875"/>
      <c r="GUF207" s="875"/>
      <c r="GUG207" s="875"/>
      <c r="GUH207" s="875"/>
      <c r="GUI207" s="875"/>
      <c r="GUJ207" s="875"/>
      <c r="GUK207" s="875"/>
      <c r="GUL207" s="875"/>
      <c r="GUM207" s="875"/>
      <c r="GUN207" s="875"/>
      <c r="GUO207" s="875"/>
      <c r="GUP207" s="875"/>
      <c r="GUQ207" s="875"/>
      <c r="GUR207" s="875"/>
      <c r="GUS207" s="875"/>
      <c r="GUT207" s="875"/>
      <c r="GUU207" s="875"/>
      <c r="GUV207" s="875"/>
      <c r="GUW207" s="875"/>
      <c r="GUX207" s="875"/>
      <c r="GUY207" s="875"/>
      <c r="GUZ207" s="875"/>
      <c r="GVA207" s="875"/>
      <c r="GVB207" s="875"/>
      <c r="GVC207" s="875"/>
      <c r="GVD207" s="875"/>
      <c r="GVE207" s="875"/>
      <c r="GVF207" s="875"/>
      <c r="GVG207" s="875"/>
      <c r="GVH207" s="875"/>
      <c r="GVI207" s="875"/>
      <c r="GVJ207" s="875"/>
      <c r="GVK207" s="875"/>
      <c r="GVL207" s="875"/>
      <c r="GVM207" s="875"/>
      <c r="GVN207" s="875"/>
      <c r="GVO207" s="875"/>
      <c r="GVP207" s="875"/>
      <c r="GVQ207" s="875"/>
      <c r="GVR207" s="875"/>
      <c r="GVS207" s="875"/>
      <c r="GVT207" s="875"/>
      <c r="GVU207" s="875"/>
      <c r="GVV207" s="875"/>
      <c r="GVW207" s="875"/>
      <c r="GVX207" s="875"/>
      <c r="GVY207" s="875"/>
      <c r="GVZ207" s="875"/>
      <c r="GWA207" s="875"/>
      <c r="GWB207" s="875"/>
      <c r="GWC207" s="875"/>
      <c r="GWD207" s="875"/>
      <c r="GWE207" s="875"/>
      <c r="GWF207" s="875"/>
      <c r="GWG207" s="875"/>
      <c r="GWH207" s="875"/>
      <c r="GWI207" s="875"/>
      <c r="GWJ207" s="875"/>
      <c r="GWK207" s="875"/>
      <c r="GWL207" s="875"/>
      <c r="GWM207" s="875"/>
      <c r="GWN207" s="875"/>
      <c r="GWO207" s="875"/>
      <c r="GWP207" s="875"/>
      <c r="GWQ207" s="875"/>
      <c r="GWR207" s="875"/>
      <c r="GWS207" s="875"/>
      <c r="GWT207" s="875"/>
      <c r="GWU207" s="875"/>
      <c r="GWV207" s="875"/>
      <c r="GWW207" s="875"/>
      <c r="GWX207" s="875"/>
      <c r="GWY207" s="875"/>
      <c r="GWZ207" s="875"/>
      <c r="GXA207" s="875"/>
      <c r="GXB207" s="875"/>
      <c r="GXC207" s="875"/>
      <c r="GXD207" s="875"/>
      <c r="GXE207" s="875"/>
      <c r="GXF207" s="875"/>
      <c r="GXG207" s="875"/>
      <c r="GXH207" s="875"/>
      <c r="GXI207" s="875"/>
      <c r="GXJ207" s="875"/>
      <c r="GXK207" s="875"/>
      <c r="GXL207" s="875"/>
      <c r="GXM207" s="875"/>
      <c r="GXN207" s="875"/>
      <c r="GXO207" s="875"/>
      <c r="GXP207" s="875"/>
      <c r="GXQ207" s="875"/>
      <c r="GXS207" s="875"/>
      <c r="GXT207" s="875"/>
      <c r="GXU207" s="875"/>
      <c r="GXV207" s="875"/>
      <c r="GXW207" s="875"/>
      <c r="GXX207" s="875"/>
      <c r="GXY207" s="875"/>
      <c r="GXZ207" s="875"/>
      <c r="GYA207" s="875"/>
      <c r="GYB207" s="875"/>
      <c r="GYC207" s="875"/>
      <c r="GYD207" s="875"/>
      <c r="GYE207" s="875"/>
      <c r="GYF207" s="875"/>
      <c r="GYG207" s="875"/>
      <c r="GYH207" s="875"/>
      <c r="GYI207" s="875"/>
      <c r="GYJ207" s="875"/>
      <c r="GYK207" s="875"/>
      <c r="GYL207" s="875"/>
      <c r="GYM207" s="875"/>
      <c r="GYN207" s="875"/>
      <c r="GYO207" s="875"/>
      <c r="GYP207" s="875"/>
      <c r="GYQ207" s="875"/>
      <c r="GYR207" s="875"/>
      <c r="GYS207" s="875"/>
      <c r="GYT207" s="875"/>
      <c r="GYU207" s="875"/>
      <c r="GYV207" s="875"/>
      <c r="GYW207" s="875"/>
      <c r="GYX207" s="875"/>
      <c r="GYY207" s="875"/>
      <c r="GYZ207" s="875"/>
      <c r="GZA207" s="875"/>
      <c r="GZB207" s="875"/>
      <c r="GZC207" s="875"/>
      <c r="GZD207" s="875"/>
      <c r="GZE207" s="875"/>
      <c r="GZF207" s="875"/>
      <c r="GZG207" s="875"/>
      <c r="GZH207" s="875"/>
      <c r="GZI207" s="875"/>
      <c r="GZJ207" s="875"/>
      <c r="GZK207" s="875"/>
      <c r="GZL207" s="875"/>
      <c r="GZM207" s="875"/>
      <c r="GZN207" s="875"/>
      <c r="GZO207" s="875"/>
      <c r="GZP207" s="875"/>
      <c r="GZQ207" s="875"/>
      <c r="GZR207" s="875"/>
      <c r="GZS207" s="875"/>
      <c r="GZT207" s="875"/>
      <c r="GZU207" s="875"/>
      <c r="GZV207" s="875"/>
      <c r="GZW207" s="875"/>
      <c r="GZX207" s="875"/>
      <c r="GZY207" s="875"/>
      <c r="GZZ207" s="875"/>
      <c r="HAA207" s="875"/>
      <c r="HAB207" s="875"/>
      <c r="HAC207" s="875"/>
      <c r="HAD207" s="875"/>
      <c r="HAE207" s="875"/>
      <c r="HAF207" s="875"/>
      <c r="HAG207" s="875"/>
      <c r="HAH207" s="875"/>
      <c r="HAI207" s="875"/>
      <c r="HAJ207" s="875"/>
      <c r="HAK207" s="875"/>
      <c r="HAL207" s="875"/>
      <c r="HAM207" s="875"/>
      <c r="HAN207" s="875"/>
      <c r="HAO207" s="875"/>
      <c r="HAP207" s="875"/>
      <c r="HAQ207" s="875"/>
      <c r="HAR207" s="875"/>
      <c r="HAS207" s="875"/>
      <c r="HAT207" s="875"/>
      <c r="HAU207" s="875"/>
      <c r="HAV207" s="875"/>
      <c r="HAW207" s="875"/>
      <c r="HAX207" s="875"/>
      <c r="HAY207" s="875"/>
      <c r="HAZ207" s="875"/>
      <c r="HBA207" s="875"/>
      <c r="HBB207" s="875"/>
      <c r="HBC207" s="875"/>
      <c r="HBD207" s="875"/>
      <c r="HBE207" s="875"/>
      <c r="HBF207" s="875"/>
      <c r="HBG207" s="875"/>
      <c r="HBH207" s="875"/>
      <c r="HBI207" s="875"/>
      <c r="HBJ207" s="875"/>
      <c r="HBK207" s="875"/>
      <c r="HBL207" s="875"/>
      <c r="HBM207" s="875"/>
      <c r="HBN207" s="875"/>
      <c r="HBO207" s="875"/>
      <c r="HBP207" s="875"/>
      <c r="HBQ207" s="875"/>
      <c r="HBR207" s="875"/>
      <c r="HBS207" s="875"/>
      <c r="HBT207" s="875"/>
      <c r="HBU207" s="875"/>
      <c r="HBV207" s="875"/>
      <c r="HBW207" s="875"/>
      <c r="HBX207" s="875"/>
      <c r="HBY207" s="875"/>
      <c r="HBZ207" s="875"/>
      <c r="HCA207" s="875"/>
      <c r="HCB207" s="875"/>
      <c r="HCC207" s="875"/>
      <c r="HCD207" s="875"/>
      <c r="HCE207" s="875"/>
      <c r="HCF207" s="875"/>
      <c r="HCG207" s="875"/>
      <c r="HCH207" s="875"/>
      <c r="HCI207" s="875"/>
      <c r="HCJ207" s="875"/>
      <c r="HCK207" s="875"/>
      <c r="HCL207" s="875"/>
      <c r="HCM207" s="875"/>
      <c r="HCN207" s="875"/>
      <c r="HCO207" s="875"/>
      <c r="HCP207" s="875"/>
      <c r="HCQ207" s="875"/>
      <c r="HCR207" s="875"/>
      <c r="HCS207" s="875"/>
      <c r="HCT207" s="875"/>
      <c r="HCU207" s="875"/>
      <c r="HCV207" s="875"/>
      <c r="HCW207" s="875"/>
      <c r="HCX207" s="875"/>
      <c r="HCY207" s="875"/>
      <c r="HCZ207" s="875"/>
      <c r="HDA207" s="875"/>
      <c r="HDB207" s="875"/>
      <c r="HDC207" s="875"/>
      <c r="HDD207" s="875"/>
      <c r="HDE207" s="875"/>
      <c r="HDF207" s="875"/>
      <c r="HDG207" s="875"/>
      <c r="HDH207" s="875"/>
      <c r="HDI207" s="875"/>
      <c r="HDJ207" s="875"/>
      <c r="HDK207" s="875"/>
      <c r="HDL207" s="875"/>
      <c r="HDM207" s="875"/>
      <c r="HDN207" s="875"/>
      <c r="HDO207" s="875"/>
      <c r="HDP207" s="875"/>
      <c r="HDQ207" s="875"/>
      <c r="HDR207" s="875"/>
      <c r="HDS207" s="875"/>
      <c r="HDT207" s="875"/>
      <c r="HDU207" s="875"/>
      <c r="HDV207" s="875"/>
      <c r="HDW207" s="875"/>
      <c r="HDX207" s="875"/>
      <c r="HDY207" s="875"/>
      <c r="HDZ207" s="875"/>
      <c r="HEA207" s="875"/>
      <c r="HEB207" s="875"/>
      <c r="HEC207" s="875"/>
      <c r="HED207" s="875"/>
      <c r="HEE207" s="875"/>
      <c r="HEF207" s="875"/>
      <c r="HEG207" s="875"/>
      <c r="HEH207" s="875"/>
      <c r="HEI207" s="875"/>
      <c r="HEJ207" s="875"/>
      <c r="HEK207" s="875"/>
      <c r="HEL207" s="875"/>
      <c r="HEM207" s="875"/>
      <c r="HEN207" s="875"/>
      <c r="HEO207" s="875"/>
      <c r="HEP207" s="875"/>
      <c r="HEQ207" s="875"/>
      <c r="HER207" s="875"/>
      <c r="HES207" s="875"/>
      <c r="HET207" s="875"/>
      <c r="HEU207" s="875"/>
      <c r="HEV207" s="875"/>
      <c r="HEW207" s="875"/>
      <c r="HEX207" s="875"/>
      <c r="HEY207" s="875"/>
      <c r="HEZ207" s="875"/>
      <c r="HFA207" s="875"/>
      <c r="HFB207" s="875"/>
      <c r="HFC207" s="875"/>
      <c r="HFD207" s="875"/>
      <c r="HFE207" s="875"/>
      <c r="HFF207" s="875"/>
      <c r="HFG207" s="875"/>
      <c r="HFH207" s="875"/>
      <c r="HFI207" s="875"/>
      <c r="HFJ207" s="875"/>
      <c r="HFK207" s="875"/>
      <c r="HFL207" s="875"/>
      <c r="HFM207" s="875"/>
      <c r="HFN207" s="875"/>
      <c r="HFO207" s="875"/>
      <c r="HFP207" s="875"/>
      <c r="HFQ207" s="875"/>
      <c r="HFR207" s="875"/>
      <c r="HFS207" s="875"/>
      <c r="HFT207" s="875"/>
      <c r="HFU207" s="875"/>
      <c r="HFV207" s="875"/>
      <c r="HFW207" s="875"/>
      <c r="HFX207" s="875"/>
      <c r="HFY207" s="875"/>
      <c r="HFZ207" s="875"/>
      <c r="HGA207" s="875"/>
      <c r="HGB207" s="875"/>
      <c r="HGC207" s="875"/>
      <c r="HGD207" s="875"/>
      <c r="HGE207" s="875"/>
      <c r="HGF207" s="875"/>
      <c r="HGG207" s="875"/>
      <c r="HGH207" s="875"/>
      <c r="HGI207" s="875"/>
      <c r="HGJ207" s="875"/>
      <c r="HGK207" s="875"/>
      <c r="HGL207" s="875"/>
      <c r="HGM207" s="875"/>
      <c r="HGN207" s="875"/>
      <c r="HGO207" s="875"/>
      <c r="HGP207" s="875"/>
      <c r="HGQ207" s="875"/>
      <c r="HGR207" s="875"/>
      <c r="HGS207" s="875"/>
      <c r="HGT207" s="875"/>
      <c r="HGU207" s="875"/>
      <c r="HGV207" s="875"/>
      <c r="HGW207" s="875"/>
      <c r="HGX207" s="875"/>
      <c r="HGY207" s="875"/>
      <c r="HGZ207" s="875"/>
      <c r="HHA207" s="875"/>
      <c r="HHB207" s="875"/>
      <c r="HHC207" s="875"/>
      <c r="HHD207" s="875"/>
      <c r="HHE207" s="875"/>
      <c r="HHF207" s="875"/>
      <c r="HHG207" s="875"/>
      <c r="HHH207" s="875"/>
      <c r="HHI207" s="875"/>
      <c r="HHJ207" s="875"/>
      <c r="HHK207" s="875"/>
      <c r="HHL207" s="875"/>
      <c r="HHM207" s="875"/>
      <c r="HHO207" s="875"/>
      <c r="HHP207" s="875"/>
      <c r="HHQ207" s="875"/>
      <c r="HHR207" s="875"/>
      <c r="HHS207" s="875"/>
      <c r="HHT207" s="875"/>
      <c r="HHU207" s="875"/>
      <c r="HHV207" s="875"/>
      <c r="HHW207" s="875"/>
      <c r="HHX207" s="875"/>
      <c r="HHY207" s="875"/>
      <c r="HHZ207" s="875"/>
      <c r="HIA207" s="875"/>
      <c r="HIB207" s="875"/>
      <c r="HIC207" s="875"/>
      <c r="HID207" s="875"/>
      <c r="HIE207" s="875"/>
      <c r="HIF207" s="875"/>
      <c r="HIG207" s="875"/>
      <c r="HIH207" s="875"/>
      <c r="HII207" s="875"/>
      <c r="HIJ207" s="875"/>
      <c r="HIK207" s="875"/>
      <c r="HIL207" s="875"/>
      <c r="HIM207" s="875"/>
      <c r="HIN207" s="875"/>
      <c r="HIO207" s="875"/>
      <c r="HIP207" s="875"/>
      <c r="HIQ207" s="875"/>
      <c r="HIR207" s="875"/>
      <c r="HIS207" s="875"/>
      <c r="HIT207" s="875"/>
      <c r="HIU207" s="875"/>
      <c r="HIV207" s="875"/>
      <c r="HIW207" s="875"/>
      <c r="HIX207" s="875"/>
      <c r="HIY207" s="875"/>
      <c r="HIZ207" s="875"/>
      <c r="HJA207" s="875"/>
      <c r="HJB207" s="875"/>
      <c r="HJC207" s="875"/>
      <c r="HJD207" s="875"/>
      <c r="HJE207" s="875"/>
      <c r="HJF207" s="875"/>
      <c r="HJG207" s="875"/>
      <c r="HJH207" s="875"/>
      <c r="HJI207" s="875"/>
      <c r="HJJ207" s="875"/>
      <c r="HJK207" s="875"/>
      <c r="HJL207" s="875"/>
      <c r="HJM207" s="875"/>
      <c r="HJN207" s="875"/>
      <c r="HJO207" s="875"/>
      <c r="HJP207" s="875"/>
      <c r="HJQ207" s="875"/>
      <c r="HJR207" s="875"/>
      <c r="HJS207" s="875"/>
      <c r="HJT207" s="875"/>
      <c r="HJU207" s="875"/>
      <c r="HJV207" s="875"/>
      <c r="HJW207" s="875"/>
      <c r="HJX207" s="875"/>
      <c r="HJY207" s="875"/>
      <c r="HJZ207" s="875"/>
      <c r="HKA207" s="875"/>
      <c r="HKB207" s="875"/>
      <c r="HKC207" s="875"/>
      <c r="HKD207" s="875"/>
      <c r="HKE207" s="875"/>
      <c r="HKF207" s="875"/>
      <c r="HKG207" s="875"/>
      <c r="HKH207" s="875"/>
      <c r="HKI207" s="875"/>
      <c r="HKJ207" s="875"/>
      <c r="HKK207" s="875"/>
      <c r="HKL207" s="875"/>
      <c r="HKM207" s="875"/>
      <c r="HKN207" s="875"/>
      <c r="HKO207" s="875"/>
      <c r="HKP207" s="875"/>
      <c r="HKQ207" s="875"/>
      <c r="HKR207" s="875"/>
      <c r="HKS207" s="875"/>
      <c r="HKT207" s="875"/>
      <c r="HKU207" s="875"/>
      <c r="HKV207" s="875"/>
      <c r="HKW207" s="875"/>
      <c r="HKX207" s="875"/>
      <c r="HKY207" s="875"/>
      <c r="HKZ207" s="875"/>
      <c r="HLA207" s="875"/>
      <c r="HLB207" s="875"/>
      <c r="HLC207" s="875"/>
      <c r="HLD207" s="875"/>
      <c r="HLE207" s="875"/>
      <c r="HLF207" s="875"/>
      <c r="HLG207" s="875"/>
      <c r="HLH207" s="875"/>
      <c r="HLI207" s="875"/>
      <c r="HLJ207" s="875"/>
      <c r="HLK207" s="875"/>
      <c r="HLL207" s="875"/>
      <c r="HLM207" s="875"/>
      <c r="HLN207" s="875"/>
      <c r="HLO207" s="875"/>
      <c r="HLP207" s="875"/>
      <c r="HLQ207" s="875"/>
      <c r="HLR207" s="875"/>
      <c r="HLS207" s="875"/>
      <c r="HLT207" s="875"/>
      <c r="HLU207" s="875"/>
      <c r="HLV207" s="875"/>
      <c r="HLW207" s="875"/>
      <c r="HLX207" s="875"/>
      <c r="HLY207" s="875"/>
      <c r="HLZ207" s="875"/>
      <c r="HMA207" s="875"/>
      <c r="HMB207" s="875"/>
      <c r="HMC207" s="875"/>
      <c r="HMD207" s="875"/>
      <c r="HME207" s="875"/>
      <c r="HMF207" s="875"/>
      <c r="HMG207" s="875"/>
      <c r="HMH207" s="875"/>
      <c r="HMI207" s="875"/>
      <c r="HMJ207" s="875"/>
      <c r="HMK207" s="875"/>
      <c r="HML207" s="875"/>
      <c r="HMM207" s="875"/>
      <c r="HMN207" s="875"/>
      <c r="HMO207" s="875"/>
      <c r="HMP207" s="875"/>
      <c r="HMQ207" s="875"/>
      <c r="HMR207" s="875"/>
      <c r="HMS207" s="875"/>
      <c r="HMT207" s="875"/>
      <c r="HMU207" s="875"/>
      <c r="HMV207" s="875"/>
      <c r="HMW207" s="875"/>
      <c r="HMX207" s="875"/>
      <c r="HMY207" s="875"/>
      <c r="HMZ207" s="875"/>
      <c r="HNA207" s="875"/>
      <c r="HNB207" s="875"/>
      <c r="HNC207" s="875"/>
      <c r="HND207" s="875"/>
      <c r="HNE207" s="875"/>
      <c r="HNF207" s="875"/>
      <c r="HNG207" s="875"/>
      <c r="HNH207" s="875"/>
      <c r="HNI207" s="875"/>
      <c r="HNJ207" s="875"/>
      <c r="HNK207" s="875"/>
      <c r="HNL207" s="875"/>
      <c r="HNM207" s="875"/>
      <c r="HNN207" s="875"/>
      <c r="HNO207" s="875"/>
      <c r="HNP207" s="875"/>
      <c r="HNQ207" s="875"/>
      <c r="HNR207" s="875"/>
      <c r="HNS207" s="875"/>
      <c r="HNT207" s="875"/>
      <c r="HNU207" s="875"/>
      <c r="HNV207" s="875"/>
      <c r="HNW207" s="875"/>
      <c r="HNX207" s="875"/>
      <c r="HNY207" s="875"/>
      <c r="HNZ207" s="875"/>
      <c r="HOA207" s="875"/>
      <c r="HOB207" s="875"/>
      <c r="HOC207" s="875"/>
      <c r="HOD207" s="875"/>
      <c r="HOE207" s="875"/>
      <c r="HOF207" s="875"/>
      <c r="HOG207" s="875"/>
      <c r="HOH207" s="875"/>
      <c r="HOI207" s="875"/>
      <c r="HOJ207" s="875"/>
      <c r="HOK207" s="875"/>
      <c r="HOL207" s="875"/>
      <c r="HOM207" s="875"/>
      <c r="HON207" s="875"/>
      <c r="HOO207" s="875"/>
      <c r="HOP207" s="875"/>
      <c r="HOQ207" s="875"/>
      <c r="HOR207" s="875"/>
      <c r="HOS207" s="875"/>
      <c r="HOT207" s="875"/>
      <c r="HOU207" s="875"/>
      <c r="HOV207" s="875"/>
      <c r="HOW207" s="875"/>
      <c r="HOX207" s="875"/>
      <c r="HOY207" s="875"/>
      <c r="HOZ207" s="875"/>
      <c r="HPA207" s="875"/>
      <c r="HPB207" s="875"/>
      <c r="HPC207" s="875"/>
      <c r="HPD207" s="875"/>
      <c r="HPE207" s="875"/>
      <c r="HPF207" s="875"/>
      <c r="HPG207" s="875"/>
      <c r="HPH207" s="875"/>
      <c r="HPI207" s="875"/>
      <c r="HPJ207" s="875"/>
      <c r="HPK207" s="875"/>
      <c r="HPL207" s="875"/>
      <c r="HPM207" s="875"/>
      <c r="HPN207" s="875"/>
      <c r="HPO207" s="875"/>
      <c r="HPP207" s="875"/>
      <c r="HPQ207" s="875"/>
      <c r="HPR207" s="875"/>
      <c r="HPS207" s="875"/>
      <c r="HPT207" s="875"/>
      <c r="HPU207" s="875"/>
      <c r="HPV207" s="875"/>
      <c r="HPW207" s="875"/>
      <c r="HPX207" s="875"/>
      <c r="HPY207" s="875"/>
      <c r="HPZ207" s="875"/>
      <c r="HQA207" s="875"/>
      <c r="HQB207" s="875"/>
      <c r="HQC207" s="875"/>
      <c r="HQD207" s="875"/>
      <c r="HQE207" s="875"/>
      <c r="HQF207" s="875"/>
      <c r="HQG207" s="875"/>
      <c r="HQH207" s="875"/>
      <c r="HQI207" s="875"/>
      <c r="HQJ207" s="875"/>
      <c r="HQK207" s="875"/>
      <c r="HQL207" s="875"/>
      <c r="HQM207" s="875"/>
      <c r="HQN207" s="875"/>
      <c r="HQO207" s="875"/>
      <c r="HQP207" s="875"/>
      <c r="HQQ207" s="875"/>
      <c r="HQR207" s="875"/>
      <c r="HQS207" s="875"/>
      <c r="HQT207" s="875"/>
      <c r="HQU207" s="875"/>
      <c r="HQV207" s="875"/>
      <c r="HQW207" s="875"/>
      <c r="HQX207" s="875"/>
      <c r="HQY207" s="875"/>
      <c r="HQZ207" s="875"/>
      <c r="HRA207" s="875"/>
      <c r="HRB207" s="875"/>
      <c r="HRC207" s="875"/>
      <c r="HRD207" s="875"/>
      <c r="HRE207" s="875"/>
      <c r="HRF207" s="875"/>
      <c r="HRG207" s="875"/>
      <c r="HRH207" s="875"/>
      <c r="HRI207" s="875"/>
      <c r="HRK207" s="875"/>
      <c r="HRL207" s="875"/>
      <c r="HRM207" s="875"/>
      <c r="HRN207" s="875"/>
      <c r="HRO207" s="875"/>
      <c r="HRP207" s="875"/>
      <c r="HRQ207" s="875"/>
      <c r="HRR207" s="875"/>
      <c r="HRS207" s="875"/>
      <c r="HRT207" s="875"/>
      <c r="HRU207" s="875"/>
      <c r="HRV207" s="875"/>
      <c r="HRW207" s="875"/>
      <c r="HRX207" s="875"/>
      <c r="HRY207" s="875"/>
      <c r="HRZ207" s="875"/>
      <c r="HSA207" s="875"/>
      <c r="HSB207" s="875"/>
      <c r="HSC207" s="875"/>
      <c r="HSD207" s="875"/>
      <c r="HSE207" s="875"/>
      <c r="HSF207" s="875"/>
      <c r="HSG207" s="875"/>
      <c r="HSH207" s="875"/>
      <c r="HSI207" s="875"/>
      <c r="HSJ207" s="875"/>
      <c r="HSK207" s="875"/>
      <c r="HSL207" s="875"/>
      <c r="HSM207" s="875"/>
      <c r="HSN207" s="875"/>
      <c r="HSO207" s="875"/>
      <c r="HSP207" s="875"/>
      <c r="HSQ207" s="875"/>
      <c r="HSR207" s="875"/>
      <c r="HSS207" s="875"/>
      <c r="HST207" s="875"/>
      <c r="HSU207" s="875"/>
      <c r="HSV207" s="875"/>
      <c r="HSW207" s="875"/>
      <c r="HSX207" s="875"/>
      <c r="HSY207" s="875"/>
      <c r="HSZ207" s="875"/>
      <c r="HTA207" s="875"/>
      <c r="HTB207" s="875"/>
      <c r="HTC207" s="875"/>
      <c r="HTD207" s="875"/>
      <c r="HTE207" s="875"/>
      <c r="HTF207" s="875"/>
      <c r="HTG207" s="875"/>
      <c r="HTH207" s="875"/>
      <c r="HTI207" s="875"/>
      <c r="HTJ207" s="875"/>
      <c r="HTK207" s="875"/>
      <c r="HTL207" s="875"/>
      <c r="HTM207" s="875"/>
      <c r="HTN207" s="875"/>
      <c r="HTO207" s="875"/>
      <c r="HTP207" s="875"/>
      <c r="HTQ207" s="875"/>
      <c r="HTR207" s="875"/>
      <c r="HTS207" s="875"/>
      <c r="HTT207" s="875"/>
      <c r="HTU207" s="875"/>
      <c r="HTV207" s="875"/>
      <c r="HTW207" s="875"/>
      <c r="HTX207" s="875"/>
      <c r="HTY207" s="875"/>
      <c r="HTZ207" s="875"/>
      <c r="HUA207" s="875"/>
      <c r="HUB207" s="875"/>
      <c r="HUC207" s="875"/>
      <c r="HUD207" s="875"/>
      <c r="HUE207" s="875"/>
      <c r="HUF207" s="875"/>
      <c r="HUG207" s="875"/>
      <c r="HUH207" s="875"/>
      <c r="HUI207" s="875"/>
      <c r="HUJ207" s="875"/>
      <c r="HUK207" s="875"/>
      <c r="HUL207" s="875"/>
      <c r="HUM207" s="875"/>
      <c r="HUN207" s="875"/>
      <c r="HUO207" s="875"/>
      <c r="HUP207" s="875"/>
      <c r="HUQ207" s="875"/>
      <c r="HUR207" s="875"/>
      <c r="HUS207" s="875"/>
      <c r="HUT207" s="875"/>
      <c r="HUU207" s="875"/>
      <c r="HUV207" s="875"/>
      <c r="HUW207" s="875"/>
      <c r="HUX207" s="875"/>
      <c r="HUY207" s="875"/>
      <c r="HUZ207" s="875"/>
      <c r="HVA207" s="875"/>
      <c r="HVB207" s="875"/>
      <c r="HVC207" s="875"/>
      <c r="HVD207" s="875"/>
      <c r="HVE207" s="875"/>
      <c r="HVF207" s="875"/>
      <c r="HVG207" s="875"/>
      <c r="HVH207" s="875"/>
      <c r="HVI207" s="875"/>
      <c r="HVJ207" s="875"/>
      <c r="HVK207" s="875"/>
      <c r="HVL207" s="875"/>
      <c r="HVM207" s="875"/>
      <c r="HVN207" s="875"/>
      <c r="HVO207" s="875"/>
      <c r="HVP207" s="875"/>
      <c r="HVQ207" s="875"/>
      <c r="HVR207" s="875"/>
      <c r="HVS207" s="875"/>
      <c r="HVT207" s="875"/>
      <c r="HVU207" s="875"/>
      <c r="HVV207" s="875"/>
      <c r="HVW207" s="875"/>
      <c r="HVX207" s="875"/>
      <c r="HVY207" s="875"/>
      <c r="HVZ207" s="875"/>
      <c r="HWA207" s="875"/>
      <c r="HWB207" s="875"/>
      <c r="HWC207" s="875"/>
      <c r="HWD207" s="875"/>
      <c r="HWE207" s="875"/>
      <c r="HWF207" s="875"/>
      <c r="HWG207" s="875"/>
      <c r="HWH207" s="875"/>
      <c r="HWI207" s="875"/>
      <c r="HWJ207" s="875"/>
      <c r="HWK207" s="875"/>
      <c r="HWL207" s="875"/>
      <c r="HWM207" s="875"/>
      <c r="HWN207" s="875"/>
      <c r="HWO207" s="875"/>
      <c r="HWP207" s="875"/>
      <c r="HWQ207" s="875"/>
      <c r="HWR207" s="875"/>
      <c r="HWS207" s="875"/>
      <c r="HWT207" s="875"/>
      <c r="HWU207" s="875"/>
      <c r="HWV207" s="875"/>
      <c r="HWW207" s="875"/>
      <c r="HWX207" s="875"/>
      <c r="HWY207" s="875"/>
      <c r="HWZ207" s="875"/>
      <c r="HXA207" s="875"/>
      <c r="HXB207" s="875"/>
      <c r="HXC207" s="875"/>
      <c r="HXD207" s="875"/>
      <c r="HXE207" s="875"/>
      <c r="HXF207" s="875"/>
      <c r="HXG207" s="875"/>
      <c r="HXH207" s="875"/>
      <c r="HXI207" s="875"/>
      <c r="HXJ207" s="875"/>
      <c r="HXK207" s="875"/>
      <c r="HXL207" s="875"/>
      <c r="HXM207" s="875"/>
      <c r="HXN207" s="875"/>
      <c r="HXO207" s="875"/>
      <c r="HXP207" s="875"/>
      <c r="HXQ207" s="875"/>
      <c r="HXR207" s="875"/>
      <c r="HXS207" s="875"/>
      <c r="HXT207" s="875"/>
      <c r="HXU207" s="875"/>
      <c r="HXV207" s="875"/>
      <c r="HXW207" s="875"/>
      <c r="HXX207" s="875"/>
      <c r="HXY207" s="875"/>
      <c r="HXZ207" s="875"/>
      <c r="HYA207" s="875"/>
      <c r="HYB207" s="875"/>
      <c r="HYC207" s="875"/>
      <c r="HYD207" s="875"/>
      <c r="HYE207" s="875"/>
      <c r="HYF207" s="875"/>
      <c r="HYG207" s="875"/>
      <c r="HYH207" s="875"/>
      <c r="HYI207" s="875"/>
      <c r="HYJ207" s="875"/>
      <c r="HYK207" s="875"/>
      <c r="HYL207" s="875"/>
      <c r="HYM207" s="875"/>
      <c r="HYN207" s="875"/>
      <c r="HYO207" s="875"/>
      <c r="HYP207" s="875"/>
      <c r="HYQ207" s="875"/>
      <c r="HYR207" s="875"/>
      <c r="HYS207" s="875"/>
      <c r="HYT207" s="875"/>
      <c r="HYU207" s="875"/>
      <c r="HYV207" s="875"/>
      <c r="HYW207" s="875"/>
      <c r="HYX207" s="875"/>
      <c r="HYY207" s="875"/>
      <c r="HYZ207" s="875"/>
      <c r="HZA207" s="875"/>
      <c r="HZB207" s="875"/>
      <c r="HZC207" s="875"/>
      <c r="HZD207" s="875"/>
      <c r="HZE207" s="875"/>
      <c r="HZF207" s="875"/>
      <c r="HZG207" s="875"/>
      <c r="HZH207" s="875"/>
      <c r="HZI207" s="875"/>
      <c r="HZJ207" s="875"/>
      <c r="HZK207" s="875"/>
      <c r="HZL207" s="875"/>
      <c r="HZM207" s="875"/>
      <c r="HZN207" s="875"/>
      <c r="HZO207" s="875"/>
      <c r="HZP207" s="875"/>
      <c r="HZQ207" s="875"/>
      <c r="HZR207" s="875"/>
      <c r="HZS207" s="875"/>
      <c r="HZT207" s="875"/>
      <c r="HZU207" s="875"/>
      <c r="HZV207" s="875"/>
      <c r="HZW207" s="875"/>
      <c r="HZX207" s="875"/>
      <c r="HZY207" s="875"/>
      <c r="HZZ207" s="875"/>
      <c r="IAA207" s="875"/>
      <c r="IAB207" s="875"/>
      <c r="IAC207" s="875"/>
      <c r="IAD207" s="875"/>
      <c r="IAE207" s="875"/>
      <c r="IAF207" s="875"/>
      <c r="IAG207" s="875"/>
      <c r="IAH207" s="875"/>
      <c r="IAI207" s="875"/>
      <c r="IAJ207" s="875"/>
      <c r="IAK207" s="875"/>
      <c r="IAL207" s="875"/>
      <c r="IAM207" s="875"/>
      <c r="IAN207" s="875"/>
      <c r="IAO207" s="875"/>
      <c r="IAP207" s="875"/>
      <c r="IAQ207" s="875"/>
      <c r="IAR207" s="875"/>
      <c r="IAS207" s="875"/>
      <c r="IAT207" s="875"/>
      <c r="IAU207" s="875"/>
      <c r="IAV207" s="875"/>
      <c r="IAW207" s="875"/>
      <c r="IAX207" s="875"/>
      <c r="IAY207" s="875"/>
      <c r="IAZ207" s="875"/>
      <c r="IBA207" s="875"/>
      <c r="IBB207" s="875"/>
      <c r="IBC207" s="875"/>
      <c r="IBD207" s="875"/>
      <c r="IBE207" s="875"/>
      <c r="IBG207" s="875"/>
      <c r="IBH207" s="875"/>
      <c r="IBI207" s="875"/>
      <c r="IBJ207" s="875"/>
      <c r="IBK207" s="875"/>
      <c r="IBL207" s="875"/>
      <c r="IBM207" s="875"/>
      <c r="IBN207" s="875"/>
      <c r="IBO207" s="875"/>
      <c r="IBP207" s="875"/>
      <c r="IBQ207" s="875"/>
      <c r="IBR207" s="875"/>
      <c r="IBS207" s="875"/>
      <c r="IBT207" s="875"/>
      <c r="IBU207" s="875"/>
      <c r="IBV207" s="875"/>
      <c r="IBW207" s="875"/>
      <c r="IBX207" s="875"/>
      <c r="IBY207" s="875"/>
      <c r="IBZ207" s="875"/>
      <c r="ICA207" s="875"/>
      <c r="ICB207" s="875"/>
      <c r="ICC207" s="875"/>
      <c r="ICD207" s="875"/>
      <c r="ICE207" s="875"/>
      <c r="ICF207" s="875"/>
      <c r="ICG207" s="875"/>
      <c r="ICH207" s="875"/>
      <c r="ICI207" s="875"/>
      <c r="ICJ207" s="875"/>
      <c r="ICK207" s="875"/>
      <c r="ICL207" s="875"/>
      <c r="ICM207" s="875"/>
      <c r="ICN207" s="875"/>
      <c r="ICO207" s="875"/>
      <c r="ICP207" s="875"/>
      <c r="ICQ207" s="875"/>
      <c r="ICR207" s="875"/>
      <c r="ICS207" s="875"/>
      <c r="ICT207" s="875"/>
      <c r="ICU207" s="875"/>
      <c r="ICV207" s="875"/>
      <c r="ICW207" s="875"/>
      <c r="ICX207" s="875"/>
      <c r="ICY207" s="875"/>
      <c r="ICZ207" s="875"/>
      <c r="IDA207" s="875"/>
      <c r="IDB207" s="875"/>
      <c r="IDC207" s="875"/>
      <c r="IDD207" s="875"/>
      <c r="IDE207" s="875"/>
      <c r="IDF207" s="875"/>
      <c r="IDG207" s="875"/>
      <c r="IDH207" s="875"/>
      <c r="IDI207" s="875"/>
      <c r="IDJ207" s="875"/>
      <c r="IDK207" s="875"/>
      <c r="IDL207" s="875"/>
      <c r="IDM207" s="875"/>
      <c r="IDN207" s="875"/>
      <c r="IDO207" s="875"/>
      <c r="IDP207" s="875"/>
      <c r="IDQ207" s="875"/>
      <c r="IDR207" s="875"/>
      <c r="IDS207" s="875"/>
      <c r="IDT207" s="875"/>
      <c r="IDU207" s="875"/>
      <c r="IDV207" s="875"/>
      <c r="IDW207" s="875"/>
      <c r="IDX207" s="875"/>
      <c r="IDY207" s="875"/>
      <c r="IDZ207" s="875"/>
      <c r="IEA207" s="875"/>
      <c r="IEB207" s="875"/>
      <c r="IEC207" s="875"/>
      <c r="IED207" s="875"/>
      <c r="IEE207" s="875"/>
      <c r="IEF207" s="875"/>
      <c r="IEG207" s="875"/>
      <c r="IEH207" s="875"/>
      <c r="IEI207" s="875"/>
      <c r="IEJ207" s="875"/>
      <c r="IEK207" s="875"/>
      <c r="IEL207" s="875"/>
      <c r="IEM207" s="875"/>
      <c r="IEN207" s="875"/>
      <c r="IEO207" s="875"/>
      <c r="IEP207" s="875"/>
      <c r="IEQ207" s="875"/>
      <c r="IER207" s="875"/>
      <c r="IES207" s="875"/>
      <c r="IET207" s="875"/>
      <c r="IEU207" s="875"/>
      <c r="IEV207" s="875"/>
      <c r="IEW207" s="875"/>
      <c r="IEX207" s="875"/>
      <c r="IEY207" s="875"/>
      <c r="IEZ207" s="875"/>
      <c r="IFA207" s="875"/>
      <c r="IFB207" s="875"/>
      <c r="IFC207" s="875"/>
      <c r="IFD207" s="875"/>
      <c r="IFE207" s="875"/>
      <c r="IFF207" s="875"/>
      <c r="IFG207" s="875"/>
      <c r="IFH207" s="875"/>
      <c r="IFI207" s="875"/>
      <c r="IFJ207" s="875"/>
      <c r="IFK207" s="875"/>
      <c r="IFL207" s="875"/>
      <c r="IFM207" s="875"/>
      <c r="IFN207" s="875"/>
      <c r="IFO207" s="875"/>
      <c r="IFP207" s="875"/>
      <c r="IFQ207" s="875"/>
      <c r="IFR207" s="875"/>
      <c r="IFS207" s="875"/>
      <c r="IFT207" s="875"/>
      <c r="IFU207" s="875"/>
      <c r="IFV207" s="875"/>
      <c r="IFW207" s="875"/>
      <c r="IFX207" s="875"/>
      <c r="IFY207" s="875"/>
      <c r="IFZ207" s="875"/>
      <c r="IGA207" s="875"/>
      <c r="IGB207" s="875"/>
      <c r="IGC207" s="875"/>
      <c r="IGD207" s="875"/>
      <c r="IGE207" s="875"/>
      <c r="IGF207" s="875"/>
      <c r="IGG207" s="875"/>
      <c r="IGH207" s="875"/>
      <c r="IGI207" s="875"/>
      <c r="IGJ207" s="875"/>
      <c r="IGK207" s="875"/>
      <c r="IGL207" s="875"/>
      <c r="IGM207" s="875"/>
      <c r="IGN207" s="875"/>
      <c r="IGO207" s="875"/>
      <c r="IGP207" s="875"/>
      <c r="IGQ207" s="875"/>
      <c r="IGR207" s="875"/>
      <c r="IGS207" s="875"/>
      <c r="IGT207" s="875"/>
      <c r="IGU207" s="875"/>
      <c r="IGV207" s="875"/>
      <c r="IGW207" s="875"/>
      <c r="IGX207" s="875"/>
      <c r="IGY207" s="875"/>
      <c r="IGZ207" s="875"/>
      <c r="IHA207" s="875"/>
      <c r="IHB207" s="875"/>
      <c r="IHC207" s="875"/>
      <c r="IHD207" s="875"/>
      <c r="IHE207" s="875"/>
      <c r="IHF207" s="875"/>
      <c r="IHG207" s="875"/>
      <c r="IHH207" s="875"/>
      <c r="IHI207" s="875"/>
      <c r="IHJ207" s="875"/>
      <c r="IHK207" s="875"/>
      <c r="IHL207" s="875"/>
      <c r="IHM207" s="875"/>
      <c r="IHN207" s="875"/>
      <c r="IHO207" s="875"/>
      <c r="IHP207" s="875"/>
      <c r="IHQ207" s="875"/>
      <c r="IHR207" s="875"/>
      <c r="IHS207" s="875"/>
      <c r="IHT207" s="875"/>
      <c r="IHU207" s="875"/>
      <c r="IHV207" s="875"/>
      <c r="IHW207" s="875"/>
      <c r="IHX207" s="875"/>
      <c r="IHY207" s="875"/>
      <c r="IHZ207" s="875"/>
      <c r="IIA207" s="875"/>
      <c r="IIB207" s="875"/>
      <c r="IIC207" s="875"/>
      <c r="IID207" s="875"/>
      <c r="IIE207" s="875"/>
      <c r="IIF207" s="875"/>
      <c r="IIG207" s="875"/>
      <c r="IIH207" s="875"/>
      <c r="III207" s="875"/>
      <c r="IIJ207" s="875"/>
      <c r="IIK207" s="875"/>
      <c r="IIL207" s="875"/>
      <c r="IIM207" s="875"/>
      <c r="IIN207" s="875"/>
      <c r="IIO207" s="875"/>
      <c r="IIP207" s="875"/>
      <c r="IIQ207" s="875"/>
      <c r="IIR207" s="875"/>
      <c r="IIS207" s="875"/>
      <c r="IIT207" s="875"/>
      <c r="IIU207" s="875"/>
      <c r="IIV207" s="875"/>
      <c r="IIW207" s="875"/>
      <c r="IIX207" s="875"/>
      <c r="IIY207" s="875"/>
      <c r="IIZ207" s="875"/>
      <c r="IJA207" s="875"/>
      <c r="IJB207" s="875"/>
      <c r="IJC207" s="875"/>
      <c r="IJD207" s="875"/>
      <c r="IJE207" s="875"/>
      <c r="IJF207" s="875"/>
      <c r="IJG207" s="875"/>
      <c r="IJH207" s="875"/>
      <c r="IJI207" s="875"/>
      <c r="IJJ207" s="875"/>
      <c r="IJK207" s="875"/>
      <c r="IJL207" s="875"/>
      <c r="IJM207" s="875"/>
      <c r="IJN207" s="875"/>
      <c r="IJO207" s="875"/>
      <c r="IJP207" s="875"/>
      <c r="IJQ207" s="875"/>
      <c r="IJR207" s="875"/>
      <c r="IJS207" s="875"/>
      <c r="IJT207" s="875"/>
      <c r="IJU207" s="875"/>
      <c r="IJV207" s="875"/>
      <c r="IJW207" s="875"/>
      <c r="IJX207" s="875"/>
      <c r="IJY207" s="875"/>
      <c r="IJZ207" s="875"/>
      <c r="IKA207" s="875"/>
      <c r="IKB207" s="875"/>
      <c r="IKC207" s="875"/>
      <c r="IKD207" s="875"/>
      <c r="IKE207" s="875"/>
      <c r="IKF207" s="875"/>
      <c r="IKG207" s="875"/>
      <c r="IKH207" s="875"/>
      <c r="IKI207" s="875"/>
      <c r="IKJ207" s="875"/>
      <c r="IKK207" s="875"/>
      <c r="IKL207" s="875"/>
      <c r="IKM207" s="875"/>
      <c r="IKN207" s="875"/>
      <c r="IKO207" s="875"/>
      <c r="IKP207" s="875"/>
      <c r="IKQ207" s="875"/>
      <c r="IKR207" s="875"/>
      <c r="IKS207" s="875"/>
      <c r="IKT207" s="875"/>
      <c r="IKU207" s="875"/>
      <c r="IKV207" s="875"/>
      <c r="IKW207" s="875"/>
      <c r="IKX207" s="875"/>
      <c r="IKY207" s="875"/>
      <c r="IKZ207" s="875"/>
      <c r="ILA207" s="875"/>
      <c r="ILC207" s="875"/>
      <c r="ILD207" s="875"/>
      <c r="ILE207" s="875"/>
      <c r="ILF207" s="875"/>
      <c r="ILG207" s="875"/>
      <c r="ILH207" s="875"/>
      <c r="ILI207" s="875"/>
      <c r="ILJ207" s="875"/>
      <c r="ILK207" s="875"/>
      <c r="ILL207" s="875"/>
      <c r="ILM207" s="875"/>
      <c r="ILN207" s="875"/>
      <c r="ILO207" s="875"/>
      <c r="ILP207" s="875"/>
      <c r="ILQ207" s="875"/>
      <c r="ILR207" s="875"/>
      <c r="ILS207" s="875"/>
      <c r="ILT207" s="875"/>
      <c r="ILU207" s="875"/>
      <c r="ILV207" s="875"/>
      <c r="ILW207" s="875"/>
      <c r="ILX207" s="875"/>
      <c r="ILY207" s="875"/>
      <c r="ILZ207" s="875"/>
      <c r="IMA207" s="875"/>
      <c r="IMB207" s="875"/>
      <c r="IMC207" s="875"/>
      <c r="IMD207" s="875"/>
      <c r="IME207" s="875"/>
      <c r="IMF207" s="875"/>
      <c r="IMG207" s="875"/>
      <c r="IMH207" s="875"/>
      <c r="IMI207" s="875"/>
      <c r="IMJ207" s="875"/>
      <c r="IMK207" s="875"/>
      <c r="IML207" s="875"/>
      <c r="IMM207" s="875"/>
      <c r="IMN207" s="875"/>
      <c r="IMO207" s="875"/>
      <c r="IMP207" s="875"/>
      <c r="IMQ207" s="875"/>
      <c r="IMR207" s="875"/>
      <c r="IMS207" s="875"/>
      <c r="IMT207" s="875"/>
      <c r="IMU207" s="875"/>
      <c r="IMV207" s="875"/>
      <c r="IMW207" s="875"/>
      <c r="IMX207" s="875"/>
      <c r="IMY207" s="875"/>
      <c r="IMZ207" s="875"/>
      <c r="INA207" s="875"/>
      <c r="INB207" s="875"/>
      <c r="INC207" s="875"/>
      <c r="IND207" s="875"/>
      <c r="INE207" s="875"/>
      <c r="INF207" s="875"/>
      <c r="ING207" s="875"/>
      <c r="INH207" s="875"/>
      <c r="INI207" s="875"/>
      <c r="INJ207" s="875"/>
      <c r="INK207" s="875"/>
      <c r="INL207" s="875"/>
      <c r="INM207" s="875"/>
      <c r="INN207" s="875"/>
      <c r="INO207" s="875"/>
      <c r="INP207" s="875"/>
      <c r="INQ207" s="875"/>
      <c r="INR207" s="875"/>
      <c r="INS207" s="875"/>
      <c r="INT207" s="875"/>
      <c r="INU207" s="875"/>
      <c r="INV207" s="875"/>
      <c r="INW207" s="875"/>
      <c r="INX207" s="875"/>
      <c r="INY207" s="875"/>
      <c r="INZ207" s="875"/>
      <c r="IOA207" s="875"/>
      <c r="IOB207" s="875"/>
      <c r="IOC207" s="875"/>
      <c r="IOD207" s="875"/>
      <c r="IOE207" s="875"/>
      <c r="IOF207" s="875"/>
      <c r="IOG207" s="875"/>
      <c r="IOH207" s="875"/>
      <c r="IOI207" s="875"/>
      <c r="IOJ207" s="875"/>
      <c r="IOK207" s="875"/>
      <c r="IOL207" s="875"/>
      <c r="IOM207" s="875"/>
      <c r="ION207" s="875"/>
      <c r="IOO207" s="875"/>
      <c r="IOP207" s="875"/>
      <c r="IOQ207" s="875"/>
      <c r="IOR207" s="875"/>
      <c r="IOS207" s="875"/>
      <c r="IOT207" s="875"/>
      <c r="IOU207" s="875"/>
      <c r="IOV207" s="875"/>
      <c r="IOW207" s="875"/>
      <c r="IOX207" s="875"/>
      <c r="IOY207" s="875"/>
      <c r="IOZ207" s="875"/>
      <c r="IPA207" s="875"/>
      <c r="IPB207" s="875"/>
      <c r="IPC207" s="875"/>
      <c r="IPD207" s="875"/>
      <c r="IPE207" s="875"/>
      <c r="IPF207" s="875"/>
      <c r="IPG207" s="875"/>
      <c r="IPH207" s="875"/>
      <c r="IPI207" s="875"/>
      <c r="IPJ207" s="875"/>
      <c r="IPK207" s="875"/>
      <c r="IPL207" s="875"/>
      <c r="IPM207" s="875"/>
      <c r="IPN207" s="875"/>
      <c r="IPO207" s="875"/>
      <c r="IPP207" s="875"/>
      <c r="IPQ207" s="875"/>
      <c r="IPR207" s="875"/>
      <c r="IPS207" s="875"/>
      <c r="IPT207" s="875"/>
      <c r="IPU207" s="875"/>
      <c r="IPV207" s="875"/>
      <c r="IPW207" s="875"/>
      <c r="IPX207" s="875"/>
      <c r="IPY207" s="875"/>
      <c r="IPZ207" s="875"/>
      <c r="IQA207" s="875"/>
      <c r="IQB207" s="875"/>
      <c r="IQC207" s="875"/>
      <c r="IQD207" s="875"/>
      <c r="IQE207" s="875"/>
      <c r="IQF207" s="875"/>
      <c r="IQG207" s="875"/>
      <c r="IQH207" s="875"/>
      <c r="IQI207" s="875"/>
      <c r="IQJ207" s="875"/>
      <c r="IQK207" s="875"/>
      <c r="IQL207" s="875"/>
      <c r="IQM207" s="875"/>
      <c r="IQN207" s="875"/>
      <c r="IQO207" s="875"/>
      <c r="IQP207" s="875"/>
      <c r="IQQ207" s="875"/>
      <c r="IQR207" s="875"/>
      <c r="IQS207" s="875"/>
      <c r="IQT207" s="875"/>
      <c r="IQU207" s="875"/>
      <c r="IQV207" s="875"/>
      <c r="IQW207" s="875"/>
      <c r="IQX207" s="875"/>
      <c r="IQY207" s="875"/>
      <c r="IQZ207" s="875"/>
      <c r="IRA207" s="875"/>
      <c r="IRB207" s="875"/>
      <c r="IRC207" s="875"/>
      <c r="IRD207" s="875"/>
      <c r="IRE207" s="875"/>
      <c r="IRF207" s="875"/>
      <c r="IRG207" s="875"/>
      <c r="IRH207" s="875"/>
      <c r="IRI207" s="875"/>
      <c r="IRJ207" s="875"/>
      <c r="IRK207" s="875"/>
      <c r="IRL207" s="875"/>
      <c r="IRM207" s="875"/>
      <c r="IRN207" s="875"/>
      <c r="IRO207" s="875"/>
      <c r="IRP207" s="875"/>
      <c r="IRQ207" s="875"/>
      <c r="IRR207" s="875"/>
      <c r="IRS207" s="875"/>
      <c r="IRT207" s="875"/>
      <c r="IRU207" s="875"/>
      <c r="IRV207" s="875"/>
      <c r="IRW207" s="875"/>
      <c r="IRX207" s="875"/>
      <c r="IRY207" s="875"/>
      <c r="IRZ207" s="875"/>
      <c r="ISA207" s="875"/>
      <c r="ISB207" s="875"/>
      <c r="ISC207" s="875"/>
      <c r="ISD207" s="875"/>
      <c r="ISE207" s="875"/>
      <c r="ISF207" s="875"/>
      <c r="ISG207" s="875"/>
      <c r="ISH207" s="875"/>
      <c r="ISI207" s="875"/>
      <c r="ISJ207" s="875"/>
      <c r="ISK207" s="875"/>
      <c r="ISL207" s="875"/>
      <c r="ISM207" s="875"/>
      <c r="ISN207" s="875"/>
      <c r="ISO207" s="875"/>
      <c r="ISP207" s="875"/>
      <c r="ISQ207" s="875"/>
      <c r="ISR207" s="875"/>
      <c r="ISS207" s="875"/>
      <c r="IST207" s="875"/>
      <c r="ISU207" s="875"/>
      <c r="ISV207" s="875"/>
      <c r="ISW207" s="875"/>
      <c r="ISX207" s="875"/>
      <c r="ISY207" s="875"/>
      <c r="ISZ207" s="875"/>
      <c r="ITA207" s="875"/>
      <c r="ITB207" s="875"/>
      <c r="ITC207" s="875"/>
      <c r="ITD207" s="875"/>
      <c r="ITE207" s="875"/>
      <c r="ITF207" s="875"/>
      <c r="ITG207" s="875"/>
      <c r="ITH207" s="875"/>
      <c r="ITI207" s="875"/>
      <c r="ITJ207" s="875"/>
      <c r="ITK207" s="875"/>
      <c r="ITL207" s="875"/>
      <c r="ITM207" s="875"/>
      <c r="ITN207" s="875"/>
      <c r="ITO207" s="875"/>
      <c r="ITP207" s="875"/>
      <c r="ITQ207" s="875"/>
      <c r="ITR207" s="875"/>
      <c r="ITS207" s="875"/>
      <c r="ITT207" s="875"/>
      <c r="ITU207" s="875"/>
      <c r="ITV207" s="875"/>
      <c r="ITW207" s="875"/>
      <c r="ITX207" s="875"/>
      <c r="ITY207" s="875"/>
      <c r="ITZ207" s="875"/>
      <c r="IUA207" s="875"/>
      <c r="IUB207" s="875"/>
      <c r="IUC207" s="875"/>
      <c r="IUD207" s="875"/>
      <c r="IUE207" s="875"/>
      <c r="IUF207" s="875"/>
      <c r="IUG207" s="875"/>
      <c r="IUH207" s="875"/>
      <c r="IUI207" s="875"/>
      <c r="IUJ207" s="875"/>
      <c r="IUK207" s="875"/>
      <c r="IUL207" s="875"/>
      <c r="IUM207" s="875"/>
      <c r="IUN207" s="875"/>
      <c r="IUO207" s="875"/>
      <c r="IUP207" s="875"/>
      <c r="IUQ207" s="875"/>
      <c r="IUR207" s="875"/>
      <c r="IUS207" s="875"/>
      <c r="IUT207" s="875"/>
      <c r="IUU207" s="875"/>
      <c r="IUV207" s="875"/>
      <c r="IUW207" s="875"/>
      <c r="IUY207" s="875"/>
      <c r="IUZ207" s="875"/>
      <c r="IVA207" s="875"/>
      <c r="IVB207" s="875"/>
      <c r="IVC207" s="875"/>
      <c r="IVD207" s="875"/>
      <c r="IVE207" s="875"/>
      <c r="IVF207" s="875"/>
      <c r="IVG207" s="875"/>
      <c r="IVH207" s="875"/>
      <c r="IVI207" s="875"/>
      <c r="IVJ207" s="875"/>
      <c r="IVK207" s="875"/>
      <c r="IVL207" s="875"/>
      <c r="IVM207" s="875"/>
      <c r="IVN207" s="875"/>
      <c r="IVO207" s="875"/>
      <c r="IVP207" s="875"/>
      <c r="IVQ207" s="875"/>
      <c r="IVR207" s="875"/>
      <c r="IVS207" s="875"/>
      <c r="IVT207" s="875"/>
      <c r="IVU207" s="875"/>
      <c r="IVV207" s="875"/>
      <c r="IVW207" s="875"/>
      <c r="IVX207" s="875"/>
      <c r="IVY207" s="875"/>
      <c r="IVZ207" s="875"/>
      <c r="IWA207" s="875"/>
      <c r="IWB207" s="875"/>
      <c r="IWC207" s="875"/>
      <c r="IWD207" s="875"/>
      <c r="IWE207" s="875"/>
      <c r="IWF207" s="875"/>
      <c r="IWG207" s="875"/>
      <c r="IWH207" s="875"/>
      <c r="IWI207" s="875"/>
      <c r="IWJ207" s="875"/>
      <c r="IWK207" s="875"/>
      <c r="IWL207" s="875"/>
      <c r="IWM207" s="875"/>
      <c r="IWN207" s="875"/>
      <c r="IWO207" s="875"/>
      <c r="IWP207" s="875"/>
      <c r="IWQ207" s="875"/>
      <c r="IWR207" s="875"/>
      <c r="IWS207" s="875"/>
      <c r="IWT207" s="875"/>
      <c r="IWU207" s="875"/>
      <c r="IWV207" s="875"/>
      <c r="IWW207" s="875"/>
      <c r="IWX207" s="875"/>
      <c r="IWY207" s="875"/>
      <c r="IWZ207" s="875"/>
      <c r="IXA207" s="875"/>
      <c r="IXB207" s="875"/>
      <c r="IXC207" s="875"/>
      <c r="IXD207" s="875"/>
      <c r="IXE207" s="875"/>
      <c r="IXF207" s="875"/>
      <c r="IXG207" s="875"/>
      <c r="IXH207" s="875"/>
      <c r="IXI207" s="875"/>
      <c r="IXJ207" s="875"/>
      <c r="IXK207" s="875"/>
      <c r="IXL207" s="875"/>
      <c r="IXM207" s="875"/>
      <c r="IXN207" s="875"/>
      <c r="IXO207" s="875"/>
      <c r="IXP207" s="875"/>
      <c r="IXQ207" s="875"/>
      <c r="IXR207" s="875"/>
      <c r="IXS207" s="875"/>
      <c r="IXT207" s="875"/>
      <c r="IXU207" s="875"/>
      <c r="IXV207" s="875"/>
      <c r="IXW207" s="875"/>
      <c r="IXX207" s="875"/>
      <c r="IXY207" s="875"/>
      <c r="IXZ207" s="875"/>
      <c r="IYA207" s="875"/>
      <c r="IYB207" s="875"/>
      <c r="IYC207" s="875"/>
      <c r="IYD207" s="875"/>
      <c r="IYE207" s="875"/>
      <c r="IYF207" s="875"/>
      <c r="IYG207" s="875"/>
      <c r="IYH207" s="875"/>
      <c r="IYI207" s="875"/>
      <c r="IYJ207" s="875"/>
      <c r="IYK207" s="875"/>
      <c r="IYL207" s="875"/>
      <c r="IYM207" s="875"/>
      <c r="IYN207" s="875"/>
      <c r="IYO207" s="875"/>
      <c r="IYP207" s="875"/>
      <c r="IYQ207" s="875"/>
      <c r="IYR207" s="875"/>
      <c r="IYS207" s="875"/>
      <c r="IYT207" s="875"/>
      <c r="IYU207" s="875"/>
      <c r="IYV207" s="875"/>
      <c r="IYW207" s="875"/>
      <c r="IYX207" s="875"/>
      <c r="IYY207" s="875"/>
      <c r="IYZ207" s="875"/>
      <c r="IZA207" s="875"/>
      <c r="IZB207" s="875"/>
      <c r="IZC207" s="875"/>
      <c r="IZD207" s="875"/>
      <c r="IZE207" s="875"/>
      <c r="IZF207" s="875"/>
      <c r="IZG207" s="875"/>
      <c r="IZH207" s="875"/>
      <c r="IZI207" s="875"/>
      <c r="IZJ207" s="875"/>
      <c r="IZK207" s="875"/>
      <c r="IZL207" s="875"/>
      <c r="IZM207" s="875"/>
      <c r="IZN207" s="875"/>
      <c r="IZO207" s="875"/>
      <c r="IZP207" s="875"/>
      <c r="IZQ207" s="875"/>
      <c r="IZR207" s="875"/>
      <c r="IZS207" s="875"/>
      <c r="IZT207" s="875"/>
      <c r="IZU207" s="875"/>
      <c r="IZV207" s="875"/>
      <c r="IZW207" s="875"/>
      <c r="IZX207" s="875"/>
      <c r="IZY207" s="875"/>
      <c r="IZZ207" s="875"/>
      <c r="JAA207" s="875"/>
      <c r="JAB207" s="875"/>
      <c r="JAC207" s="875"/>
      <c r="JAD207" s="875"/>
      <c r="JAE207" s="875"/>
      <c r="JAF207" s="875"/>
      <c r="JAG207" s="875"/>
      <c r="JAH207" s="875"/>
      <c r="JAI207" s="875"/>
      <c r="JAJ207" s="875"/>
      <c r="JAK207" s="875"/>
      <c r="JAL207" s="875"/>
      <c r="JAM207" s="875"/>
      <c r="JAN207" s="875"/>
      <c r="JAO207" s="875"/>
      <c r="JAP207" s="875"/>
      <c r="JAQ207" s="875"/>
      <c r="JAR207" s="875"/>
      <c r="JAS207" s="875"/>
      <c r="JAT207" s="875"/>
      <c r="JAU207" s="875"/>
      <c r="JAV207" s="875"/>
      <c r="JAW207" s="875"/>
      <c r="JAX207" s="875"/>
      <c r="JAY207" s="875"/>
      <c r="JAZ207" s="875"/>
      <c r="JBA207" s="875"/>
      <c r="JBB207" s="875"/>
      <c r="JBC207" s="875"/>
      <c r="JBD207" s="875"/>
      <c r="JBE207" s="875"/>
      <c r="JBF207" s="875"/>
      <c r="JBG207" s="875"/>
      <c r="JBH207" s="875"/>
      <c r="JBI207" s="875"/>
      <c r="JBJ207" s="875"/>
      <c r="JBK207" s="875"/>
      <c r="JBL207" s="875"/>
      <c r="JBM207" s="875"/>
      <c r="JBN207" s="875"/>
      <c r="JBO207" s="875"/>
      <c r="JBP207" s="875"/>
      <c r="JBQ207" s="875"/>
      <c r="JBR207" s="875"/>
      <c r="JBS207" s="875"/>
      <c r="JBT207" s="875"/>
      <c r="JBU207" s="875"/>
      <c r="JBV207" s="875"/>
      <c r="JBW207" s="875"/>
      <c r="JBX207" s="875"/>
      <c r="JBY207" s="875"/>
      <c r="JBZ207" s="875"/>
      <c r="JCA207" s="875"/>
      <c r="JCB207" s="875"/>
      <c r="JCC207" s="875"/>
      <c r="JCD207" s="875"/>
      <c r="JCE207" s="875"/>
      <c r="JCF207" s="875"/>
      <c r="JCG207" s="875"/>
      <c r="JCH207" s="875"/>
      <c r="JCI207" s="875"/>
      <c r="JCJ207" s="875"/>
      <c r="JCK207" s="875"/>
      <c r="JCL207" s="875"/>
      <c r="JCM207" s="875"/>
      <c r="JCN207" s="875"/>
      <c r="JCO207" s="875"/>
      <c r="JCP207" s="875"/>
      <c r="JCQ207" s="875"/>
      <c r="JCR207" s="875"/>
      <c r="JCS207" s="875"/>
      <c r="JCT207" s="875"/>
      <c r="JCU207" s="875"/>
      <c r="JCV207" s="875"/>
      <c r="JCW207" s="875"/>
      <c r="JCX207" s="875"/>
      <c r="JCY207" s="875"/>
      <c r="JCZ207" s="875"/>
      <c r="JDA207" s="875"/>
      <c r="JDB207" s="875"/>
      <c r="JDC207" s="875"/>
      <c r="JDD207" s="875"/>
      <c r="JDE207" s="875"/>
      <c r="JDF207" s="875"/>
      <c r="JDG207" s="875"/>
      <c r="JDH207" s="875"/>
      <c r="JDI207" s="875"/>
      <c r="JDJ207" s="875"/>
      <c r="JDK207" s="875"/>
      <c r="JDL207" s="875"/>
      <c r="JDM207" s="875"/>
      <c r="JDN207" s="875"/>
      <c r="JDO207" s="875"/>
      <c r="JDP207" s="875"/>
      <c r="JDQ207" s="875"/>
      <c r="JDR207" s="875"/>
      <c r="JDS207" s="875"/>
      <c r="JDT207" s="875"/>
      <c r="JDU207" s="875"/>
      <c r="JDV207" s="875"/>
      <c r="JDW207" s="875"/>
      <c r="JDX207" s="875"/>
      <c r="JDY207" s="875"/>
      <c r="JDZ207" s="875"/>
      <c r="JEA207" s="875"/>
      <c r="JEB207" s="875"/>
      <c r="JEC207" s="875"/>
      <c r="JED207" s="875"/>
      <c r="JEE207" s="875"/>
      <c r="JEF207" s="875"/>
      <c r="JEG207" s="875"/>
      <c r="JEH207" s="875"/>
      <c r="JEI207" s="875"/>
      <c r="JEJ207" s="875"/>
      <c r="JEK207" s="875"/>
      <c r="JEL207" s="875"/>
      <c r="JEM207" s="875"/>
      <c r="JEN207" s="875"/>
      <c r="JEO207" s="875"/>
      <c r="JEP207" s="875"/>
      <c r="JEQ207" s="875"/>
      <c r="JER207" s="875"/>
      <c r="JES207" s="875"/>
      <c r="JEU207" s="875"/>
      <c r="JEV207" s="875"/>
      <c r="JEW207" s="875"/>
      <c r="JEX207" s="875"/>
      <c r="JEY207" s="875"/>
      <c r="JEZ207" s="875"/>
      <c r="JFA207" s="875"/>
      <c r="JFB207" s="875"/>
      <c r="JFC207" s="875"/>
      <c r="JFD207" s="875"/>
      <c r="JFE207" s="875"/>
      <c r="JFF207" s="875"/>
      <c r="JFG207" s="875"/>
      <c r="JFH207" s="875"/>
      <c r="JFI207" s="875"/>
      <c r="JFJ207" s="875"/>
      <c r="JFK207" s="875"/>
      <c r="JFL207" s="875"/>
      <c r="JFM207" s="875"/>
      <c r="JFN207" s="875"/>
      <c r="JFO207" s="875"/>
      <c r="JFP207" s="875"/>
      <c r="JFQ207" s="875"/>
      <c r="JFR207" s="875"/>
      <c r="JFS207" s="875"/>
      <c r="JFT207" s="875"/>
      <c r="JFU207" s="875"/>
      <c r="JFV207" s="875"/>
      <c r="JFW207" s="875"/>
      <c r="JFX207" s="875"/>
      <c r="JFY207" s="875"/>
      <c r="JFZ207" s="875"/>
      <c r="JGA207" s="875"/>
      <c r="JGB207" s="875"/>
      <c r="JGC207" s="875"/>
      <c r="JGD207" s="875"/>
      <c r="JGE207" s="875"/>
      <c r="JGF207" s="875"/>
      <c r="JGG207" s="875"/>
      <c r="JGH207" s="875"/>
      <c r="JGI207" s="875"/>
      <c r="JGJ207" s="875"/>
      <c r="JGK207" s="875"/>
      <c r="JGL207" s="875"/>
      <c r="JGM207" s="875"/>
      <c r="JGN207" s="875"/>
      <c r="JGO207" s="875"/>
      <c r="JGP207" s="875"/>
      <c r="JGQ207" s="875"/>
      <c r="JGR207" s="875"/>
      <c r="JGS207" s="875"/>
      <c r="JGT207" s="875"/>
      <c r="JGU207" s="875"/>
      <c r="JGV207" s="875"/>
      <c r="JGW207" s="875"/>
      <c r="JGX207" s="875"/>
      <c r="JGY207" s="875"/>
      <c r="JGZ207" s="875"/>
      <c r="JHA207" s="875"/>
      <c r="JHB207" s="875"/>
      <c r="JHC207" s="875"/>
      <c r="JHD207" s="875"/>
      <c r="JHE207" s="875"/>
      <c r="JHF207" s="875"/>
      <c r="JHG207" s="875"/>
      <c r="JHH207" s="875"/>
      <c r="JHI207" s="875"/>
      <c r="JHJ207" s="875"/>
      <c r="JHK207" s="875"/>
      <c r="JHL207" s="875"/>
      <c r="JHM207" s="875"/>
      <c r="JHN207" s="875"/>
      <c r="JHO207" s="875"/>
      <c r="JHP207" s="875"/>
      <c r="JHQ207" s="875"/>
      <c r="JHR207" s="875"/>
      <c r="JHS207" s="875"/>
      <c r="JHT207" s="875"/>
      <c r="JHU207" s="875"/>
      <c r="JHV207" s="875"/>
      <c r="JHW207" s="875"/>
      <c r="JHX207" s="875"/>
      <c r="JHY207" s="875"/>
      <c r="JHZ207" s="875"/>
      <c r="JIA207" s="875"/>
      <c r="JIB207" s="875"/>
      <c r="JIC207" s="875"/>
      <c r="JID207" s="875"/>
      <c r="JIE207" s="875"/>
      <c r="JIF207" s="875"/>
      <c r="JIG207" s="875"/>
      <c r="JIH207" s="875"/>
      <c r="JII207" s="875"/>
      <c r="JIJ207" s="875"/>
      <c r="JIK207" s="875"/>
      <c r="JIL207" s="875"/>
      <c r="JIM207" s="875"/>
      <c r="JIN207" s="875"/>
      <c r="JIO207" s="875"/>
      <c r="JIP207" s="875"/>
      <c r="JIQ207" s="875"/>
      <c r="JIR207" s="875"/>
      <c r="JIS207" s="875"/>
      <c r="JIT207" s="875"/>
      <c r="JIU207" s="875"/>
      <c r="JIV207" s="875"/>
      <c r="JIW207" s="875"/>
      <c r="JIX207" s="875"/>
      <c r="JIY207" s="875"/>
      <c r="JIZ207" s="875"/>
      <c r="JJA207" s="875"/>
      <c r="JJB207" s="875"/>
      <c r="JJC207" s="875"/>
      <c r="JJD207" s="875"/>
      <c r="JJE207" s="875"/>
      <c r="JJF207" s="875"/>
      <c r="JJG207" s="875"/>
      <c r="JJH207" s="875"/>
      <c r="JJI207" s="875"/>
      <c r="JJJ207" s="875"/>
      <c r="JJK207" s="875"/>
      <c r="JJL207" s="875"/>
      <c r="JJM207" s="875"/>
      <c r="JJN207" s="875"/>
      <c r="JJO207" s="875"/>
      <c r="JJP207" s="875"/>
      <c r="JJQ207" s="875"/>
      <c r="JJR207" s="875"/>
      <c r="JJS207" s="875"/>
      <c r="JJT207" s="875"/>
      <c r="JJU207" s="875"/>
      <c r="JJV207" s="875"/>
      <c r="JJW207" s="875"/>
      <c r="JJX207" s="875"/>
      <c r="JJY207" s="875"/>
      <c r="JJZ207" s="875"/>
      <c r="JKA207" s="875"/>
      <c r="JKB207" s="875"/>
      <c r="JKC207" s="875"/>
      <c r="JKD207" s="875"/>
      <c r="JKE207" s="875"/>
      <c r="JKF207" s="875"/>
      <c r="JKG207" s="875"/>
      <c r="JKH207" s="875"/>
      <c r="JKI207" s="875"/>
      <c r="JKJ207" s="875"/>
      <c r="JKK207" s="875"/>
      <c r="JKL207" s="875"/>
      <c r="JKM207" s="875"/>
      <c r="JKN207" s="875"/>
      <c r="JKO207" s="875"/>
      <c r="JKP207" s="875"/>
      <c r="JKQ207" s="875"/>
      <c r="JKR207" s="875"/>
      <c r="JKS207" s="875"/>
      <c r="JKT207" s="875"/>
      <c r="JKU207" s="875"/>
      <c r="JKV207" s="875"/>
      <c r="JKW207" s="875"/>
      <c r="JKX207" s="875"/>
      <c r="JKY207" s="875"/>
      <c r="JKZ207" s="875"/>
      <c r="JLA207" s="875"/>
      <c r="JLB207" s="875"/>
      <c r="JLC207" s="875"/>
      <c r="JLD207" s="875"/>
      <c r="JLE207" s="875"/>
      <c r="JLF207" s="875"/>
      <c r="JLG207" s="875"/>
      <c r="JLH207" s="875"/>
      <c r="JLI207" s="875"/>
      <c r="JLJ207" s="875"/>
      <c r="JLK207" s="875"/>
      <c r="JLL207" s="875"/>
      <c r="JLM207" s="875"/>
      <c r="JLN207" s="875"/>
      <c r="JLO207" s="875"/>
      <c r="JLP207" s="875"/>
      <c r="JLQ207" s="875"/>
      <c r="JLR207" s="875"/>
      <c r="JLS207" s="875"/>
      <c r="JLT207" s="875"/>
      <c r="JLU207" s="875"/>
      <c r="JLV207" s="875"/>
      <c r="JLW207" s="875"/>
      <c r="JLX207" s="875"/>
      <c r="JLY207" s="875"/>
      <c r="JLZ207" s="875"/>
      <c r="JMA207" s="875"/>
      <c r="JMB207" s="875"/>
      <c r="JMC207" s="875"/>
      <c r="JMD207" s="875"/>
      <c r="JME207" s="875"/>
      <c r="JMF207" s="875"/>
      <c r="JMG207" s="875"/>
      <c r="JMH207" s="875"/>
      <c r="JMI207" s="875"/>
      <c r="JMJ207" s="875"/>
      <c r="JMK207" s="875"/>
      <c r="JML207" s="875"/>
      <c r="JMM207" s="875"/>
      <c r="JMN207" s="875"/>
      <c r="JMO207" s="875"/>
      <c r="JMP207" s="875"/>
      <c r="JMQ207" s="875"/>
      <c r="JMR207" s="875"/>
      <c r="JMS207" s="875"/>
      <c r="JMT207" s="875"/>
      <c r="JMU207" s="875"/>
      <c r="JMV207" s="875"/>
      <c r="JMW207" s="875"/>
      <c r="JMX207" s="875"/>
      <c r="JMY207" s="875"/>
      <c r="JMZ207" s="875"/>
      <c r="JNA207" s="875"/>
      <c r="JNB207" s="875"/>
      <c r="JNC207" s="875"/>
      <c r="JND207" s="875"/>
      <c r="JNE207" s="875"/>
      <c r="JNF207" s="875"/>
      <c r="JNG207" s="875"/>
      <c r="JNH207" s="875"/>
      <c r="JNI207" s="875"/>
      <c r="JNJ207" s="875"/>
      <c r="JNK207" s="875"/>
      <c r="JNL207" s="875"/>
      <c r="JNM207" s="875"/>
      <c r="JNN207" s="875"/>
      <c r="JNO207" s="875"/>
      <c r="JNP207" s="875"/>
      <c r="JNQ207" s="875"/>
      <c r="JNR207" s="875"/>
      <c r="JNS207" s="875"/>
      <c r="JNT207" s="875"/>
      <c r="JNU207" s="875"/>
      <c r="JNV207" s="875"/>
      <c r="JNW207" s="875"/>
      <c r="JNX207" s="875"/>
      <c r="JNY207" s="875"/>
      <c r="JNZ207" s="875"/>
      <c r="JOA207" s="875"/>
      <c r="JOB207" s="875"/>
      <c r="JOC207" s="875"/>
      <c r="JOD207" s="875"/>
      <c r="JOE207" s="875"/>
      <c r="JOF207" s="875"/>
      <c r="JOG207" s="875"/>
      <c r="JOH207" s="875"/>
      <c r="JOI207" s="875"/>
      <c r="JOJ207" s="875"/>
      <c r="JOK207" s="875"/>
      <c r="JOL207" s="875"/>
      <c r="JOM207" s="875"/>
      <c r="JON207" s="875"/>
      <c r="JOO207" s="875"/>
      <c r="JOQ207" s="875"/>
      <c r="JOR207" s="875"/>
      <c r="JOS207" s="875"/>
      <c r="JOT207" s="875"/>
      <c r="JOU207" s="875"/>
      <c r="JOV207" s="875"/>
      <c r="JOW207" s="875"/>
      <c r="JOX207" s="875"/>
      <c r="JOY207" s="875"/>
      <c r="JOZ207" s="875"/>
      <c r="JPA207" s="875"/>
      <c r="JPB207" s="875"/>
      <c r="JPC207" s="875"/>
      <c r="JPD207" s="875"/>
      <c r="JPE207" s="875"/>
      <c r="JPF207" s="875"/>
      <c r="JPG207" s="875"/>
      <c r="JPH207" s="875"/>
      <c r="JPI207" s="875"/>
      <c r="JPJ207" s="875"/>
      <c r="JPK207" s="875"/>
      <c r="JPL207" s="875"/>
      <c r="JPM207" s="875"/>
      <c r="JPN207" s="875"/>
      <c r="JPO207" s="875"/>
      <c r="JPP207" s="875"/>
      <c r="JPQ207" s="875"/>
      <c r="JPR207" s="875"/>
      <c r="JPS207" s="875"/>
      <c r="JPT207" s="875"/>
      <c r="JPU207" s="875"/>
      <c r="JPV207" s="875"/>
      <c r="JPW207" s="875"/>
      <c r="JPX207" s="875"/>
      <c r="JPY207" s="875"/>
      <c r="JPZ207" s="875"/>
      <c r="JQA207" s="875"/>
      <c r="JQB207" s="875"/>
      <c r="JQC207" s="875"/>
      <c r="JQD207" s="875"/>
      <c r="JQE207" s="875"/>
      <c r="JQF207" s="875"/>
      <c r="JQG207" s="875"/>
      <c r="JQH207" s="875"/>
      <c r="JQI207" s="875"/>
      <c r="JQJ207" s="875"/>
      <c r="JQK207" s="875"/>
      <c r="JQL207" s="875"/>
      <c r="JQM207" s="875"/>
      <c r="JQN207" s="875"/>
      <c r="JQO207" s="875"/>
      <c r="JQP207" s="875"/>
      <c r="JQQ207" s="875"/>
      <c r="JQR207" s="875"/>
      <c r="JQS207" s="875"/>
      <c r="JQT207" s="875"/>
      <c r="JQU207" s="875"/>
      <c r="JQV207" s="875"/>
      <c r="JQW207" s="875"/>
      <c r="JQX207" s="875"/>
      <c r="JQY207" s="875"/>
      <c r="JQZ207" s="875"/>
      <c r="JRA207" s="875"/>
      <c r="JRB207" s="875"/>
      <c r="JRC207" s="875"/>
      <c r="JRD207" s="875"/>
      <c r="JRE207" s="875"/>
      <c r="JRF207" s="875"/>
      <c r="JRG207" s="875"/>
      <c r="JRH207" s="875"/>
      <c r="JRI207" s="875"/>
      <c r="JRJ207" s="875"/>
      <c r="JRK207" s="875"/>
      <c r="JRL207" s="875"/>
      <c r="JRM207" s="875"/>
      <c r="JRN207" s="875"/>
      <c r="JRO207" s="875"/>
      <c r="JRP207" s="875"/>
      <c r="JRQ207" s="875"/>
      <c r="JRR207" s="875"/>
      <c r="JRS207" s="875"/>
      <c r="JRT207" s="875"/>
      <c r="JRU207" s="875"/>
      <c r="JRV207" s="875"/>
      <c r="JRW207" s="875"/>
      <c r="JRX207" s="875"/>
      <c r="JRY207" s="875"/>
      <c r="JRZ207" s="875"/>
      <c r="JSA207" s="875"/>
      <c r="JSB207" s="875"/>
      <c r="JSC207" s="875"/>
      <c r="JSD207" s="875"/>
      <c r="JSE207" s="875"/>
      <c r="JSF207" s="875"/>
      <c r="JSG207" s="875"/>
      <c r="JSH207" s="875"/>
      <c r="JSI207" s="875"/>
      <c r="JSJ207" s="875"/>
      <c r="JSK207" s="875"/>
      <c r="JSL207" s="875"/>
      <c r="JSM207" s="875"/>
      <c r="JSN207" s="875"/>
      <c r="JSO207" s="875"/>
      <c r="JSP207" s="875"/>
      <c r="JSQ207" s="875"/>
      <c r="JSR207" s="875"/>
      <c r="JSS207" s="875"/>
      <c r="JST207" s="875"/>
      <c r="JSU207" s="875"/>
      <c r="JSV207" s="875"/>
      <c r="JSW207" s="875"/>
      <c r="JSX207" s="875"/>
      <c r="JSY207" s="875"/>
      <c r="JSZ207" s="875"/>
      <c r="JTA207" s="875"/>
      <c r="JTB207" s="875"/>
      <c r="JTC207" s="875"/>
      <c r="JTD207" s="875"/>
      <c r="JTE207" s="875"/>
      <c r="JTF207" s="875"/>
      <c r="JTG207" s="875"/>
      <c r="JTH207" s="875"/>
      <c r="JTI207" s="875"/>
      <c r="JTJ207" s="875"/>
      <c r="JTK207" s="875"/>
      <c r="JTL207" s="875"/>
      <c r="JTM207" s="875"/>
      <c r="JTN207" s="875"/>
      <c r="JTO207" s="875"/>
      <c r="JTP207" s="875"/>
      <c r="JTQ207" s="875"/>
      <c r="JTR207" s="875"/>
      <c r="JTS207" s="875"/>
      <c r="JTT207" s="875"/>
      <c r="JTU207" s="875"/>
      <c r="JTV207" s="875"/>
      <c r="JTW207" s="875"/>
      <c r="JTX207" s="875"/>
      <c r="JTY207" s="875"/>
      <c r="JTZ207" s="875"/>
      <c r="JUA207" s="875"/>
      <c r="JUB207" s="875"/>
      <c r="JUC207" s="875"/>
      <c r="JUD207" s="875"/>
      <c r="JUE207" s="875"/>
      <c r="JUF207" s="875"/>
      <c r="JUG207" s="875"/>
      <c r="JUH207" s="875"/>
      <c r="JUI207" s="875"/>
      <c r="JUJ207" s="875"/>
      <c r="JUK207" s="875"/>
      <c r="JUL207" s="875"/>
      <c r="JUM207" s="875"/>
      <c r="JUN207" s="875"/>
      <c r="JUO207" s="875"/>
      <c r="JUP207" s="875"/>
      <c r="JUQ207" s="875"/>
      <c r="JUR207" s="875"/>
      <c r="JUS207" s="875"/>
      <c r="JUT207" s="875"/>
      <c r="JUU207" s="875"/>
      <c r="JUV207" s="875"/>
      <c r="JUW207" s="875"/>
      <c r="JUX207" s="875"/>
      <c r="JUY207" s="875"/>
      <c r="JUZ207" s="875"/>
      <c r="JVA207" s="875"/>
      <c r="JVB207" s="875"/>
      <c r="JVC207" s="875"/>
      <c r="JVD207" s="875"/>
      <c r="JVE207" s="875"/>
      <c r="JVF207" s="875"/>
      <c r="JVG207" s="875"/>
      <c r="JVH207" s="875"/>
      <c r="JVI207" s="875"/>
      <c r="JVJ207" s="875"/>
      <c r="JVK207" s="875"/>
      <c r="JVL207" s="875"/>
      <c r="JVM207" s="875"/>
      <c r="JVN207" s="875"/>
      <c r="JVO207" s="875"/>
      <c r="JVP207" s="875"/>
      <c r="JVQ207" s="875"/>
      <c r="JVR207" s="875"/>
      <c r="JVS207" s="875"/>
      <c r="JVT207" s="875"/>
      <c r="JVU207" s="875"/>
      <c r="JVV207" s="875"/>
      <c r="JVW207" s="875"/>
      <c r="JVX207" s="875"/>
      <c r="JVY207" s="875"/>
      <c r="JVZ207" s="875"/>
      <c r="JWA207" s="875"/>
      <c r="JWB207" s="875"/>
      <c r="JWC207" s="875"/>
      <c r="JWD207" s="875"/>
      <c r="JWE207" s="875"/>
      <c r="JWF207" s="875"/>
      <c r="JWG207" s="875"/>
      <c r="JWH207" s="875"/>
      <c r="JWI207" s="875"/>
      <c r="JWJ207" s="875"/>
      <c r="JWK207" s="875"/>
      <c r="JWL207" s="875"/>
      <c r="JWM207" s="875"/>
      <c r="JWN207" s="875"/>
      <c r="JWO207" s="875"/>
      <c r="JWP207" s="875"/>
      <c r="JWQ207" s="875"/>
      <c r="JWR207" s="875"/>
      <c r="JWS207" s="875"/>
      <c r="JWT207" s="875"/>
      <c r="JWU207" s="875"/>
      <c r="JWV207" s="875"/>
      <c r="JWW207" s="875"/>
      <c r="JWX207" s="875"/>
      <c r="JWY207" s="875"/>
      <c r="JWZ207" s="875"/>
      <c r="JXA207" s="875"/>
      <c r="JXB207" s="875"/>
      <c r="JXC207" s="875"/>
      <c r="JXD207" s="875"/>
      <c r="JXE207" s="875"/>
      <c r="JXF207" s="875"/>
      <c r="JXG207" s="875"/>
      <c r="JXH207" s="875"/>
      <c r="JXI207" s="875"/>
      <c r="JXJ207" s="875"/>
      <c r="JXK207" s="875"/>
      <c r="JXL207" s="875"/>
      <c r="JXM207" s="875"/>
      <c r="JXN207" s="875"/>
      <c r="JXO207" s="875"/>
      <c r="JXP207" s="875"/>
      <c r="JXQ207" s="875"/>
      <c r="JXR207" s="875"/>
      <c r="JXS207" s="875"/>
      <c r="JXT207" s="875"/>
      <c r="JXU207" s="875"/>
      <c r="JXV207" s="875"/>
      <c r="JXW207" s="875"/>
      <c r="JXX207" s="875"/>
      <c r="JXY207" s="875"/>
      <c r="JXZ207" s="875"/>
      <c r="JYA207" s="875"/>
      <c r="JYB207" s="875"/>
      <c r="JYC207" s="875"/>
      <c r="JYD207" s="875"/>
      <c r="JYE207" s="875"/>
      <c r="JYF207" s="875"/>
      <c r="JYG207" s="875"/>
      <c r="JYH207" s="875"/>
      <c r="JYI207" s="875"/>
      <c r="JYJ207" s="875"/>
      <c r="JYK207" s="875"/>
      <c r="JYM207" s="875"/>
      <c r="JYN207" s="875"/>
      <c r="JYO207" s="875"/>
      <c r="JYP207" s="875"/>
      <c r="JYQ207" s="875"/>
      <c r="JYR207" s="875"/>
      <c r="JYS207" s="875"/>
      <c r="JYT207" s="875"/>
      <c r="JYU207" s="875"/>
      <c r="JYV207" s="875"/>
      <c r="JYW207" s="875"/>
      <c r="JYX207" s="875"/>
      <c r="JYY207" s="875"/>
      <c r="JYZ207" s="875"/>
      <c r="JZA207" s="875"/>
      <c r="JZB207" s="875"/>
      <c r="JZC207" s="875"/>
      <c r="JZD207" s="875"/>
      <c r="JZE207" s="875"/>
      <c r="JZF207" s="875"/>
      <c r="JZG207" s="875"/>
      <c r="JZH207" s="875"/>
      <c r="JZI207" s="875"/>
      <c r="JZJ207" s="875"/>
      <c r="JZK207" s="875"/>
      <c r="JZL207" s="875"/>
      <c r="JZM207" s="875"/>
      <c r="JZN207" s="875"/>
      <c r="JZO207" s="875"/>
      <c r="JZP207" s="875"/>
      <c r="JZQ207" s="875"/>
      <c r="JZR207" s="875"/>
      <c r="JZS207" s="875"/>
      <c r="JZT207" s="875"/>
      <c r="JZU207" s="875"/>
      <c r="JZV207" s="875"/>
      <c r="JZW207" s="875"/>
      <c r="JZX207" s="875"/>
      <c r="JZY207" s="875"/>
      <c r="JZZ207" s="875"/>
      <c r="KAA207" s="875"/>
      <c r="KAB207" s="875"/>
      <c r="KAC207" s="875"/>
      <c r="KAD207" s="875"/>
      <c r="KAE207" s="875"/>
      <c r="KAF207" s="875"/>
      <c r="KAG207" s="875"/>
      <c r="KAH207" s="875"/>
      <c r="KAI207" s="875"/>
      <c r="KAJ207" s="875"/>
      <c r="KAK207" s="875"/>
      <c r="KAL207" s="875"/>
      <c r="KAM207" s="875"/>
      <c r="KAN207" s="875"/>
      <c r="KAO207" s="875"/>
      <c r="KAP207" s="875"/>
      <c r="KAQ207" s="875"/>
      <c r="KAR207" s="875"/>
      <c r="KAS207" s="875"/>
      <c r="KAT207" s="875"/>
      <c r="KAU207" s="875"/>
      <c r="KAV207" s="875"/>
      <c r="KAW207" s="875"/>
      <c r="KAX207" s="875"/>
      <c r="KAY207" s="875"/>
      <c r="KAZ207" s="875"/>
      <c r="KBA207" s="875"/>
      <c r="KBB207" s="875"/>
      <c r="KBC207" s="875"/>
      <c r="KBD207" s="875"/>
      <c r="KBE207" s="875"/>
      <c r="KBF207" s="875"/>
      <c r="KBG207" s="875"/>
      <c r="KBH207" s="875"/>
      <c r="KBI207" s="875"/>
      <c r="KBJ207" s="875"/>
      <c r="KBK207" s="875"/>
      <c r="KBL207" s="875"/>
      <c r="KBM207" s="875"/>
      <c r="KBN207" s="875"/>
      <c r="KBO207" s="875"/>
      <c r="KBP207" s="875"/>
      <c r="KBQ207" s="875"/>
      <c r="KBR207" s="875"/>
      <c r="KBS207" s="875"/>
      <c r="KBT207" s="875"/>
      <c r="KBU207" s="875"/>
      <c r="KBV207" s="875"/>
      <c r="KBW207" s="875"/>
      <c r="KBX207" s="875"/>
      <c r="KBY207" s="875"/>
      <c r="KBZ207" s="875"/>
      <c r="KCA207" s="875"/>
      <c r="KCB207" s="875"/>
      <c r="KCC207" s="875"/>
      <c r="KCD207" s="875"/>
      <c r="KCE207" s="875"/>
      <c r="KCF207" s="875"/>
      <c r="KCG207" s="875"/>
      <c r="KCH207" s="875"/>
      <c r="KCI207" s="875"/>
      <c r="KCJ207" s="875"/>
      <c r="KCK207" s="875"/>
      <c r="KCL207" s="875"/>
      <c r="KCM207" s="875"/>
      <c r="KCN207" s="875"/>
      <c r="KCO207" s="875"/>
      <c r="KCP207" s="875"/>
      <c r="KCQ207" s="875"/>
      <c r="KCR207" s="875"/>
      <c r="KCS207" s="875"/>
      <c r="KCT207" s="875"/>
      <c r="KCU207" s="875"/>
      <c r="KCV207" s="875"/>
      <c r="KCW207" s="875"/>
      <c r="KCX207" s="875"/>
      <c r="KCY207" s="875"/>
      <c r="KCZ207" s="875"/>
      <c r="KDA207" s="875"/>
      <c r="KDB207" s="875"/>
      <c r="KDC207" s="875"/>
      <c r="KDD207" s="875"/>
      <c r="KDE207" s="875"/>
      <c r="KDF207" s="875"/>
      <c r="KDG207" s="875"/>
      <c r="KDH207" s="875"/>
      <c r="KDI207" s="875"/>
      <c r="KDJ207" s="875"/>
      <c r="KDK207" s="875"/>
      <c r="KDL207" s="875"/>
      <c r="KDM207" s="875"/>
      <c r="KDN207" s="875"/>
      <c r="KDO207" s="875"/>
      <c r="KDP207" s="875"/>
      <c r="KDQ207" s="875"/>
      <c r="KDR207" s="875"/>
      <c r="KDS207" s="875"/>
      <c r="KDT207" s="875"/>
      <c r="KDU207" s="875"/>
      <c r="KDV207" s="875"/>
      <c r="KDW207" s="875"/>
      <c r="KDX207" s="875"/>
      <c r="KDY207" s="875"/>
      <c r="KDZ207" s="875"/>
      <c r="KEA207" s="875"/>
      <c r="KEB207" s="875"/>
      <c r="KEC207" s="875"/>
      <c r="KED207" s="875"/>
      <c r="KEE207" s="875"/>
      <c r="KEF207" s="875"/>
      <c r="KEG207" s="875"/>
      <c r="KEH207" s="875"/>
      <c r="KEI207" s="875"/>
      <c r="KEJ207" s="875"/>
      <c r="KEK207" s="875"/>
      <c r="KEL207" s="875"/>
      <c r="KEM207" s="875"/>
      <c r="KEN207" s="875"/>
      <c r="KEO207" s="875"/>
      <c r="KEP207" s="875"/>
      <c r="KEQ207" s="875"/>
      <c r="KER207" s="875"/>
      <c r="KES207" s="875"/>
      <c r="KET207" s="875"/>
      <c r="KEU207" s="875"/>
      <c r="KEV207" s="875"/>
      <c r="KEW207" s="875"/>
      <c r="KEX207" s="875"/>
      <c r="KEY207" s="875"/>
      <c r="KEZ207" s="875"/>
      <c r="KFA207" s="875"/>
      <c r="KFB207" s="875"/>
      <c r="KFC207" s="875"/>
      <c r="KFD207" s="875"/>
      <c r="KFE207" s="875"/>
      <c r="KFF207" s="875"/>
      <c r="KFG207" s="875"/>
      <c r="KFH207" s="875"/>
      <c r="KFI207" s="875"/>
      <c r="KFJ207" s="875"/>
      <c r="KFK207" s="875"/>
      <c r="KFL207" s="875"/>
      <c r="KFM207" s="875"/>
      <c r="KFN207" s="875"/>
      <c r="KFO207" s="875"/>
      <c r="KFP207" s="875"/>
      <c r="KFQ207" s="875"/>
      <c r="KFR207" s="875"/>
      <c r="KFS207" s="875"/>
      <c r="KFT207" s="875"/>
      <c r="KFU207" s="875"/>
      <c r="KFV207" s="875"/>
      <c r="KFW207" s="875"/>
      <c r="KFX207" s="875"/>
      <c r="KFY207" s="875"/>
      <c r="KFZ207" s="875"/>
      <c r="KGA207" s="875"/>
      <c r="KGB207" s="875"/>
      <c r="KGC207" s="875"/>
      <c r="KGD207" s="875"/>
      <c r="KGE207" s="875"/>
      <c r="KGF207" s="875"/>
      <c r="KGG207" s="875"/>
      <c r="KGH207" s="875"/>
      <c r="KGI207" s="875"/>
      <c r="KGJ207" s="875"/>
      <c r="KGK207" s="875"/>
      <c r="KGL207" s="875"/>
      <c r="KGM207" s="875"/>
      <c r="KGN207" s="875"/>
      <c r="KGO207" s="875"/>
      <c r="KGP207" s="875"/>
      <c r="KGQ207" s="875"/>
      <c r="KGR207" s="875"/>
      <c r="KGS207" s="875"/>
      <c r="KGT207" s="875"/>
      <c r="KGU207" s="875"/>
      <c r="KGV207" s="875"/>
      <c r="KGW207" s="875"/>
      <c r="KGX207" s="875"/>
      <c r="KGY207" s="875"/>
      <c r="KGZ207" s="875"/>
      <c r="KHA207" s="875"/>
      <c r="KHB207" s="875"/>
      <c r="KHC207" s="875"/>
      <c r="KHD207" s="875"/>
      <c r="KHE207" s="875"/>
      <c r="KHF207" s="875"/>
      <c r="KHG207" s="875"/>
      <c r="KHH207" s="875"/>
      <c r="KHI207" s="875"/>
      <c r="KHJ207" s="875"/>
      <c r="KHK207" s="875"/>
      <c r="KHL207" s="875"/>
      <c r="KHM207" s="875"/>
      <c r="KHN207" s="875"/>
      <c r="KHO207" s="875"/>
      <c r="KHP207" s="875"/>
      <c r="KHQ207" s="875"/>
      <c r="KHR207" s="875"/>
      <c r="KHS207" s="875"/>
      <c r="KHT207" s="875"/>
      <c r="KHU207" s="875"/>
      <c r="KHV207" s="875"/>
      <c r="KHW207" s="875"/>
      <c r="KHX207" s="875"/>
      <c r="KHY207" s="875"/>
      <c r="KHZ207" s="875"/>
      <c r="KIA207" s="875"/>
      <c r="KIB207" s="875"/>
      <c r="KIC207" s="875"/>
      <c r="KID207" s="875"/>
      <c r="KIE207" s="875"/>
      <c r="KIF207" s="875"/>
      <c r="KIG207" s="875"/>
      <c r="KII207" s="875"/>
      <c r="KIJ207" s="875"/>
      <c r="KIK207" s="875"/>
      <c r="KIL207" s="875"/>
      <c r="KIM207" s="875"/>
      <c r="KIN207" s="875"/>
      <c r="KIO207" s="875"/>
      <c r="KIP207" s="875"/>
      <c r="KIQ207" s="875"/>
      <c r="KIR207" s="875"/>
      <c r="KIS207" s="875"/>
      <c r="KIT207" s="875"/>
      <c r="KIU207" s="875"/>
      <c r="KIV207" s="875"/>
      <c r="KIW207" s="875"/>
      <c r="KIX207" s="875"/>
      <c r="KIY207" s="875"/>
      <c r="KIZ207" s="875"/>
      <c r="KJA207" s="875"/>
      <c r="KJB207" s="875"/>
      <c r="KJC207" s="875"/>
      <c r="KJD207" s="875"/>
      <c r="KJE207" s="875"/>
      <c r="KJF207" s="875"/>
      <c r="KJG207" s="875"/>
      <c r="KJH207" s="875"/>
      <c r="KJI207" s="875"/>
      <c r="KJJ207" s="875"/>
      <c r="KJK207" s="875"/>
      <c r="KJL207" s="875"/>
      <c r="KJM207" s="875"/>
      <c r="KJN207" s="875"/>
      <c r="KJO207" s="875"/>
      <c r="KJP207" s="875"/>
      <c r="KJQ207" s="875"/>
      <c r="KJR207" s="875"/>
      <c r="KJS207" s="875"/>
      <c r="KJT207" s="875"/>
      <c r="KJU207" s="875"/>
      <c r="KJV207" s="875"/>
      <c r="KJW207" s="875"/>
      <c r="KJX207" s="875"/>
      <c r="KJY207" s="875"/>
      <c r="KJZ207" s="875"/>
      <c r="KKA207" s="875"/>
      <c r="KKB207" s="875"/>
      <c r="KKC207" s="875"/>
      <c r="KKD207" s="875"/>
      <c r="KKE207" s="875"/>
      <c r="KKF207" s="875"/>
      <c r="KKG207" s="875"/>
      <c r="KKH207" s="875"/>
      <c r="KKI207" s="875"/>
      <c r="KKJ207" s="875"/>
      <c r="KKK207" s="875"/>
      <c r="KKL207" s="875"/>
      <c r="KKM207" s="875"/>
      <c r="KKN207" s="875"/>
      <c r="KKO207" s="875"/>
      <c r="KKP207" s="875"/>
      <c r="KKQ207" s="875"/>
      <c r="KKR207" s="875"/>
      <c r="KKS207" s="875"/>
      <c r="KKT207" s="875"/>
      <c r="KKU207" s="875"/>
      <c r="KKV207" s="875"/>
      <c r="KKW207" s="875"/>
      <c r="KKX207" s="875"/>
      <c r="KKY207" s="875"/>
      <c r="KKZ207" s="875"/>
      <c r="KLA207" s="875"/>
      <c r="KLB207" s="875"/>
      <c r="KLC207" s="875"/>
      <c r="KLD207" s="875"/>
      <c r="KLE207" s="875"/>
      <c r="KLF207" s="875"/>
      <c r="KLG207" s="875"/>
      <c r="KLH207" s="875"/>
      <c r="KLI207" s="875"/>
      <c r="KLJ207" s="875"/>
      <c r="KLK207" s="875"/>
      <c r="KLL207" s="875"/>
      <c r="KLM207" s="875"/>
      <c r="KLN207" s="875"/>
      <c r="KLO207" s="875"/>
      <c r="KLP207" s="875"/>
      <c r="KLQ207" s="875"/>
      <c r="KLR207" s="875"/>
      <c r="KLS207" s="875"/>
      <c r="KLT207" s="875"/>
      <c r="KLU207" s="875"/>
      <c r="KLV207" s="875"/>
      <c r="KLW207" s="875"/>
      <c r="KLX207" s="875"/>
      <c r="KLY207" s="875"/>
      <c r="KLZ207" s="875"/>
      <c r="KMA207" s="875"/>
      <c r="KMB207" s="875"/>
      <c r="KMC207" s="875"/>
      <c r="KMD207" s="875"/>
      <c r="KME207" s="875"/>
      <c r="KMF207" s="875"/>
      <c r="KMG207" s="875"/>
      <c r="KMH207" s="875"/>
      <c r="KMI207" s="875"/>
      <c r="KMJ207" s="875"/>
      <c r="KMK207" s="875"/>
      <c r="KML207" s="875"/>
      <c r="KMM207" s="875"/>
      <c r="KMN207" s="875"/>
      <c r="KMO207" s="875"/>
      <c r="KMP207" s="875"/>
      <c r="KMQ207" s="875"/>
      <c r="KMR207" s="875"/>
      <c r="KMS207" s="875"/>
      <c r="KMT207" s="875"/>
      <c r="KMU207" s="875"/>
      <c r="KMV207" s="875"/>
      <c r="KMW207" s="875"/>
      <c r="KMX207" s="875"/>
      <c r="KMY207" s="875"/>
      <c r="KMZ207" s="875"/>
      <c r="KNA207" s="875"/>
      <c r="KNB207" s="875"/>
      <c r="KNC207" s="875"/>
      <c r="KND207" s="875"/>
      <c r="KNE207" s="875"/>
      <c r="KNF207" s="875"/>
      <c r="KNG207" s="875"/>
      <c r="KNH207" s="875"/>
      <c r="KNI207" s="875"/>
      <c r="KNJ207" s="875"/>
      <c r="KNK207" s="875"/>
      <c r="KNL207" s="875"/>
      <c r="KNM207" s="875"/>
      <c r="KNN207" s="875"/>
      <c r="KNO207" s="875"/>
      <c r="KNP207" s="875"/>
      <c r="KNQ207" s="875"/>
      <c r="KNR207" s="875"/>
      <c r="KNS207" s="875"/>
      <c r="KNT207" s="875"/>
      <c r="KNU207" s="875"/>
      <c r="KNV207" s="875"/>
      <c r="KNW207" s="875"/>
      <c r="KNX207" s="875"/>
      <c r="KNY207" s="875"/>
      <c r="KNZ207" s="875"/>
      <c r="KOA207" s="875"/>
      <c r="KOB207" s="875"/>
      <c r="KOC207" s="875"/>
      <c r="KOD207" s="875"/>
      <c r="KOE207" s="875"/>
      <c r="KOF207" s="875"/>
      <c r="KOG207" s="875"/>
      <c r="KOH207" s="875"/>
      <c r="KOI207" s="875"/>
      <c r="KOJ207" s="875"/>
      <c r="KOK207" s="875"/>
      <c r="KOL207" s="875"/>
      <c r="KOM207" s="875"/>
      <c r="KON207" s="875"/>
      <c r="KOO207" s="875"/>
      <c r="KOP207" s="875"/>
      <c r="KOQ207" s="875"/>
      <c r="KOR207" s="875"/>
      <c r="KOS207" s="875"/>
      <c r="KOT207" s="875"/>
      <c r="KOU207" s="875"/>
      <c r="KOV207" s="875"/>
      <c r="KOW207" s="875"/>
      <c r="KOX207" s="875"/>
      <c r="KOY207" s="875"/>
      <c r="KOZ207" s="875"/>
      <c r="KPA207" s="875"/>
      <c r="KPB207" s="875"/>
      <c r="KPC207" s="875"/>
      <c r="KPD207" s="875"/>
      <c r="KPE207" s="875"/>
      <c r="KPF207" s="875"/>
      <c r="KPG207" s="875"/>
      <c r="KPH207" s="875"/>
      <c r="KPI207" s="875"/>
      <c r="KPJ207" s="875"/>
      <c r="KPK207" s="875"/>
      <c r="KPL207" s="875"/>
      <c r="KPM207" s="875"/>
      <c r="KPN207" s="875"/>
      <c r="KPO207" s="875"/>
      <c r="KPP207" s="875"/>
      <c r="KPQ207" s="875"/>
      <c r="KPR207" s="875"/>
      <c r="KPS207" s="875"/>
      <c r="KPT207" s="875"/>
      <c r="KPU207" s="875"/>
      <c r="KPV207" s="875"/>
      <c r="KPW207" s="875"/>
      <c r="KPX207" s="875"/>
      <c r="KPY207" s="875"/>
      <c r="KPZ207" s="875"/>
      <c r="KQA207" s="875"/>
      <c r="KQB207" s="875"/>
      <c r="KQC207" s="875"/>
      <c r="KQD207" s="875"/>
      <c r="KQE207" s="875"/>
      <c r="KQF207" s="875"/>
      <c r="KQG207" s="875"/>
      <c r="KQH207" s="875"/>
      <c r="KQI207" s="875"/>
      <c r="KQJ207" s="875"/>
      <c r="KQK207" s="875"/>
      <c r="KQL207" s="875"/>
      <c r="KQM207" s="875"/>
      <c r="KQN207" s="875"/>
      <c r="KQO207" s="875"/>
      <c r="KQP207" s="875"/>
      <c r="KQQ207" s="875"/>
      <c r="KQR207" s="875"/>
      <c r="KQS207" s="875"/>
      <c r="KQT207" s="875"/>
      <c r="KQU207" s="875"/>
      <c r="KQV207" s="875"/>
      <c r="KQW207" s="875"/>
      <c r="KQX207" s="875"/>
      <c r="KQY207" s="875"/>
      <c r="KQZ207" s="875"/>
      <c r="KRA207" s="875"/>
      <c r="KRB207" s="875"/>
      <c r="KRC207" s="875"/>
      <c r="KRD207" s="875"/>
      <c r="KRE207" s="875"/>
      <c r="KRF207" s="875"/>
      <c r="KRG207" s="875"/>
      <c r="KRH207" s="875"/>
      <c r="KRI207" s="875"/>
      <c r="KRJ207" s="875"/>
      <c r="KRK207" s="875"/>
      <c r="KRL207" s="875"/>
      <c r="KRM207" s="875"/>
      <c r="KRN207" s="875"/>
      <c r="KRO207" s="875"/>
      <c r="KRP207" s="875"/>
      <c r="KRQ207" s="875"/>
      <c r="KRR207" s="875"/>
      <c r="KRS207" s="875"/>
      <c r="KRT207" s="875"/>
      <c r="KRU207" s="875"/>
      <c r="KRV207" s="875"/>
      <c r="KRW207" s="875"/>
      <c r="KRX207" s="875"/>
      <c r="KRY207" s="875"/>
      <c r="KRZ207" s="875"/>
      <c r="KSA207" s="875"/>
      <c r="KSB207" s="875"/>
      <c r="KSC207" s="875"/>
      <c r="KSE207" s="875"/>
      <c r="KSF207" s="875"/>
      <c r="KSG207" s="875"/>
      <c r="KSH207" s="875"/>
      <c r="KSI207" s="875"/>
      <c r="KSJ207" s="875"/>
      <c r="KSK207" s="875"/>
      <c r="KSL207" s="875"/>
      <c r="KSM207" s="875"/>
      <c r="KSN207" s="875"/>
      <c r="KSO207" s="875"/>
      <c r="KSP207" s="875"/>
      <c r="KSQ207" s="875"/>
      <c r="KSR207" s="875"/>
      <c r="KSS207" s="875"/>
      <c r="KST207" s="875"/>
      <c r="KSU207" s="875"/>
      <c r="KSV207" s="875"/>
      <c r="KSW207" s="875"/>
      <c r="KSX207" s="875"/>
      <c r="KSY207" s="875"/>
      <c r="KSZ207" s="875"/>
      <c r="KTA207" s="875"/>
      <c r="KTB207" s="875"/>
      <c r="KTC207" s="875"/>
      <c r="KTD207" s="875"/>
      <c r="KTE207" s="875"/>
      <c r="KTF207" s="875"/>
      <c r="KTG207" s="875"/>
      <c r="KTH207" s="875"/>
      <c r="KTI207" s="875"/>
      <c r="KTJ207" s="875"/>
      <c r="KTK207" s="875"/>
      <c r="KTL207" s="875"/>
      <c r="KTM207" s="875"/>
      <c r="KTN207" s="875"/>
      <c r="KTO207" s="875"/>
      <c r="KTP207" s="875"/>
      <c r="KTQ207" s="875"/>
      <c r="KTR207" s="875"/>
      <c r="KTS207" s="875"/>
      <c r="KTT207" s="875"/>
      <c r="KTU207" s="875"/>
      <c r="KTV207" s="875"/>
      <c r="KTW207" s="875"/>
      <c r="KTX207" s="875"/>
      <c r="KTY207" s="875"/>
      <c r="KTZ207" s="875"/>
      <c r="KUA207" s="875"/>
      <c r="KUB207" s="875"/>
      <c r="KUC207" s="875"/>
      <c r="KUD207" s="875"/>
      <c r="KUE207" s="875"/>
      <c r="KUF207" s="875"/>
      <c r="KUG207" s="875"/>
      <c r="KUH207" s="875"/>
      <c r="KUI207" s="875"/>
      <c r="KUJ207" s="875"/>
      <c r="KUK207" s="875"/>
      <c r="KUL207" s="875"/>
      <c r="KUM207" s="875"/>
      <c r="KUN207" s="875"/>
      <c r="KUO207" s="875"/>
      <c r="KUP207" s="875"/>
      <c r="KUQ207" s="875"/>
      <c r="KUR207" s="875"/>
      <c r="KUS207" s="875"/>
      <c r="KUT207" s="875"/>
      <c r="KUU207" s="875"/>
      <c r="KUV207" s="875"/>
      <c r="KUW207" s="875"/>
      <c r="KUX207" s="875"/>
      <c r="KUY207" s="875"/>
      <c r="KUZ207" s="875"/>
      <c r="KVA207" s="875"/>
      <c r="KVB207" s="875"/>
      <c r="KVC207" s="875"/>
      <c r="KVD207" s="875"/>
      <c r="KVE207" s="875"/>
      <c r="KVF207" s="875"/>
      <c r="KVG207" s="875"/>
      <c r="KVH207" s="875"/>
      <c r="KVI207" s="875"/>
      <c r="KVJ207" s="875"/>
      <c r="KVK207" s="875"/>
      <c r="KVL207" s="875"/>
      <c r="KVM207" s="875"/>
      <c r="KVN207" s="875"/>
      <c r="KVO207" s="875"/>
      <c r="KVP207" s="875"/>
      <c r="KVQ207" s="875"/>
      <c r="KVR207" s="875"/>
      <c r="KVS207" s="875"/>
      <c r="KVT207" s="875"/>
      <c r="KVU207" s="875"/>
      <c r="KVV207" s="875"/>
      <c r="KVW207" s="875"/>
      <c r="KVX207" s="875"/>
      <c r="KVY207" s="875"/>
      <c r="KVZ207" s="875"/>
      <c r="KWA207" s="875"/>
      <c r="KWB207" s="875"/>
      <c r="KWC207" s="875"/>
      <c r="KWD207" s="875"/>
      <c r="KWE207" s="875"/>
      <c r="KWF207" s="875"/>
      <c r="KWG207" s="875"/>
      <c r="KWH207" s="875"/>
      <c r="KWI207" s="875"/>
      <c r="KWJ207" s="875"/>
      <c r="KWK207" s="875"/>
      <c r="KWL207" s="875"/>
      <c r="KWM207" s="875"/>
      <c r="KWN207" s="875"/>
      <c r="KWO207" s="875"/>
      <c r="KWP207" s="875"/>
      <c r="KWQ207" s="875"/>
      <c r="KWR207" s="875"/>
      <c r="KWS207" s="875"/>
      <c r="KWT207" s="875"/>
      <c r="KWU207" s="875"/>
      <c r="KWV207" s="875"/>
      <c r="KWW207" s="875"/>
      <c r="KWX207" s="875"/>
      <c r="KWY207" s="875"/>
      <c r="KWZ207" s="875"/>
      <c r="KXA207" s="875"/>
      <c r="KXB207" s="875"/>
      <c r="KXC207" s="875"/>
      <c r="KXD207" s="875"/>
      <c r="KXE207" s="875"/>
      <c r="KXF207" s="875"/>
      <c r="KXG207" s="875"/>
      <c r="KXH207" s="875"/>
      <c r="KXI207" s="875"/>
      <c r="KXJ207" s="875"/>
      <c r="KXK207" s="875"/>
      <c r="KXL207" s="875"/>
      <c r="KXM207" s="875"/>
      <c r="KXN207" s="875"/>
      <c r="KXO207" s="875"/>
      <c r="KXP207" s="875"/>
      <c r="KXQ207" s="875"/>
      <c r="KXR207" s="875"/>
      <c r="KXS207" s="875"/>
      <c r="KXT207" s="875"/>
      <c r="KXU207" s="875"/>
      <c r="KXV207" s="875"/>
      <c r="KXW207" s="875"/>
      <c r="KXX207" s="875"/>
      <c r="KXY207" s="875"/>
      <c r="KXZ207" s="875"/>
      <c r="KYA207" s="875"/>
      <c r="KYB207" s="875"/>
      <c r="KYC207" s="875"/>
      <c r="KYD207" s="875"/>
      <c r="KYE207" s="875"/>
      <c r="KYF207" s="875"/>
      <c r="KYG207" s="875"/>
      <c r="KYH207" s="875"/>
      <c r="KYI207" s="875"/>
      <c r="KYJ207" s="875"/>
      <c r="KYK207" s="875"/>
      <c r="KYL207" s="875"/>
      <c r="KYM207" s="875"/>
      <c r="KYN207" s="875"/>
      <c r="KYO207" s="875"/>
      <c r="KYP207" s="875"/>
      <c r="KYQ207" s="875"/>
      <c r="KYR207" s="875"/>
      <c r="KYS207" s="875"/>
      <c r="KYT207" s="875"/>
      <c r="KYU207" s="875"/>
      <c r="KYV207" s="875"/>
      <c r="KYW207" s="875"/>
      <c r="KYX207" s="875"/>
      <c r="KYY207" s="875"/>
      <c r="KYZ207" s="875"/>
      <c r="KZA207" s="875"/>
      <c r="KZB207" s="875"/>
      <c r="KZC207" s="875"/>
      <c r="KZD207" s="875"/>
      <c r="KZE207" s="875"/>
      <c r="KZF207" s="875"/>
      <c r="KZG207" s="875"/>
      <c r="KZH207" s="875"/>
      <c r="KZI207" s="875"/>
      <c r="KZJ207" s="875"/>
      <c r="KZK207" s="875"/>
      <c r="KZL207" s="875"/>
      <c r="KZM207" s="875"/>
      <c r="KZN207" s="875"/>
      <c r="KZO207" s="875"/>
      <c r="KZP207" s="875"/>
      <c r="KZQ207" s="875"/>
      <c r="KZR207" s="875"/>
      <c r="KZS207" s="875"/>
      <c r="KZT207" s="875"/>
      <c r="KZU207" s="875"/>
      <c r="KZV207" s="875"/>
      <c r="KZW207" s="875"/>
      <c r="KZX207" s="875"/>
      <c r="KZY207" s="875"/>
      <c r="KZZ207" s="875"/>
      <c r="LAA207" s="875"/>
      <c r="LAB207" s="875"/>
      <c r="LAC207" s="875"/>
      <c r="LAD207" s="875"/>
      <c r="LAE207" s="875"/>
      <c r="LAF207" s="875"/>
      <c r="LAG207" s="875"/>
      <c r="LAH207" s="875"/>
      <c r="LAI207" s="875"/>
      <c r="LAJ207" s="875"/>
      <c r="LAK207" s="875"/>
      <c r="LAL207" s="875"/>
      <c r="LAM207" s="875"/>
      <c r="LAN207" s="875"/>
      <c r="LAO207" s="875"/>
      <c r="LAP207" s="875"/>
      <c r="LAQ207" s="875"/>
      <c r="LAR207" s="875"/>
      <c r="LAS207" s="875"/>
      <c r="LAT207" s="875"/>
      <c r="LAU207" s="875"/>
      <c r="LAV207" s="875"/>
      <c r="LAW207" s="875"/>
      <c r="LAX207" s="875"/>
      <c r="LAY207" s="875"/>
      <c r="LAZ207" s="875"/>
      <c r="LBA207" s="875"/>
      <c r="LBB207" s="875"/>
      <c r="LBC207" s="875"/>
      <c r="LBD207" s="875"/>
      <c r="LBE207" s="875"/>
      <c r="LBF207" s="875"/>
      <c r="LBG207" s="875"/>
      <c r="LBH207" s="875"/>
      <c r="LBI207" s="875"/>
      <c r="LBJ207" s="875"/>
      <c r="LBK207" s="875"/>
      <c r="LBL207" s="875"/>
      <c r="LBM207" s="875"/>
      <c r="LBN207" s="875"/>
      <c r="LBO207" s="875"/>
      <c r="LBP207" s="875"/>
      <c r="LBQ207" s="875"/>
      <c r="LBR207" s="875"/>
      <c r="LBS207" s="875"/>
      <c r="LBT207" s="875"/>
      <c r="LBU207" s="875"/>
      <c r="LBV207" s="875"/>
      <c r="LBW207" s="875"/>
      <c r="LBX207" s="875"/>
      <c r="LBY207" s="875"/>
      <c r="LCA207" s="875"/>
      <c r="LCB207" s="875"/>
      <c r="LCC207" s="875"/>
      <c r="LCD207" s="875"/>
      <c r="LCE207" s="875"/>
      <c r="LCF207" s="875"/>
      <c r="LCG207" s="875"/>
      <c r="LCH207" s="875"/>
      <c r="LCI207" s="875"/>
      <c r="LCJ207" s="875"/>
      <c r="LCK207" s="875"/>
      <c r="LCL207" s="875"/>
      <c r="LCM207" s="875"/>
      <c r="LCN207" s="875"/>
      <c r="LCO207" s="875"/>
      <c r="LCP207" s="875"/>
      <c r="LCQ207" s="875"/>
      <c r="LCR207" s="875"/>
      <c r="LCS207" s="875"/>
      <c r="LCT207" s="875"/>
      <c r="LCU207" s="875"/>
      <c r="LCV207" s="875"/>
      <c r="LCW207" s="875"/>
      <c r="LCX207" s="875"/>
      <c r="LCY207" s="875"/>
      <c r="LCZ207" s="875"/>
      <c r="LDA207" s="875"/>
      <c r="LDB207" s="875"/>
      <c r="LDC207" s="875"/>
      <c r="LDD207" s="875"/>
      <c r="LDE207" s="875"/>
      <c r="LDF207" s="875"/>
      <c r="LDG207" s="875"/>
      <c r="LDH207" s="875"/>
      <c r="LDI207" s="875"/>
      <c r="LDJ207" s="875"/>
      <c r="LDK207" s="875"/>
      <c r="LDL207" s="875"/>
      <c r="LDM207" s="875"/>
      <c r="LDN207" s="875"/>
      <c r="LDO207" s="875"/>
      <c r="LDP207" s="875"/>
      <c r="LDQ207" s="875"/>
      <c r="LDR207" s="875"/>
      <c r="LDS207" s="875"/>
      <c r="LDT207" s="875"/>
      <c r="LDU207" s="875"/>
      <c r="LDV207" s="875"/>
      <c r="LDW207" s="875"/>
      <c r="LDX207" s="875"/>
      <c r="LDY207" s="875"/>
      <c r="LDZ207" s="875"/>
      <c r="LEA207" s="875"/>
      <c r="LEB207" s="875"/>
      <c r="LEC207" s="875"/>
      <c r="LED207" s="875"/>
      <c r="LEE207" s="875"/>
      <c r="LEF207" s="875"/>
      <c r="LEG207" s="875"/>
      <c r="LEH207" s="875"/>
      <c r="LEI207" s="875"/>
      <c r="LEJ207" s="875"/>
      <c r="LEK207" s="875"/>
      <c r="LEL207" s="875"/>
      <c r="LEM207" s="875"/>
      <c r="LEN207" s="875"/>
      <c r="LEO207" s="875"/>
      <c r="LEP207" s="875"/>
      <c r="LEQ207" s="875"/>
      <c r="LER207" s="875"/>
      <c r="LES207" s="875"/>
      <c r="LET207" s="875"/>
      <c r="LEU207" s="875"/>
      <c r="LEV207" s="875"/>
      <c r="LEW207" s="875"/>
      <c r="LEX207" s="875"/>
      <c r="LEY207" s="875"/>
      <c r="LEZ207" s="875"/>
      <c r="LFA207" s="875"/>
      <c r="LFB207" s="875"/>
      <c r="LFC207" s="875"/>
      <c r="LFD207" s="875"/>
      <c r="LFE207" s="875"/>
      <c r="LFF207" s="875"/>
      <c r="LFG207" s="875"/>
      <c r="LFH207" s="875"/>
      <c r="LFI207" s="875"/>
      <c r="LFJ207" s="875"/>
      <c r="LFK207" s="875"/>
      <c r="LFL207" s="875"/>
      <c r="LFM207" s="875"/>
      <c r="LFN207" s="875"/>
      <c r="LFO207" s="875"/>
      <c r="LFP207" s="875"/>
      <c r="LFQ207" s="875"/>
      <c r="LFR207" s="875"/>
      <c r="LFS207" s="875"/>
      <c r="LFT207" s="875"/>
      <c r="LFU207" s="875"/>
      <c r="LFV207" s="875"/>
      <c r="LFW207" s="875"/>
      <c r="LFX207" s="875"/>
      <c r="LFY207" s="875"/>
      <c r="LFZ207" s="875"/>
      <c r="LGA207" s="875"/>
      <c r="LGB207" s="875"/>
      <c r="LGC207" s="875"/>
      <c r="LGD207" s="875"/>
      <c r="LGE207" s="875"/>
      <c r="LGF207" s="875"/>
      <c r="LGG207" s="875"/>
      <c r="LGH207" s="875"/>
      <c r="LGI207" s="875"/>
      <c r="LGJ207" s="875"/>
      <c r="LGK207" s="875"/>
      <c r="LGL207" s="875"/>
      <c r="LGM207" s="875"/>
      <c r="LGN207" s="875"/>
      <c r="LGO207" s="875"/>
      <c r="LGP207" s="875"/>
      <c r="LGQ207" s="875"/>
      <c r="LGR207" s="875"/>
      <c r="LGS207" s="875"/>
      <c r="LGT207" s="875"/>
      <c r="LGU207" s="875"/>
      <c r="LGV207" s="875"/>
      <c r="LGW207" s="875"/>
      <c r="LGX207" s="875"/>
      <c r="LGY207" s="875"/>
      <c r="LGZ207" s="875"/>
      <c r="LHA207" s="875"/>
      <c r="LHB207" s="875"/>
      <c r="LHC207" s="875"/>
      <c r="LHD207" s="875"/>
      <c r="LHE207" s="875"/>
      <c r="LHF207" s="875"/>
      <c r="LHG207" s="875"/>
      <c r="LHH207" s="875"/>
      <c r="LHI207" s="875"/>
      <c r="LHJ207" s="875"/>
      <c r="LHK207" s="875"/>
      <c r="LHL207" s="875"/>
      <c r="LHM207" s="875"/>
      <c r="LHN207" s="875"/>
      <c r="LHO207" s="875"/>
      <c r="LHP207" s="875"/>
      <c r="LHQ207" s="875"/>
      <c r="LHR207" s="875"/>
      <c r="LHS207" s="875"/>
      <c r="LHT207" s="875"/>
      <c r="LHU207" s="875"/>
      <c r="LHV207" s="875"/>
      <c r="LHW207" s="875"/>
      <c r="LHX207" s="875"/>
      <c r="LHY207" s="875"/>
      <c r="LHZ207" s="875"/>
      <c r="LIA207" s="875"/>
      <c r="LIB207" s="875"/>
      <c r="LIC207" s="875"/>
      <c r="LID207" s="875"/>
      <c r="LIE207" s="875"/>
      <c r="LIF207" s="875"/>
      <c r="LIG207" s="875"/>
      <c r="LIH207" s="875"/>
      <c r="LII207" s="875"/>
      <c r="LIJ207" s="875"/>
      <c r="LIK207" s="875"/>
      <c r="LIL207" s="875"/>
      <c r="LIM207" s="875"/>
      <c r="LIN207" s="875"/>
      <c r="LIO207" s="875"/>
      <c r="LIP207" s="875"/>
      <c r="LIQ207" s="875"/>
      <c r="LIR207" s="875"/>
      <c r="LIS207" s="875"/>
      <c r="LIT207" s="875"/>
      <c r="LIU207" s="875"/>
      <c r="LIV207" s="875"/>
      <c r="LIW207" s="875"/>
      <c r="LIX207" s="875"/>
      <c r="LIY207" s="875"/>
      <c r="LIZ207" s="875"/>
      <c r="LJA207" s="875"/>
      <c r="LJB207" s="875"/>
      <c r="LJC207" s="875"/>
      <c r="LJD207" s="875"/>
      <c r="LJE207" s="875"/>
      <c r="LJF207" s="875"/>
      <c r="LJG207" s="875"/>
      <c r="LJH207" s="875"/>
      <c r="LJI207" s="875"/>
      <c r="LJJ207" s="875"/>
      <c r="LJK207" s="875"/>
      <c r="LJL207" s="875"/>
      <c r="LJM207" s="875"/>
      <c r="LJN207" s="875"/>
      <c r="LJO207" s="875"/>
      <c r="LJP207" s="875"/>
      <c r="LJQ207" s="875"/>
      <c r="LJR207" s="875"/>
      <c r="LJS207" s="875"/>
      <c r="LJT207" s="875"/>
      <c r="LJU207" s="875"/>
      <c r="LJV207" s="875"/>
      <c r="LJW207" s="875"/>
      <c r="LJX207" s="875"/>
      <c r="LJY207" s="875"/>
      <c r="LJZ207" s="875"/>
      <c r="LKA207" s="875"/>
      <c r="LKB207" s="875"/>
      <c r="LKC207" s="875"/>
      <c r="LKD207" s="875"/>
      <c r="LKE207" s="875"/>
      <c r="LKF207" s="875"/>
      <c r="LKG207" s="875"/>
      <c r="LKH207" s="875"/>
      <c r="LKI207" s="875"/>
      <c r="LKJ207" s="875"/>
      <c r="LKK207" s="875"/>
      <c r="LKL207" s="875"/>
      <c r="LKM207" s="875"/>
      <c r="LKN207" s="875"/>
      <c r="LKO207" s="875"/>
      <c r="LKP207" s="875"/>
      <c r="LKQ207" s="875"/>
      <c r="LKR207" s="875"/>
      <c r="LKS207" s="875"/>
      <c r="LKT207" s="875"/>
      <c r="LKU207" s="875"/>
      <c r="LKV207" s="875"/>
      <c r="LKW207" s="875"/>
      <c r="LKX207" s="875"/>
      <c r="LKY207" s="875"/>
      <c r="LKZ207" s="875"/>
      <c r="LLA207" s="875"/>
      <c r="LLB207" s="875"/>
      <c r="LLC207" s="875"/>
      <c r="LLD207" s="875"/>
      <c r="LLE207" s="875"/>
      <c r="LLF207" s="875"/>
      <c r="LLG207" s="875"/>
      <c r="LLH207" s="875"/>
      <c r="LLI207" s="875"/>
      <c r="LLJ207" s="875"/>
      <c r="LLK207" s="875"/>
      <c r="LLL207" s="875"/>
      <c r="LLM207" s="875"/>
      <c r="LLN207" s="875"/>
      <c r="LLO207" s="875"/>
      <c r="LLP207" s="875"/>
      <c r="LLQ207" s="875"/>
      <c r="LLR207" s="875"/>
      <c r="LLS207" s="875"/>
      <c r="LLT207" s="875"/>
      <c r="LLU207" s="875"/>
      <c r="LLW207" s="875"/>
      <c r="LLX207" s="875"/>
      <c r="LLY207" s="875"/>
      <c r="LLZ207" s="875"/>
      <c r="LMA207" s="875"/>
      <c r="LMB207" s="875"/>
      <c r="LMC207" s="875"/>
      <c r="LMD207" s="875"/>
      <c r="LME207" s="875"/>
      <c r="LMF207" s="875"/>
      <c r="LMG207" s="875"/>
      <c r="LMH207" s="875"/>
      <c r="LMI207" s="875"/>
      <c r="LMJ207" s="875"/>
      <c r="LMK207" s="875"/>
      <c r="LML207" s="875"/>
      <c r="LMM207" s="875"/>
      <c r="LMN207" s="875"/>
      <c r="LMO207" s="875"/>
      <c r="LMP207" s="875"/>
      <c r="LMQ207" s="875"/>
      <c r="LMR207" s="875"/>
      <c r="LMS207" s="875"/>
      <c r="LMT207" s="875"/>
      <c r="LMU207" s="875"/>
      <c r="LMV207" s="875"/>
      <c r="LMW207" s="875"/>
      <c r="LMX207" s="875"/>
      <c r="LMY207" s="875"/>
      <c r="LMZ207" s="875"/>
      <c r="LNA207" s="875"/>
      <c r="LNB207" s="875"/>
      <c r="LNC207" s="875"/>
      <c r="LND207" s="875"/>
      <c r="LNE207" s="875"/>
      <c r="LNF207" s="875"/>
      <c r="LNG207" s="875"/>
      <c r="LNH207" s="875"/>
      <c r="LNI207" s="875"/>
      <c r="LNJ207" s="875"/>
      <c r="LNK207" s="875"/>
      <c r="LNL207" s="875"/>
      <c r="LNM207" s="875"/>
      <c r="LNN207" s="875"/>
      <c r="LNO207" s="875"/>
      <c r="LNP207" s="875"/>
      <c r="LNQ207" s="875"/>
      <c r="LNR207" s="875"/>
      <c r="LNS207" s="875"/>
      <c r="LNT207" s="875"/>
      <c r="LNU207" s="875"/>
      <c r="LNV207" s="875"/>
      <c r="LNW207" s="875"/>
      <c r="LNX207" s="875"/>
      <c r="LNY207" s="875"/>
      <c r="LNZ207" s="875"/>
      <c r="LOA207" s="875"/>
      <c r="LOB207" s="875"/>
      <c r="LOC207" s="875"/>
      <c r="LOD207" s="875"/>
      <c r="LOE207" s="875"/>
      <c r="LOF207" s="875"/>
      <c r="LOG207" s="875"/>
      <c r="LOH207" s="875"/>
      <c r="LOI207" s="875"/>
      <c r="LOJ207" s="875"/>
      <c r="LOK207" s="875"/>
      <c r="LOL207" s="875"/>
      <c r="LOM207" s="875"/>
      <c r="LON207" s="875"/>
      <c r="LOO207" s="875"/>
      <c r="LOP207" s="875"/>
      <c r="LOQ207" s="875"/>
      <c r="LOR207" s="875"/>
      <c r="LOS207" s="875"/>
      <c r="LOT207" s="875"/>
      <c r="LOU207" s="875"/>
      <c r="LOV207" s="875"/>
      <c r="LOW207" s="875"/>
      <c r="LOX207" s="875"/>
      <c r="LOY207" s="875"/>
      <c r="LOZ207" s="875"/>
      <c r="LPA207" s="875"/>
      <c r="LPB207" s="875"/>
      <c r="LPC207" s="875"/>
      <c r="LPD207" s="875"/>
      <c r="LPE207" s="875"/>
      <c r="LPF207" s="875"/>
      <c r="LPG207" s="875"/>
      <c r="LPH207" s="875"/>
      <c r="LPI207" s="875"/>
      <c r="LPJ207" s="875"/>
      <c r="LPK207" s="875"/>
      <c r="LPL207" s="875"/>
      <c r="LPM207" s="875"/>
      <c r="LPN207" s="875"/>
      <c r="LPO207" s="875"/>
      <c r="LPP207" s="875"/>
      <c r="LPQ207" s="875"/>
      <c r="LPR207" s="875"/>
      <c r="LPS207" s="875"/>
      <c r="LPT207" s="875"/>
      <c r="LPU207" s="875"/>
      <c r="LPV207" s="875"/>
      <c r="LPW207" s="875"/>
      <c r="LPX207" s="875"/>
      <c r="LPY207" s="875"/>
      <c r="LPZ207" s="875"/>
      <c r="LQA207" s="875"/>
      <c r="LQB207" s="875"/>
      <c r="LQC207" s="875"/>
      <c r="LQD207" s="875"/>
      <c r="LQE207" s="875"/>
      <c r="LQF207" s="875"/>
      <c r="LQG207" s="875"/>
      <c r="LQH207" s="875"/>
      <c r="LQI207" s="875"/>
      <c r="LQJ207" s="875"/>
      <c r="LQK207" s="875"/>
      <c r="LQL207" s="875"/>
      <c r="LQM207" s="875"/>
      <c r="LQN207" s="875"/>
      <c r="LQO207" s="875"/>
      <c r="LQP207" s="875"/>
      <c r="LQQ207" s="875"/>
      <c r="LQR207" s="875"/>
      <c r="LQS207" s="875"/>
      <c r="LQT207" s="875"/>
      <c r="LQU207" s="875"/>
      <c r="LQV207" s="875"/>
      <c r="LQW207" s="875"/>
      <c r="LQX207" s="875"/>
      <c r="LQY207" s="875"/>
      <c r="LQZ207" s="875"/>
      <c r="LRA207" s="875"/>
      <c r="LRB207" s="875"/>
      <c r="LRC207" s="875"/>
      <c r="LRD207" s="875"/>
      <c r="LRE207" s="875"/>
      <c r="LRF207" s="875"/>
      <c r="LRG207" s="875"/>
      <c r="LRH207" s="875"/>
      <c r="LRI207" s="875"/>
      <c r="LRJ207" s="875"/>
      <c r="LRK207" s="875"/>
      <c r="LRL207" s="875"/>
      <c r="LRM207" s="875"/>
      <c r="LRN207" s="875"/>
      <c r="LRO207" s="875"/>
      <c r="LRP207" s="875"/>
      <c r="LRQ207" s="875"/>
      <c r="LRR207" s="875"/>
      <c r="LRS207" s="875"/>
      <c r="LRT207" s="875"/>
      <c r="LRU207" s="875"/>
      <c r="LRV207" s="875"/>
      <c r="LRW207" s="875"/>
      <c r="LRX207" s="875"/>
      <c r="LRY207" s="875"/>
      <c r="LRZ207" s="875"/>
      <c r="LSA207" s="875"/>
      <c r="LSB207" s="875"/>
      <c r="LSC207" s="875"/>
      <c r="LSD207" s="875"/>
      <c r="LSE207" s="875"/>
      <c r="LSF207" s="875"/>
      <c r="LSG207" s="875"/>
      <c r="LSH207" s="875"/>
      <c r="LSI207" s="875"/>
      <c r="LSJ207" s="875"/>
      <c r="LSK207" s="875"/>
      <c r="LSL207" s="875"/>
      <c r="LSM207" s="875"/>
      <c r="LSN207" s="875"/>
      <c r="LSO207" s="875"/>
      <c r="LSP207" s="875"/>
      <c r="LSQ207" s="875"/>
      <c r="LSR207" s="875"/>
      <c r="LSS207" s="875"/>
      <c r="LST207" s="875"/>
      <c r="LSU207" s="875"/>
      <c r="LSV207" s="875"/>
      <c r="LSW207" s="875"/>
      <c r="LSX207" s="875"/>
      <c r="LSY207" s="875"/>
      <c r="LSZ207" s="875"/>
      <c r="LTA207" s="875"/>
      <c r="LTB207" s="875"/>
      <c r="LTC207" s="875"/>
      <c r="LTD207" s="875"/>
      <c r="LTE207" s="875"/>
      <c r="LTF207" s="875"/>
      <c r="LTG207" s="875"/>
      <c r="LTH207" s="875"/>
      <c r="LTI207" s="875"/>
      <c r="LTJ207" s="875"/>
      <c r="LTK207" s="875"/>
      <c r="LTL207" s="875"/>
      <c r="LTM207" s="875"/>
      <c r="LTN207" s="875"/>
      <c r="LTO207" s="875"/>
      <c r="LTP207" s="875"/>
      <c r="LTQ207" s="875"/>
      <c r="LTR207" s="875"/>
      <c r="LTS207" s="875"/>
      <c r="LTT207" s="875"/>
      <c r="LTU207" s="875"/>
      <c r="LTV207" s="875"/>
      <c r="LTW207" s="875"/>
      <c r="LTX207" s="875"/>
      <c r="LTY207" s="875"/>
      <c r="LTZ207" s="875"/>
      <c r="LUA207" s="875"/>
      <c r="LUB207" s="875"/>
      <c r="LUC207" s="875"/>
      <c r="LUD207" s="875"/>
      <c r="LUE207" s="875"/>
      <c r="LUF207" s="875"/>
      <c r="LUG207" s="875"/>
      <c r="LUH207" s="875"/>
      <c r="LUI207" s="875"/>
      <c r="LUJ207" s="875"/>
      <c r="LUK207" s="875"/>
      <c r="LUL207" s="875"/>
      <c r="LUM207" s="875"/>
      <c r="LUN207" s="875"/>
      <c r="LUO207" s="875"/>
      <c r="LUP207" s="875"/>
      <c r="LUQ207" s="875"/>
      <c r="LUR207" s="875"/>
      <c r="LUS207" s="875"/>
      <c r="LUT207" s="875"/>
      <c r="LUU207" s="875"/>
      <c r="LUV207" s="875"/>
      <c r="LUW207" s="875"/>
      <c r="LUX207" s="875"/>
      <c r="LUY207" s="875"/>
      <c r="LUZ207" s="875"/>
      <c r="LVA207" s="875"/>
      <c r="LVB207" s="875"/>
      <c r="LVC207" s="875"/>
      <c r="LVD207" s="875"/>
      <c r="LVE207" s="875"/>
      <c r="LVF207" s="875"/>
      <c r="LVG207" s="875"/>
      <c r="LVH207" s="875"/>
      <c r="LVI207" s="875"/>
      <c r="LVJ207" s="875"/>
      <c r="LVK207" s="875"/>
      <c r="LVL207" s="875"/>
      <c r="LVM207" s="875"/>
      <c r="LVN207" s="875"/>
      <c r="LVO207" s="875"/>
      <c r="LVP207" s="875"/>
      <c r="LVQ207" s="875"/>
      <c r="LVS207" s="875"/>
      <c r="LVT207" s="875"/>
      <c r="LVU207" s="875"/>
      <c r="LVV207" s="875"/>
      <c r="LVW207" s="875"/>
      <c r="LVX207" s="875"/>
      <c r="LVY207" s="875"/>
      <c r="LVZ207" s="875"/>
      <c r="LWA207" s="875"/>
      <c r="LWB207" s="875"/>
      <c r="LWC207" s="875"/>
      <c r="LWD207" s="875"/>
      <c r="LWE207" s="875"/>
      <c r="LWF207" s="875"/>
      <c r="LWG207" s="875"/>
      <c r="LWH207" s="875"/>
      <c r="LWI207" s="875"/>
      <c r="LWJ207" s="875"/>
      <c r="LWK207" s="875"/>
      <c r="LWL207" s="875"/>
      <c r="LWM207" s="875"/>
      <c r="LWN207" s="875"/>
      <c r="LWO207" s="875"/>
      <c r="LWP207" s="875"/>
      <c r="LWQ207" s="875"/>
      <c r="LWR207" s="875"/>
      <c r="LWS207" s="875"/>
      <c r="LWT207" s="875"/>
      <c r="LWU207" s="875"/>
      <c r="LWV207" s="875"/>
      <c r="LWW207" s="875"/>
      <c r="LWX207" s="875"/>
      <c r="LWY207" s="875"/>
      <c r="LWZ207" s="875"/>
      <c r="LXA207" s="875"/>
      <c r="LXB207" s="875"/>
      <c r="LXC207" s="875"/>
      <c r="LXD207" s="875"/>
      <c r="LXE207" s="875"/>
      <c r="LXF207" s="875"/>
      <c r="LXG207" s="875"/>
      <c r="LXH207" s="875"/>
      <c r="LXI207" s="875"/>
      <c r="LXJ207" s="875"/>
      <c r="LXK207" s="875"/>
      <c r="LXL207" s="875"/>
      <c r="LXM207" s="875"/>
      <c r="LXN207" s="875"/>
      <c r="LXO207" s="875"/>
      <c r="LXP207" s="875"/>
      <c r="LXQ207" s="875"/>
      <c r="LXR207" s="875"/>
      <c r="LXS207" s="875"/>
      <c r="LXT207" s="875"/>
      <c r="LXU207" s="875"/>
      <c r="LXV207" s="875"/>
      <c r="LXW207" s="875"/>
      <c r="LXX207" s="875"/>
      <c r="LXY207" s="875"/>
      <c r="LXZ207" s="875"/>
      <c r="LYA207" s="875"/>
      <c r="LYB207" s="875"/>
      <c r="LYC207" s="875"/>
      <c r="LYD207" s="875"/>
      <c r="LYE207" s="875"/>
      <c r="LYF207" s="875"/>
      <c r="LYG207" s="875"/>
      <c r="LYH207" s="875"/>
      <c r="LYI207" s="875"/>
      <c r="LYJ207" s="875"/>
      <c r="LYK207" s="875"/>
      <c r="LYL207" s="875"/>
      <c r="LYM207" s="875"/>
      <c r="LYN207" s="875"/>
      <c r="LYO207" s="875"/>
      <c r="LYP207" s="875"/>
      <c r="LYQ207" s="875"/>
      <c r="LYR207" s="875"/>
      <c r="LYS207" s="875"/>
      <c r="LYT207" s="875"/>
      <c r="LYU207" s="875"/>
      <c r="LYV207" s="875"/>
      <c r="LYW207" s="875"/>
      <c r="LYX207" s="875"/>
      <c r="LYY207" s="875"/>
      <c r="LYZ207" s="875"/>
      <c r="LZA207" s="875"/>
      <c r="LZB207" s="875"/>
      <c r="LZC207" s="875"/>
      <c r="LZD207" s="875"/>
      <c r="LZE207" s="875"/>
      <c r="LZF207" s="875"/>
      <c r="LZG207" s="875"/>
      <c r="LZH207" s="875"/>
      <c r="LZI207" s="875"/>
      <c r="LZJ207" s="875"/>
      <c r="LZK207" s="875"/>
      <c r="LZL207" s="875"/>
      <c r="LZM207" s="875"/>
      <c r="LZN207" s="875"/>
      <c r="LZO207" s="875"/>
      <c r="LZP207" s="875"/>
      <c r="LZQ207" s="875"/>
      <c r="LZR207" s="875"/>
      <c r="LZS207" s="875"/>
      <c r="LZT207" s="875"/>
      <c r="LZU207" s="875"/>
      <c r="LZV207" s="875"/>
      <c r="LZW207" s="875"/>
      <c r="LZX207" s="875"/>
      <c r="LZY207" s="875"/>
      <c r="LZZ207" s="875"/>
      <c r="MAA207" s="875"/>
      <c r="MAB207" s="875"/>
      <c r="MAC207" s="875"/>
      <c r="MAD207" s="875"/>
      <c r="MAE207" s="875"/>
      <c r="MAF207" s="875"/>
      <c r="MAG207" s="875"/>
      <c r="MAH207" s="875"/>
      <c r="MAI207" s="875"/>
      <c r="MAJ207" s="875"/>
      <c r="MAK207" s="875"/>
      <c r="MAL207" s="875"/>
      <c r="MAM207" s="875"/>
      <c r="MAN207" s="875"/>
      <c r="MAO207" s="875"/>
      <c r="MAP207" s="875"/>
      <c r="MAQ207" s="875"/>
      <c r="MAR207" s="875"/>
      <c r="MAS207" s="875"/>
      <c r="MAT207" s="875"/>
      <c r="MAU207" s="875"/>
      <c r="MAV207" s="875"/>
      <c r="MAW207" s="875"/>
      <c r="MAX207" s="875"/>
      <c r="MAY207" s="875"/>
      <c r="MAZ207" s="875"/>
      <c r="MBA207" s="875"/>
      <c r="MBB207" s="875"/>
      <c r="MBC207" s="875"/>
      <c r="MBD207" s="875"/>
      <c r="MBE207" s="875"/>
      <c r="MBF207" s="875"/>
      <c r="MBG207" s="875"/>
      <c r="MBH207" s="875"/>
      <c r="MBI207" s="875"/>
      <c r="MBJ207" s="875"/>
      <c r="MBK207" s="875"/>
      <c r="MBL207" s="875"/>
      <c r="MBM207" s="875"/>
      <c r="MBN207" s="875"/>
      <c r="MBO207" s="875"/>
      <c r="MBP207" s="875"/>
      <c r="MBQ207" s="875"/>
      <c r="MBR207" s="875"/>
      <c r="MBS207" s="875"/>
      <c r="MBT207" s="875"/>
      <c r="MBU207" s="875"/>
      <c r="MBV207" s="875"/>
      <c r="MBW207" s="875"/>
      <c r="MBX207" s="875"/>
      <c r="MBY207" s="875"/>
      <c r="MBZ207" s="875"/>
      <c r="MCA207" s="875"/>
      <c r="MCB207" s="875"/>
      <c r="MCC207" s="875"/>
      <c r="MCD207" s="875"/>
      <c r="MCE207" s="875"/>
      <c r="MCF207" s="875"/>
      <c r="MCG207" s="875"/>
      <c r="MCH207" s="875"/>
      <c r="MCI207" s="875"/>
      <c r="MCJ207" s="875"/>
      <c r="MCK207" s="875"/>
      <c r="MCL207" s="875"/>
      <c r="MCM207" s="875"/>
      <c r="MCN207" s="875"/>
      <c r="MCO207" s="875"/>
      <c r="MCP207" s="875"/>
      <c r="MCQ207" s="875"/>
      <c r="MCR207" s="875"/>
      <c r="MCS207" s="875"/>
      <c r="MCT207" s="875"/>
      <c r="MCU207" s="875"/>
      <c r="MCV207" s="875"/>
      <c r="MCW207" s="875"/>
      <c r="MCX207" s="875"/>
      <c r="MCY207" s="875"/>
      <c r="MCZ207" s="875"/>
      <c r="MDA207" s="875"/>
      <c r="MDB207" s="875"/>
      <c r="MDC207" s="875"/>
      <c r="MDD207" s="875"/>
      <c r="MDE207" s="875"/>
      <c r="MDF207" s="875"/>
      <c r="MDG207" s="875"/>
      <c r="MDH207" s="875"/>
      <c r="MDI207" s="875"/>
      <c r="MDJ207" s="875"/>
      <c r="MDK207" s="875"/>
      <c r="MDL207" s="875"/>
      <c r="MDM207" s="875"/>
      <c r="MDN207" s="875"/>
      <c r="MDO207" s="875"/>
      <c r="MDP207" s="875"/>
      <c r="MDQ207" s="875"/>
      <c r="MDR207" s="875"/>
      <c r="MDS207" s="875"/>
      <c r="MDT207" s="875"/>
      <c r="MDU207" s="875"/>
      <c r="MDV207" s="875"/>
      <c r="MDW207" s="875"/>
      <c r="MDX207" s="875"/>
      <c r="MDY207" s="875"/>
      <c r="MDZ207" s="875"/>
      <c r="MEA207" s="875"/>
      <c r="MEB207" s="875"/>
      <c r="MEC207" s="875"/>
      <c r="MED207" s="875"/>
      <c r="MEE207" s="875"/>
      <c r="MEF207" s="875"/>
      <c r="MEG207" s="875"/>
      <c r="MEH207" s="875"/>
      <c r="MEI207" s="875"/>
      <c r="MEJ207" s="875"/>
      <c r="MEK207" s="875"/>
      <c r="MEL207" s="875"/>
      <c r="MEM207" s="875"/>
      <c r="MEN207" s="875"/>
      <c r="MEO207" s="875"/>
      <c r="MEP207" s="875"/>
      <c r="MEQ207" s="875"/>
      <c r="MER207" s="875"/>
      <c r="MES207" s="875"/>
      <c r="MET207" s="875"/>
      <c r="MEU207" s="875"/>
      <c r="MEV207" s="875"/>
      <c r="MEW207" s="875"/>
      <c r="MEX207" s="875"/>
      <c r="MEY207" s="875"/>
      <c r="MEZ207" s="875"/>
      <c r="MFA207" s="875"/>
      <c r="MFB207" s="875"/>
      <c r="MFC207" s="875"/>
      <c r="MFD207" s="875"/>
      <c r="MFE207" s="875"/>
      <c r="MFF207" s="875"/>
      <c r="MFG207" s="875"/>
      <c r="MFH207" s="875"/>
      <c r="MFI207" s="875"/>
      <c r="MFJ207" s="875"/>
      <c r="MFK207" s="875"/>
      <c r="MFL207" s="875"/>
      <c r="MFM207" s="875"/>
      <c r="MFO207" s="875"/>
      <c r="MFP207" s="875"/>
      <c r="MFQ207" s="875"/>
      <c r="MFR207" s="875"/>
      <c r="MFS207" s="875"/>
      <c r="MFT207" s="875"/>
      <c r="MFU207" s="875"/>
      <c r="MFV207" s="875"/>
      <c r="MFW207" s="875"/>
      <c r="MFX207" s="875"/>
      <c r="MFY207" s="875"/>
      <c r="MFZ207" s="875"/>
      <c r="MGA207" s="875"/>
      <c r="MGB207" s="875"/>
      <c r="MGC207" s="875"/>
      <c r="MGD207" s="875"/>
      <c r="MGE207" s="875"/>
      <c r="MGF207" s="875"/>
      <c r="MGG207" s="875"/>
      <c r="MGH207" s="875"/>
      <c r="MGI207" s="875"/>
      <c r="MGJ207" s="875"/>
      <c r="MGK207" s="875"/>
      <c r="MGL207" s="875"/>
      <c r="MGM207" s="875"/>
      <c r="MGN207" s="875"/>
      <c r="MGO207" s="875"/>
      <c r="MGP207" s="875"/>
      <c r="MGQ207" s="875"/>
      <c r="MGR207" s="875"/>
      <c r="MGS207" s="875"/>
      <c r="MGT207" s="875"/>
      <c r="MGU207" s="875"/>
      <c r="MGV207" s="875"/>
      <c r="MGW207" s="875"/>
      <c r="MGX207" s="875"/>
      <c r="MGY207" s="875"/>
      <c r="MGZ207" s="875"/>
      <c r="MHA207" s="875"/>
      <c r="MHB207" s="875"/>
      <c r="MHC207" s="875"/>
      <c r="MHD207" s="875"/>
      <c r="MHE207" s="875"/>
      <c r="MHF207" s="875"/>
      <c r="MHG207" s="875"/>
      <c r="MHH207" s="875"/>
      <c r="MHI207" s="875"/>
      <c r="MHJ207" s="875"/>
      <c r="MHK207" s="875"/>
      <c r="MHL207" s="875"/>
      <c r="MHM207" s="875"/>
      <c r="MHN207" s="875"/>
      <c r="MHO207" s="875"/>
      <c r="MHP207" s="875"/>
      <c r="MHQ207" s="875"/>
      <c r="MHR207" s="875"/>
      <c r="MHS207" s="875"/>
      <c r="MHT207" s="875"/>
      <c r="MHU207" s="875"/>
      <c r="MHV207" s="875"/>
      <c r="MHW207" s="875"/>
      <c r="MHX207" s="875"/>
      <c r="MHY207" s="875"/>
      <c r="MHZ207" s="875"/>
      <c r="MIA207" s="875"/>
      <c r="MIB207" s="875"/>
      <c r="MIC207" s="875"/>
      <c r="MID207" s="875"/>
      <c r="MIE207" s="875"/>
      <c r="MIF207" s="875"/>
      <c r="MIG207" s="875"/>
      <c r="MIH207" s="875"/>
      <c r="MII207" s="875"/>
      <c r="MIJ207" s="875"/>
      <c r="MIK207" s="875"/>
      <c r="MIL207" s="875"/>
      <c r="MIM207" s="875"/>
      <c r="MIN207" s="875"/>
      <c r="MIO207" s="875"/>
      <c r="MIP207" s="875"/>
      <c r="MIQ207" s="875"/>
      <c r="MIR207" s="875"/>
      <c r="MIS207" s="875"/>
      <c r="MIT207" s="875"/>
      <c r="MIU207" s="875"/>
      <c r="MIV207" s="875"/>
      <c r="MIW207" s="875"/>
      <c r="MIX207" s="875"/>
      <c r="MIY207" s="875"/>
      <c r="MIZ207" s="875"/>
      <c r="MJA207" s="875"/>
      <c r="MJB207" s="875"/>
      <c r="MJC207" s="875"/>
      <c r="MJD207" s="875"/>
      <c r="MJE207" s="875"/>
      <c r="MJF207" s="875"/>
      <c r="MJG207" s="875"/>
      <c r="MJH207" s="875"/>
      <c r="MJI207" s="875"/>
      <c r="MJJ207" s="875"/>
      <c r="MJK207" s="875"/>
      <c r="MJL207" s="875"/>
      <c r="MJM207" s="875"/>
      <c r="MJN207" s="875"/>
      <c r="MJO207" s="875"/>
      <c r="MJP207" s="875"/>
      <c r="MJQ207" s="875"/>
      <c r="MJR207" s="875"/>
      <c r="MJS207" s="875"/>
      <c r="MJT207" s="875"/>
      <c r="MJU207" s="875"/>
      <c r="MJV207" s="875"/>
      <c r="MJW207" s="875"/>
      <c r="MJX207" s="875"/>
      <c r="MJY207" s="875"/>
      <c r="MJZ207" s="875"/>
      <c r="MKA207" s="875"/>
      <c r="MKB207" s="875"/>
      <c r="MKC207" s="875"/>
      <c r="MKD207" s="875"/>
      <c r="MKE207" s="875"/>
      <c r="MKF207" s="875"/>
      <c r="MKG207" s="875"/>
      <c r="MKH207" s="875"/>
      <c r="MKI207" s="875"/>
      <c r="MKJ207" s="875"/>
      <c r="MKK207" s="875"/>
      <c r="MKL207" s="875"/>
      <c r="MKM207" s="875"/>
      <c r="MKN207" s="875"/>
      <c r="MKO207" s="875"/>
      <c r="MKP207" s="875"/>
      <c r="MKQ207" s="875"/>
      <c r="MKR207" s="875"/>
      <c r="MKS207" s="875"/>
      <c r="MKT207" s="875"/>
      <c r="MKU207" s="875"/>
      <c r="MKV207" s="875"/>
      <c r="MKW207" s="875"/>
      <c r="MKX207" s="875"/>
      <c r="MKY207" s="875"/>
      <c r="MKZ207" s="875"/>
      <c r="MLA207" s="875"/>
      <c r="MLB207" s="875"/>
      <c r="MLC207" s="875"/>
      <c r="MLD207" s="875"/>
      <c r="MLE207" s="875"/>
      <c r="MLF207" s="875"/>
      <c r="MLG207" s="875"/>
      <c r="MLH207" s="875"/>
      <c r="MLI207" s="875"/>
      <c r="MLJ207" s="875"/>
      <c r="MLK207" s="875"/>
      <c r="MLL207" s="875"/>
      <c r="MLM207" s="875"/>
      <c r="MLN207" s="875"/>
      <c r="MLO207" s="875"/>
      <c r="MLP207" s="875"/>
      <c r="MLQ207" s="875"/>
      <c r="MLR207" s="875"/>
      <c r="MLS207" s="875"/>
      <c r="MLT207" s="875"/>
      <c r="MLU207" s="875"/>
      <c r="MLV207" s="875"/>
      <c r="MLW207" s="875"/>
      <c r="MLX207" s="875"/>
      <c r="MLY207" s="875"/>
      <c r="MLZ207" s="875"/>
      <c r="MMA207" s="875"/>
      <c r="MMB207" s="875"/>
      <c r="MMC207" s="875"/>
      <c r="MMD207" s="875"/>
      <c r="MME207" s="875"/>
      <c r="MMF207" s="875"/>
      <c r="MMG207" s="875"/>
      <c r="MMH207" s="875"/>
      <c r="MMI207" s="875"/>
      <c r="MMJ207" s="875"/>
      <c r="MMK207" s="875"/>
      <c r="MML207" s="875"/>
      <c r="MMM207" s="875"/>
      <c r="MMN207" s="875"/>
      <c r="MMO207" s="875"/>
      <c r="MMP207" s="875"/>
      <c r="MMQ207" s="875"/>
      <c r="MMR207" s="875"/>
      <c r="MMS207" s="875"/>
      <c r="MMT207" s="875"/>
      <c r="MMU207" s="875"/>
      <c r="MMV207" s="875"/>
      <c r="MMW207" s="875"/>
      <c r="MMX207" s="875"/>
      <c r="MMY207" s="875"/>
      <c r="MMZ207" s="875"/>
      <c r="MNA207" s="875"/>
      <c r="MNB207" s="875"/>
      <c r="MNC207" s="875"/>
      <c r="MND207" s="875"/>
      <c r="MNE207" s="875"/>
      <c r="MNF207" s="875"/>
      <c r="MNG207" s="875"/>
      <c r="MNH207" s="875"/>
      <c r="MNI207" s="875"/>
      <c r="MNJ207" s="875"/>
      <c r="MNK207" s="875"/>
      <c r="MNL207" s="875"/>
      <c r="MNM207" s="875"/>
      <c r="MNN207" s="875"/>
      <c r="MNO207" s="875"/>
      <c r="MNP207" s="875"/>
      <c r="MNQ207" s="875"/>
      <c r="MNR207" s="875"/>
      <c r="MNS207" s="875"/>
      <c r="MNT207" s="875"/>
      <c r="MNU207" s="875"/>
      <c r="MNV207" s="875"/>
      <c r="MNW207" s="875"/>
      <c r="MNX207" s="875"/>
      <c r="MNY207" s="875"/>
      <c r="MNZ207" s="875"/>
      <c r="MOA207" s="875"/>
      <c r="MOB207" s="875"/>
      <c r="MOC207" s="875"/>
      <c r="MOD207" s="875"/>
      <c r="MOE207" s="875"/>
      <c r="MOF207" s="875"/>
      <c r="MOG207" s="875"/>
      <c r="MOH207" s="875"/>
      <c r="MOI207" s="875"/>
      <c r="MOJ207" s="875"/>
      <c r="MOK207" s="875"/>
      <c r="MOL207" s="875"/>
      <c r="MOM207" s="875"/>
      <c r="MON207" s="875"/>
      <c r="MOO207" s="875"/>
      <c r="MOP207" s="875"/>
      <c r="MOQ207" s="875"/>
      <c r="MOR207" s="875"/>
      <c r="MOS207" s="875"/>
      <c r="MOT207" s="875"/>
      <c r="MOU207" s="875"/>
      <c r="MOV207" s="875"/>
      <c r="MOW207" s="875"/>
      <c r="MOX207" s="875"/>
      <c r="MOY207" s="875"/>
      <c r="MOZ207" s="875"/>
      <c r="MPA207" s="875"/>
      <c r="MPB207" s="875"/>
      <c r="MPC207" s="875"/>
      <c r="MPD207" s="875"/>
      <c r="MPE207" s="875"/>
      <c r="MPF207" s="875"/>
      <c r="MPG207" s="875"/>
      <c r="MPH207" s="875"/>
      <c r="MPI207" s="875"/>
      <c r="MPK207" s="875"/>
      <c r="MPL207" s="875"/>
      <c r="MPM207" s="875"/>
      <c r="MPN207" s="875"/>
      <c r="MPO207" s="875"/>
      <c r="MPP207" s="875"/>
      <c r="MPQ207" s="875"/>
      <c r="MPR207" s="875"/>
      <c r="MPS207" s="875"/>
      <c r="MPT207" s="875"/>
      <c r="MPU207" s="875"/>
      <c r="MPV207" s="875"/>
      <c r="MPW207" s="875"/>
      <c r="MPX207" s="875"/>
      <c r="MPY207" s="875"/>
      <c r="MPZ207" s="875"/>
      <c r="MQA207" s="875"/>
      <c r="MQB207" s="875"/>
      <c r="MQC207" s="875"/>
      <c r="MQD207" s="875"/>
      <c r="MQE207" s="875"/>
      <c r="MQF207" s="875"/>
      <c r="MQG207" s="875"/>
      <c r="MQH207" s="875"/>
      <c r="MQI207" s="875"/>
      <c r="MQJ207" s="875"/>
      <c r="MQK207" s="875"/>
      <c r="MQL207" s="875"/>
      <c r="MQM207" s="875"/>
      <c r="MQN207" s="875"/>
      <c r="MQO207" s="875"/>
      <c r="MQP207" s="875"/>
      <c r="MQQ207" s="875"/>
      <c r="MQR207" s="875"/>
      <c r="MQS207" s="875"/>
      <c r="MQT207" s="875"/>
      <c r="MQU207" s="875"/>
      <c r="MQV207" s="875"/>
      <c r="MQW207" s="875"/>
      <c r="MQX207" s="875"/>
      <c r="MQY207" s="875"/>
      <c r="MQZ207" s="875"/>
      <c r="MRA207" s="875"/>
      <c r="MRB207" s="875"/>
      <c r="MRC207" s="875"/>
      <c r="MRD207" s="875"/>
      <c r="MRE207" s="875"/>
      <c r="MRF207" s="875"/>
      <c r="MRG207" s="875"/>
      <c r="MRH207" s="875"/>
      <c r="MRI207" s="875"/>
      <c r="MRJ207" s="875"/>
      <c r="MRK207" s="875"/>
      <c r="MRL207" s="875"/>
      <c r="MRM207" s="875"/>
      <c r="MRN207" s="875"/>
      <c r="MRO207" s="875"/>
      <c r="MRP207" s="875"/>
      <c r="MRQ207" s="875"/>
      <c r="MRR207" s="875"/>
      <c r="MRS207" s="875"/>
      <c r="MRT207" s="875"/>
      <c r="MRU207" s="875"/>
      <c r="MRV207" s="875"/>
      <c r="MRW207" s="875"/>
      <c r="MRX207" s="875"/>
      <c r="MRY207" s="875"/>
      <c r="MRZ207" s="875"/>
      <c r="MSA207" s="875"/>
      <c r="MSB207" s="875"/>
      <c r="MSC207" s="875"/>
      <c r="MSD207" s="875"/>
      <c r="MSE207" s="875"/>
      <c r="MSF207" s="875"/>
      <c r="MSG207" s="875"/>
      <c r="MSH207" s="875"/>
      <c r="MSI207" s="875"/>
      <c r="MSJ207" s="875"/>
      <c r="MSK207" s="875"/>
      <c r="MSL207" s="875"/>
      <c r="MSM207" s="875"/>
      <c r="MSN207" s="875"/>
      <c r="MSO207" s="875"/>
      <c r="MSP207" s="875"/>
      <c r="MSQ207" s="875"/>
      <c r="MSR207" s="875"/>
      <c r="MSS207" s="875"/>
      <c r="MST207" s="875"/>
      <c r="MSU207" s="875"/>
      <c r="MSV207" s="875"/>
      <c r="MSW207" s="875"/>
      <c r="MSX207" s="875"/>
      <c r="MSY207" s="875"/>
      <c r="MSZ207" s="875"/>
      <c r="MTA207" s="875"/>
      <c r="MTB207" s="875"/>
      <c r="MTC207" s="875"/>
      <c r="MTD207" s="875"/>
      <c r="MTE207" s="875"/>
      <c r="MTF207" s="875"/>
      <c r="MTG207" s="875"/>
      <c r="MTH207" s="875"/>
      <c r="MTI207" s="875"/>
      <c r="MTJ207" s="875"/>
      <c r="MTK207" s="875"/>
      <c r="MTL207" s="875"/>
      <c r="MTM207" s="875"/>
      <c r="MTN207" s="875"/>
      <c r="MTO207" s="875"/>
      <c r="MTP207" s="875"/>
      <c r="MTQ207" s="875"/>
      <c r="MTR207" s="875"/>
      <c r="MTS207" s="875"/>
      <c r="MTT207" s="875"/>
      <c r="MTU207" s="875"/>
      <c r="MTV207" s="875"/>
      <c r="MTW207" s="875"/>
      <c r="MTX207" s="875"/>
      <c r="MTY207" s="875"/>
      <c r="MTZ207" s="875"/>
      <c r="MUA207" s="875"/>
      <c r="MUB207" s="875"/>
      <c r="MUC207" s="875"/>
      <c r="MUD207" s="875"/>
      <c r="MUE207" s="875"/>
      <c r="MUF207" s="875"/>
      <c r="MUG207" s="875"/>
      <c r="MUH207" s="875"/>
      <c r="MUI207" s="875"/>
      <c r="MUJ207" s="875"/>
      <c r="MUK207" s="875"/>
      <c r="MUL207" s="875"/>
      <c r="MUM207" s="875"/>
      <c r="MUN207" s="875"/>
      <c r="MUO207" s="875"/>
      <c r="MUP207" s="875"/>
      <c r="MUQ207" s="875"/>
      <c r="MUR207" s="875"/>
      <c r="MUS207" s="875"/>
      <c r="MUT207" s="875"/>
      <c r="MUU207" s="875"/>
      <c r="MUV207" s="875"/>
      <c r="MUW207" s="875"/>
      <c r="MUX207" s="875"/>
      <c r="MUY207" s="875"/>
      <c r="MUZ207" s="875"/>
      <c r="MVA207" s="875"/>
      <c r="MVB207" s="875"/>
      <c r="MVC207" s="875"/>
      <c r="MVD207" s="875"/>
      <c r="MVE207" s="875"/>
      <c r="MVF207" s="875"/>
      <c r="MVG207" s="875"/>
      <c r="MVH207" s="875"/>
      <c r="MVI207" s="875"/>
      <c r="MVJ207" s="875"/>
      <c r="MVK207" s="875"/>
      <c r="MVL207" s="875"/>
      <c r="MVM207" s="875"/>
      <c r="MVN207" s="875"/>
      <c r="MVO207" s="875"/>
      <c r="MVP207" s="875"/>
      <c r="MVQ207" s="875"/>
      <c r="MVR207" s="875"/>
      <c r="MVS207" s="875"/>
      <c r="MVT207" s="875"/>
      <c r="MVU207" s="875"/>
      <c r="MVV207" s="875"/>
      <c r="MVW207" s="875"/>
      <c r="MVX207" s="875"/>
      <c r="MVY207" s="875"/>
      <c r="MVZ207" s="875"/>
      <c r="MWA207" s="875"/>
      <c r="MWB207" s="875"/>
      <c r="MWC207" s="875"/>
      <c r="MWD207" s="875"/>
      <c r="MWE207" s="875"/>
      <c r="MWF207" s="875"/>
      <c r="MWG207" s="875"/>
      <c r="MWH207" s="875"/>
      <c r="MWI207" s="875"/>
      <c r="MWJ207" s="875"/>
      <c r="MWK207" s="875"/>
      <c r="MWL207" s="875"/>
      <c r="MWM207" s="875"/>
      <c r="MWN207" s="875"/>
      <c r="MWO207" s="875"/>
      <c r="MWP207" s="875"/>
      <c r="MWQ207" s="875"/>
      <c r="MWR207" s="875"/>
      <c r="MWS207" s="875"/>
      <c r="MWT207" s="875"/>
      <c r="MWU207" s="875"/>
      <c r="MWV207" s="875"/>
      <c r="MWW207" s="875"/>
      <c r="MWX207" s="875"/>
      <c r="MWY207" s="875"/>
      <c r="MWZ207" s="875"/>
      <c r="MXA207" s="875"/>
      <c r="MXB207" s="875"/>
      <c r="MXC207" s="875"/>
      <c r="MXD207" s="875"/>
      <c r="MXE207" s="875"/>
      <c r="MXF207" s="875"/>
      <c r="MXG207" s="875"/>
      <c r="MXH207" s="875"/>
      <c r="MXI207" s="875"/>
      <c r="MXJ207" s="875"/>
      <c r="MXK207" s="875"/>
      <c r="MXL207" s="875"/>
      <c r="MXM207" s="875"/>
      <c r="MXN207" s="875"/>
      <c r="MXO207" s="875"/>
      <c r="MXP207" s="875"/>
      <c r="MXQ207" s="875"/>
      <c r="MXR207" s="875"/>
      <c r="MXS207" s="875"/>
      <c r="MXT207" s="875"/>
      <c r="MXU207" s="875"/>
      <c r="MXV207" s="875"/>
      <c r="MXW207" s="875"/>
      <c r="MXX207" s="875"/>
      <c r="MXY207" s="875"/>
      <c r="MXZ207" s="875"/>
      <c r="MYA207" s="875"/>
      <c r="MYB207" s="875"/>
      <c r="MYC207" s="875"/>
      <c r="MYD207" s="875"/>
      <c r="MYE207" s="875"/>
      <c r="MYF207" s="875"/>
      <c r="MYG207" s="875"/>
      <c r="MYH207" s="875"/>
      <c r="MYI207" s="875"/>
      <c r="MYJ207" s="875"/>
      <c r="MYK207" s="875"/>
      <c r="MYL207" s="875"/>
      <c r="MYM207" s="875"/>
      <c r="MYN207" s="875"/>
      <c r="MYO207" s="875"/>
      <c r="MYP207" s="875"/>
      <c r="MYQ207" s="875"/>
      <c r="MYR207" s="875"/>
      <c r="MYS207" s="875"/>
      <c r="MYT207" s="875"/>
      <c r="MYU207" s="875"/>
      <c r="MYV207" s="875"/>
      <c r="MYW207" s="875"/>
      <c r="MYX207" s="875"/>
      <c r="MYY207" s="875"/>
      <c r="MYZ207" s="875"/>
      <c r="MZA207" s="875"/>
      <c r="MZB207" s="875"/>
      <c r="MZC207" s="875"/>
      <c r="MZD207" s="875"/>
      <c r="MZE207" s="875"/>
      <c r="MZG207" s="875"/>
      <c r="MZH207" s="875"/>
      <c r="MZI207" s="875"/>
      <c r="MZJ207" s="875"/>
      <c r="MZK207" s="875"/>
      <c r="MZL207" s="875"/>
      <c r="MZM207" s="875"/>
      <c r="MZN207" s="875"/>
      <c r="MZO207" s="875"/>
      <c r="MZP207" s="875"/>
      <c r="MZQ207" s="875"/>
      <c r="MZR207" s="875"/>
      <c r="MZS207" s="875"/>
      <c r="MZT207" s="875"/>
      <c r="MZU207" s="875"/>
      <c r="MZV207" s="875"/>
      <c r="MZW207" s="875"/>
      <c r="MZX207" s="875"/>
      <c r="MZY207" s="875"/>
      <c r="MZZ207" s="875"/>
      <c r="NAA207" s="875"/>
      <c r="NAB207" s="875"/>
      <c r="NAC207" s="875"/>
      <c r="NAD207" s="875"/>
      <c r="NAE207" s="875"/>
      <c r="NAF207" s="875"/>
      <c r="NAG207" s="875"/>
      <c r="NAH207" s="875"/>
      <c r="NAI207" s="875"/>
      <c r="NAJ207" s="875"/>
      <c r="NAK207" s="875"/>
      <c r="NAL207" s="875"/>
      <c r="NAM207" s="875"/>
      <c r="NAN207" s="875"/>
      <c r="NAO207" s="875"/>
      <c r="NAP207" s="875"/>
      <c r="NAQ207" s="875"/>
      <c r="NAR207" s="875"/>
      <c r="NAS207" s="875"/>
      <c r="NAT207" s="875"/>
      <c r="NAU207" s="875"/>
      <c r="NAV207" s="875"/>
      <c r="NAW207" s="875"/>
      <c r="NAX207" s="875"/>
      <c r="NAY207" s="875"/>
      <c r="NAZ207" s="875"/>
      <c r="NBA207" s="875"/>
      <c r="NBB207" s="875"/>
      <c r="NBC207" s="875"/>
      <c r="NBD207" s="875"/>
      <c r="NBE207" s="875"/>
      <c r="NBF207" s="875"/>
      <c r="NBG207" s="875"/>
      <c r="NBH207" s="875"/>
      <c r="NBI207" s="875"/>
      <c r="NBJ207" s="875"/>
      <c r="NBK207" s="875"/>
      <c r="NBL207" s="875"/>
      <c r="NBM207" s="875"/>
      <c r="NBN207" s="875"/>
      <c r="NBO207" s="875"/>
      <c r="NBP207" s="875"/>
      <c r="NBQ207" s="875"/>
      <c r="NBR207" s="875"/>
      <c r="NBS207" s="875"/>
      <c r="NBT207" s="875"/>
      <c r="NBU207" s="875"/>
      <c r="NBV207" s="875"/>
      <c r="NBW207" s="875"/>
      <c r="NBX207" s="875"/>
      <c r="NBY207" s="875"/>
      <c r="NBZ207" s="875"/>
      <c r="NCA207" s="875"/>
      <c r="NCB207" s="875"/>
      <c r="NCC207" s="875"/>
      <c r="NCD207" s="875"/>
      <c r="NCE207" s="875"/>
      <c r="NCF207" s="875"/>
      <c r="NCG207" s="875"/>
      <c r="NCH207" s="875"/>
      <c r="NCI207" s="875"/>
      <c r="NCJ207" s="875"/>
      <c r="NCK207" s="875"/>
      <c r="NCL207" s="875"/>
      <c r="NCM207" s="875"/>
      <c r="NCN207" s="875"/>
      <c r="NCO207" s="875"/>
      <c r="NCP207" s="875"/>
      <c r="NCQ207" s="875"/>
      <c r="NCR207" s="875"/>
      <c r="NCS207" s="875"/>
      <c r="NCT207" s="875"/>
      <c r="NCU207" s="875"/>
      <c r="NCV207" s="875"/>
      <c r="NCW207" s="875"/>
      <c r="NCX207" s="875"/>
      <c r="NCY207" s="875"/>
      <c r="NCZ207" s="875"/>
      <c r="NDA207" s="875"/>
      <c r="NDB207" s="875"/>
      <c r="NDC207" s="875"/>
      <c r="NDD207" s="875"/>
      <c r="NDE207" s="875"/>
      <c r="NDF207" s="875"/>
      <c r="NDG207" s="875"/>
      <c r="NDH207" s="875"/>
      <c r="NDI207" s="875"/>
      <c r="NDJ207" s="875"/>
      <c r="NDK207" s="875"/>
      <c r="NDL207" s="875"/>
      <c r="NDM207" s="875"/>
      <c r="NDN207" s="875"/>
      <c r="NDO207" s="875"/>
      <c r="NDP207" s="875"/>
      <c r="NDQ207" s="875"/>
      <c r="NDR207" s="875"/>
      <c r="NDS207" s="875"/>
      <c r="NDT207" s="875"/>
      <c r="NDU207" s="875"/>
      <c r="NDV207" s="875"/>
      <c r="NDW207" s="875"/>
      <c r="NDX207" s="875"/>
      <c r="NDY207" s="875"/>
      <c r="NDZ207" s="875"/>
      <c r="NEA207" s="875"/>
      <c r="NEB207" s="875"/>
      <c r="NEC207" s="875"/>
      <c r="NED207" s="875"/>
      <c r="NEE207" s="875"/>
      <c r="NEF207" s="875"/>
      <c r="NEG207" s="875"/>
      <c r="NEH207" s="875"/>
      <c r="NEI207" s="875"/>
      <c r="NEJ207" s="875"/>
      <c r="NEK207" s="875"/>
      <c r="NEL207" s="875"/>
      <c r="NEM207" s="875"/>
      <c r="NEN207" s="875"/>
      <c r="NEO207" s="875"/>
      <c r="NEP207" s="875"/>
      <c r="NEQ207" s="875"/>
      <c r="NER207" s="875"/>
      <c r="NES207" s="875"/>
      <c r="NET207" s="875"/>
      <c r="NEU207" s="875"/>
      <c r="NEV207" s="875"/>
      <c r="NEW207" s="875"/>
      <c r="NEX207" s="875"/>
      <c r="NEY207" s="875"/>
      <c r="NEZ207" s="875"/>
      <c r="NFA207" s="875"/>
      <c r="NFB207" s="875"/>
      <c r="NFC207" s="875"/>
      <c r="NFD207" s="875"/>
      <c r="NFE207" s="875"/>
      <c r="NFF207" s="875"/>
      <c r="NFG207" s="875"/>
      <c r="NFH207" s="875"/>
      <c r="NFI207" s="875"/>
      <c r="NFJ207" s="875"/>
      <c r="NFK207" s="875"/>
      <c r="NFL207" s="875"/>
      <c r="NFM207" s="875"/>
      <c r="NFN207" s="875"/>
      <c r="NFO207" s="875"/>
      <c r="NFP207" s="875"/>
      <c r="NFQ207" s="875"/>
      <c r="NFR207" s="875"/>
      <c r="NFS207" s="875"/>
      <c r="NFT207" s="875"/>
      <c r="NFU207" s="875"/>
      <c r="NFV207" s="875"/>
      <c r="NFW207" s="875"/>
      <c r="NFX207" s="875"/>
      <c r="NFY207" s="875"/>
      <c r="NFZ207" s="875"/>
      <c r="NGA207" s="875"/>
      <c r="NGB207" s="875"/>
      <c r="NGC207" s="875"/>
      <c r="NGD207" s="875"/>
      <c r="NGE207" s="875"/>
      <c r="NGF207" s="875"/>
      <c r="NGG207" s="875"/>
      <c r="NGH207" s="875"/>
      <c r="NGI207" s="875"/>
      <c r="NGJ207" s="875"/>
      <c r="NGK207" s="875"/>
      <c r="NGL207" s="875"/>
      <c r="NGM207" s="875"/>
      <c r="NGN207" s="875"/>
      <c r="NGO207" s="875"/>
      <c r="NGP207" s="875"/>
      <c r="NGQ207" s="875"/>
      <c r="NGR207" s="875"/>
      <c r="NGS207" s="875"/>
      <c r="NGT207" s="875"/>
      <c r="NGU207" s="875"/>
      <c r="NGV207" s="875"/>
      <c r="NGW207" s="875"/>
      <c r="NGX207" s="875"/>
      <c r="NGY207" s="875"/>
      <c r="NGZ207" s="875"/>
      <c r="NHA207" s="875"/>
      <c r="NHB207" s="875"/>
      <c r="NHC207" s="875"/>
      <c r="NHD207" s="875"/>
      <c r="NHE207" s="875"/>
      <c r="NHF207" s="875"/>
      <c r="NHG207" s="875"/>
      <c r="NHH207" s="875"/>
      <c r="NHI207" s="875"/>
      <c r="NHJ207" s="875"/>
      <c r="NHK207" s="875"/>
      <c r="NHL207" s="875"/>
      <c r="NHM207" s="875"/>
      <c r="NHN207" s="875"/>
      <c r="NHO207" s="875"/>
      <c r="NHP207" s="875"/>
      <c r="NHQ207" s="875"/>
      <c r="NHR207" s="875"/>
      <c r="NHS207" s="875"/>
      <c r="NHT207" s="875"/>
      <c r="NHU207" s="875"/>
      <c r="NHV207" s="875"/>
      <c r="NHW207" s="875"/>
      <c r="NHX207" s="875"/>
      <c r="NHY207" s="875"/>
      <c r="NHZ207" s="875"/>
      <c r="NIA207" s="875"/>
      <c r="NIB207" s="875"/>
      <c r="NIC207" s="875"/>
      <c r="NID207" s="875"/>
      <c r="NIE207" s="875"/>
      <c r="NIF207" s="875"/>
      <c r="NIG207" s="875"/>
      <c r="NIH207" s="875"/>
      <c r="NII207" s="875"/>
      <c r="NIJ207" s="875"/>
      <c r="NIK207" s="875"/>
      <c r="NIL207" s="875"/>
      <c r="NIM207" s="875"/>
      <c r="NIN207" s="875"/>
      <c r="NIO207" s="875"/>
      <c r="NIP207" s="875"/>
      <c r="NIQ207" s="875"/>
      <c r="NIR207" s="875"/>
      <c r="NIS207" s="875"/>
      <c r="NIT207" s="875"/>
      <c r="NIU207" s="875"/>
      <c r="NIV207" s="875"/>
      <c r="NIW207" s="875"/>
      <c r="NIX207" s="875"/>
      <c r="NIY207" s="875"/>
      <c r="NIZ207" s="875"/>
      <c r="NJA207" s="875"/>
      <c r="NJC207" s="875"/>
      <c r="NJD207" s="875"/>
      <c r="NJE207" s="875"/>
      <c r="NJF207" s="875"/>
      <c r="NJG207" s="875"/>
      <c r="NJH207" s="875"/>
      <c r="NJI207" s="875"/>
      <c r="NJJ207" s="875"/>
      <c r="NJK207" s="875"/>
      <c r="NJL207" s="875"/>
      <c r="NJM207" s="875"/>
      <c r="NJN207" s="875"/>
      <c r="NJO207" s="875"/>
      <c r="NJP207" s="875"/>
      <c r="NJQ207" s="875"/>
      <c r="NJR207" s="875"/>
      <c r="NJS207" s="875"/>
      <c r="NJT207" s="875"/>
      <c r="NJU207" s="875"/>
      <c r="NJV207" s="875"/>
      <c r="NJW207" s="875"/>
      <c r="NJX207" s="875"/>
      <c r="NJY207" s="875"/>
      <c r="NJZ207" s="875"/>
      <c r="NKA207" s="875"/>
      <c r="NKB207" s="875"/>
      <c r="NKC207" s="875"/>
      <c r="NKD207" s="875"/>
      <c r="NKE207" s="875"/>
      <c r="NKF207" s="875"/>
      <c r="NKG207" s="875"/>
      <c r="NKH207" s="875"/>
      <c r="NKI207" s="875"/>
      <c r="NKJ207" s="875"/>
      <c r="NKK207" s="875"/>
      <c r="NKL207" s="875"/>
      <c r="NKM207" s="875"/>
      <c r="NKN207" s="875"/>
      <c r="NKO207" s="875"/>
      <c r="NKP207" s="875"/>
      <c r="NKQ207" s="875"/>
      <c r="NKR207" s="875"/>
      <c r="NKS207" s="875"/>
      <c r="NKT207" s="875"/>
      <c r="NKU207" s="875"/>
      <c r="NKV207" s="875"/>
      <c r="NKW207" s="875"/>
      <c r="NKX207" s="875"/>
      <c r="NKY207" s="875"/>
      <c r="NKZ207" s="875"/>
      <c r="NLA207" s="875"/>
      <c r="NLB207" s="875"/>
      <c r="NLC207" s="875"/>
      <c r="NLD207" s="875"/>
      <c r="NLE207" s="875"/>
      <c r="NLF207" s="875"/>
      <c r="NLG207" s="875"/>
      <c r="NLH207" s="875"/>
      <c r="NLI207" s="875"/>
      <c r="NLJ207" s="875"/>
      <c r="NLK207" s="875"/>
      <c r="NLL207" s="875"/>
      <c r="NLM207" s="875"/>
      <c r="NLN207" s="875"/>
      <c r="NLO207" s="875"/>
      <c r="NLP207" s="875"/>
      <c r="NLQ207" s="875"/>
      <c r="NLR207" s="875"/>
      <c r="NLS207" s="875"/>
      <c r="NLT207" s="875"/>
      <c r="NLU207" s="875"/>
      <c r="NLV207" s="875"/>
      <c r="NLW207" s="875"/>
      <c r="NLX207" s="875"/>
      <c r="NLY207" s="875"/>
      <c r="NLZ207" s="875"/>
      <c r="NMA207" s="875"/>
      <c r="NMB207" s="875"/>
      <c r="NMC207" s="875"/>
      <c r="NMD207" s="875"/>
      <c r="NME207" s="875"/>
      <c r="NMF207" s="875"/>
      <c r="NMG207" s="875"/>
      <c r="NMH207" s="875"/>
      <c r="NMI207" s="875"/>
      <c r="NMJ207" s="875"/>
      <c r="NMK207" s="875"/>
      <c r="NML207" s="875"/>
      <c r="NMM207" s="875"/>
      <c r="NMN207" s="875"/>
      <c r="NMO207" s="875"/>
      <c r="NMP207" s="875"/>
      <c r="NMQ207" s="875"/>
      <c r="NMR207" s="875"/>
      <c r="NMS207" s="875"/>
      <c r="NMT207" s="875"/>
      <c r="NMU207" s="875"/>
      <c r="NMV207" s="875"/>
      <c r="NMW207" s="875"/>
      <c r="NMX207" s="875"/>
      <c r="NMY207" s="875"/>
      <c r="NMZ207" s="875"/>
      <c r="NNA207" s="875"/>
      <c r="NNB207" s="875"/>
      <c r="NNC207" s="875"/>
      <c r="NND207" s="875"/>
      <c r="NNE207" s="875"/>
      <c r="NNF207" s="875"/>
      <c r="NNG207" s="875"/>
      <c r="NNH207" s="875"/>
      <c r="NNI207" s="875"/>
      <c r="NNJ207" s="875"/>
      <c r="NNK207" s="875"/>
      <c r="NNL207" s="875"/>
      <c r="NNM207" s="875"/>
      <c r="NNN207" s="875"/>
      <c r="NNO207" s="875"/>
      <c r="NNP207" s="875"/>
      <c r="NNQ207" s="875"/>
      <c r="NNR207" s="875"/>
      <c r="NNS207" s="875"/>
      <c r="NNT207" s="875"/>
      <c r="NNU207" s="875"/>
      <c r="NNV207" s="875"/>
      <c r="NNW207" s="875"/>
      <c r="NNX207" s="875"/>
      <c r="NNY207" s="875"/>
      <c r="NNZ207" s="875"/>
      <c r="NOA207" s="875"/>
      <c r="NOB207" s="875"/>
      <c r="NOC207" s="875"/>
      <c r="NOD207" s="875"/>
      <c r="NOE207" s="875"/>
      <c r="NOF207" s="875"/>
      <c r="NOG207" s="875"/>
      <c r="NOH207" s="875"/>
      <c r="NOI207" s="875"/>
      <c r="NOJ207" s="875"/>
      <c r="NOK207" s="875"/>
      <c r="NOL207" s="875"/>
      <c r="NOM207" s="875"/>
      <c r="NON207" s="875"/>
      <c r="NOO207" s="875"/>
      <c r="NOP207" s="875"/>
      <c r="NOQ207" s="875"/>
      <c r="NOR207" s="875"/>
      <c r="NOS207" s="875"/>
      <c r="NOT207" s="875"/>
      <c r="NOU207" s="875"/>
      <c r="NOV207" s="875"/>
      <c r="NOW207" s="875"/>
      <c r="NOX207" s="875"/>
      <c r="NOY207" s="875"/>
      <c r="NOZ207" s="875"/>
      <c r="NPA207" s="875"/>
      <c r="NPB207" s="875"/>
      <c r="NPC207" s="875"/>
      <c r="NPD207" s="875"/>
      <c r="NPE207" s="875"/>
      <c r="NPF207" s="875"/>
      <c r="NPG207" s="875"/>
      <c r="NPH207" s="875"/>
      <c r="NPI207" s="875"/>
      <c r="NPJ207" s="875"/>
      <c r="NPK207" s="875"/>
      <c r="NPL207" s="875"/>
      <c r="NPM207" s="875"/>
      <c r="NPN207" s="875"/>
      <c r="NPO207" s="875"/>
      <c r="NPP207" s="875"/>
      <c r="NPQ207" s="875"/>
      <c r="NPR207" s="875"/>
      <c r="NPS207" s="875"/>
      <c r="NPT207" s="875"/>
      <c r="NPU207" s="875"/>
      <c r="NPV207" s="875"/>
      <c r="NPW207" s="875"/>
      <c r="NPX207" s="875"/>
      <c r="NPY207" s="875"/>
      <c r="NPZ207" s="875"/>
      <c r="NQA207" s="875"/>
      <c r="NQB207" s="875"/>
      <c r="NQC207" s="875"/>
      <c r="NQD207" s="875"/>
      <c r="NQE207" s="875"/>
      <c r="NQF207" s="875"/>
      <c r="NQG207" s="875"/>
      <c r="NQH207" s="875"/>
      <c r="NQI207" s="875"/>
      <c r="NQJ207" s="875"/>
      <c r="NQK207" s="875"/>
      <c r="NQL207" s="875"/>
      <c r="NQM207" s="875"/>
      <c r="NQN207" s="875"/>
      <c r="NQO207" s="875"/>
      <c r="NQP207" s="875"/>
      <c r="NQQ207" s="875"/>
      <c r="NQR207" s="875"/>
      <c r="NQS207" s="875"/>
      <c r="NQT207" s="875"/>
      <c r="NQU207" s="875"/>
      <c r="NQV207" s="875"/>
      <c r="NQW207" s="875"/>
      <c r="NQX207" s="875"/>
      <c r="NQY207" s="875"/>
      <c r="NQZ207" s="875"/>
      <c r="NRA207" s="875"/>
      <c r="NRB207" s="875"/>
      <c r="NRC207" s="875"/>
      <c r="NRD207" s="875"/>
      <c r="NRE207" s="875"/>
      <c r="NRF207" s="875"/>
      <c r="NRG207" s="875"/>
      <c r="NRH207" s="875"/>
      <c r="NRI207" s="875"/>
      <c r="NRJ207" s="875"/>
      <c r="NRK207" s="875"/>
      <c r="NRL207" s="875"/>
      <c r="NRM207" s="875"/>
      <c r="NRN207" s="875"/>
      <c r="NRO207" s="875"/>
      <c r="NRP207" s="875"/>
      <c r="NRQ207" s="875"/>
      <c r="NRR207" s="875"/>
      <c r="NRS207" s="875"/>
      <c r="NRT207" s="875"/>
      <c r="NRU207" s="875"/>
      <c r="NRV207" s="875"/>
      <c r="NRW207" s="875"/>
      <c r="NRX207" s="875"/>
      <c r="NRY207" s="875"/>
      <c r="NRZ207" s="875"/>
      <c r="NSA207" s="875"/>
      <c r="NSB207" s="875"/>
      <c r="NSC207" s="875"/>
      <c r="NSD207" s="875"/>
      <c r="NSE207" s="875"/>
      <c r="NSF207" s="875"/>
      <c r="NSG207" s="875"/>
      <c r="NSH207" s="875"/>
      <c r="NSI207" s="875"/>
      <c r="NSJ207" s="875"/>
      <c r="NSK207" s="875"/>
      <c r="NSL207" s="875"/>
      <c r="NSM207" s="875"/>
      <c r="NSN207" s="875"/>
      <c r="NSO207" s="875"/>
      <c r="NSP207" s="875"/>
      <c r="NSQ207" s="875"/>
      <c r="NSR207" s="875"/>
      <c r="NSS207" s="875"/>
      <c r="NST207" s="875"/>
      <c r="NSU207" s="875"/>
      <c r="NSV207" s="875"/>
      <c r="NSW207" s="875"/>
      <c r="NSY207" s="875"/>
      <c r="NSZ207" s="875"/>
      <c r="NTA207" s="875"/>
      <c r="NTB207" s="875"/>
      <c r="NTC207" s="875"/>
      <c r="NTD207" s="875"/>
      <c r="NTE207" s="875"/>
      <c r="NTF207" s="875"/>
      <c r="NTG207" s="875"/>
      <c r="NTH207" s="875"/>
      <c r="NTI207" s="875"/>
      <c r="NTJ207" s="875"/>
      <c r="NTK207" s="875"/>
      <c r="NTL207" s="875"/>
      <c r="NTM207" s="875"/>
      <c r="NTN207" s="875"/>
      <c r="NTO207" s="875"/>
      <c r="NTP207" s="875"/>
      <c r="NTQ207" s="875"/>
      <c r="NTR207" s="875"/>
      <c r="NTS207" s="875"/>
      <c r="NTT207" s="875"/>
      <c r="NTU207" s="875"/>
      <c r="NTV207" s="875"/>
      <c r="NTW207" s="875"/>
      <c r="NTX207" s="875"/>
      <c r="NTY207" s="875"/>
      <c r="NTZ207" s="875"/>
      <c r="NUA207" s="875"/>
      <c r="NUB207" s="875"/>
      <c r="NUC207" s="875"/>
      <c r="NUD207" s="875"/>
      <c r="NUE207" s="875"/>
      <c r="NUF207" s="875"/>
      <c r="NUG207" s="875"/>
      <c r="NUH207" s="875"/>
      <c r="NUI207" s="875"/>
      <c r="NUJ207" s="875"/>
      <c r="NUK207" s="875"/>
      <c r="NUL207" s="875"/>
      <c r="NUM207" s="875"/>
      <c r="NUN207" s="875"/>
      <c r="NUO207" s="875"/>
      <c r="NUP207" s="875"/>
      <c r="NUQ207" s="875"/>
      <c r="NUR207" s="875"/>
      <c r="NUS207" s="875"/>
      <c r="NUT207" s="875"/>
      <c r="NUU207" s="875"/>
      <c r="NUV207" s="875"/>
      <c r="NUW207" s="875"/>
      <c r="NUX207" s="875"/>
      <c r="NUY207" s="875"/>
      <c r="NUZ207" s="875"/>
      <c r="NVA207" s="875"/>
      <c r="NVB207" s="875"/>
      <c r="NVC207" s="875"/>
      <c r="NVD207" s="875"/>
      <c r="NVE207" s="875"/>
      <c r="NVF207" s="875"/>
      <c r="NVG207" s="875"/>
      <c r="NVH207" s="875"/>
      <c r="NVI207" s="875"/>
      <c r="NVJ207" s="875"/>
      <c r="NVK207" s="875"/>
      <c r="NVL207" s="875"/>
      <c r="NVM207" s="875"/>
      <c r="NVN207" s="875"/>
      <c r="NVO207" s="875"/>
      <c r="NVP207" s="875"/>
      <c r="NVQ207" s="875"/>
      <c r="NVR207" s="875"/>
      <c r="NVS207" s="875"/>
      <c r="NVT207" s="875"/>
      <c r="NVU207" s="875"/>
      <c r="NVV207" s="875"/>
      <c r="NVW207" s="875"/>
      <c r="NVX207" s="875"/>
      <c r="NVY207" s="875"/>
      <c r="NVZ207" s="875"/>
      <c r="NWA207" s="875"/>
      <c r="NWB207" s="875"/>
      <c r="NWC207" s="875"/>
      <c r="NWD207" s="875"/>
      <c r="NWE207" s="875"/>
      <c r="NWF207" s="875"/>
      <c r="NWG207" s="875"/>
      <c r="NWH207" s="875"/>
      <c r="NWI207" s="875"/>
      <c r="NWJ207" s="875"/>
      <c r="NWK207" s="875"/>
      <c r="NWL207" s="875"/>
      <c r="NWM207" s="875"/>
      <c r="NWN207" s="875"/>
      <c r="NWO207" s="875"/>
      <c r="NWP207" s="875"/>
      <c r="NWQ207" s="875"/>
      <c r="NWR207" s="875"/>
      <c r="NWS207" s="875"/>
      <c r="NWT207" s="875"/>
      <c r="NWU207" s="875"/>
      <c r="NWV207" s="875"/>
      <c r="NWW207" s="875"/>
      <c r="NWX207" s="875"/>
      <c r="NWY207" s="875"/>
      <c r="NWZ207" s="875"/>
      <c r="NXA207" s="875"/>
      <c r="NXB207" s="875"/>
      <c r="NXC207" s="875"/>
      <c r="NXD207" s="875"/>
      <c r="NXE207" s="875"/>
      <c r="NXF207" s="875"/>
      <c r="NXG207" s="875"/>
      <c r="NXH207" s="875"/>
      <c r="NXI207" s="875"/>
      <c r="NXJ207" s="875"/>
      <c r="NXK207" s="875"/>
      <c r="NXL207" s="875"/>
      <c r="NXM207" s="875"/>
      <c r="NXN207" s="875"/>
      <c r="NXO207" s="875"/>
      <c r="NXP207" s="875"/>
      <c r="NXQ207" s="875"/>
      <c r="NXR207" s="875"/>
      <c r="NXS207" s="875"/>
      <c r="NXT207" s="875"/>
      <c r="NXU207" s="875"/>
      <c r="NXV207" s="875"/>
      <c r="NXW207" s="875"/>
      <c r="NXX207" s="875"/>
      <c r="NXY207" s="875"/>
      <c r="NXZ207" s="875"/>
      <c r="NYA207" s="875"/>
      <c r="NYB207" s="875"/>
      <c r="NYC207" s="875"/>
      <c r="NYD207" s="875"/>
      <c r="NYE207" s="875"/>
      <c r="NYF207" s="875"/>
      <c r="NYG207" s="875"/>
      <c r="NYH207" s="875"/>
      <c r="NYI207" s="875"/>
      <c r="NYJ207" s="875"/>
      <c r="NYK207" s="875"/>
      <c r="NYL207" s="875"/>
      <c r="NYM207" s="875"/>
      <c r="NYN207" s="875"/>
      <c r="NYO207" s="875"/>
      <c r="NYP207" s="875"/>
      <c r="NYQ207" s="875"/>
      <c r="NYR207" s="875"/>
      <c r="NYS207" s="875"/>
      <c r="NYT207" s="875"/>
      <c r="NYU207" s="875"/>
      <c r="NYV207" s="875"/>
      <c r="NYW207" s="875"/>
      <c r="NYX207" s="875"/>
      <c r="NYY207" s="875"/>
      <c r="NYZ207" s="875"/>
      <c r="NZA207" s="875"/>
      <c r="NZB207" s="875"/>
      <c r="NZC207" s="875"/>
      <c r="NZD207" s="875"/>
      <c r="NZE207" s="875"/>
      <c r="NZF207" s="875"/>
      <c r="NZG207" s="875"/>
      <c r="NZH207" s="875"/>
      <c r="NZI207" s="875"/>
      <c r="NZJ207" s="875"/>
      <c r="NZK207" s="875"/>
      <c r="NZL207" s="875"/>
      <c r="NZM207" s="875"/>
      <c r="NZN207" s="875"/>
      <c r="NZO207" s="875"/>
      <c r="NZP207" s="875"/>
      <c r="NZQ207" s="875"/>
      <c r="NZR207" s="875"/>
      <c r="NZS207" s="875"/>
      <c r="NZT207" s="875"/>
      <c r="NZU207" s="875"/>
      <c r="NZV207" s="875"/>
      <c r="NZW207" s="875"/>
      <c r="NZX207" s="875"/>
      <c r="NZY207" s="875"/>
      <c r="NZZ207" s="875"/>
      <c r="OAA207" s="875"/>
      <c r="OAB207" s="875"/>
      <c r="OAC207" s="875"/>
      <c r="OAD207" s="875"/>
      <c r="OAE207" s="875"/>
      <c r="OAF207" s="875"/>
      <c r="OAG207" s="875"/>
      <c r="OAH207" s="875"/>
      <c r="OAI207" s="875"/>
      <c r="OAJ207" s="875"/>
      <c r="OAK207" s="875"/>
      <c r="OAL207" s="875"/>
      <c r="OAM207" s="875"/>
      <c r="OAN207" s="875"/>
      <c r="OAO207" s="875"/>
      <c r="OAP207" s="875"/>
      <c r="OAQ207" s="875"/>
      <c r="OAR207" s="875"/>
      <c r="OAS207" s="875"/>
      <c r="OAT207" s="875"/>
      <c r="OAU207" s="875"/>
      <c r="OAV207" s="875"/>
      <c r="OAW207" s="875"/>
      <c r="OAX207" s="875"/>
      <c r="OAY207" s="875"/>
      <c r="OAZ207" s="875"/>
      <c r="OBA207" s="875"/>
      <c r="OBB207" s="875"/>
      <c r="OBC207" s="875"/>
      <c r="OBD207" s="875"/>
      <c r="OBE207" s="875"/>
      <c r="OBF207" s="875"/>
      <c r="OBG207" s="875"/>
      <c r="OBH207" s="875"/>
      <c r="OBI207" s="875"/>
      <c r="OBJ207" s="875"/>
      <c r="OBK207" s="875"/>
      <c r="OBL207" s="875"/>
      <c r="OBM207" s="875"/>
      <c r="OBN207" s="875"/>
      <c r="OBO207" s="875"/>
      <c r="OBP207" s="875"/>
      <c r="OBQ207" s="875"/>
      <c r="OBR207" s="875"/>
      <c r="OBS207" s="875"/>
      <c r="OBT207" s="875"/>
      <c r="OBU207" s="875"/>
      <c r="OBV207" s="875"/>
      <c r="OBW207" s="875"/>
      <c r="OBX207" s="875"/>
      <c r="OBY207" s="875"/>
      <c r="OBZ207" s="875"/>
      <c r="OCA207" s="875"/>
      <c r="OCB207" s="875"/>
      <c r="OCC207" s="875"/>
      <c r="OCD207" s="875"/>
      <c r="OCE207" s="875"/>
      <c r="OCF207" s="875"/>
      <c r="OCG207" s="875"/>
      <c r="OCH207" s="875"/>
      <c r="OCI207" s="875"/>
      <c r="OCJ207" s="875"/>
      <c r="OCK207" s="875"/>
      <c r="OCL207" s="875"/>
      <c r="OCM207" s="875"/>
      <c r="OCN207" s="875"/>
      <c r="OCO207" s="875"/>
      <c r="OCP207" s="875"/>
      <c r="OCQ207" s="875"/>
      <c r="OCR207" s="875"/>
      <c r="OCS207" s="875"/>
      <c r="OCU207" s="875"/>
      <c r="OCV207" s="875"/>
      <c r="OCW207" s="875"/>
      <c r="OCX207" s="875"/>
      <c r="OCY207" s="875"/>
      <c r="OCZ207" s="875"/>
      <c r="ODA207" s="875"/>
      <c r="ODB207" s="875"/>
      <c r="ODC207" s="875"/>
      <c r="ODD207" s="875"/>
      <c r="ODE207" s="875"/>
      <c r="ODF207" s="875"/>
      <c r="ODG207" s="875"/>
      <c r="ODH207" s="875"/>
      <c r="ODI207" s="875"/>
      <c r="ODJ207" s="875"/>
      <c r="ODK207" s="875"/>
      <c r="ODL207" s="875"/>
      <c r="ODM207" s="875"/>
      <c r="ODN207" s="875"/>
      <c r="ODO207" s="875"/>
      <c r="ODP207" s="875"/>
      <c r="ODQ207" s="875"/>
      <c r="ODR207" s="875"/>
      <c r="ODS207" s="875"/>
      <c r="ODT207" s="875"/>
      <c r="ODU207" s="875"/>
      <c r="ODV207" s="875"/>
      <c r="ODW207" s="875"/>
      <c r="ODX207" s="875"/>
      <c r="ODY207" s="875"/>
      <c r="ODZ207" s="875"/>
      <c r="OEA207" s="875"/>
      <c r="OEB207" s="875"/>
      <c r="OEC207" s="875"/>
      <c r="OED207" s="875"/>
      <c r="OEE207" s="875"/>
      <c r="OEF207" s="875"/>
      <c r="OEG207" s="875"/>
      <c r="OEH207" s="875"/>
      <c r="OEI207" s="875"/>
      <c r="OEJ207" s="875"/>
      <c r="OEK207" s="875"/>
      <c r="OEL207" s="875"/>
      <c r="OEM207" s="875"/>
      <c r="OEN207" s="875"/>
      <c r="OEO207" s="875"/>
      <c r="OEP207" s="875"/>
      <c r="OEQ207" s="875"/>
      <c r="OER207" s="875"/>
      <c r="OES207" s="875"/>
      <c r="OET207" s="875"/>
      <c r="OEU207" s="875"/>
      <c r="OEV207" s="875"/>
      <c r="OEW207" s="875"/>
      <c r="OEX207" s="875"/>
      <c r="OEY207" s="875"/>
      <c r="OEZ207" s="875"/>
      <c r="OFA207" s="875"/>
      <c r="OFB207" s="875"/>
      <c r="OFC207" s="875"/>
      <c r="OFD207" s="875"/>
      <c r="OFE207" s="875"/>
      <c r="OFF207" s="875"/>
      <c r="OFG207" s="875"/>
      <c r="OFH207" s="875"/>
      <c r="OFI207" s="875"/>
      <c r="OFJ207" s="875"/>
      <c r="OFK207" s="875"/>
      <c r="OFL207" s="875"/>
      <c r="OFM207" s="875"/>
      <c r="OFN207" s="875"/>
      <c r="OFO207" s="875"/>
      <c r="OFP207" s="875"/>
      <c r="OFQ207" s="875"/>
      <c r="OFR207" s="875"/>
      <c r="OFS207" s="875"/>
      <c r="OFT207" s="875"/>
      <c r="OFU207" s="875"/>
      <c r="OFV207" s="875"/>
      <c r="OFW207" s="875"/>
      <c r="OFX207" s="875"/>
      <c r="OFY207" s="875"/>
      <c r="OFZ207" s="875"/>
      <c r="OGA207" s="875"/>
      <c r="OGB207" s="875"/>
      <c r="OGC207" s="875"/>
      <c r="OGD207" s="875"/>
      <c r="OGE207" s="875"/>
      <c r="OGF207" s="875"/>
      <c r="OGG207" s="875"/>
      <c r="OGH207" s="875"/>
      <c r="OGI207" s="875"/>
      <c r="OGJ207" s="875"/>
      <c r="OGK207" s="875"/>
      <c r="OGL207" s="875"/>
      <c r="OGM207" s="875"/>
      <c r="OGN207" s="875"/>
      <c r="OGO207" s="875"/>
      <c r="OGP207" s="875"/>
      <c r="OGQ207" s="875"/>
      <c r="OGR207" s="875"/>
      <c r="OGS207" s="875"/>
      <c r="OGT207" s="875"/>
      <c r="OGU207" s="875"/>
      <c r="OGV207" s="875"/>
      <c r="OGW207" s="875"/>
      <c r="OGX207" s="875"/>
      <c r="OGY207" s="875"/>
      <c r="OGZ207" s="875"/>
      <c r="OHA207" s="875"/>
      <c r="OHB207" s="875"/>
      <c r="OHC207" s="875"/>
      <c r="OHD207" s="875"/>
      <c r="OHE207" s="875"/>
      <c r="OHF207" s="875"/>
      <c r="OHG207" s="875"/>
      <c r="OHH207" s="875"/>
      <c r="OHI207" s="875"/>
      <c r="OHJ207" s="875"/>
      <c r="OHK207" s="875"/>
      <c r="OHL207" s="875"/>
      <c r="OHM207" s="875"/>
      <c r="OHN207" s="875"/>
      <c r="OHO207" s="875"/>
      <c r="OHP207" s="875"/>
      <c r="OHQ207" s="875"/>
      <c r="OHR207" s="875"/>
      <c r="OHS207" s="875"/>
      <c r="OHT207" s="875"/>
      <c r="OHU207" s="875"/>
      <c r="OHV207" s="875"/>
      <c r="OHW207" s="875"/>
      <c r="OHX207" s="875"/>
      <c r="OHY207" s="875"/>
      <c r="OHZ207" s="875"/>
      <c r="OIA207" s="875"/>
      <c r="OIB207" s="875"/>
      <c r="OIC207" s="875"/>
      <c r="OID207" s="875"/>
      <c r="OIE207" s="875"/>
      <c r="OIF207" s="875"/>
      <c r="OIG207" s="875"/>
      <c r="OIH207" s="875"/>
      <c r="OII207" s="875"/>
      <c r="OIJ207" s="875"/>
      <c r="OIK207" s="875"/>
      <c r="OIL207" s="875"/>
      <c r="OIM207" s="875"/>
      <c r="OIN207" s="875"/>
      <c r="OIO207" s="875"/>
      <c r="OIP207" s="875"/>
      <c r="OIQ207" s="875"/>
      <c r="OIR207" s="875"/>
      <c r="OIS207" s="875"/>
      <c r="OIT207" s="875"/>
      <c r="OIU207" s="875"/>
      <c r="OIV207" s="875"/>
      <c r="OIW207" s="875"/>
      <c r="OIX207" s="875"/>
      <c r="OIY207" s="875"/>
      <c r="OIZ207" s="875"/>
      <c r="OJA207" s="875"/>
      <c r="OJB207" s="875"/>
      <c r="OJC207" s="875"/>
      <c r="OJD207" s="875"/>
      <c r="OJE207" s="875"/>
      <c r="OJF207" s="875"/>
      <c r="OJG207" s="875"/>
      <c r="OJH207" s="875"/>
      <c r="OJI207" s="875"/>
      <c r="OJJ207" s="875"/>
      <c r="OJK207" s="875"/>
      <c r="OJL207" s="875"/>
      <c r="OJM207" s="875"/>
      <c r="OJN207" s="875"/>
      <c r="OJO207" s="875"/>
      <c r="OJP207" s="875"/>
      <c r="OJQ207" s="875"/>
      <c r="OJR207" s="875"/>
      <c r="OJS207" s="875"/>
      <c r="OJT207" s="875"/>
      <c r="OJU207" s="875"/>
      <c r="OJV207" s="875"/>
      <c r="OJW207" s="875"/>
      <c r="OJX207" s="875"/>
      <c r="OJY207" s="875"/>
      <c r="OJZ207" s="875"/>
      <c r="OKA207" s="875"/>
      <c r="OKB207" s="875"/>
      <c r="OKC207" s="875"/>
      <c r="OKD207" s="875"/>
      <c r="OKE207" s="875"/>
      <c r="OKF207" s="875"/>
      <c r="OKG207" s="875"/>
      <c r="OKH207" s="875"/>
      <c r="OKI207" s="875"/>
      <c r="OKJ207" s="875"/>
      <c r="OKK207" s="875"/>
      <c r="OKL207" s="875"/>
      <c r="OKM207" s="875"/>
      <c r="OKN207" s="875"/>
      <c r="OKO207" s="875"/>
      <c r="OKP207" s="875"/>
      <c r="OKQ207" s="875"/>
      <c r="OKR207" s="875"/>
      <c r="OKS207" s="875"/>
      <c r="OKT207" s="875"/>
      <c r="OKU207" s="875"/>
      <c r="OKV207" s="875"/>
      <c r="OKW207" s="875"/>
      <c r="OKX207" s="875"/>
      <c r="OKY207" s="875"/>
      <c r="OKZ207" s="875"/>
      <c r="OLA207" s="875"/>
      <c r="OLB207" s="875"/>
      <c r="OLC207" s="875"/>
      <c r="OLD207" s="875"/>
      <c r="OLE207" s="875"/>
      <c r="OLF207" s="875"/>
      <c r="OLG207" s="875"/>
      <c r="OLH207" s="875"/>
      <c r="OLI207" s="875"/>
      <c r="OLJ207" s="875"/>
      <c r="OLK207" s="875"/>
      <c r="OLL207" s="875"/>
      <c r="OLM207" s="875"/>
      <c r="OLN207" s="875"/>
      <c r="OLO207" s="875"/>
      <c r="OLP207" s="875"/>
      <c r="OLQ207" s="875"/>
      <c r="OLR207" s="875"/>
      <c r="OLS207" s="875"/>
      <c r="OLT207" s="875"/>
      <c r="OLU207" s="875"/>
      <c r="OLV207" s="875"/>
      <c r="OLW207" s="875"/>
      <c r="OLX207" s="875"/>
      <c r="OLY207" s="875"/>
      <c r="OLZ207" s="875"/>
      <c r="OMA207" s="875"/>
      <c r="OMB207" s="875"/>
      <c r="OMC207" s="875"/>
      <c r="OMD207" s="875"/>
      <c r="OME207" s="875"/>
      <c r="OMF207" s="875"/>
      <c r="OMG207" s="875"/>
      <c r="OMH207" s="875"/>
      <c r="OMI207" s="875"/>
      <c r="OMJ207" s="875"/>
      <c r="OMK207" s="875"/>
      <c r="OML207" s="875"/>
      <c r="OMM207" s="875"/>
      <c r="OMN207" s="875"/>
      <c r="OMO207" s="875"/>
      <c r="OMQ207" s="875"/>
      <c r="OMR207" s="875"/>
      <c r="OMS207" s="875"/>
      <c r="OMT207" s="875"/>
      <c r="OMU207" s="875"/>
      <c r="OMV207" s="875"/>
      <c r="OMW207" s="875"/>
      <c r="OMX207" s="875"/>
      <c r="OMY207" s="875"/>
      <c r="OMZ207" s="875"/>
      <c r="ONA207" s="875"/>
      <c r="ONB207" s="875"/>
      <c r="ONC207" s="875"/>
      <c r="OND207" s="875"/>
      <c r="ONE207" s="875"/>
      <c r="ONF207" s="875"/>
      <c r="ONG207" s="875"/>
      <c r="ONH207" s="875"/>
      <c r="ONI207" s="875"/>
      <c r="ONJ207" s="875"/>
      <c r="ONK207" s="875"/>
      <c r="ONL207" s="875"/>
      <c r="ONM207" s="875"/>
      <c r="ONN207" s="875"/>
      <c r="ONO207" s="875"/>
      <c r="ONP207" s="875"/>
      <c r="ONQ207" s="875"/>
      <c r="ONR207" s="875"/>
      <c r="ONS207" s="875"/>
      <c r="ONT207" s="875"/>
      <c r="ONU207" s="875"/>
      <c r="ONV207" s="875"/>
      <c r="ONW207" s="875"/>
      <c r="ONX207" s="875"/>
      <c r="ONY207" s="875"/>
      <c r="ONZ207" s="875"/>
      <c r="OOA207" s="875"/>
      <c r="OOB207" s="875"/>
      <c r="OOC207" s="875"/>
      <c r="OOD207" s="875"/>
      <c r="OOE207" s="875"/>
      <c r="OOF207" s="875"/>
      <c r="OOG207" s="875"/>
      <c r="OOH207" s="875"/>
      <c r="OOI207" s="875"/>
      <c r="OOJ207" s="875"/>
      <c r="OOK207" s="875"/>
      <c r="OOL207" s="875"/>
      <c r="OOM207" s="875"/>
      <c r="OON207" s="875"/>
      <c r="OOO207" s="875"/>
      <c r="OOP207" s="875"/>
      <c r="OOQ207" s="875"/>
      <c r="OOR207" s="875"/>
      <c r="OOS207" s="875"/>
      <c r="OOT207" s="875"/>
      <c r="OOU207" s="875"/>
      <c r="OOV207" s="875"/>
      <c r="OOW207" s="875"/>
      <c r="OOX207" s="875"/>
      <c r="OOY207" s="875"/>
      <c r="OOZ207" s="875"/>
      <c r="OPA207" s="875"/>
      <c r="OPB207" s="875"/>
      <c r="OPC207" s="875"/>
      <c r="OPD207" s="875"/>
      <c r="OPE207" s="875"/>
      <c r="OPF207" s="875"/>
      <c r="OPG207" s="875"/>
      <c r="OPH207" s="875"/>
      <c r="OPI207" s="875"/>
      <c r="OPJ207" s="875"/>
      <c r="OPK207" s="875"/>
      <c r="OPL207" s="875"/>
      <c r="OPM207" s="875"/>
      <c r="OPN207" s="875"/>
      <c r="OPO207" s="875"/>
      <c r="OPP207" s="875"/>
      <c r="OPQ207" s="875"/>
      <c r="OPR207" s="875"/>
      <c r="OPS207" s="875"/>
      <c r="OPT207" s="875"/>
      <c r="OPU207" s="875"/>
      <c r="OPV207" s="875"/>
      <c r="OPW207" s="875"/>
      <c r="OPX207" s="875"/>
      <c r="OPY207" s="875"/>
      <c r="OPZ207" s="875"/>
      <c r="OQA207" s="875"/>
      <c r="OQB207" s="875"/>
      <c r="OQC207" s="875"/>
      <c r="OQD207" s="875"/>
      <c r="OQE207" s="875"/>
      <c r="OQF207" s="875"/>
      <c r="OQG207" s="875"/>
      <c r="OQH207" s="875"/>
      <c r="OQI207" s="875"/>
      <c r="OQJ207" s="875"/>
      <c r="OQK207" s="875"/>
      <c r="OQL207" s="875"/>
      <c r="OQM207" s="875"/>
      <c r="OQN207" s="875"/>
      <c r="OQO207" s="875"/>
      <c r="OQP207" s="875"/>
      <c r="OQQ207" s="875"/>
      <c r="OQR207" s="875"/>
      <c r="OQS207" s="875"/>
      <c r="OQT207" s="875"/>
      <c r="OQU207" s="875"/>
      <c r="OQV207" s="875"/>
      <c r="OQW207" s="875"/>
      <c r="OQX207" s="875"/>
      <c r="OQY207" s="875"/>
      <c r="OQZ207" s="875"/>
      <c r="ORA207" s="875"/>
      <c r="ORB207" s="875"/>
      <c r="ORC207" s="875"/>
      <c r="ORD207" s="875"/>
      <c r="ORE207" s="875"/>
      <c r="ORF207" s="875"/>
      <c r="ORG207" s="875"/>
      <c r="ORH207" s="875"/>
      <c r="ORI207" s="875"/>
      <c r="ORJ207" s="875"/>
      <c r="ORK207" s="875"/>
      <c r="ORL207" s="875"/>
      <c r="ORM207" s="875"/>
      <c r="ORN207" s="875"/>
      <c r="ORO207" s="875"/>
      <c r="ORP207" s="875"/>
      <c r="ORQ207" s="875"/>
      <c r="ORR207" s="875"/>
      <c r="ORS207" s="875"/>
      <c r="ORT207" s="875"/>
      <c r="ORU207" s="875"/>
      <c r="ORV207" s="875"/>
      <c r="ORW207" s="875"/>
      <c r="ORX207" s="875"/>
      <c r="ORY207" s="875"/>
      <c r="ORZ207" s="875"/>
      <c r="OSA207" s="875"/>
      <c r="OSB207" s="875"/>
      <c r="OSC207" s="875"/>
      <c r="OSD207" s="875"/>
      <c r="OSE207" s="875"/>
      <c r="OSF207" s="875"/>
      <c r="OSG207" s="875"/>
      <c r="OSH207" s="875"/>
      <c r="OSI207" s="875"/>
      <c r="OSJ207" s="875"/>
      <c r="OSK207" s="875"/>
      <c r="OSL207" s="875"/>
      <c r="OSM207" s="875"/>
      <c r="OSN207" s="875"/>
      <c r="OSO207" s="875"/>
      <c r="OSP207" s="875"/>
      <c r="OSQ207" s="875"/>
      <c r="OSR207" s="875"/>
      <c r="OSS207" s="875"/>
      <c r="OST207" s="875"/>
      <c r="OSU207" s="875"/>
      <c r="OSV207" s="875"/>
      <c r="OSW207" s="875"/>
      <c r="OSX207" s="875"/>
      <c r="OSY207" s="875"/>
      <c r="OSZ207" s="875"/>
      <c r="OTA207" s="875"/>
      <c r="OTB207" s="875"/>
      <c r="OTC207" s="875"/>
      <c r="OTD207" s="875"/>
      <c r="OTE207" s="875"/>
      <c r="OTF207" s="875"/>
      <c r="OTG207" s="875"/>
      <c r="OTH207" s="875"/>
      <c r="OTI207" s="875"/>
      <c r="OTJ207" s="875"/>
      <c r="OTK207" s="875"/>
      <c r="OTL207" s="875"/>
      <c r="OTM207" s="875"/>
      <c r="OTN207" s="875"/>
      <c r="OTO207" s="875"/>
      <c r="OTP207" s="875"/>
      <c r="OTQ207" s="875"/>
      <c r="OTR207" s="875"/>
      <c r="OTS207" s="875"/>
      <c r="OTT207" s="875"/>
      <c r="OTU207" s="875"/>
      <c r="OTV207" s="875"/>
      <c r="OTW207" s="875"/>
      <c r="OTX207" s="875"/>
      <c r="OTY207" s="875"/>
      <c r="OTZ207" s="875"/>
      <c r="OUA207" s="875"/>
      <c r="OUB207" s="875"/>
      <c r="OUC207" s="875"/>
      <c r="OUD207" s="875"/>
      <c r="OUE207" s="875"/>
      <c r="OUF207" s="875"/>
      <c r="OUG207" s="875"/>
      <c r="OUH207" s="875"/>
      <c r="OUI207" s="875"/>
      <c r="OUJ207" s="875"/>
      <c r="OUK207" s="875"/>
      <c r="OUL207" s="875"/>
      <c r="OUM207" s="875"/>
      <c r="OUN207" s="875"/>
      <c r="OUO207" s="875"/>
      <c r="OUP207" s="875"/>
      <c r="OUQ207" s="875"/>
      <c r="OUR207" s="875"/>
      <c r="OUS207" s="875"/>
      <c r="OUT207" s="875"/>
      <c r="OUU207" s="875"/>
      <c r="OUV207" s="875"/>
      <c r="OUW207" s="875"/>
      <c r="OUX207" s="875"/>
      <c r="OUY207" s="875"/>
      <c r="OUZ207" s="875"/>
      <c r="OVA207" s="875"/>
      <c r="OVB207" s="875"/>
      <c r="OVC207" s="875"/>
      <c r="OVD207" s="875"/>
      <c r="OVE207" s="875"/>
      <c r="OVF207" s="875"/>
      <c r="OVG207" s="875"/>
      <c r="OVH207" s="875"/>
      <c r="OVI207" s="875"/>
      <c r="OVJ207" s="875"/>
      <c r="OVK207" s="875"/>
      <c r="OVL207" s="875"/>
      <c r="OVM207" s="875"/>
      <c r="OVN207" s="875"/>
      <c r="OVO207" s="875"/>
      <c r="OVP207" s="875"/>
      <c r="OVQ207" s="875"/>
      <c r="OVR207" s="875"/>
      <c r="OVS207" s="875"/>
      <c r="OVT207" s="875"/>
      <c r="OVU207" s="875"/>
      <c r="OVV207" s="875"/>
      <c r="OVW207" s="875"/>
      <c r="OVX207" s="875"/>
      <c r="OVY207" s="875"/>
      <c r="OVZ207" s="875"/>
      <c r="OWA207" s="875"/>
      <c r="OWB207" s="875"/>
      <c r="OWC207" s="875"/>
      <c r="OWD207" s="875"/>
      <c r="OWE207" s="875"/>
      <c r="OWF207" s="875"/>
      <c r="OWG207" s="875"/>
      <c r="OWH207" s="875"/>
      <c r="OWI207" s="875"/>
      <c r="OWJ207" s="875"/>
      <c r="OWK207" s="875"/>
      <c r="OWM207" s="875"/>
      <c r="OWN207" s="875"/>
      <c r="OWO207" s="875"/>
      <c r="OWP207" s="875"/>
      <c r="OWQ207" s="875"/>
      <c r="OWR207" s="875"/>
      <c r="OWS207" s="875"/>
      <c r="OWT207" s="875"/>
      <c r="OWU207" s="875"/>
      <c r="OWV207" s="875"/>
      <c r="OWW207" s="875"/>
      <c r="OWX207" s="875"/>
      <c r="OWY207" s="875"/>
      <c r="OWZ207" s="875"/>
      <c r="OXA207" s="875"/>
      <c r="OXB207" s="875"/>
      <c r="OXC207" s="875"/>
      <c r="OXD207" s="875"/>
      <c r="OXE207" s="875"/>
      <c r="OXF207" s="875"/>
      <c r="OXG207" s="875"/>
      <c r="OXH207" s="875"/>
      <c r="OXI207" s="875"/>
      <c r="OXJ207" s="875"/>
      <c r="OXK207" s="875"/>
      <c r="OXL207" s="875"/>
      <c r="OXM207" s="875"/>
      <c r="OXN207" s="875"/>
      <c r="OXO207" s="875"/>
      <c r="OXP207" s="875"/>
      <c r="OXQ207" s="875"/>
      <c r="OXR207" s="875"/>
      <c r="OXS207" s="875"/>
      <c r="OXT207" s="875"/>
      <c r="OXU207" s="875"/>
      <c r="OXV207" s="875"/>
      <c r="OXW207" s="875"/>
      <c r="OXX207" s="875"/>
      <c r="OXY207" s="875"/>
      <c r="OXZ207" s="875"/>
      <c r="OYA207" s="875"/>
      <c r="OYB207" s="875"/>
      <c r="OYC207" s="875"/>
      <c r="OYD207" s="875"/>
      <c r="OYE207" s="875"/>
      <c r="OYF207" s="875"/>
      <c r="OYG207" s="875"/>
      <c r="OYH207" s="875"/>
      <c r="OYI207" s="875"/>
      <c r="OYJ207" s="875"/>
      <c r="OYK207" s="875"/>
      <c r="OYL207" s="875"/>
      <c r="OYM207" s="875"/>
      <c r="OYN207" s="875"/>
      <c r="OYO207" s="875"/>
      <c r="OYP207" s="875"/>
      <c r="OYQ207" s="875"/>
      <c r="OYR207" s="875"/>
      <c r="OYS207" s="875"/>
      <c r="OYT207" s="875"/>
      <c r="OYU207" s="875"/>
      <c r="OYV207" s="875"/>
      <c r="OYW207" s="875"/>
      <c r="OYX207" s="875"/>
      <c r="OYY207" s="875"/>
      <c r="OYZ207" s="875"/>
      <c r="OZA207" s="875"/>
      <c r="OZB207" s="875"/>
      <c r="OZC207" s="875"/>
      <c r="OZD207" s="875"/>
      <c r="OZE207" s="875"/>
      <c r="OZF207" s="875"/>
      <c r="OZG207" s="875"/>
      <c r="OZH207" s="875"/>
      <c r="OZI207" s="875"/>
      <c r="OZJ207" s="875"/>
      <c r="OZK207" s="875"/>
      <c r="OZL207" s="875"/>
      <c r="OZM207" s="875"/>
      <c r="OZN207" s="875"/>
      <c r="OZO207" s="875"/>
      <c r="OZP207" s="875"/>
      <c r="OZQ207" s="875"/>
      <c r="OZR207" s="875"/>
      <c r="OZS207" s="875"/>
      <c r="OZT207" s="875"/>
      <c r="OZU207" s="875"/>
      <c r="OZV207" s="875"/>
      <c r="OZW207" s="875"/>
      <c r="OZX207" s="875"/>
      <c r="OZY207" s="875"/>
      <c r="OZZ207" s="875"/>
      <c r="PAA207" s="875"/>
      <c r="PAB207" s="875"/>
      <c r="PAC207" s="875"/>
      <c r="PAD207" s="875"/>
      <c r="PAE207" s="875"/>
      <c r="PAF207" s="875"/>
      <c r="PAG207" s="875"/>
      <c r="PAH207" s="875"/>
      <c r="PAI207" s="875"/>
      <c r="PAJ207" s="875"/>
      <c r="PAK207" s="875"/>
      <c r="PAL207" s="875"/>
      <c r="PAM207" s="875"/>
      <c r="PAN207" s="875"/>
      <c r="PAO207" s="875"/>
      <c r="PAP207" s="875"/>
      <c r="PAQ207" s="875"/>
      <c r="PAR207" s="875"/>
      <c r="PAS207" s="875"/>
      <c r="PAT207" s="875"/>
      <c r="PAU207" s="875"/>
      <c r="PAV207" s="875"/>
      <c r="PAW207" s="875"/>
      <c r="PAX207" s="875"/>
      <c r="PAY207" s="875"/>
      <c r="PAZ207" s="875"/>
      <c r="PBA207" s="875"/>
      <c r="PBB207" s="875"/>
      <c r="PBC207" s="875"/>
      <c r="PBD207" s="875"/>
      <c r="PBE207" s="875"/>
      <c r="PBF207" s="875"/>
      <c r="PBG207" s="875"/>
      <c r="PBH207" s="875"/>
      <c r="PBI207" s="875"/>
      <c r="PBJ207" s="875"/>
      <c r="PBK207" s="875"/>
      <c r="PBL207" s="875"/>
      <c r="PBM207" s="875"/>
      <c r="PBN207" s="875"/>
      <c r="PBO207" s="875"/>
      <c r="PBP207" s="875"/>
      <c r="PBQ207" s="875"/>
      <c r="PBR207" s="875"/>
      <c r="PBS207" s="875"/>
      <c r="PBT207" s="875"/>
      <c r="PBU207" s="875"/>
      <c r="PBV207" s="875"/>
      <c r="PBW207" s="875"/>
      <c r="PBX207" s="875"/>
      <c r="PBY207" s="875"/>
      <c r="PBZ207" s="875"/>
      <c r="PCA207" s="875"/>
      <c r="PCB207" s="875"/>
      <c r="PCC207" s="875"/>
      <c r="PCD207" s="875"/>
      <c r="PCE207" s="875"/>
      <c r="PCF207" s="875"/>
      <c r="PCG207" s="875"/>
      <c r="PCH207" s="875"/>
      <c r="PCI207" s="875"/>
      <c r="PCJ207" s="875"/>
      <c r="PCK207" s="875"/>
      <c r="PCL207" s="875"/>
      <c r="PCM207" s="875"/>
      <c r="PCN207" s="875"/>
      <c r="PCO207" s="875"/>
      <c r="PCP207" s="875"/>
      <c r="PCQ207" s="875"/>
      <c r="PCR207" s="875"/>
      <c r="PCS207" s="875"/>
      <c r="PCT207" s="875"/>
      <c r="PCU207" s="875"/>
      <c r="PCV207" s="875"/>
      <c r="PCW207" s="875"/>
      <c r="PCX207" s="875"/>
      <c r="PCY207" s="875"/>
      <c r="PCZ207" s="875"/>
      <c r="PDA207" s="875"/>
      <c r="PDB207" s="875"/>
      <c r="PDC207" s="875"/>
      <c r="PDD207" s="875"/>
      <c r="PDE207" s="875"/>
      <c r="PDF207" s="875"/>
      <c r="PDG207" s="875"/>
      <c r="PDH207" s="875"/>
      <c r="PDI207" s="875"/>
      <c r="PDJ207" s="875"/>
      <c r="PDK207" s="875"/>
      <c r="PDL207" s="875"/>
      <c r="PDM207" s="875"/>
      <c r="PDN207" s="875"/>
      <c r="PDO207" s="875"/>
      <c r="PDP207" s="875"/>
      <c r="PDQ207" s="875"/>
      <c r="PDR207" s="875"/>
      <c r="PDS207" s="875"/>
      <c r="PDT207" s="875"/>
      <c r="PDU207" s="875"/>
      <c r="PDV207" s="875"/>
      <c r="PDW207" s="875"/>
      <c r="PDX207" s="875"/>
      <c r="PDY207" s="875"/>
      <c r="PDZ207" s="875"/>
      <c r="PEA207" s="875"/>
      <c r="PEB207" s="875"/>
      <c r="PEC207" s="875"/>
      <c r="PED207" s="875"/>
      <c r="PEE207" s="875"/>
      <c r="PEF207" s="875"/>
      <c r="PEG207" s="875"/>
      <c r="PEH207" s="875"/>
      <c r="PEI207" s="875"/>
      <c r="PEJ207" s="875"/>
      <c r="PEK207" s="875"/>
      <c r="PEL207" s="875"/>
      <c r="PEM207" s="875"/>
      <c r="PEN207" s="875"/>
      <c r="PEO207" s="875"/>
      <c r="PEP207" s="875"/>
      <c r="PEQ207" s="875"/>
      <c r="PER207" s="875"/>
      <c r="PES207" s="875"/>
      <c r="PET207" s="875"/>
      <c r="PEU207" s="875"/>
      <c r="PEV207" s="875"/>
      <c r="PEW207" s="875"/>
      <c r="PEX207" s="875"/>
      <c r="PEY207" s="875"/>
      <c r="PEZ207" s="875"/>
      <c r="PFA207" s="875"/>
      <c r="PFB207" s="875"/>
      <c r="PFC207" s="875"/>
      <c r="PFD207" s="875"/>
      <c r="PFE207" s="875"/>
      <c r="PFF207" s="875"/>
      <c r="PFG207" s="875"/>
      <c r="PFH207" s="875"/>
      <c r="PFI207" s="875"/>
      <c r="PFJ207" s="875"/>
      <c r="PFK207" s="875"/>
      <c r="PFL207" s="875"/>
      <c r="PFM207" s="875"/>
      <c r="PFN207" s="875"/>
      <c r="PFO207" s="875"/>
      <c r="PFP207" s="875"/>
      <c r="PFQ207" s="875"/>
      <c r="PFR207" s="875"/>
      <c r="PFS207" s="875"/>
      <c r="PFT207" s="875"/>
      <c r="PFU207" s="875"/>
      <c r="PFV207" s="875"/>
      <c r="PFW207" s="875"/>
      <c r="PFX207" s="875"/>
      <c r="PFY207" s="875"/>
      <c r="PFZ207" s="875"/>
      <c r="PGA207" s="875"/>
      <c r="PGB207" s="875"/>
      <c r="PGC207" s="875"/>
      <c r="PGD207" s="875"/>
      <c r="PGE207" s="875"/>
      <c r="PGF207" s="875"/>
      <c r="PGG207" s="875"/>
      <c r="PGI207" s="875"/>
      <c r="PGJ207" s="875"/>
      <c r="PGK207" s="875"/>
      <c r="PGL207" s="875"/>
      <c r="PGM207" s="875"/>
      <c r="PGN207" s="875"/>
      <c r="PGO207" s="875"/>
      <c r="PGP207" s="875"/>
      <c r="PGQ207" s="875"/>
      <c r="PGR207" s="875"/>
      <c r="PGS207" s="875"/>
      <c r="PGT207" s="875"/>
      <c r="PGU207" s="875"/>
      <c r="PGV207" s="875"/>
      <c r="PGW207" s="875"/>
      <c r="PGX207" s="875"/>
      <c r="PGY207" s="875"/>
      <c r="PGZ207" s="875"/>
      <c r="PHA207" s="875"/>
      <c r="PHB207" s="875"/>
      <c r="PHC207" s="875"/>
      <c r="PHD207" s="875"/>
      <c r="PHE207" s="875"/>
      <c r="PHF207" s="875"/>
      <c r="PHG207" s="875"/>
      <c r="PHH207" s="875"/>
      <c r="PHI207" s="875"/>
      <c r="PHJ207" s="875"/>
      <c r="PHK207" s="875"/>
      <c r="PHL207" s="875"/>
      <c r="PHM207" s="875"/>
      <c r="PHN207" s="875"/>
      <c r="PHO207" s="875"/>
      <c r="PHP207" s="875"/>
      <c r="PHQ207" s="875"/>
      <c r="PHR207" s="875"/>
      <c r="PHS207" s="875"/>
      <c r="PHT207" s="875"/>
      <c r="PHU207" s="875"/>
      <c r="PHV207" s="875"/>
      <c r="PHW207" s="875"/>
      <c r="PHX207" s="875"/>
      <c r="PHY207" s="875"/>
      <c r="PHZ207" s="875"/>
      <c r="PIA207" s="875"/>
      <c r="PIB207" s="875"/>
      <c r="PIC207" s="875"/>
      <c r="PID207" s="875"/>
      <c r="PIE207" s="875"/>
      <c r="PIF207" s="875"/>
      <c r="PIG207" s="875"/>
      <c r="PIH207" s="875"/>
      <c r="PII207" s="875"/>
      <c r="PIJ207" s="875"/>
      <c r="PIK207" s="875"/>
      <c r="PIL207" s="875"/>
      <c r="PIM207" s="875"/>
      <c r="PIN207" s="875"/>
      <c r="PIO207" s="875"/>
      <c r="PIP207" s="875"/>
      <c r="PIQ207" s="875"/>
      <c r="PIR207" s="875"/>
      <c r="PIS207" s="875"/>
      <c r="PIT207" s="875"/>
      <c r="PIU207" s="875"/>
      <c r="PIV207" s="875"/>
      <c r="PIW207" s="875"/>
      <c r="PIX207" s="875"/>
      <c r="PIY207" s="875"/>
      <c r="PIZ207" s="875"/>
      <c r="PJA207" s="875"/>
      <c r="PJB207" s="875"/>
      <c r="PJC207" s="875"/>
      <c r="PJD207" s="875"/>
      <c r="PJE207" s="875"/>
      <c r="PJF207" s="875"/>
      <c r="PJG207" s="875"/>
      <c r="PJH207" s="875"/>
      <c r="PJI207" s="875"/>
      <c r="PJJ207" s="875"/>
      <c r="PJK207" s="875"/>
      <c r="PJL207" s="875"/>
      <c r="PJM207" s="875"/>
      <c r="PJN207" s="875"/>
      <c r="PJO207" s="875"/>
      <c r="PJP207" s="875"/>
      <c r="PJQ207" s="875"/>
      <c r="PJR207" s="875"/>
      <c r="PJS207" s="875"/>
      <c r="PJT207" s="875"/>
      <c r="PJU207" s="875"/>
      <c r="PJV207" s="875"/>
      <c r="PJW207" s="875"/>
      <c r="PJX207" s="875"/>
      <c r="PJY207" s="875"/>
      <c r="PJZ207" s="875"/>
      <c r="PKA207" s="875"/>
      <c r="PKB207" s="875"/>
      <c r="PKC207" s="875"/>
      <c r="PKD207" s="875"/>
      <c r="PKE207" s="875"/>
      <c r="PKF207" s="875"/>
      <c r="PKG207" s="875"/>
      <c r="PKH207" s="875"/>
      <c r="PKI207" s="875"/>
      <c r="PKJ207" s="875"/>
      <c r="PKK207" s="875"/>
      <c r="PKL207" s="875"/>
      <c r="PKM207" s="875"/>
      <c r="PKN207" s="875"/>
      <c r="PKO207" s="875"/>
      <c r="PKP207" s="875"/>
      <c r="PKQ207" s="875"/>
      <c r="PKR207" s="875"/>
      <c r="PKS207" s="875"/>
      <c r="PKT207" s="875"/>
      <c r="PKU207" s="875"/>
      <c r="PKV207" s="875"/>
      <c r="PKW207" s="875"/>
      <c r="PKX207" s="875"/>
      <c r="PKY207" s="875"/>
      <c r="PKZ207" s="875"/>
      <c r="PLA207" s="875"/>
      <c r="PLB207" s="875"/>
      <c r="PLC207" s="875"/>
      <c r="PLD207" s="875"/>
      <c r="PLE207" s="875"/>
      <c r="PLF207" s="875"/>
      <c r="PLG207" s="875"/>
      <c r="PLH207" s="875"/>
      <c r="PLI207" s="875"/>
      <c r="PLJ207" s="875"/>
      <c r="PLK207" s="875"/>
      <c r="PLL207" s="875"/>
      <c r="PLM207" s="875"/>
      <c r="PLN207" s="875"/>
      <c r="PLO207" s="875"/>
      <c r="PLP207" s="875"/>
      <c r="PLQ207" s="875"/>
      <c r="PLR207" s="875"/>
      <c r="PLS207" s="875"/>
      <c r="PLT207" s="875"/>
      <c r="PLU207" s="875"/>
      <c r="PLV207" s="875"/>
      <c r="PLW207" s="875"/>
      <c r="PLX207" s="875"/>
      <c r="PLY207" s="875"/>
      <c r="PLZ207" s="875"/>
      <c r="PMA207" s="875"/>
      <c r="PMB207" s="875"/>
      <c r="PMC207" s="875"/>
      <c r="PMD207" s="875"/>
      <c r="PME207" s="875"/>
      <c r="PMF207" s="875"/>
      <c r="PMG207" s="875"/>
      <c r="PMH207" s="875"/>
      <c r="PMI207" s="875"/>
      <c r="PMJ207" s="875"/>
      <c r="PMK207" s="875"/>
      <c r="PML207" s="875"/>
      <c r="PMM207" s="875"/>
      <c r="PMN207" s="875"/>
      <c r="PMO207" s="875"/>
      <c r="PMP207" s="875"/>
      <c r="PMQ207" s="875"/>
      <c r="PMR207" s="875"/>
      <c r="PMS207" s="875"/>
      <c r="PMT207" s="875"/>
      <c r="PMU207" s="875"/>
      <c r="PMV207" s="875"/>
      <c r="PMW207" s="875"/>
      <c r="PMX207" s="875"/>
      <c r="PMY207" s="875"/>
      <c r="PMZ207" s="875"/>
      <c r="PNA207" s="875"/>
      <c r="PNB207" s="875"/>
      <c r="PNC207" s="875"/>
      <c r="PND207" s="875"/>
      <c r="PNE207" s="875"/>
      <c r="PNF207" s="875"/>
      <c r="PNG207" s="875"/>
      <c r="PNH207" s="875"/>
      <c r="PNI207" s="875"/>
      <c r="PNJ207" s="875"/>
      <c r="PNK207" s="875"/>
      <c r="PNL207" s="875"/>
      <c r="PNM207" s="875"/>
      <c r="PNN207" s="875"/>
      <c r="PNO207" s="875"/>
      <c r="PNP207" s="875"/>
      <c r="PNQ207" s="875"/>
      <c r="PNR207" s="875"/>
      <c r="PNS207" s="875"/>
      <c r="PNT207" s="875"/>
      <c r="PNU207" s="875"/>
      <c r="PNV207" s="875"/>
      <c r="PNW207" s="875"/>
      <c r="PNX207" s="875"/>
      <c r="PNY207" s="875"/>
      <c r="PNZ207" s="875"/>
      <c r="POA207" s="875"/>
      <c r="POB207" s="875"/>
      <c r="POC207" s="875"/>
      <c r="POD207" s="875"/>
      <c r="POE207" s="875"/>
      <c r="POF207" s="875"/>
      <c r="POG207" s="875"/>
      <c r="POH207" s="875"/>
      <c r="POI207" s="875"/>
      <c r="POJ207" s="875"/>
      <c r="POK207" s="875"/>
      <c r="POL207" s="875"/>
      <c r="POM207" s="875"/>
      <c r="PON207" s="875"/>
      <c r="POO207" s="875"/>
      <c r="POP207" s="875"/>
      <c r="POQ207" s="875"/>
      <c r="POR207" s="875"/>
      <c r="POS207" s="875"/>
      <c r="POT207" s="875"/>
      <c r="POU207" s="875"/>
      <c r="POV207" s="875"/>
      <c r="POW207" s="875"/>
      <c r="POX207" s="875"/>
      <c r="POY207" s="875"/>
      <c r="POZ207" s="875"/>
      <c r="PPA207" s="875"/>
      <c r="PPB207" s="875"/>
      <c r="PPC207" s="875"/>
      <c r="PPD207" s="875"/>
      <c r="PPE207" s="875"/>
      <c r="PPF207" s="875"/>
      <c r="PPG207" s="875"/>
      <c r="PPH207" s="875"/>
      <c r="PPI207" s="875"/>
      <c r="PPJ207" s="875"/>
      <c r="PPK207" s="875"/>
      <c r="PPL207" s="875"/>
      <c r="PPM207" s="875"/>
      <c r="PPN207" s="875"/>
      <c r="PPO207" s="875"/>
      <c r="PPP207" s="875"/>
      <c r="PPQ207" s="875"/>
      <c r="PPR207" s="875"/>
      <c r="PPS207" s="875"/>
      <c r="PPT207" s="875"/>
      <c r="PPU207" s="875"/>
      <c r="PPV207" s="875"/>
      <c r="PPW207" s="875"/>
      <c r="PPX207" s="875"/>
      <c r="PPY207" s="875"/>
      <c r="PPZ207" s="875"/>
      <c r="PQA207" s="875"/>
      <c r="PQB207" s="875"/>
      <c r="PQC207" s="875"/>
      <c r="PQE207" s="875"/>
      <c r="PQF207" s="875"/>
      <c r="PQG207" s="875"/>
      <c r="PQH207" s="875"/>
      <c r="PQI207" s="875"/>
      <c r="PQJ207" s="875"/>
      <c r="PQK207" s="875"/>
      <c r="PQL207" s="875"/>
      <c r="PQM207" s="875"/>
      <c r="PQN207" s="875"/>
      <c r="PQO207" s="875"/>
      <c r="PQP207" s="875"/>
      <c r="PQQ207" s="875"/>
      <c r="PQR207" s="875"/>
      <c r="PQS207" s="875"/>
      <c r="PQT207" s="875"/>
      <c r="PQU207" s="875"/>
      <c r="PQV207" s="875"/>
      <c r="PQW207" s="875"/>
      <c r="PQX207" s="875"/>
      <c r="PQY207" s="875"/>
      <c r="PQZ207" s="875"/>
      <c r="PRA207" s="875"/>
      <c r="PRB207" s="875"/>
      <c r="PRC207" s="875"/>
      <c r="PRD207" s="875"/>
      <c r="PRE207" s="875"/>
      <c r="PRF207" s="875"/>
      <c r="PRG207" s="875"/>
      <c r="PRH207" s="875"/>
      <c r="PRI207" s="875"/>
      <c r="PRJ207" s="875"/>
      <c r="PRK207" s="875"/>
      <c r="PRL207" s="875"/>
      <c r="PRM207" s="875"/>
      <c r="PRN207" s="875"/>
      <c r="PRO207" s="875"/>
      <c r="PRP207" s="875"/>
      <c r="PRQ207" s="875"/>
      <c r="PRR207" s="875"/>
      <c r="PRS207" s="875"/>
      <c r="PRT207" s="875"/>
      <c r="PRU207" s="875"/>
      <c r="PRV207" s="875"/>
      <c r="PRW207" s="875"/>
      <c r="PRX207" s="875"/>
      <c r="PRY207" s="875"/>
      <c r="PRZ207" s="875"/>
      <c r="PSA207" s="875"/>
      <c r="PSB207" s="875"/>
      <c r="PSC207" s="875"/>
      <c r="PSD207" s="875"/>
      <c r="PSE207" s="875"/>
      <c r="PSF207" s="875"/>
      <c r="PSG207" s="875"/>
      <c r="PSH207" s="875"/>
      <c r="PSI207" s="875"/>
      <c r="PSJ207" s="875"/>
      <c r="PSK207" s="875"/>
      <c r="PSL207" s="875"/>
      <c r="PSM207" s="875"/>
      <c r="PSN207" s="875"/>
      <c r="PSO207" s="875"/>
      <c r="PSP207" s="875"/>
      <c r="PSQ207" s="875"/>
      <c r="PSR207" s="875"/>
      <c r="PSS207" s="875"/>
      <c r="PST207" s="875"/>
      <c r="PSU207" s="875"/>
      <c r="PSV207" s="875"/>
      <c r="PSW207" s="875"/>
      <c r="PSX207" s="875"/>
      <c r="PSY207" s="875"/>
      <c r="PSZ207" s="875"/>
      <c r="PTA207" s="875"/>
      <c r="PTB207" s="875"/>
      <c r="PTC207" s="875"/>
      <c r="PTD207" s="875"/>
      <c r="PTE207" s="875"/>
      <c r="PTF207" s="875"/>
      <c r="PTG207" s="875"/>
      <c r="PTH207" s="875"/>
      <c r="PTI207" s="875"/>
      <c r="PTJ207" s="875"/>
      <c r="PTK207" s="875"/>
      <c r="PTL207" s="875"/>
      <c r="PTM207" s="875"/>
      <c r="PTN207" s="875"/>
      <c r="PTO207" s="875"/>
      <c r="PTP207" s="875"/>
      <c r="PTQ207" s="875"/>
      <c r="PTR207" s="875"/>
      <c r="PTS207" s="875"/>
      <c r="PTT207" s="875"/>
      <c r="PTU207" s="875"/>
      <c r="PTV207" s="875"/>
      <c r="PTW207" s="875"/>
      <c r="PTX207" s="875"/>
      <c r="PTY207" s="875"/>
      <c r="PTZ207" s="875"/>
      <c r="PUA207" s="875"/>
      <c r="PUB207" s="875"/>
      <c r="PUC207" s="875"/>
      <c r="PUD207" s="875"/>
      <c r="PUE207" s="875"/>
      <c r="PUF207" s="875"/>
      <c r="PUG207" s="875"/>
      <c r="PUH207" s="875"/>
      <c r="PUI207" s="875"/>
      <c r="PUJ207" s="875"/>
      <c r="PUK207" s="875"/>
      <c r="PUL207" s="875"/>
      <c r="PUM207" s="875"/>
      <c r="PUN207" s="875"/>
      <c r="PUO207" s="875"/>
      <c r="PUP207" s="875"/>
      <c r="PUQ207" s="875"/>
      <c r="PUR207" s="875"/>
      <c r="PUS207" s="875"/>
      <c r="PUT207" s="875"/>
      <c r="PUU207" s="875"/>
      <c r="PUV207" s="875"/>
      <c r="PUW207" s="875"/>
      <c r="PUX207" s="875"/>
      <c r="PUY207" s="875"/>
      <c r="PUZ207" s="875"/>
      <c r="PVA207" s="875"/>
      <c r="PVB207" s="875"/>
      <c r="PVC207" s="875"/>
      <c r="PVD207" s="875"/>
      <c r="PVE207" s="875"/>
      <c r="PVF207" s="875"/>
      <c r="PVG207" s="875"/>
      <c r="PVH207" s="875"/>
      <c r="PVI207" s="875"/>
      <c r="PVJ207" s="875"/>
      <c r="PVK207" s="875"/>
      <c r="PVL207" s="875"/>
      <c r="PVM207" s="875"/>
      <c r="PVN207" s="875"/>
      <c r="PVO207" s="875"/>
      <c r="PVP207" s="875"/>
      <c r="PVQ207" s="875"/>
      <c r="PVR207" s="875"/>
      <c r="PVS207" s="875"/>
      <c r="PVT207" s="875"/>
      <c r="PVU207" s="875"/>
      <c r="PVV207" s="875"/>
      <c r="PVW207" s="875"/>
      <c r="PVX207" s="875"/>
      <c r="PVY207" s="875"/>
      <c r="PVZ207" s="875"/>
      <c r="PWA207" s="875"/>
      <c r="PWB207" s="875"/>
      <c r="PWC207" s="875"/>
      <c r="PWD207" s="875"/>
      <c r="PWE207" s="875"/>
      <c r="PWF207" s="875"/>
      <c r="PWG207" s="875"/>
      <c r="PWH207" s="875"/>
      <c r="PWI207" s="875"/>
      <c r="PWJ207" s="875"/>
      <c r="PWK207" s="875"/>
      <c r="PWL207" s="875"/>
      <c r="PWM207" s="875"/>
      <c r="PWN207" s="875"/>
      <c r="PWO207" s="875"/>
      <c r="PWP207" s="875"/>
      <c r="PWQ207" s="875"/>
      <c r="PWR207" s="875"/>
      <c r="PWS207" s="875"/>
      <c r="PWT207" s="875"/>
      <c r="PWU207" s="875"/>
      <c r="PWV207" s="875"/>
      <c r="PWW207" s="875"/>
      <c r="PWX207" s="875"/>
      <c r="PWY207" s="875"/>
      <c r="PWZ207" s="875"/>
      <c r="PXA207" s="875"/>
      <c r="PXB207" s="875"/>
      <c r="PXC207" s="875"/>
      <c r="PXD207" s="875"/>
      <c r="PXE207" s="875"/>
      <c r="PXF207" s="875"/>
      <c r="PXG207" s="875"/>
      <c r="PXH207" s="875"/>
      <c r="PXI207" s="875"/>
      <c r="PXJ207" s="875"/>
      <c r="PXK207" s="875"/>
      <c r="PXL207" s="875"/>
      <c r="PXM207" s="875"/>
      <c r="PXN207" s="875"/>
      <c r="PXO207" s="875"/>
      <c r="PXP207" s="875"/>
      <c r="PXQ207" s="875"/>
      <c r="PXR207" s="875"/>
      <c r="PXS207" s="875"/>
      <c r="PXT207" s="875"/>
      <c r="PXU207" s="875"/>
      <c r="PXV207" s="875"/>
      <c r="PXW207" s="875"/>
      <c r="PXX207" s="875"/>
      <c r="PXY207" s="875"/>
      <c r="PXZ207" s="875"/>
      <c r="PYA207" s="875"/>
      <c r="PYB207" s="875"/>
      <c r="PYC207" s="875"/>
      <c r="PYD207" s="875"/>
      <c r="PYE207" s="875"/>
      <c r="PYF207" s="875"/>
      <c r="PYG207" s="875"/>
      <c r="PYH207" s="875"/>
      <c r="PYI207" s="875"/>
      <c r="PYJ207" s="875"/>
      <c r="PYK207" s="875"/>
      <c r="PYL207" s="875"/>
      <c r="PYM207" s="875"/>
      <c r="PYN207" s="875"/>
      <c r="PYO207" s="875"/>
      <c r="PYP207" s="875"/>
      <c r="PYQ207" s="875"/>
      <c r="PYR207" s="875"/>
      <c r="PYS207" s="875"/>
      <c r="PYT207" s="875"/>
      <c r="PYU207" s="875"/>
      <c r="PYV207" s="875"/>
      <c r="PYW207" s="875"/>
      <c r="PYX207" s="875"/>
      <c r="PYY207" s="875"/>
      <c r="PYZ207" s="875"/>
      <c r="PZA207" s="875"/>
      <c r="PZB207" s="875"/>
      <c r="PZC207" s="875"/>
      <c r="PZD207" s="875"/>
      <c r="PZE207" s="875"/>
      <c r="PZF207" s="875"/>
      <c r="PZG207" s="875"/>
      <c r="PZH207" s="875"/>
      <c r="PZI207" s="875"/>
      <c r="PZJ207" s="875"/>
      <c r="PZK207" s="875"/>
      <c r="PZL207" s="875"/>
      <c r="PZM207" s="875"/>
      <c r="PZN207" s="875"/>
      <c r="PZO207" s="875"/>
      <c r="PZP207" s="875"/>
      <c r="PZQ207" s="875"/>
      <c r="PZR207" s="875"/>
      <c r="PZS207" s="875"/>
      <c r="PZT207" s="875"/>
      <c r="PZU207" s="875"/>
      <c r="PZV207" s="875"/>
      <c r="PZW207" s="875"/>
      <c r="PZX207" s="875"/>
      <c r="PZY207" s="875"/>
      <c r="QAA207" s="875"/>
      <c r="QAB207" s="875"/>
      <c r="QAC207" s="875"/>
      <c r="QAD207" s="875"/>
      <c r="QAE207" s="875"/>
      <c r="QAF207" s="875"/>
      <c r="QAG207" s="875"/>
      <c r="QAH207" s="875"/>
      <c r="QAI207" s="875"/>
      <c r="QAJ207" s="875"/>
      <c r="QAK207" s="875"/>
      <c r="QAL207" s="875"/>
      <c r="QAM207" s="875"/>
      <c r="QAN207" s="875"/>
      <c r="QAO207" s="875"/>
      <c r="QAP207" s="875"/>
      <c r="QAQ207" s="875"/>
      <c r="QAR207" s="875"/>
      <c r="QAS207" s="875"/>
      <c r="QAT207" s="875"/>
      <c r="QAU207" s="875"/>
      <c r="QAV207" s="875"/>
      <c r="QAW207" s="875"/>
      <c r="QAX207" s="875"/>
      <c r="QAY207" s="875"/>
      <c r="QAZ207" s="875"/>
      <c r="QBA207" s="875"/>
      <c r="QBB207" s="875"/>
      <c r="QBC207" s="875"/>
      <c r="QBD207" s="875"/>
      <c r="QBE207" s="875"/>
      <c r="QBF207" s="875"/>
      <c r="QBG207" s="875"/>
      <c r="QBH207" s="875"/>
      <c r="QBI207" s="875"/>
      <c r="QBJ207" s="875"/>
      <c r="QBK207" s="875"/>
      <c r="QBL207" s="875"/>
      <c r="QBM207" s="875"/>
      <c r="QBN207" s="875"/>
      <c r="QBO207" s="875"/>
      <c r="QBP207" s="875"/>
      <c r="QBQ207" s="875"/>
      <c r="QBR207" s="875"/>
      <c r="QBS207" s="875"/>
      <c r="QBT207" s="875"/>
      <c r="QBU207" s="875"/>
      <c r="QBV207" s="875"/>
      <c r="QBW207" s="875"/>
      <c r="QBX207" s="875"/>
      <c r="QBY207" s="875"/>
      <c r="QBZ207" s="875"/>
      <c r="QCA207" s="875"/>
      <c r="QCB207" s="875"/>
      <c r="QCC207" s="875"/>
      <c r="QCD207" s="875"/>
      <c r="QCE207" s="875"/>
      <c r="QCF207" s="875"/>
      <c r="QCG207" s="875"/>
      <c r="QCH207" s="875"/>
      <c r="QCI207" s="875"/>
      <c r="QCJ207" s="875"/>
      <c r="QCK207" s="875"/>
      <c r="QCL207" s="875"/>
      <c r="QCM207" s="875"/>
      <c r="QCN207" s="875"/>
      <c r="QCO207" s="875"/>
      <c r="QCP207" s="875"/>
      <c r="QCQ207" s="875"/>
      <c r="QCR207" s="875"/>
      <c r="QCS207" s="875"/>
      <c r="QCT207" s="875"/>
      <c r="QCU207" s="875"/>
      <c r="QCV207" s="875"/>
      <c r="QCW207" s="875"/>
      <c r="QCX207" s="875"/>
      <c r="QCY207" s="875"/>
      <c r="QCZ207" s="875"/>
      <c r="QDA207" s="875"/>
      <c r="QDB207" s="875"/>
      <c r="QDC207" s="875"/>
      <c r="QDD207" s="875"/>
      <c r="QDE207" s="875"/>
      <c r="QDF207" s="875"/>
      <c r="QDG207" s="875"/>
      <c r="QDH207" s="875"/>
      <c r="QDI207" s="875"/>
      <c r="QDJ207" s="875"/>
      <c r="QDK207" s="875"/>
      <c r="QDL207" s="875"/>
      <c r="QDM207" s="875"/>
      <c r="QDN207" s="875"/>
      <c r="QDO207" s="875"/>
      <c r="QDP207" s="875"/>
      <c r="QDQ207" s="875"/>
      <c r="QDR207" s="875"/>
      <c r="QDS207" s="875"/>
      <c r="QDT207" s="875"/>
      <c r="QDU207" s="875"/>
      <c r="QDV207" s="875"/>
      <c r="QDW207" s="875"/>
      <c r="QDX207" s="875"/>
      <c r="QDY207" s="875"/>
      <c r="QDZ207" s="875"/>
      <c r="QEA207" s="875"/>
      <c r="QEB207" s="875"/>
      <c r="QEC207" s="875"/>
      <c r="QED207" s="875"/>
      <c r="QEE207" s="875"/>
      <c r="QEF207" s="875"/>
      <c r="QEG207" s="875"/>
      <c r="QEH207" s="875"/>
      <c r="QEI207" s="875"/>
      <c r="QEJ207" s="875"/>
      <c r="QEK207" s="875"/>
      <c r="QEL207" s="875"/>
      <c r="QEM207" s="875"/>
      <c r="QEN207" s="875"/>
      <c r="QEO207" s="875"/>
      <c r="QEP207" s="875"/>
      <c r="QEQ207" s="875"/>
      <c r="QER207" s="875"/>
      <c r="QES207" s="875"/>
      <c r="QET207" s="875"/>
      <c r="QEU207" s="875"/>
      <c r="QEV207" s="875"/>
      <c r="QEW207" s="875"/>
      <c r="QEX207" s="875"/>
      <c r="QEY207" s="875"/>
      <c r="QEZ207" s="875"/>
      <c r="QFA207" s="875"/>
      <c r="QFB207" s="875"/>
      <c r="QFC207" s="875"/>
      <c r="QFD207" s="875"/>
      <c r="QFE207" s="875"/>
      <c r="QFF207" s="875"/>
      <c r="QFG207" s="875"/>
      <c r="QFH207" s="875"/>
      <c r="QFI207" s="875"/>
      <c r="QFJ207" s="875"/>
      <c r="QFK207" s="875"/>
      <c r="QFL207" s="875"/>
      <c r="QFM207" s="875"/>
      <c r="QFN207" s="875"/>
      <c r="QFO207" s="875"/>
      <c r="QFP207" s="875"/>
      <c r="QFQ207" s="875"/>
      <c r="QFR207" s="875"/>
      <c r="QFS207" s="875"/>
      <c r="QFT207" s="875"/>
      <c r="QFU207" s="875"/>
      <c r="QFV207" s="875"/>
      <c r="QFW207" s="875"/>
      <c r="QFX207" s="875"/>
      <c r="QFY207" s="875"/>
      <c r="QFZ207" s="875"/>
      <c r="QGA207" s="875"/>
      <c r="QGB207" s="875"/>
      <c r="QGC207" s="875"/>
      <c r="QGD207" s="875"/>
      <c r="QGE207" s="875"/>
      <c r="QGF207" s="875"/>
      <c r="QGG207" s="875"/>
      <c r="QGH207" s="875"/>
      <c r="QGI207" s="875"/>
      <c r="QGJ207" s="875"/>
      <c r="QGK207" s="875"/>
      <c r="QGL207" s="875"/>
      <c r="QGM207" s="875"/>
      <c r="QGN207" s="875"/>
      <c r="QGO207" s="875"/>
      <c r="QGP207" s="875"/>
      <c r="QGQ207" s="875"/>
      <c r="QGR207" s="875"/>
      <c r="QGS207" s="875"/>
      <c r="QGT207" s="875"/>
      <c r="QGU207" s="875"/>
      <c r="QGV207" s="875"/>
      <c r="QGW207" s="875"/>
      <c r="QGX207" s="875"/>
      <c r="QGY207" s="875"/>
      <c r="QGZ207" s="875"/>
      <c r="QHA207" s="875"/>
      <c r="QHB207" s="875"/>
      <c r="QHC207" s="875"/>
      <c r="QHD207" s="875"/>
      <c r="QHE207" s="875"/>
      <c r="QHF207" s="875"/>
      <c r="QHG207" s="875"/>
      <c r="QHH207" s="875"/>
      <c r="QHI207" s="875"/>
      <c r="QHJ207" s="875"/>
      <c r="QHK207" s="875"/>
      <c r="QHL207" s="875"/>
      <c r="QHM207" s="875"/>
      <c r="QHN207" s="875"/>
      <c r="QHO207" s="875"/>
      <c r="QHP207" s="875"/>
      <c r="QHQ207" s="875"/>
      <c r="QHR207" s="875"/>
      <c r="QHS207" s="875"/>
      <c r="QHT207" s="875"/>
      <c r="QHU207" s="875"/>
      <c r="QHV207" s="875"/>
      <c r="QHW207" s="875"/>
      <c r="QHX207" s="875"/>
      <c r="QHY207" s="875"/>
      <c r="QHZ207" s="875"/>
      <c r="QIA207" s="875"/>
      <c r="QIB207" s="875"/>
      <c r="QIC207" s="875"/>
      <c r="QID207" s="875"/>
      <c r="QIE207" s="875"/>
      <c r="QIF207" s="875"/>
      <c r="QIG207" s="875"/>
      <c r="QIH207" s="875"/>
      <c r="QII207" s="875"/>
      <c r="QIJ207" s="875"/>
      <c r="QIK207" s="875"/>
      <c r="QIL207" s="875"/>
      <c r="QIM207" s="875"/>
      <c r="QIN207" s="875"/>
      <c r="QIO207" s="875"/>
      <c r="QIP207" s="875"/>
      <c r="QIQ207" s="875"/>
      <c r="QIR207" s="875"/>
      <c r="QIS207" s="875"/>
      <c r="QIT207" s="875"/>
      <c r="QIU207" s="875"/>
      <c r="QIV207" s="875"/>
      <c r="QIW207" s="875"/>
      <c r="QIX207" s="875"/>
      <c r="QIY207" s="875"/>
      <c r="QIZ207" s="875"/>
      <c r="QJA207" s="875"/>
      <c r="QJB207" s="875"/>
      <c r="QJC207" s="875"/>
      <c r="QJD207" s="875"/>
      <c r="QJE207" s="875"/>
      <c r="QJF207" s="875"/>
      <c r="QJG207" s="875"/>
      <c r="QJH207" s="875"/>
      <c r="QJI207" s="875"/>
      <c r="QJJ207" s="875"/>
      <c r="QJK207" s="875"/>
      <c r="QJL207" s="875"/>
      <c r="QJM207" s="875"/>
      <c r="QJN207" s="875"/>
      <c r="QJO207" s="875"/>
      <c r="QJP207" s="875"/>
      <c r="QJQ207" s="875"/>
      <c r="QJR207" s="875"/>
      <c r="QJS207" s="875"/>
      <c r="QJT207" s="875"/>
      <c r="QJU207" s="875"/>
      <c r="QJW207" s="875"/>
      <c r="QJX207" s="875"/>
      <c r="QJY207" s="875"/>
      <c r="QJZ207" s="875"/>
      <c r="QKA207" s="875"/>
      <c r="QKB207" s="875"/>
      <c r="QKC207" s="875"/>
      <c r="QKD207" s="875"/>
      <c r="QKE207" s="875"/>
      <c r="QKF207" s="875"/>
      <c r="QKG207" s="875"/>
      <c r="QKH207" s="875"/>
      <c r="QKI207" s="875"/>
      <c r="QKJ207" s="875"/>
      <c r="QKK207" s="875"/>
      <c r="QKL207" s="875"/>
      <c r="QKM207" s="875"/>
      <c r="QKN207" s="875"/>
      <c r="QKO207" s="875"/>
      <c r="QKP207" s="875"/>
      <c r="QKQ207" s="875"/>
      <c r="QKR207" s="875"/>
      <c r="QKS207" s="875"/>
      <c r="QKT207" s="875"/>
      <c r="QKU207" s="875"/>
      <c r="QKV207" s="875"/>
      <c r="QKW207" s="875"/>
      <c r="QKX207" s="875"/>
      <c r="QKY207" s="875"/>
      <c r="QKZ207" s="875"/>
      <c r="QLA207" s="875"/>
      <c r="QLB207" s="875"/>
      <c r="QLC207" s="875"/>
      <c r="QLD207" s="875"/>
      <c r="QLE207" s="875"/>
      <c r="QLF207" s="875"/>
      <c r="QLG207" s="875"/>
      <c r="QLH207" s="875"/>
      <c r="QLI207" s="875"/>
      <c r="QLJ207" s="875"/>
      <c r="QLK207" s="875"/>
      <c r="QLL207" s="875"/>
      <c r="QLM207" s="875"/>
      <c r="QLN207" s="875"/>
      <c r="QLO207" s="875"/>
      <c r="QLP207" s="875"/>
      <c r="QLQ207" s="875"/>
      <c r="QLR207" s="875"/>
      <c r="QLS207" s="875"/>
      <c r="QLT207" s="875"/>
      <c r="QLU207" s="875"/>
      <c r="QLV207" s="875"/>
      <c r="QLW207" s="875"/>
      <c r="QLX207" s="875"/>
      <c r="QLY207" s="875"/>
      <c r="QLZ207" s="875"/>
      <c r="QMA207" s="875"/>
      <c r="QMB207" s="875"/>
      <c r="QMC207" s="875"/>
      <c r="QMD207" s="875"/>
      <c r="QME207" s="875"/>
      <c r="QMF207" s="875"/>
      <c r="QMG207" s="875"/>
      <c r="QMH207" s="875"/>
      <c r="QMI207" s="875"/>
      <c r="QMJ207" s="875"/>
      <c r="QMK207" s="875"/>
      <c r="QML207" s="875"/>
      <c r="QMM207" s="875"/>
      <c r="QMN207" s="875"/>
      <c r="QMO207" s="875"/>
      <c r="QMP207" s="875"/>
      <c r="QMQ207" s="875"/>
      <c r="QMR207" s="875"/>
      <c r="QMS207" s="875"/>
      <c r="QMT207" s="875"/>
      <c r="QMU207" s="875"/>
      <c r="QMV207" s="875"/>
      <c r="QMW207" s="875"/>
      <c r="QMX207" s="875"/>
      <c r="QMY207" s="875"/>
      <c r="QMZ207" s="875"/>
      <c r="QNA207" s="875"/>
      <c r="QNB207" s="875"/>
      <c r="QNC207" s="875"/>
      <c r="QND207" s="875"/>
      <c r="QNE207" s="875"/>
      <c r="QNF207" s="875"/>
      <c r="QNG207" s="875"/>
      <c r="QNH207" s="875"/>
      <c r="QNI207" s="875"/>
      <c r="QNJ207" s="875"/>
      <c r="QNK207" s="875"/>
      <c r="QNL207" s="875"/>
      <c r="QNM207" s="875"/>
      <c r="QNN207" s="875"/>
      <c r="QNO207" s="875"/>
      <c r="QNP207" s="875"/>
      <c r="QNQ207" s="875"/>
      <c r="QNR207" s="875"/>
      <c r="QNS207" s="875"/>
      <c r="QNT207" s="875"/>
      <c r="QNU207" s="875"/>
      <c r="QNV207" s="875"/>
      <c r="QNW207" s="875"/>
      <c r="QNX207" s="875"/>
      <c r="QNY207" s="875"/>
      <c r="QNZ207" s="875"/>
      <c r="QOA207" s="875"/>
      <c r="QOB207" s="875"/>
      <c r="QOC207" s="875"/>
      <c r="QOD207" s="875"/>
      <c r="QOE207" s="875"/>
      <c r="QOF207" s="875"/>
      <c r="QOG207" s="875"/>
      <c r="QOH207" s="875"/>
      <c r="QOI207" s="875"/>
      <c r="QOJ207" s="875"/>
      <c r="QOK207" s="875"/>
      <c r="QOL207" s="875"/>
      <c r="QOM207" s="875"/>
      <c r="QON207" s="875"/>
      <c r="QOO207" s="875"/>
      <c r="QOP207" s="875"/>
      <c r="QOQ207" s="875"/>
      <c r="QOR207" s="875"/>
      <c r="QOS207" s="875"/>
      <c r="QOT207" s="875"/>
      <c r="QOU207" s="875"/>
      <c r="QOV207" s="875"/>
      <c r="QOW207" s="875"/>
      <c r="QOX207" s="875"/>
      <c r="QOY207" s="875"/>
      <c r="QOZ207" s="875"/>
      <c r="QPA207" s="875"/>
      <c r="QPB207" s="875"/>
      <c r="QPC207" s="875"/>
      <c r="QPD207" s="875"/>
      <c r="QPE207" s="875"/>
      <c r="QPF207" s="875"/>
      <c r="QPG207" s="875"/>
      <c r="QPH207" s="875"/>
      <c r="QPI207" s="875"/>
      <c r="QPJ207" s="875"/>
      <c r="QPK207" s="875"/>
      <c r="QPL207" s="875"/>
      <c r="QPM207" s="875"/>
      <c r="QPN207" s="875"/>
      <c r="QPO207" s="875"/>
      <c r="QPP207" s="875"/>
      <c r="QPQ207" s="875"/>
      <c r="QPR207" s="875"/>
      <c r="QPS207" s="875"/>
      <c r="QPT207" s="875"/>
      <c r="QPU207" s="875"/>
      <c r="QPV207" s="875"/>
      <c r="QPW207" s="875"/>
      <c r="QPX207" s="875"/>
      <c r="QPY207" s="875"/>
      <c r="QPZ207" s="875"/>
      <c r="QQA207" s="875"/>
      <c r="QQB207" s="875"/>
      <c r="QQC207" s="875"/>
      <c r="QQD207" s="875"/>
      <c r="QQE207" s="875"/>
      <c r="QQF207" s="875"/>
      <c r="QQG207" s="875"/>
      <c r="QQH207" s="875"/>
      <c r="QQI207" s="875"/>
      <c r="QQJ207" s="875"/>
      <c r="QQK207" s="875"/>
      <c r="QQL207" s="875"/>
      <c r="QQM207" s="875"/>
      <c r="QQN207" s="875"/>
      <c r="QQO207" s="875"/>
      <c r="QQP207" s="875"/>
      <c r="QQQ207" s="875"/>
      <c r="QQR207" s="875"/>
      <c r="QQS207" s="875"/>
      <c r="QQT207" s="875"/>
      <c r="QQU207" s="875"/>
      <c r="QQV207" s="875"/>
      <c r="QQW207" s="875"/>
      <c r="QQX207" s="875"/>
      <c r="QQY207" s="875"/>
      <c r="QQZ207" s="875"/>
      <c r="QRA207" s="875"/>
      <c r="QRB207" s="875"/>
      <c r="QRC207" s="875"/>
      <c r="QRD207" s="875"/>
      <c r="QRE207" s="875"/>
      <c r="QRF207" s="875"/>
      <c r="QRG207" s="875"/>
      <c r="QRH207" s="875"/>
      <c r="QRI207" s="875"/>
      <c r="QRJ207" s="875"/>
      <c r="QRK207" s="875"/>
      <c r="QRL207" s="875"/>
      <c r="QRM207" s="875"/>
      <c r="QRN207" s="875"/>
      <c r="QRO207" s="875"/>
      <c r="QRP207" s="875"/>
      <c r="QRQ207" s="875"/>
      <c r="QRR207" s="875"/>
      <c r="QRS207" s="875"/>
      <c r="QRT207" s="875"/>
      <c r="QRU207" s="875"/>
      <c r="QRV207" s="875"/>
      <c r="QRW207" s="875"/>
      <c r="QRX207" s="875"/>
      <c r="QRY207" s="875"/>
      <c r="QRZ207" s="875"/>
      <c r="QSA207" s="875"/>
      <c r="QSB207" s="875"/>
      <c r="QSC207" s="875"/>
      <c r="QSD207" s="875"/>
      <c r="QSE207" s="875"/>
      <c r="QSF207" s="875"/>
      <c r="QSG207" s="875"/>
      <c r="QSH207" s="875"/>
      <c r="QSI207" s="875"/>
      <c r="QSJ207" s="875"/>
      <c r="QSK207" s="875"/>
      <c r="QSL207" s="875"/>
      <c r="QSM207" s="875"/>
      <c r="QSN207" s="875"/>
      <c r="QSO207" s="875"/>
      <c r="QSP207" s="875"/>
      <c r="QSQ207" s="875"/>
      <c r="QSR207" s="875"/>
      <c r="QSS207" s="875"/>
      <c r="QST207" s="875"/>
      <c r="QSU207" s="875"/>
      <c r="QSV207" s="875"/>
      <c r="QSW207" s="875"/>
      <c r="QSX207" s="875"/>
      <c r="QSY207" s="875"/>
      <c r="QSZ207" s="875"/>
      <c r="QTA207" s="875"/>
      <c r="QTB207" s="875"/>
      <c r="QTC207" s="875"/>
      <c r="QTD207" s="875"/>
      <c r="QTE207" s="875"/>
      <c r="QTF207" s="875"/>
      <c r="QTG207" s="875"/>
      <c r="QTH207" s="875"/>
      <c r="QTI207" s="875"/>
      <c r="QTJ207" s="875"/>
      <c r="QTK207" s="875"/>
      <c r="QTL207" s="875"/>
      <c r="QTM207" s="875"/>
      <c r="QTN207" s="875"/>
      <c r="QTO207" s="875"/>
      <c r="QTP207" s="875"/>
      <c r="QTQ207" s="875"/>
      <c r="QTS207" s="875"/>
      <c r="QTT207" s="875"/>
      <c r="QTU207" s="875"/>
      <c r="QTV207" s="875"/>
      <c r="QTW207" s="875"/>
      <c r="QTX207" s="875"/>
      <c r="QTY207" s="875"/>
      <c r="QTZ207" s="875"/>
      <c r="QUA207" s="875"/>
      <c r="QUB207" s="875"/>
      <c r="QUC207" s="875"/>
      <c r="QUD207" s="875"/>
      <c r="QUE207" s="875"/>
      <c r="QUF207" s="875"/>
      <c r="QUG207" s="875"/>
      <c r="QUH207" s="875"/>
      <c r="QUI207" s="875"/>
      <c r="QUJ207" s="875"/>
      <c r="QUK207" s="875"/>
      <c r="QUL207" s="875"/>
      <c r="QUM207" s="875"/>
      <c r="QUN207" s="875"/>
      <c r="QUO207" s="875"/>
      <c r="QUP207" s="875"/>
      <c r="QUQ207" s="875"/>
      <c r="QUR207" s="875"/>
      <c r="QUS207" s="875"/>
      <c r="QUT207" s="875"/>
      <c r="QUU207" s="875"/>
      <c r="QUV207" s="875"/>
      <c r="QUW207" s="875"/>
      <c r="QUX207" s="875"/>
      <c r="QUY207" s="875"/>
      <c r="QUZ207" s="875"/>
      <c r="QVA207" s="875"/>
      <c r="QVB207" s="875"/>
      <c r="QVC207" s="875"/>
      <c r="QVD207" s="875"/>
      <c r="QVE207" s="875"/>
      <c r="QVF207" s="875"/>
      <c r="QVG207" s="875"/>
      <c r="QVH207" s="875"/>
      <c r="QVI207" s="875"/>
      <c r="QVJ207" s="875"/>
      <c r="QVK207" s="875"/>
      <c r="QVL207" s="875"/>
      <c r="QVM207" s="875"/>
      <c r="QVN207" s="875"/>
      <c r="QVO207" s="875"/>
      <c r="QVP207" s="875"/>
      <c r="QVQ207" s="875"/>
      <c r="QVR207" s="875"/>
      <c r="QVS207" s="875"/>
      <c r="QVT207" s="875"/>
      <c r="QVU207" s="875"/>
      <c r="QVV207" s="875"/>
      <c r="QVW207" s="875"/>
      <c r="QVX207" s="875"/>
      <c r="QVY207" s="875"/>
      <c r="QVZ207" s="875"/>
      <c r="QWA207" s="875"/>
      <c r="QWB207" s="875"/>
      <c r="QWC207" s="875"/>
      <c r="QWD207" s="875"/>
      <c r="QWE207" s="875"/>
      <c r="QWF207" s="875"/>
      <c r="QWG207" s="875"/>
      <c r="QWH207" s="875"/>
      <c r="QWI207" s="875"/>
      <c r="QWJ207" s="875"/>
      <c r="QWK207" s="875"/>
      <c r="QWL207" s="875"/>
      <c r="QWM207" s="875"/>
      <c r="QWN207" s="875"/>
      <c r="QWO207" s="875"/>
      <c r="QWP207" s="875"/>
      <c r="QWQ207" s="875"/>
      <c r="QWR207" s="875"/>
      <c r="QWS207" s="875"/>
      <c r="QWT207" s="875"/>
      <c r="QWU207" s="875"/>
      <c r="QWV207" s="875"/>
      <c r="QWW207" s="875"/>
      <c r="QWX207" s="875"/>
      <c r="QWY207" s="875"/>
      <c r="QWZ207" s="875"/>
      <c r="QXA207" s="875"/>
      <c r="QXB207" s="875"/>
      <c r="QXC207" s="875"/>
      <c r="QXD207" s="875"/>
      <c r="QXE207" s="875"/>
      <c r="QXF207" s="875"/>
      <c r="QXG207" s="875"/>
      <c r="QXH207" s="875"/>
      <c r="QXI207" s="875"/>
      <c r="QXJ207" s="875"/>
      <c r="QXK207" s="875"/>
      <c r="QXL207" s="875"/>
      <c r="QXM207" s="875"/>
      <c r="QXN207" s="875"/>
      <c r="QXO207" s="875"/>
      <c r="QXP207" s="875"/>
      <c r="QXQ207" s="875"/>
      <c r="QXR207" s="875"/>
      <c r="QXS207" s="875"/>
      <c r="QXT207" s="875"/>
      <c r="QXU207" s="875"/>
      <c r="QXV207" s="875"/>
      <c r="QXW207" s="875"/>
      <c r="QXX207" s="875"/>
      <c r="QXY207" s="875"/>
      <c r="QXZ207" s="875"/>
      <c r="QYA207" s="875"/>
      <c r="QYB207" s="875"/>
      <c r="QYC207" s="875"/>
      <c r="QYD207" s="875"/>
      <c r="QYE207" s="875"/>
      <c r="QYF207" s="875"/>
      <c r="QYG207" s="875"/>
      <c r="QYH207" s="875"/>
      <c r="QYI207" s="875"/>
      <c r="QYJ207" s="875"/>
      <c r="QYK207" s="875"/>
      <c r="QYL207" s="875"/>
      <c r="QYM207" s="875"/>
      <c r="QYN207" s="875"/>
      <c r="QYO207" s="875"/>
      <c r="QYP207" s="875"/>
      <c r="QYQ207" s="875"/>
      <c r="QYR207" s="875"/>
      <c r="QYS207" s="875"/>
      <c r="QYT207" s="875"/>
      <c r="QYU207" s="875"/>
      <c r="QYV207" s="875"/>
      <c r="QYW207" s="875"/>
      <c r="QYX207" s="875"/>
      <c r="QYY207" s="875"/>
      <c r="QYZ207" s="875"/>
      <c r="QZA207" s="875"/>
      <c r="QZB207" s="875"/>
      <c r="QZC207" s="875"/>
      <c r="QZD207" s="875"/>
      <c r="QZE207" s="875"/>
      <c r="QZF207" s="875"/>
      <c r="QZG207" s="875"/>
      <c r="QZH207" s="875"/>
      <c r="QZI207" s="875"/>
      <c r="QZJ207" s="875"/>
      <c r="QZK207" s="875"/>
      <c r="QZL207" s="875"/>
      <c r="QZM207" s="875"/>
      <c r="QZN207" s="875"/>
      <c r="QZO207" s="875"/>
      <c r="QZP207" s="875"/>
      <c r="QZQ207" s="875"/>
      <c r="QZR207" s="875"/>
      <c r="QZS207" s="875"/>
      <c r="QZT207" s="875"/>
      <c r="QZU207" s="875"/>
      <c r="QZV207" s="875"/>
      <c r="QZW207" s="875"/>
      <c r="QZX207" s="875"/>
      <c r="QZY207" s="875"/>
      <c r="QZZ207" s="875"/>
      <c r="RAA207" s="875"/>
      <c r="RAB207" s="875"/>
      <c r="RAC207" s="875"/>
      <c r="RAD207" s="875"/>
      <c r="RAE207" s="875"/>
      <c r="RAF207" s="875"/>
      <c r="RAG207" s="875"/>
      <c r="RAH207" s="875"/>
      <c r="RAI207" s="875"/>
      <c r="RAJ207" s="875"/>
      <c r="RAK207" s="875"/>
      <c r="RAL207" s="875"/>
      <c r="RAM207" s="875"/>
      <c r="RAN207" s="875"/>
      <c r="RAO207" s="875"/>
      <c r="RAP207" s="875"/>
      <c r="RAQ207" s="875"/>
      <c r="RAR207" s="875"/>
      <c r="RAS207" s="875"/>
      <c r="RAT207" s="875"/>
      <c r="RAU207" s="875"/>
      <c r="RAV207" s="875"/>
      <c r="RAW207" s="875"/>
      <c r="RAX207" s="875"/>
      <c r="RAY207" s="875"/>
      <c r="RAZ207" s="875"/>
      <c r="RBA207" s="875"/>
      <c r="RBB207" s="875"/>
      <c r="RBC207" s="875"/>
      <c r="RBD207" s="875"/>
      <c r="RBE207" s="875"/>
      <c r="RBF207" s="875"/>
      <c r="RBG207" s="875"/>
      <c r="RBH207" s="875"/>
      <c r="RBI207" s="875"/>
      <c r="RBJ207" s="875"/>
      <c r="RBK207" s="875"/>
      <c r="RBL207" s="875"/>
      <c r="RBM207" s="875"/>
      <c r="RBN207" s="875"/>
      <c r="RBO207" s="875"/>
      <c r="RBP207" s="875"/>
      <c r="RBQ207" s="875"/>
      <c r="RBR207" s="875"/>
      <c r="RBS207" s="875"/>
      <c r="RBT207" s="875"/>
      <c r="RBU207" s="875"/>
      <c r="RBV207" s="875"/>
      <c r="RBW207" s="875"/>
      <c r="RBX207" s="875"/>
      <c r="RBY207" s="875"/>
      <c r="RBZ207" s="875"/>
      <c r="RCA207" s="875"/>
      <c r="RCB207" s="875"/>
      <c r="RCC207" s="875"/>
      <c r="RCD207" s="875"/>
      <c r="RCE207" s="875"/>
      <c r="RCF207" s="875"/>
      <c r="RCG207" s="875"/>
      <c r="RCH207" s="875"/>
      <c r="RCI207" s="875"/>
      <c r="RCJ207" s="875"/>
      <c r="RCK207" s="875"/>
      <c r="RCL207" s="875"/>
      <c r="RCM207" s="875"/>
      <c r="RCN207" s="875"/>
      <c r="RCO207" s="875"/>
      <c r="RCP207" s="875"/>
      <c r="RCQ207" s="875"/>
      <c r="RCR207" s="875"/>
      <c r="RCS207" s="875"/>
      <c r="RCT207" s="875"/>
      <c r="RCU207" s="875"/>
      <c r="RCV207" s="875"/>
      <c r="RCW207" s="875"/>
      <c r="RCX207" s="875"/>
      <c r="RCY207" s="875"/>
      <c r="RCZ207" s="875"/>
      <c r="RDA207" s="875"/>
      <c r="RDB207" s="875"/>
      <c r="RDC207" s="875"/>
      <c r="RDD207" s="875"/>
      <c r="RDE207" s="875"/>
      <c r="RDF207" s="875"/>
      <c r="RDG207" s="875"/>
      <c r="RDH207" s="875"/>
      <c r="RDI207" s="875"/>
      <c r="RDJ207" s="875"/>
      <c r="RDK207" s="875"/>
      <c r="RDL207" s="875"/>
      <c r="RDM207" s="875"/>
      <c r="RDO207" s="875"/>
      <c r="RDP207" s="875"/>
      <c r="RDQ207" s="875"/>
      <c r="RDR207" s="875"/>
      <c r="RDS207" s="875"/>
      <c r="RDT207" s="875"/>
      <c r="RDU207" s="875"/>
      <c r="RDV207" s="875"/>
      <c r="RDW207" s="875"/>
      <c r="RDX207" s="875"/>
      <c r="RDY207" s="875"/>
      <c r="RDZ207" s="875"/>
      <c r="REA207" s="875"/>
      <c r="REB207" s="875"/>
      <c r="REC207" s="875"/>
      <c r="RED207" s="875"/>
      <c r="REE207" s="875"/>
      <c r="REF207" s="875"/>
      <c r="REG207" s="875"/>
      <c r="REH207" s="875"/>
      <c r="REI207" s="875"/>
      <c r="REJ207" s="875"/>
      <c r="REK207" s="875"/>
      <c r="REL207" s="875"/>
      <c r="REM207" s="875"/>
      <c r="REN207" s="875"/>
      <c r="REO207" s="875"/>
      <c r="REP207" s="875"/>
      <c r="REQ207" s="875"/>
      <c r="RER207" s="875"/>
      <c r="RES207" s="875"/>
      <c r="RET207" s="875"/>
      <c r="REU207" s="875"/>
      <c r="REV207" s="875"/>
      <c r="REW207" s="875"/>
      <c r="REX207" s="875"/>
      <c r="REY207" s="875"/>
      <c r="REZ207" s="875"/>
      <c r="RFA207" s="875"/>
      <c r="RFB207" s="875"/>
      <c r="RFC207" s="875"/>
      <c r="RFD207" s="875"/>
      <c r="RFE207" s="875"/>
      <c r="RFF207" s="875"/>
      <c r="RFG207" s="875"/>
      <c r="RFH207" s="875"/>
      <c r="RFI207" s="875"/>
      <c r="RFJ207" s="875"/>
      <c r="RFK207" s="875"/>
      <c r="RFL207" s="875"/>
      <c r="RFM207" s="875"/>
      <c r="RFN207" s="875"/>
      <c r="RFO207" s="875"/>
      <c r="RFP207" s="875"/>
      <c r="RFQ207" s="875"/>
      <c r="RFR207" s="875"/>
      <c r="RFS207" s="875"/>
      <c r="RFT207" s="875"/>
      <c r="RFU207" s="875"/>
      <c r="RFV207" s="875"/>
      <c r="RFW207" s="875"/>
      <c r="RFX207" s="875"/>
      <c r="RFY207" s="875"/>
      <c r="RFZ207" s="875"/>
      <c r="RGA207" s="875"/>
      <c r="RGB207" s="875"/>
      <c r="RGC207" s="875"/>
      <c r="RGD207" s="875"/>
      <c r="RGE207" s="875"/>
      <c r="RGF207" s="875"/>
      <c r="RGG207" s="875"/>
      <c r="RGH207" s="875"/>
      <c r="RGI207" s="875"/>
      <c r="RGJ207" s="875"/>
      <c r="RGK207" s="875"/>
      <c r="RGL207" s="875"/>
      <c r="RGM207" s="875"/>
      <c r="RGN207" s="875"/>
      <c r="RGO207" s="875"/>
      <c r="RGP207" s="875"/>
      <c r="RGQ207" s="875"/>
      <c r="RGR207" s="875"/>
      <c r="RGS207" s="875"/>
      <c r="RGT207" s="875"/>
      <c r="RGU207" s="875"/>
      <c r="RGV207" s="875"/>
      <c r="RGW207" s="875"/>
      <c r="RGX207" s="875"/>
      <c r="RGY207" s="875"/>
      <c r="RGZ207" s="875"/>
      <c r="RHA207" s="875"/>
      <c r="RHB207" s="875"/>
      <c r="RHC207" s="875"/>
      <c r="RHD207" s="875"/>
      <c r="RHE207" s="875"/>
      <c r="RHF207" s="875"/>
      <c r="RHG207" s="875"/>
      <c r="RHH207" s="875"/>
      <c r="RHI207" s="875"/>
      <c r="RHJ207" s="875"/>
      <c r="RHK207" s="875"/>
      <c r="RHL207" s="875"/>
      <c r="RHM207" s="875"/>
      <c r="RHN207" s="875"/>
      <c r="RHO207" s="875"/>
      <c r="RHP207" s="875"/>
      <c r="RHQ207" s="875"/>
      <c r="RHR207" s="875"/>
      <c r="RHS207" s="875"/>
      <c r="RHT207" s="875"/>
      <c r="RHU207" s="875"/>
      <c r="RHV207" s="875"/>
      <c r="RHW207" s="875"/>
      <c r="RHX207" s="875"/>
      <c r="RHY207" s="875"/>
      <c r="RHZ207" s="875"/>
      <c r="RIA207" s="875"/>
      <c r="RIB207" s="875"/>
      <c r="RIC207" s="875"/>
      <c r="RID207" s="875"/>
      <c r="RIE207" s="875"/>
      <c r="RIF207" s="875"/>
      <c r="RIG207" s="875"/>
      <c r="RIH207" s="875"/>
      <c r="RII207" s="875"/>
      <c r="RIJ207" s="875"/>
      <c r="RIK207" s="875"/>
      <c r="RIL207" s="875"/>
      <c r="RIM207" s="875"/>
      <c r="RIN207" s="875"/>
      <c r="RIO207" s="875"/>
      <c r="RIP207" s="875"/>
      <c r="RIQ207" s="875"/>
      <c r="RIR207" s="875"/>
      <c r="RIS207" s="875"/>
      <c r="RIT207" s="875"/>
      <c r="RIU207" s="875"/>
      <c r="RIV207" s="875"/>
      <c r="RIW207" s="875"/>
      <c r="RIX207" s="875"/>
      <c r="RIY207" s="875"/>
      <c r="RIZ207" s="875"/>
      <c r="RJA207" s="875"/>
      <c r="RJB207" s="875"/>
      <c r="RJC207" s="875"/>
      <c r="RJD207" s="875"/>
      <c r="RJE207" s="875"/>
      <c r="RJF207" s="875"/>
      <c r="RJG207" s="875"/>
      <c r="RJH207" s="875"/>
      <c r="RJI207" s="875"/>
      <c r="RJJ207" s="875"/>
      <c r="RJK207" s="875"/>
      <c r="RJL207" s="875"/>
      <c r="RJM207" s="875"/>
      <c r="RJN207" s="875"/>
      <c r="RJO207" s="875"/>
      <c r="RJP207" s="875"/>
      <c r="RJQ207" s="875"/>
      <c r="RJR207" s="875"/>
      <c r="RJS207" s="875"/>
      <c r="RJT207" s="875"/>
      <c r="RJU207" s="875"/>
      <c r="RJV207" s="875"/>
      <c r="RJW207" s="875"/>
      <c r="RJX207" s="875"/>
      <c r="RJY207" s="875"/>
      <c r="RJZ207" s="875"/>
      <c r="RKA207" s="875"/>
      <c r="RKB207" s="875"/>
      <c r="RKC207" s="875"/>
      <c r="RKD207" s="875"/>
      <c r="RKE207" s="875"/>
      <c r="RKF207" s="875"/>
      <c r="RKG207" s="875"/>
      <c r="RKH207" s="875"/>
      <c r="RKI207" s="875"/>
      <c r="RKJ207" s="875"/>
      <c r="RKK207" s="875"/>
      <c r="RKL207" s="875"/>
      <c r="RKM207" s="875"/>
      <c r="RKN207" s="875"/>
      <c r="RKO207" s="875"/>
      <c r="RKP207" s="875"/>
      <c r="RKQ207" s="875"/>
      <c r="RKR207" s="875"/>
      <c r="RKS207" s="875"/>
      <c r="RKT207" s="875"/>
      <c r="RKU207" s="875"/>
      <c r="RKV207" s="875"/>
      <c r="RKW207" s="875"/>
      <c r="RKX207" s="875"/>
      <c r="RKY207" s="875"/>
      <c r="RKZ207" s="875"/>
      <c r="RLA207" s="875"/>
      <c r="RLB207" s="875"/>
      <c r="RLC207" s="875"/>
      <c r="RLD207" s="875"/>
      <c r="RLE207" s="875"/>
      <c r="RLF207" s="875"/>
      <c r="RLG207" s="875"/>
      <c r="RLH207" s="875"/>
      <c r="RLI207" s="875"/>
      <c r="RLJ207" s="875"/>
      <c r="RLK207" s="875"/>
      <c r="RLL207" s="875"/>
      <c r="RLM207" s="875"/>
      <c r="RLN207" s="875"/>
      <c r="RLO207" s="875"/>
      <c r="RLP207" s="875"/>
      <c r="RLQ207" s="875"/>
      <c r="RLR207" s="875"/>
      <c r="RLS207" s="875"/>
      <c r="RLT207" s="875"/>
      <c r="RLU207" s="875"/>
      <c r="RLV207" s="875"/>
      <c r="RLW207" s="875"/>
      <c r="RLX207" s="875"/>
      <c r="RLY207" s="875"/>
      <c r="RLZ207" s="875"/>
      <c r="RMA207" s="875"/>
      <c r="RMB207" s="875"/>
      <c r="RMC207" s="875"/>
      <c r="RMD207" s="875"/>
      <c r="RME207" s="875"/>
      <c r="RMF207" s="875"/>
      <c r="RMG207" s="875"/>
      <c r="RMH207" s="875"/>
      <c r="RMI207" s="875"/>
      <c r="RMJ207" s="875"/>
      <c r="RMK207" s="875"/>
      <c r="RML207" s="875"/>
      <c r="RMM207" s="875"/>
      <c r="RMN207" s="875"/>
      <c r="RMO207" s="875"/>
      <c r="RMP207" s="875"/>
      <c r="RMQ207" s="875"/>
      <c r="RMR207" s="875"/>
      <c r="RMS207" s="875"/>
      <c r="RMT207" s="875"/>
      <c r="RMU207" s="875"/>
      <c r="RMV207" s="875"/>
      <c r="RMW207" s="875"/>
      <c r="RMX207" s="875"/>
      <c r="RMY207" s="875"/>
      <c r="RMZ207" s="875"/>
      <c r="RNA207" s="875"/>
      <c r="RNB207" s="875"/>
      <c r="RNC207" s="875"/>
      <c r="RND207" s="875"/>
      <c r="RNE207" s="875"/>
      <c r="RNF207" s="875"/>
      <c r="RNG207" s="875"/>
      <c r="RNH207" s="875"/>
      <c r="RNI207" s="875"/>
      <c r="RNK207" s="875"/>
      <c r="RNL207" s="875"/>
      <c r="RNM207" s="875"/>
      <c r="RNN207" s="875"/>
      <c r="RNO207" s="875"/>
      <c r="RNP207" s="875"/>
      <c r="RNQ207" s="875"/>
      <c r="RNR207" s="875"/>
      <c r="RNS207" s="875"/>
      <c r="RNT207" s="875"/>
      <c r="RNU207" s="875"/>
      <c r="RNV207" s="875"/>
      <c r="RNW207" s="875"/>
      <c r="RNX207" s="875"/>
      <c r="RNY207" s="875"/>
      <c r="RNZ207" s="875"/>
      <c r="ROA207" s="875"/>
      <c r="ROB207" s="875"/>
      <c r="ROC207" s="875"/>
      <c r="ROD207" s="875"/>
      <c r="ROE207" s="875"/>
      <c r="ROF207" s="875"/>
      <c r="ROG207" s="875"/>
      <c r="ROH207" s="875"/>
      <c r="ROI207" s="875"/>
      <c r="ROJ207" s="875"/>
      <c r="ROK207" s="875"/>
      <c r="ROL207" s="875"/>
      <c r="ROM207" s="875"/>
      <c r="RON207" s="875"/>
      <c r="ROO207" s="875"/>
      <c r="ROP207" s="875"/>
      <c r="ROQ207" s="875"/>
      <c r="ROR207" s="875"/>
      <c r="ROS207" s="875"/>
      <c r="ROT207" s="875"/>
      <c r="ROU207" s="875"/>
      <c r="ROV207" s="875"/>
      <c r="ROW207" s="875"/>
      <c r="ROX207" s="875"/>
      <c r="ROY207" s="875"/>
      <c r="ROZ207" s="875"/>
      <c r="RPA207" s="875"/>
      <c r="RPB207" s="875"/>
      <c r="RPC207" s="875"/>
      <c r="RPD207" s="875"/>
      <c r="RPE207" s="875"/>
      <c r="RPF207" s="875"/>
      <c r="RPG207" s="875"/>
      <c r="RPH207" s="875"/>
      <c r="RPI207" s="875"/>
      <c r="RPJ207" s="875"/>
      <c r="RPK207" s="875"/>
      <c r="RPL207" s="875"/>
      <c r="RPM207" s="875"/>
      <c r="RPN207" s="875"/>
      <c r="RPO207" s="875"/>
      <c r="RPP207" s="875"/>
      <c r="RPQ207" s="875"/>
      <c r="RPR207" s="875"/>
      <c r="RPS207" s="875"/>
      <c r="RPT207" s="875"/>
      <c r="RPU207" s="875"/>
      <c r="RPV207" s="875"/>
      <c r="RPW207" s="875"/>
      <c r="RPX207" s="875"/>
      <c r="RPY207" s="875"/>
      <c r="RPZ207" s="875"/>
      <c r="RQA207" s="875"/>
      <c r="RQB207" s="875"/>
      <c r="RQC207" s="875"/>
      <c r="RQD207" s="875"/>
      <c r="RQE207" s="875"/>
      <c r="RQF207" s="875"/>
      <c r="RQG207" s="875"/>
      <c r="RQH207" s="875"/>
      <c r="RQI207" s="875"/>
      <c r="RQJ207" s="875"/>
      <c r="RQK207" s="875"/>
      <c r="RQL207" s="875"/>
      <c r="RQM207" s="875"/>
      <c r="RQN207" s="875"/>
      <c r="RQO207" s="875"/>
      <c r="RQP207" s="875"/>
      <c r="RQQ207" s="875"/>
      <c r="RQR207" s="875"/>
      <c r="RQS207" s="875"/>
      <c r="RQT207" s="875"/>
      <c r="RQU207" s="875"/>
      <c r="RQV207" s="875"/>
      <c r="RQW207" s="875"/>
      <c r="RQX207" s="875"/>
      <c r="RQY207" s="875"/>
      <c r="RQZ207" s="875"/>
      <c r="RRA207" s="875"/>
      <c r="RRB207" s="875"/>
      <c r="RRC207" s="875"/>
      <c r="RRD207" s="875"/>
      <c r="RRE207" s="875"/>
      <c r="RRF207" s="875"/>
      <c r="RRG207" s="875"/>
      <c r="RRH207" s="875"/>
      <c r="RRI207" s="875"/>
      <c r="RRJ207" s="875"/>
      <c r="RRK207" s="875"/>
      <c r="RRL207" s="875"/>
      <c r="RRM207" s="875"/>
      <c r="RRN207" s="875"/>
      <c r="RRO207" s="875"/>
      <c r="RRP207" s="875"/>
      <c r="RRQ207" s="875"/>
      <c r="RRR207" s="875"/>
      <c r="RRS207" s="875"/>
      <c r="RRT207" s="875"/>
      <c r="RRU207" s="875"/>
      <c r="RRV207" s="875"/>
      <c r="RRW207" s="875"/>
      <c r="RRX207" s="875"/>
      <c r="RRY207" s="875"/>
      <c r="RRZ207" s="875"/>
      <c r="RSA207" s="875"/>
      <c r="RSB207" s="875"/>
      <c r="RSC207" s="875"/>
      <c r="RSD207" s="875"/>
      <c r="RSE207" s="875"/>
      <c r="RSF207" s="875"/>
      <c r="RSG207" s="875"/>
      <c r="RSH207" s="875"/>
      <c r="RSI207" s="875"/>
      <c r="RSJ207" s="875"/>
      <c r="RSK207" s="875"/>
      <c r="RSL207" s="875"/>
      <c r="RSM207" s="875"/>
      <c r="RSN207" s="875"/>
      <c r="RSO207" s="875"/>
      <c r="RSP207" s="875"/>
      <c r="RSQ207" s="875"/>
      <c r="RSR207" s="875"/>
      <c r="RSS207" s="875"/>
      <c r="RST207" s="875"/>
      <c r="RSU207" s="875"/>
      <c r="RSV207" s="875"/>
      <c r="RSW207" s="875"/>
      <c r="RSX207" s="875"/>
      <c r="RSY207" s="875"/>
      <c r="RSZ207" s="875"/>
      <c r="RTA207" s="875"/>
      <c r="RTB207" s="875"/>
      <c r="RTC207" s="875"/>
      <c r="RTD207" s="875"/>
      <c r="RTE207" s="875"/>
      <c r="RTF207" s="875"/>
      <c r="RTG207" s="875"/>
      <c r="RTH207" s="875"/>
      <c r="RTI207" s="875"/>
      <c r="RTJ207" s="875"/>
      <c r="RTK207" s="875"/>
      <c r="RTL207" s="875"/>
      <c r="RTM207" s="875"/>
      <c r="RTN207" s="875"/>
      <c r="RTO207" s="875"/>
      <c r="RTP207" s="875"/>
      <c r="RTQ207" s="875"/>
      <c r="RTR207" s="875"/>
      <c r="RTS207" s="875"/>
      <c r="RTT207" s="875"/>
      <c r="RTU207" s="875"/>
      <c r="RTV207" s="875"/>
      <c r="RTW207" s="875"/>
      <c r="RTX207" s="875"/>
      <c r="RTY207" s="875"/>
      <c r="RTZ207" s="875"/>
      <c r="RUA207" s="875"/>
      <c r="RUB207" s="875"/>
      <c r="RUC207" s="875"/>
      <c r="RUD207" s="875"/>
      <c r="RUE207" s="875"/>
      <c r="RUF207" s="875"/>
      <c r="RUG207" s="875"/>
      <c r="RUH207" s="875"/>
      <c r="RUI207" s="875"/>
      <c r="RUJ207" s="875"/>
      <c r="RUK207" s="875"/>
      <c r="RUL207" s="875"/>
      <c r="RUM207" s="875"/>
      <c r="RUN207" s="875"/>
      <c r="RUO207" s="875"/>
      <c r="RUP207" s="875"/>
      <c r="RUQ207" s="875"/>
      <c r="RUR207" s="875"/>
      <c r="RUS207" s="875"/>
      <c r="RUT207" s="875"/>
      <c r="RUU207" s="875"/>
      <c r="RUV207" s="875"/>
      <c r="RUW207" s="875"/>
      <c r="RUX207" s="875"/>
      <c r="RUY207" s="875"/>
      <c r="RUZ207" s="875"/>
      <c r="RVA207" s="875"/>
      <c r="RVB207" s="875"/>
      <c r="RVC207" s="875"/>
      <c r="RVD207" s="875"/>
      <c r="RVE207" s="875"/>
      <c r="RVF207" s="875"/>
      <c r="RVG207" s="875"/>
      <c r="RVH207" s="875"/>
      <c r="RVI207" s="875"/>
      <c r="RVJ207" s="875"/>
      <c r="RVK207" s="875"/>
      <c r="RVL207" s="875"/>
      <c r="RVM207" s="875"/>
      <c r="RVN207" s="875"/>
      <c r="RVO207" s="875"/>
      <c r="RVP207" s="875"/>
      <c r="RVQ207" s="875"/>
      <c r="RVR207" s="875"/>
      <c r="RVS207" s="875"/>
      <c r="RVT207" s="875"/>
      <c r="RVU207" s="875"/>
      <c r="RVV207" s="875"/>
      <c r="RVW207" s="875"/>
      <c r="RVX207" s="875"/>
      <c r="RVY207" s="875"/>
      <c r="RVZ207" s="875"/>
      <c r="RWA207" s="875"/>
      <c r="RWB207" s="875"/>
      <c r="RWC207" s="875"/>
      <c r="RWD207" s="875"/>
      <c r="RWE207" s="875"/>
      <c r="RWF207" s="875"/>
      <c r="RWG207" s="875"/>
      <c r="RWH207" s="875"/>
      <c r="RWI207" s="875"/>
      <c r="RWJ207" s="875"/>
      <c r="RWK207" s="875"/>
      <c r="RWL207" s="875"/>
      <c r="RWM207" s="875"/>
      <c r="RWN207" s="875"/>
      <c r="RWO207" s="875"/>
      <c r="RWP207" s="875"/>
      <c r="RWQ207" s="875"/>
      <c r="RWR207" s="875"/>
      <c r="RWS207" s="875"/>
      <c r="RWT207" s="875"/>
      <c r="RWU207" s="875"/>
      <c r="RWV207" s="875"/>
      <c r="RWW207" s="875"/>
      <c r="RWX207" s="875"/>
      <c r="RWY207" s="875"/>
      <c r="RWZ207" s="875"/>
      <c r="RXA207" s="875"/>
      <c r="RXB207" s="875"/>
      <c r="RXC207" s="875"/>
      <c r="RXD207" s="875"/>
      <c r="RXE207" s="875"/>
      <c r="RXG207" s="875"/>
      <c r="RXH207" s="875"/>
      <c r="RXI207" s="875"/>
      <c r="RXJ207" s="875"/>
      <c r="RXK207" s="875"/>
      <c r="RXL207" s="875"/>
      <c r="RXM207" s="875"/>
      <c r="RXN207" s="875"/>
      <c r="RXO207" s="875"/>
      <c r="RXP207" s="875"/>
      <c r="RXQ207" s="875"/>
      <c r="RXR207" s="875"/>
      <c r="RXS207" s="875"/>
      <c r="RXT207" s="875"/>
      <c r="RXU207" s="875"/>
      <c r="RXV207" s="875"/>
      <c r="RXW207" s="875"/>
      <c r="RXX207" s="875"/>
      <c r="RXY207" s="875"/>
      <c r="RXZ207" s="875"/>
      <c r="RYA207" s="875"/>
      <c r="RYB207" s="875"/>
      <c r="RYC207" s="875"/>
      <c r="RYD207" s="875"/>
      <c r="RYE207" s="875"/>
      <c r="RYF207" s="875"/>
      <c r="RYG207" s="875"/>
      <c r="RYH207" s="875"/>
      <c r="RYI207" s="875"/>
      <c r="RYJ207" s="875"/>
      <c r="RYK207" s="875"/>
      <c r="RYL207" s="875"/>
      <c r="RYM207" s="875"/>
      <c r="RYN207" s="875"/>
      <c r="RYO207" s="875"/>
      <c r="RYP207" s="875"/>
      <c r="RYQ207" s="875"/>
      <c r="RYR207" s="875"/>
      <c r="RYS207" s="875"/>
      <c r="RYT207" s="875"/>
      <c r="RYU207" s="875"/>
      <c r="RYV207" s="875"/>
      <c r="RYW207" s="875"/>
      <c r="RYX207" s="875"/>
      <c r="RYY207" s="875"/>
      <c r="RYZ207" s="875"/>
      <c r="RZA207" s="875"/>
      <c r="RZB207" s="875"/>
      <c r="RZC207" s="875"/>
      <c r="RZD207" s="875"/>
      <c r="RZE207" s="875"/>
      <c r="RZF207" s="875"/>
      <c r="RZG207" s="875"/>
      <c r="RZH207" s="875"/>
      <c r="RZI207" s="875"/>
      <c r="RZJ207" s="875"/>
      <c r="RZK207" s="875"/>
      <c r="RZL207" s="875"/>
      <c r="RZM207" s="875"/>
      <c r="RZN207" s="875"/>
      <c r="RZO207" s="875"/>
      <c r="RZP207" s="875"/>
      <c r="RZQ207" s="875"/>
      <c r="RZR207" s="875"/>
      <c r="RZS207" s="875"/>
      <c r="RZT207" s="875"/>
      <c r="RZU207" s="875"/>
      <c r="RZV207" s="875"/>
      <c r="RZW207" s="875"/>
      <c r="RZX207" s="875"/>
      <c r="RZY207" s="875"/>
      <c r="RZZ207" s="875"/>
      <c r="SAA207" s="875"/>
      <c r="SAB207" s="875"/>
      <c r="SAC207" s="875"/>
      <c r="SAD207" s="875"/>
      <c r="SAE207" s="875"/>
      <c r="SAF207" s="875"/>
      <c r="SAG207" s="875"/>
      <c r="SAH207" s="875"/>
      <c r="SAI207" s="875"/>
      <c r="SAJ207" s="875"/>
      <c r="SAK207" s="875"/>
      <c r="SAL207" s="875"/>
      <c r="SAM207" s="875"/>
      <c r="SAN207" s="875"/>
      <c r="SAO207" s="875"/>
      <c r="SAP207" s="875"/>
      <c r="SAQ207" s="875"/>
      <c r="SAR207" s="875"/>
      <c r="SAS207" s="875"/>
      <c r="SAT207" s="875"/>
      <c r="SAU207" s="875"/>
      <c r="SAV207" s="875"/>
      <c r="SAW207" s="875"/>
      <c r="SAX207" s="875"/>
      <c r="SAY207" s="875"/>
      <c r="SAZ207" s="875"/>
      <c r="SBA207" s="875"/>
      <c r="SBB207" s="875"/>
      <c r="SBC207" s="875"/>
      <c r="SBD207" s="875"/>
      <c r="SBE207" s="875"/>
      <c r="SBF207" s="875"/>
      <c r="SBG207" s="875"/>
      <c r="SBH207" s="875"/>
      <c r="SBI207" s="875"/>
      <c r="SBJ207" s="875"/>
      <c r="SBK207" s="875"/>
      <c r="SBL207" s="875"/>
      <c r="SBM207" s="875"/>
      <c r="SBN207" s="875"/>
      <c r="SBO207" s="875"/>
      <c r="SBP207" s="875"/>
      <c r="SBQ207" s="875"/>
      <c r="SBR207" s="875"/>
      <c r="SBS207" s="875"/>
      <c r="SBT207" s="875"/>
      <c r="SBU207" s="875"/>
      <c r="SBV207" s="875"/>
      <c r="SBW207" s="875"/>
      <c r="SBX207" s="875"/>
      <c r="SBY207" s="875"/>
      <c r="SBZ207" s="875"/>
      <c r="SCA207" s="875"/>
      <c r="SCB207" s="875"/>
      <c r="SCC207" s="875"/>
      <c r="SCD207" s="875"/>
      <c r="SCE207" s="875"/>
      <c r="SCF207" s="875"/>
      <c r="SCG207" s="875"/>
      <c r="SCH207" s="875"/>
      <c r="SCI207" s="875"/>
      <c r="SCJ207" s="875"/>
      <c r="SCK207" s="875"/>
      <c r="SCL207" s="875"/>
      <c r="SCM207" s="875"/>
      <c r="SCN207" s="875"/>
      <c r="SCO207" s="875"/>
      <c r="SCP207" s="875"/>
      <c r="SCQ207" s="875"/>
      <c r="SCR207" s="875"/>
      <c r="SCS207" s="875"/>
      <c r="SCT207" s="875"/>
      <c r="SCU207" s="875"/>
      <c r="SCV207" s="875"/>
      <c r="SCW207" s="875"/>
      <c r="SCX207" s="875"/>
      <c r="SCY207" s="875"/>
      <c r="SCZ207" s="875"/>
      <c r="SDA207" s="875"/>
      <c r="SDB207" s="875"/>
      <c r="SDC207" s="875"/>
      <c r="SDD207" s="875"/>
      <c r="SDE207" s="875"/>
      <c r="SDF207" s="875"/>
      <c r="SDG207" s="875"/>
      <c r="SDH207" s="875"/>
      <c r="SDI207" s="875"/>
      <c r="SDJ207" s="875"/>
      <c r="SDK207" s="875"/>
      <c r="SDL207" s="875"/>
      <c r="SDM207" s="875"/>
      <c r="SDN207" s="875"/>
      <c r="SDO207" s="875"/>
      <c r="SDP207" s="875"/>
      <c r="SDQ207" s="875"/>
      <c r="SDR207" s="875"/>
      <c r="SDS207" s="875"/>
      <c r="SDT207" s="875"/>
      <c r="SDU207" s="875"/>
      <c r="SDV207" s="875"/>
      <c r="SDW207" s="875"/>
      <c r="SDX207" s="875"/>
      <c r="SDY207" s="875"/>
      <c r="SDZ207" s="875"/>
      <c r="SEA207" s="875"/>
      <c r="SEB207" s="875"/>
      <c r="SEC207" s="875"/>
      <c r="SED207" s="875"/>
      <c r="SEE207" s="875"/>
      <c r="SEF207" s="875"/>
      <c r="SEG207" s="875"/>
      <c r="SEH207" s="875"/>
      <c r="SEI207" s="875"/>
      <c r="SEJ207" s="875"/>
      <c r="SEK207" s="875"/>
      <c r="SEL207" s="875"/>
      <c r="SEM207" s="875"/>
      <c r="SEN207" s="875"/>
      <c r="SEO207" s="875"/>
      <c r="SEP207" s="875"/>
      <c r="SEQ207" s="875"/>
      <c r="SER207" s="875"/>
      <c r="SES207" s="875"/>
      <c r="SET207" s="875"/>
      <c r="SEU207" s="875"/>
      <c r="SEV207" s="875"/>
      <c r="SEW207" s="875"/>
      <c r="SEX207" s="875"/>
      <c r="SEY207" s="875"/>
      <c r="SEZ207" s="875"/>
      <c r="SFA207" s="875"/>
      <c r="SFB207" s="875"/>
      <c r="SFC207" s="875"/>
      <c r="SFD207" s="875"/>
      <c r="SFE207" s="875"/>
      <c r="SFF207" s="875"/>
      <c r="SFG207" s="875"/>
      <c r="SFH207" s="875"/>
      <c r="SFI207" s="875"/>
      <c r="SFJ207" s="875"/>
      <c r="SFK207" s="875"/>
      <c r="SFL207" s="875"/>
      <c r="SFM207" s="875"/>
      <c r="SFN207" s="875"/>
      <c r="SFO207" s="875"/>
      <c r="SFP207" s="875"/>
      <c r="SFQ207" s="875"/>
      <c r="SFR207" s="875"/>
      <c r="SFS207" s="875"/>
      <c r="SFT207" s="875"/>
      <c r="SFU207" s="875"/>
      <c r="SFV207" s="875"/>
      <c r="SFW207" s="875"/>
      <c r="SFX207" s="875"/>
      <c r="SFY207" s="875"/>
      <c r="SFZ207" s="875"/>
      <c r="SGA207" s="875"/>
      <c r="SGB207" s="875"/>
      <c r="SGC207" s="875"/>
      <c r="SGD207" s="875"/>
      <c r="SGE207" s="875"/>
      <c r="SGF207" s="875"/>
      <c r="SGG207" s="875"/>
      <c r="SGH207" s="875"/>
      <c r="SGI207" s="875"/>
      <c r="SGJ207" s="875"/>
      <c r="SGK207" s="875"/>
      <c r="SGL207" s="875"/>
      <c r="SGM207" s="875"/>
      <c r="SGN207" s="875"/>
      <c r="SGO207" s="875"/>
      <c r="SGP207" s="875"/>
      <c r="SGQ207" s="875"/>
      <c r="SGR207" s="875"/>
      <c r="SGS207" s="875"/>
      <c r="SGT207" s="875"/>
      <c r="SGU207" s="875"/>
      <c r="SGV207" s="875"/>
      <c r="SGW207" s="875"/>
      <c r="SGX207" s="875"/>
      <c r="SGY207" s="875"/>
      <c r="SGZ207" s="875"/>
      <c r="SHA207" s="875"/>
      <c r="SHC207" s="875"/>
      <c r="SHD207" s="875"/>
      <c r="SHE207" s="875"/>
      <c r="SHF207" s="875"/>
      <c r="SHG207" s="875"/>
      <c r="SHH207" s="875"/>
      <c r="SHI207" s="875"/>
      <c r="SHJ207" s="875"/>
      <c r="SHK207" s="875"/>
      <c r="SHL207" s="875"/>
      <c r="SHM207" s="875"/>
      <c r="SHN207" s="875"/>
      <c r="SHO207" s="875"/>
      <c r="SHP207" s="875"/>
      <c r="SHQ207" s="875"/>
      <c r="SHR207" s="875"/>
      <c r="SHS207" s="875"/>
      <c r="SHT207" s="875"/>
      <c r="SHU207" s="875"/>
      <c r="SHV207" s="875"/>
      <c r="SHW207" s="875"/>
      <c r="SHX207" s="875"/>
      <c r="SHY207" s="875"/>
      <c r="SHZ207" s="875"/>
      <c r="SIA207" s="875"/>
      <c r="SIB207" s="875"/>
      <c r="SIC207" s="875"/>
      <c r="SID207" s="875"/>
      <c r="SIE207" s="875"/>
      <c r="SIF207" s="875"/>
      <c r="SIG207" s="875"/>
      <c r="SIH207" s="875"/>
      <c r="SII207" s="875"/>
      <c r="SIJ207" s="875"/>
      <c r="SIK207" s="875"/>
      <c r="SIL207" s="875"/>
      <c r="SIM207" s="875"/>
      <c r="SIN207" s="875"/>
      <c r="SIO207" s="875"/>
      <c r="SIP207" s="875"/>
      <c r="SIQ207" s="875"/>
      <c r="SIR207" s="875"/>
      <c r="SIS207" s="875"/>
      <c r="SIT207" s="875"/>
      <c r="SIU207" s="875"/>
      <c r="SIV207" s="875"/>
      <c r="SIW207" s="875"/>
      <c r="SIX207" s="875"/>
      <c r="SIY207" s="875"/>
      <c r="SIZ207" s="875"/>
      <c r="SJA207" s="875"/>
      <c r="SJB207" s="875"/>
      <c r="SJC207" s="875"/>
      <c r="SJD207" s="875"/>
      <c r="SJE207" s="875"/>
      <c r="SJF207" s="875"/>
      <c r="SJG207" s="875"/>
      <c r="SJH207" s="875"/>
      <c r="SJI207" s="875"/>
      <c r="SJJ207" s="875"/>
      <c r="SJK207" s="875"/>
      <c r="SJL207" s="875"/>
      <c r="SJM207" s="875"/>
      <c r="SJN207" s="875"/>
      <c r="SJO207" s="875"/>
      <c r="SJP207" s="875"/>
      <c r="SJQ207" s="875"/>
      <c r="SJR207" s="875"/>
      <c r="SJS207" s="875"/>
      <c r="SJT207" s="875"/>
      <c r="SJU207" s="875"/>
      <c r="SJV207" s="875"/>
      <c r="SJW207" s="875"/>
      <c r="SJX207" s="875"/>
      <c r="SJY207" s="875"/>
      <c r="SJZ207" s="875"/>
      <c r="SKA207" s="875"/>
      <c r="SKB207" s="875"/>
      <c r="SKC207" s="875"/>
      <c r="SKD207" s="875"/>
      <c r="SKE207" s="875"/>
      <c r="SKF207" s="875"/>
      <c r="SKG207" s="875"/>
      <c r="SKH207" s="875"/>
      <c r="SKI207" s="875"/>
      <c r="SKJ207" s="875"/>
      <c r="SKK207" s="875"/>
      <c r="SKL207" s="875"/>
      <c r="SKM207" s="875"/>
      <c r="SKN207" s="875"/>
      <c r="SKO207" s="875"/>
      <c r="SKP207" s="875"/>
      <c r="SKQ207" s="875"/>
      <c r="SKR207" s="875"/>
      <c r="SKS207" s="875"/>
      <c r="SKT207" s="875"/>
      <c r="SKU207" s="875"/>
      <c r="SKV207" s="875"/>
      <c r="SKW207" s="875"/>
      <c r="SKX207" s="875"/>
      <c r="SKY207" s="875"/>
      <c r="SKZ207" s="875"/>
      <c r="SLA207" s="875"/>
      <c r="SLB207" s="875"/>
      <c r="SLC207" s="875"/>
      <c r="SLD207" s="875"/>
      <c r="SLE207" s="875"/>
      <c r="SLF207" s="875"/>
      <c r="SLG207" s="875"/>
      <c r="SLH207" s="875"/>
      <c r="SLI207" s="875"/>
      <c r="SLJ207" s="875"/>
      <c r="SLK207" s="875"/>
      <c r="SLL207" s="875"/>
      <c r="SLM207" s="875"/>
      <c r="SLN207" s="875"/>
      <c r="SLO207" s="875"/>
      <c r="SLP207" s="875"/>
      <c r="SLQ207" s="875"/>
      <c r="SLR207" s="875"/>
      <c r="SLS207" s="875"/>
      <c r="SLT207" s="875"/>
      <c r="SLU207" s="875"/>
      <c r="SLV207" s="875"/>
      <c r="SLW207" s="875"/>
      <c r="SLX207" s="875"/>
      <c r="SLY207" s="875"/>
      <c r="SLZ207" s="875"/>
      <c r="SMA207" s="875"/>
      <c r="SMB207" s="875"/>
      <c r="SMC207" s="875"/>
      <c r="SMD207" s="875"/>
      <c r="SME207" s="875"/>
      <c r="SMF207" s="875"/>
      <c r="SMG207" s="875"/>
      <c r="SMH207" s="875"/>
      <c r="SMI207" s="875"/>
      <c r="SMJ207" s="875"/>
      <c r="SMK207" s="875"/>
      <c r="SML207" s="875"/>
      <c r="SMM207" s="875"/>
      <c r="SMN207" s="875"/>
      <c r="SMO207" s="875"/>
      <c r="SMP207" s="875"/>
      <c r="SMQ207" s="875"/>
      <c r="SMR207" s="875"/>
      <c r="SMS207" s="875"/>
      <c r="SMT207" s="875"/>
      <c r="SMU207" s="875"/>
      <c r="SMV207" s="875"/>
      <c r="SMW207" s="875"/>
      <c r="SMX207" s="875"/>
      <c r="SMY207" s="875"/>
      <c r="SMZ207" s="875"/>
      <c r="SNA207" s="875"/>
      <c r="SNB207" s="875"/>
      <c r="SNC207" s="875"/>
      <c r="SND207" s="875"/>
      <c r="SNE207" s="875"/>
      <c r="SNF207" s="875"/>
      <c r="SNG207" s="875"/>
      <c r="SNH207" s="875"/>
      <c r="SNI207" s="875"/>
      <c r="SNJ207" s="875"/>
      <c r="SNK207" s="875"/>
      <c r="SNL207" s="875"/>
      <c r="SNM207" s="875"/>
      <c r="SNN207" s="875"/>
      <c r="SNO207" s="875"/>
      <c r="SNP207" s="875"/>
      <c r="SNQ207" s="875"/>
      <c r="SNR207" s="875"/>
      <c r="SNS207" s="875"/>
      <c r="SNT207" s="875"/>
      <c r="SNU207" s="875"/>
      <c r="SNV207" s="875"/>
      <c r="SNW207" s="875"/>
      <c r="SNX207" s="875"/>
      <c r="SNY207" s="875"/>
      <c r="SNZ207" s="875"/>
      <c r="SOA207" s="875"/>
      <c r="SOB207" s="875"/>
      <c r="SOC207" s="875"/>
      <c r="SOD207" s="875"/>
      <c r="SOE207" s="875"/>
      <c r="SOF207" s="875"/>
      <c r="SOG207" s="875"/>
      <c r="SOH207" s="875"/>
      <c r="SOI207" s="875"/>
      <c r="SOJ207" s="875"/>
      <c r="SOK207" s="875"/>
      <c r="SOL207" s="875"/>
      <c r="SOM207" s="875"/>
      <c r="SON207" s="875"/>
      <c r="SOO207" s="875"/>
      <c r="SOP207" s="875"/>
      <c r="SOQ207" s="875"/>
      <c r="SOR207" s="875"/>
      <c r="SOS207" s="875"/>
      <c r="SOT207" s="875"/>
      <c r="SOU207" s="875"/>
      <c r="SOV207" s="875"/>
      <c r="SOW207" s="875"/>
      <c r="SOX207" s="875"/>
      <c r="SOY207" s="875"/>
      <c r="SOZ207" s="875"/>
      <c r="SPA207" s="875"/>
      <c r="SPB207" s="875"/>
      <c r="SPC207" s="875"/>
      <c r="SPD207" s="875"/>
      <c r="SPE207" s="875"/>
      <c r="SPF207" s="875"/>
      <c r="SPG207" s="875"/>
      <c r="SPH207" s="875"/>
      <c r="SPI207" s="875"/>
      <c r="SPJ207" s="875"/>
      <c r="SPK207" s="875"/>
      <c r="SPL207" s="875"/>
      <c r="SPM207" s="875"/>
      <c r="SPN207" s="875"/>
      <c r="SPO207" s="875"/>
      <c r="SPP207" s="875"/>
      <c r="SPQ207" s="875"/>
      <c r="SPR207" s="875"/>
      <c r="SPS207" s="875"/>
      <c r="SPT207" s="875"/>
      <c r="SPU207" s="875"/>
      <c r="SPV207" s="875"/>
      <c r="SPW207" s="875"/>
      <c r="SPX207" s="875"/>
      <c r="SPY207" s="875"/>
      <c r="SPZ207" s="875"/>
      <c r="SQA207" s="875"/>
      <c r="SQB207" s="875"/>
      <c r="SQC207" s="875"/>
      <c r="SQD207" s="875"/>
      <c r="SQE207" s="875"/>
      <c r="SQF207" s="875"/>
      <c r="SQG207" s="875"/>
      <c r="SQH207" s="875"/>
      <c r="SQI207" s="875"/>
      <c r="SQJ207" s="875"/>
      <c r="SQK207" s="875"/>
      <c r="SQL207" s="875"/>
      <c r="SQM207" s="875"/>
      <c r="SQN207" s="875"/>
      <c r="SQO207" s="875"/>
      <c r="SQP207" s="875"/>
      <c r="SQQ207" s="875"/>
      <c r="SQR207" s="875"/>
      <c r="SQS207" s="875"/>
      <c r="SQT207" s="875"/>
      <c r="SQU207" s="875"/>
      <c r="SQV207" s="875"/>
      <c r="SQW207" s="875"/>
      <c r="SQY207" s="875"/>
      <c r="SQZ207" s="875"/>
      <c r="SRA207" s="875"/>
      <c r="SRB207" s="875"/>
      <c r="SRC207" s="875"/>
      <c r="SRD207" s="875"/>
      <c r="SRE207" s="875"/>
      <c r="SRF207" s="875"/>
      <c r="SRG207" s="875"/>
      <c r="SRH207" s="875"/>
      <c r="SRI207" s="875"/>
      <c r="SRJ207" s="875"/>
      <c r="SRK207" s="875"/>
      <c r="SRL207" s="875"/>
      <c r="SRM207" s="875"/>
      <c r="SRN207" s="875"/>
      <c r="SRO207" s="875"/>
      <c r="SRP207" s="875"/>
      <c r="SRQ207" s="875"/>
      <c r="SRR207" s="875"/>
      <c r="SRS207" s="875"/>
      <c r="SRT207" s="875"/>
      <c r="SRU207" s="875"/>
      <c r="SRV207" s="875"/>
      <c r="SRW207" s="875"/>
      <c r="SRX207" s="875"/>
      <c r="SRY207" s="875"/>
      <c r="SRZ207" s="875"/>
      <c r="SSA207" s="875"/>
      <c r="SSB207" s="875"/>
      <c r="SSC207" s="875"/>
      <c r="SSD207" s="875"/>
      <c r="SSE207" s="875"/>
      <c r="SSF207" s="875"/>
      <c r="SSG207" s="875"/>
      <c r="SSH207" s="875"/>
      <c r="SSI207" s="875"/>
      <c r="SSJ207" s="875"/>
      <c r="SSK207" s="875"/>
      <c r="SSL207" s="875"/>
      <c r="SSM207" s="875"/>
      <c r="SSN207" s="875"/>
      <c r="SSO207" s="875"/>
      <c r="SSP207" s="875"/>
      <c r="SSQ207" s="875"/>
      <c r="SSR207" s="875"/>
      <c r="SSS207" s="875"/>
      <c r="SST207" s="875"/>
      <c r="SSU207" s="875"/>
      <c r="SSV207" s="875"/>
      <c r="SSW207" s="875"/>
      <c r="SSX207" s="875"/>
      <c r="SSY207" s="875"/>
      <c r="SSZ207" s="875"/>
      <c r="STA207" s="875"/>
      <c r="STB207" s="875"/>
      <c r="STC207" s="875"/>
      <c r="STD207" s="875"/>
      <c r="STE207" s="875"/>
      <c r="STF207" s="875"/>
      <c r="STG207" s="875"/>
      <c r="STH207" s="875"/>
      <c r="STI207" s="875"/>
      <c r="STJ207" s="875"/>
      <c r="STK207" s="875"/>
      <c r="STL207" s="875"/>
      <c r="STM207" s="875"/>
      <c r="STN207" s="875"/>
      <c r="STO207" s="875"/>
      <c r="STP207" s="875"/>
      <c r="STQ207" s="875"/>
      <c r="STR207" s="875"/>
      <c r="STS207" s="875"/>
      <c r="STT207" s="875"/>
      <c r="STU207" s="875"/>
      <c r="STV207" s="875"/>
      <c r="STW207" s="875"/>
      <c r="STX207" s="875"/>
      <c r="STY207" s="875"/>
      <c r="STZ207" s="875"/>
      <c r="SUA207" s="875"/>
      <c r="SUB207" s="875"/>
      <c r="SUC207" s="875"/>
      <c r="SUD207" s="875"/>
      <c r="SUE207" s="875"/>
      <c r="SUF207" s="875"/>
      <c r="SUG207" s="875"/>
      <c r="SUH207" s="875"/>
      <c r="SUI207" s="875"/>
      <c r="SUJ207" s="875"/>
      <c r="SUK207" s="875"/>
      <c r="SUL207" s="875"/>
      <c r="SUM207" s="875"/>
      <c r="SUN207" s="875"/>
      <c r="SUO207" s="875"/>
      <c r="SUP207" s="875"/>
      <c r="SUQ207" s="875"/>
      <c r="SUR207" s="875"/>
      <c r="SUS207" s="875"/>
      <c r="SUT207" s="875"/>
      <c r="SUU207" s="875"/>
      <c r="SUV207" s="875"/>
      <c r="SUW207" s="875"/>
      <c r="SUX207" s="875"/>
      <c r="SUY207" s="875"/>
      <c r="SUZ207" s="875"/>
      <c r="SVA207" s="875"/>
      <c r="SVB207" s="875"/>
      <c r="SVC207" s="875"/>
      <c r="SVD207" s="875"/>
      <c r="SVE207" s="875"/>
      <c r="SVF207" s="875"/>
      <c r="SVG207" s="875"/>
      <c r="SVH207" s="875"/>
      <c r="SVI207" s="875"/>
      <c r="SVJ207" s="875"/>
      <c r="SVK207" s="875"/>
      <c r="SVL207" s="875"/>
      <c r="SVM207" s="875"/>
      <c r="SVN207" s="875"/>
      <c r="SVO207" s="875"/>
      <c r="SVP207" s="875"/>
      <c r="SVQ207" s="875"/>
      <c r="SVR207" s="875"/>
      <c r="SVS207" s="875"/>
      <c r="SVT207" s="875"/>
      <c r="SVU207" s="875"/>
      <c r="SVV207" s="875"/>
      <c r="SVW207" s="875"/>
      <c r="SVX207" s="875"/>
      <c r="SVY207" s="875"/>
      <c r="SVZ207" s="875"/>
      <c r="SWA207" s="875"/>
      <c r="SWB207" s="875"/>
      <c r="SWC207" s="875"/>
      <c r="SWD207" s="875"/>
      <c r="SWE207" s="875"/>
      <c r="SWF207" s="875"/>
      <c r="SWG207" s="875"/>
      <c r="SWH207" s="875"/>
      <c r="SWI207" s="875"/>
      <c r="SWJ207" s="875"/>
      <c r="SWK207" s="875"/>
      <c r="SWL207" s="875"/>
      <c r="SWM207" s="875"/>
      <c r="SWN207" s="875"/>
      <c r="SWO207" s="875"/>
      <c r="SWP207" s="875"/>
      <c r="SWQ207" s="875"/>
      <c r="SWR207" s="875"/>
      <c r="SWS207" s="875"/>
      <c r="SWT207" s="875"/>
      <c r="SWU207" s="875"/>
      <c r="SWV207" s="875"/>
      <c r="SWW207" s="875"/>
      <c r="SWX207" s="875"/>
      <c r="SWY207" s="875"/>
      <c r="SWZ207" s="875"/>
      <c r="SXA207" s="875"/>
      <c r="SXB207" s="875"/>
      <c r="SXC207" s="875"/>
      <c r="SXD207" s="875"/>
      <c r="SXE207" s="875"/>
      <c r="SXF207" s="875"/>
      <c r="SXG207" s="875"/>
      <c r="SXH207" s="875"/>
      <c r="SXI207" s="875"/>
      <c r="SXJ207" s="875"/>
      <c r="SXK207" s="875"/>
      <c r="SXL207" s="875"/>
      <c r="SXM207" s="875"/>
      <c r="SXN207" s="875"/>
      <c r="SXO207" s="875"/>
      <c r="SXP207" s="875"/>
      <c r="SXQ207" s="875"/>
      <c r="SXR207" s="875"/>
      <c r="SXS207" s="875"/>
      <c r="SXT207" s="875"/>
      <c r="SXU207" s="875"/>
      <c r="SXV207" s="875"/>
      <c r="SXW207" s="875"/>
      <c r="SXX207" s="875"/>
      <c r="SXY207" s="875"/>
      <c r="SXZ207" s="875"/>
      <c r="SYA207" s="875"/>
      <c r="SYB207" s="875"/>
      <c r="SYC207" s="875"/>
      <c r="SYD207" s="875"/>
      <c r="SYE207" s="875"/>
      <c r="SYF207" s="875"/>
      <c r="SYG207" s="875"/>
      <c r="SYH207" s="875"/>
      <c r="SYI207" s="875"/>
      <c r="SYJ207" s="875"/>
      <c r="SYK207" s="875"/>
      <c r="SYL207" s="875"/>
      <c r="SYM207" s="875"/>
      <c r="SYN207" s="875"/>
      <c r="SYO207" s="875"/>
      <c r="SYP207" s="875"/>
      <c r="SYQ207" s="875"/>
      <c r="SYR207" s="875"/>
      <c r="SYS207" s="875"/>
      <c r="SYT207" s="875"/>
      <c r="SYU207" s="875"/>
      <c r="SYV207" s="875"/>
      <c r="SYW207" s="875"/>
      <c r="SYX207" s="875"/>
      <c r="SYY207" s="875"/>
      <c r="SYZ207" s="875"/>
      <c r="SZA207" s="875"/>
      <c r="SZB207" s="875"/>
      <c r="SZC207" s="875"/>
      <c r="SZD207" s="875"/>
      <c r="SZE207" s="875"/>
      <c r="SZF207" s="875"/>
      <c r="SZG207" s="875"/>
      <c r="SZH207" s="875"/>
      <c r="SZI207" s="875"/>
      <c r="SZJ207" s="875"/>
      <c r="SZK207" s="875"/>
      <c r="SZL207" s="875"/>
      <c r="SZM207" s="875"/>
      <c r="SZN207" s="875"/>
      <c r="SZO207" s="875"/>
      <c r="SZP207" s="875"/>
      <c r="SZQ207" s="875"/>
      <c r="SZR207" s="875"/>
      <c r="SZS207" s="875"/>
      <c r="SZT207" s="875"/>
      <c r="SZU207" s="875"/>
      <c r="SZV207" s="875"/>
      <c r="SZW207" s="875"/>
      <c r="SZX207" s="875"/>
      <c r="SZY207" s="875"/>
      <c r="SZZ207" s="875"/>
      <c r="TAA207" s="875"/>
      <c r="TAB207" s="875"/>
      <c r="TAC207" s="875"/>
      <c r="TAD207" s="875"/>
      <c r="TAE207" s="875"/>
      <c r="TAF207" s="875"/>
      <c r="TAG207" s="875"/>
      <c r="TAH207" s="875"/>
      <c r="TAI207" s="875"/>
      <c r="TAJ207" s="875"/>
      <c r="TAK207" s="875"/>
      <c r="TAL207" s="875"/>
      <c r="TAM207" s="875"/>
      <c r="TAN207" s="875"/>
      <c r="TAO207" s="875"/>
      <c r="TAP207" s="875"/>
      <c r="TAQ207" s="875"/>
      <c r="TAR207" s="875"/>
      <c r="TAS207" s="875"/>
      <c r="TAU207" s="875"/>
      <c r="TAV207" s="875"/>
      <c r="TAW207" s="875"/>
      <c r="TAX207" s="875"/>
      <c r="TAY207" s="875"/>
      <c r="TAZ207" s="875"/>
      <c r="TBA207" s="875"/>
      <c r="TBB207" s="875"/>
      <c r="TBC207" s="875"/>
      <c r="TBD207" s="875"/>
      <c r="TBE207" s="875"/>
      <c r="TBF207" s="875"/>
      <c r="TBG207" s="875"/>
      <c r="TBH207" s="875"/>
      <c r="TBI207" s="875"/>
      <c r="TBJ207" s="875"/>
      <c r="TBK207" s="875"/>
      <c r="TBL207" s="875"/>
      <c r="TBM207" s="875"/>
      <c r="TBN207" s="875"/>
      <c r="TBO207" s="875"/>
      <c r="TBP207" s="875"/>
      <c r="TBQ207" s="875"/>
      <c r="TBR207" s="875"/>
      <c r="TBS207" s="875"/>
      <c r="TBT207" s="875"/>
      <c r="TBU207" s="875"/>
      <c r="TBV207" s="875"/>
      <c r="TBW207" s="875"/>
      <c r="TBX207" s="875"/>
      <c r="TBY207" s="875"/>
      <c r="TBZ207" s="875"/>
      <c r="TCA207" s="875"/>
      <c r="TCB207" s="875"/>
      <c r="TCC207" s="875"/>
      <c r="TCD207" s="875"/>
      <c r="TCE207" s="875"/>
      <c r="TCF207" s="875"/>
      <c r="TCG207" s="875"/>
      <c r="TCH207" s="875"/>
      <c r="TCI207" s="875"/>
      <c r="TCJ207" s="875"/>
      <c r="TCK207" s="875"/>
      <c r="TCL207" s="875"/>
      <c r="TCM207" s="875"/>
      <c r="TCN207" s="875"/>
      <c r="TCO207" s="875"/>
      <c r="TCP207" s="875"/>
      <c r="TCQ207" s="875"/>
      <c r="TCR207" s="875"/>
      <c r="TCS207" s="875"/>
      <c r="TCT207" s="875"/>
      <c r="TCU207" s="875"/>
      <c r="TCV207" s="875"/>
      <c r="TCW207" s="875"/>
      <c r="TCX207" s="875"/>
      <c r="TCY207" s="875"/>
      <c r="TCZ207" s="875"/>
      <c r="TDA207" s="875"/>
      <c r="TDB207" s="875"/>
      <c r="TDC207" s="875"/>
      <c r="TDD207" s="875"/>
      <c r="TDE207" s="875"/>
      <c r="TDF207" s="875"/>
      <c r="TDG207" s="875"/>
      <c r="TDH207" s="875"/>
      <c r="TDI207" s="875"/>
      <c r="TDJ207" s="875"/>
      <c r="TDK207" s="875"/>
      <c r="TDL207" s="875"/>
      <c r="TDM207" s="875"/>
      <c r="TDN207" s="875"/>
      <c r="TDO207" s="875"/>
      <c r="TDP207" s="875"/>
      <c r="TDQ207" s="875"/>
      <c r="TDR207" s="875"/>
      <c r="TDS207" s="875"/>
      <c r="TDT207" s="875"/>
      <c r="TDU207" s="875"/>
      <c r="TDV207" s="875"/>
      <c r="TDW207" s="875"/>
      <c r="TDX207" s="875"/>
      <c r="TDY207" s="875"/>
      <c r="TDZ207" s="875"/>
      <c r="TEA207" s="875"/>
      <c r="TEB207" s="875"/>
      <c r="TEC207" s="875"/>
      <c r="TED207" s="875"/>
      <c r="TEE207" s="875"/>
      <c r="TEF207" s="875"/>
      <c r="TEG207" s="875"/>
      <c r="TEH207" s="875"/>
      <c r="TEI207" s="875"/>
      <c r="TEJ207" s="875"/>
      <c r="TEK207" s="875"/>
      <c r="TEL207" s="875"/>
      <c r="TEM207" s="875"/>
      <c r="TEN207" s="875"/>
      <c r="TEO207" s="875"/>
      <c r="TEP207" s="875"/>
      <c r="TEQ207" s="875"/>
      <c r="TER207" s="875"/>
      <c r="TES207" s="875"/>
      <c r="TET207" s="875"/>
      <c r="TEU207" s="875"/>
      <c r="TEV207" s="875"/>
      <c r="TEW207" s="875"/>
      <c r="TEX207" s="875"/>
      <c r="TEY207" s="875"/>
      <c r="TEZ207" s="875"/>
      <c r="TFA207" s="875"/>
      <c r="TFB207" s="875"/>
      <c r="TFC207" s="875"/>
      <c r="TFD207" s="875"/>
      <c r="TFE207" s="875"/>
      <c r="TFF207" s="875"/>
      <c r="TFG207" s="875"/>
      <c r="TFH207" s="875"/>
      <c r="TFI207" s="875"/>
      <c r="TFJ207" s="875"/>
      <c r="TFK207" s="875"/>
      <c r="TFL207" s="875"/>
      <c r="TFM207" s="875"/>
      <c r="TFN207" s="875"/>
      <c r="TFO207" s="875"/>
      <c r="TFP207" s="875"/>
      <c r="TFQ207" s="875"/>
      <c r="TFR207" s="875"/>
      <c r="TFS207" s="875"/>
      <c r="TFT207" s="875"/>
      <c r="TFU207" s="875"/>
      <c r="TFV207" s="875"/>
      <c r="TFW207" s="875"/>
      <c r="TFX207" s="875"/>
      <c r="TFY207" s="875"/>
      <c r="TFZ207" s="875"/>
      <c r="TGA207" s="875"/>
      <c r="TGB207" s="875"/>
      <c r="TGC207" s="875"/>
      <c r="TGD207" s="875"/>
      <c r="TGE207" s="875"/>
      <c r="TGF207" s="875"/>
      <c r="TGG207" s="875"/>
      <c r="TGH207" s="875"/>
      <c r="TGI207" s="875"/>
      <c r="TGJ207" s="875"/>
      <c r="TGK207" s="875"/>
      <c r="TGL207" s="875"/>
      <c r="TGM207" s="875"/>
      <c r="TGN207" s="875"/>
      <c r="TGO207" s="875"/>
      <c r="TGP207" s="875"/>
      <c r="TGQ207" s="875"/>
      <c r="TGR207" s="875"/>
      <c r="TGS207" s="875"/>
      <c r="TGT207" s="875"/>
      <c r="TGU207" s="875"/>
      <c r="TGV207" s="875"/>
      <c r="TGW207" s="875"/>
      <c r="TGX207" s="875"/>
      <c r="TGY207" s="875"/>
      <c r="TGZ207" s="875"/>
      <c r="THA207" s="875"/>
      <c r="THB207" s="875"/>
      <c r="THC207" s="875"/>
      <c r="THD207" s="875"/>
      <c r="THE207" s="875"/>
      <c r="THF207" s="875"/>
      <c r="THG207" s="875"/>
      <c r="THH207" s="875"/>
      <c r="THI207" s="875"/>
      <c r="THJ207" s="875"/>
      <c r="THK207" s="875"/>
      <c r="THL207" s="875"/>
      <c r="THM207" s="875"/>
      <c r="THN207" s="875"/>
      <c r="THO207" s="875"/>
      <c r="THP207" s="875"/>
      <c r="THQ207" s="875"/>
      <c r="THR207" s="875"/>
      <c r="THS207" s="875"/>
      <c r="THT207" s="875"/>
      <c r="THU207" s="875"/>
      <c r="THV207" s="875"/>
      <c r="THW207" s="875"/>
      <c r="THX207" s="875"/>
      <c r="THY207" s="875"/>
      <c r="THZ207" s="875"/>
      <c r="TIA207" s="875"/>
      <c r="TIB207" s="875"/>
      <c r="TIC207" s="875"/>
      <c r="TID207" s="875"/>
      <c r="TIE207" s="875"/>
      <c r="TIF207" s="875"/>
      <c r="TIG207" s="875"/>
      <c r="TIH207" s="875"/>
      <c r="TII207" s="875"/>
      <c r="TIJ207" s="875"/>
      <c r="TIK207" s="875"/>
      <c r="TIL207" s="875"/>
      <c r="TIM207" s="875"/>
      <c r="TIN207" s="875"/>
      <c r="TIO207" s="875"/>
      <c r="TIP207" s="875"/>
      <c r="TIQ207" s="875"/>
      <c r="TIR207" s="875"/>
      <c r="TIS207" s="875"/>
      <c r="TIT207" s="875"/>
      <c r="TIU207" s="875"/>
      <c r="TIV207" s="875"/>
      <c r="TIW207" s="875"/>
      <c r="TIX207" s="875"/>
      <c r="TIY207" s="875"/>
      <c r="TIZ207" s="875"/>
      <c r="TJA207" s="875"/>
      <c r="TJB207" s="875"/>
      <c r="TJC207" s="875"/>
      <c r="TJD207" s="875"/>
      <c r="TJE207" s="875"/>
      <c r="TJF207" s="875"/>
      <c r="TJG207" s="875"/>
      <c r="TJH207" s="875"/>
      <c r="TJI207" s="875"/>
      <c r="TJJ207" s="875"/>
      <c r="TJK207" s="875"/>
      <c r="TJL207" s="875"/>
      <c r="TJM207" s="875"/>
      <c r="TJN207" s="875"/>
      <c r="TJO207" s="875"/>
      <c r="TJP207" s="875"/>
      <c r="TJQ207" s="875"/>
      <c r="TJR207" s="875"/>
      <c r="TJS207" s="875"/>
      <c r="TJT207" s="875"/>
      <c r="TJU207" s="875"/>
      <c r="TJV207" s="875"/>
      <c r="TJW207" s="875"/>
      <c r="TJX207" s="875"/>
      <c r="TJY207" s="875"/>
      <c r="TJZ207" s="875"/>
      <c r="TKA207" s="875"/>
      <c r="TKB207" s="875"/>
      <c r="TKC207" s="875"/>
      <c r="TKD207" s="875"/>
      <c r="TKE207" s="875"/>
      <c r="TKF207" s="875"/>
      <c r="TKG207" s="875"/>
      <c r="TKH207" s="875"/>
      <c r="TKI207" s="875"/>
      <c r="TKJ207" s="875"/>
      <c r="TKK207" s="875"/>
      <c r="TKL207" s="875"/>
      <c r="TKM207" s="875"/>
      <c r="TKN207" s="875"/>
      <c r="TKO207" s="875"/>
      <c r="TKQ207" s="875"/>
      <c r="TKR207" s="875"/>
      <c r="TKS207" s="875"/>
      <c r="TKT207" s="875"/>
      <c r="TKU207" s="875"/>
      <c r="TKV207" s="875"/>
      <c r="TKW207" s="875"/>
      <c r="TKX207" s="875"/>
      <c r="TKY207" s="875"/>
      <c r="TKZ207" s="875"/>
      <c r="TLA207" s="875"/>
      <c r="TLB207" s="875"/>
      <c r="TLC207" s="875"/>
      <c r="TLD207" s="875"/>
      <c r="TLE207" s="875"/>
      <c r="TLF207" s="875"/>
      <c r="TLG207" s="875"/>
      <c r="TLH207" s="875"/>
      <c r="TLI207" s="875"/>
      <c r="TLJ207" s="875"/>
      <c r="TLK207" s="875"/>
      <c r="TLL207" s="875"/>
      <c r="TLM207" s="875"/>
      <c r="TLN207" s="875"/>
      <c r="TLO207" s="875"/>
      <c r="TLP207" s="875"/>
      <c r="TLQ207" s="875"/>
      <c r="TLR207" s="875"/>
      <c r="TLS207" s="875"/>
      <c r="TLT207" s="875"/>
      <c r="TLU207" s="875"/>
      <c r="TLV207" s="875"/>
      <c r="TLW207" s="875"/>
      <c r="TLX207" s="875"/>
      <c r="TLY207" s="875"/>
      <c r="TLZ207" s="875"/>
      <c r="TMA207" s="875"/>
      <c r="TMB207" s="875"/>
      <c r="TMC207" s="875"/>
      <c r="TMD207" s="875"/>
      <c r="TME207" s="875"/>
      <c r="TMF207" s="875"/>
      <c r="TMG207" s="875"/>
      <c r="TMH207" s="875"/>
      <c r="TMI207" s="875"/>
      <c r="TMJ207" s="875"/>
      <c r="TMK207" s="875"/>
      <c r="TML207" s="875"/>
      <c r="TMM207" s="875"/>
      <c r="TMN207" s="875"/>
      <c r="TMO207" s="875"/>
      <c r="TMP207" s="875"/>
      <c r="TMQ207" s="875"/>
      <c r="TMR207" s="875"/>
      <c r="TMS207" s="875"/>
      <c r="TMT207" s="875"/>
      <c r="TMU207" s="875"/>
      <c r="TMV207" s="875"/>
      <c r="TMW207" s="875"/>
      <c r="TMX207" s="875"/>
      <c r="TMY207" s="875"/>
      <c r="TMZ207" s="875"/>
      <c r="TNA207" s="875"/>
      <c r="TNB207" s="875"/>
      <c r="TNC207" s="875"/>
      <c r="TND207" s="875"/>
      <c r="TNE207" s="875"/>
      <c r="TNF207" s="875"/>
      <c r="TNG207" s="875"/>
      <c r="TNH207" s="875"/>
      <c r="TNI207" s="875"/>
      <c r="TNJ207" s="875"/>
      <c r="TNK207" s="875"/>
      <c r="TNL207" s="875"/>
      <c r="TNM207" s="875"/>
      <c r="TNN207" s="875"/>
      <c r="TNO207" s="875"/>
      <c r="TNP207" s="875"/>
      <c r="TNQ207" s="875"/>
      <c r="TNR207" s="875"/>
      <c r="TNS207" s="875"/>
      <c r="TNT207" s="875"/>
      <c r="TNU207" s="875"/>
      <c r="TNV207" s="875"/>
      <c r="TNW207" s="875"/>
      <c r="TNX207" s="875"/>
      <c r="TNY207" s="875"/>
      <c r="TNZ207" s="875"/>
      <c r="TOA207" s="875"/>
      <c r="TOB207" s="875"/>
      <c r="TOC207" s="875"/>
      <c r="TOD207" s="875"/>
      <c r="TOE207" s="875"/>
      <c r="TOF207" s="875"/>
      <c r="TOG207" s="875"/>
      <c r="TOH207" s="875"/>
      <c r="TOI207" s="875"/>
      <c r="TOJ207" s="875"/>
      <c r="TOK207" s="875"/>
      <c r="TOL207" s="875"/>
      <c r="TOM207" s="875"/>
      <c r="TON207" s="875"/>
      <c r="TOO207" s="875"/>
      <c r="TOP207" s="875"/>
      <c r="TOQ207" s="875"/>
      <c r="TOR207" s="875"/>
      <c r="TOS207" s="875"/>
      <c r="TOT207" s="875"/>
      <c r="TOU207" s="875"/>
      <c r="TOV207" s="875"/>
      <c r="TOW207" s="875"/>
      <c r="TOX207" s="875"/>
      <c r="TOY207" s="875"/>
      <c r="TOZ207" s="875"/>
      <c r="TPA207" s="875"/>
      <c r="TPB207" s="875"/>
      <c r="TPC207" s="875"/>
      <c r="TPD207" s="875"/>
      <c r="TPE207" s="875"/>
      <c r="TPF207" s="875"/>
      <c r="TPG207" s="875"/>
      <c r="TPH207" s="875"/>
      <c r="TPI207" s="875"/>
      <c r="TPJ207" s="875"/>
      <c r="TPK207" s="875"/>
      <c r="TPL207" s="875"/>
      <c r="TPM207" s="875"/>
      <c r="TPN207" s="875"/>
      <c r="TPO207" s="875"/>
      <c r="TPP207" s="875"/>
      <c r="TPQ207" s="875"/>
      <c r="TPR207" s="875"/>
      <c r="TPS207" s="875"/>
      <c r="TPT207" s="875"/>
      <c r="TPU207" s="875"/>
      <c r="TPV207" s="875"/>
      <c r="TPW207" s="875"/>
      <c r="TPX207" s="875"/>
      <c r="TPY207" s="875"/>
      <c r="TPZ207" s="875"/>
      <c r="TQA207" s="875"/>
      <c r="TQB207" s="875"/>
      <c r="TQC207" s="875"/>
      <c r="TQD207" s="875"/>
      <c r="TQE207" s="875"/>
      <c r="TQF207" s="875"/>
      <c r="TQG207" s="875"/>
      <c r="TQH207" s="875"/>
      <c r="TQI207" s="875"/>
      <c r="TQJ207" s="875"/>
      <c r="TQK207" s="875"/>
      <c r="TQL207" s="875"/>
      <c r="TQM207" s="875"/>
      <c r="TQN207" s="875"/>
      <c r="TQO207" s="875"/>
      <c r="TQP207" s="875"/>
      <c r="TQQ207" s="875"/>
      <c r="TQR207" s="875"/>
      <c r="TQS207" s="875"/>
      <c r="TQT207" s="875"/>
      <c r="TQU207" s="875"/>
      <c r="TQV207" s="875"/>
      <c r="TQW207" s="875"/>
      <c r="TQX207" s="875"/>
      <c r="TQY207" s="875"/>
      <c r="TQZ207" s="875"/>
      <c r="TRA207" s="875"/>
      <c r="TRB207" s="875"/>
      <c r="TRC207" s="875"/>
      <c r="TRD207" s="875"/>
      <c r="TRE207" s="875"/>
      <c r="TRF207" s="875"/>
      <c r="TRG207" s="875"/>
      <c r="TRH207" s="875"/>
      <c r="TRI207" s="875"/>
      <c r="TRJ207" s="875"/>
      <c r="TRK207" s="875"/>
      <c r="TRL207" s="875"/>
      <c r="TRM207" s="875"/>
      <c r="TRN207" s="875"/>
      <c r="TRO207" s="875"/>
      <c r="TRP207" s="875"/>
      <c r="TRQ207" s="875"/>
      <c r="TRR207" s="875"/>
      <c r="TRS207" s="875"/>
      <c r="TRT207" s="875"/>
      <c r="TRU207" s="875"/>
      <c r="TRV207" s="875"/>
      <c r="TRW207" s="875"/>
      <c r="TRX207" s="875"/>
      <c r="TRY207" s="875"/>
      <c r="TRZ207" s="875"/>
      <c r="TSA207" s="875"/>
      <c r="TSB207" s="875"/>
      <c r="TSC207" s="875"/>
      <c r="TSD207" s="875"/>
      <c r="TSE207" s="875"/>
      <c r="TSF207" s="875"/>
      <c r="TSG207" s="875"/>
      <c r="TSH207" s="875"/>
      <c r="TSI207" s="875"/>
      <c r="TSJ207" s="875"/>
      <c r="TSK207" s="875"/>
      <c r="TSL207" s="875"/>
      <c r="TSM207" s="875"/>
      <c r="TSN207" s="875"/>
      <c r="TSO207" s="875"/>
      <c r="TSP207" s="875"/>
      <c r="TSQ207" s="875"/>
      <c r="TSR207" s="875"/>
      <c r="TSS207" s="875"/>
      <c r="TST207" s="875"/>
      <c r="TSU207" s="875"/>
      <c r="TSV207" s="875"/>
      <c r="TSW207" s="875"/>
      <c r="TSX207" s="875"/>
      <c r="TSY207" s="875"/>
      <c r="TSZ207" s="875"/>
      <c r="TTA207" s="875"/>
      <c r="TTB207" s="875"/>
      <c r="TTC207" s="875"/>
      <c r="TTD207" s="875"/>
      <c r="TTE207" s="875"/>
      <c r="TTF207" s="875"/>
      <c r="TTG207" s="875"/>
      <c r="TTH207" s="875"/>
      <c r="TTI207" s="875"/>
      <c r="TTJ207" s="875"/>
      <c r="TTK207" s="875"/>
      <c r="TTL207" s="875"/>
      <c r="TTM207" s="875"/>
      <c r="TTN207" s="875"/>
      <c r="TTO207" s="875"/>
      <c r="TTP207" s="875"/>
      <c r="TTQ207" s="875"/>
      <c r="TTR207" s="875"/>
      <c r="TTS207" s="875"/>
      <c r="TTT207" s="875"/>
      <c r="TTU207" s="875"/>
      <c r="TTV207" s="875"/>
      <c r="TTW207" s="875"/>
      <c r="TTX207" s="875"/>
      <c r="TTY207" s="875"/>
      <c r="TTZ207" s="875"/>
      <c r="TUA207" s="875"/>
      <c r="TUB207" s="875"/>
      <c r="TUC207" s="875"/>
      <c r="TUD207" s="875"/>
      <c r="TUE207" s="875"/>
      <c r="TUF207" s="875"/>
      <c r="TUG207" s="875"/>
      <c r="TUH207" s="875"/>
      <c r="TUI207" s="875"/>
      <c r="TUJ207" s="875"/>
      <c r="TUK207" s="875"/>
      <c r="TUM207" s="875"/>
      <c r="TUN207" s="875"/>
      <c r="TUO207" s="875"/>
      <c r="TUP207" s="875"/>
      <c r="TUQ207" s="875"/>
      <c r="TUR207" s="875"/>
      <c r="TUS207" s="875"/>
      <c r="TUT207" s="875"/>
      <c r="TUU207" s="875"/>
      <c r="TUV207" s="875"/>
      <c r="TUW207" s="875"/>
      <c r="TUX207" s="875"/>
      <c r="TUY207" s="875"/>
      <c r="TUZ207" s="875"/>
      <c r="TVA207" s="875"/>
      <c r="TVB207" s="875"/>
      <c r="TVC207" s="875"/>
      <c r="TVD207" s="875"/>
      <c r="TVE207" s="875"/>
      <c r="TVF207" s="875"/>
      <c r="TVG207" s="875"/>
      <c r="TVH207" s="875"/>
      <c r="TVI207" s="875"/>
      <c r="TVJ207" s="875"/>
      <c r="TVK207" s="875"/>
      <c r="TVL207" s="875"/>
      <c r="TVM207" s="875"/>
      <c r="TVN207" s="875"/>
      <c r="TVO207" s="875"/>
      <c r="TVP207" s="875"/>
      <c r="TVQ207" s="875"/>
      <c r="TVR207" s="875"/>
      <c r="TVS207" s="875"/>
      <c r="TVT207" s="875"/>
      <c r="TVU207" s="875"/>
      <c r="TVV207" s="875"/>
      <c r="TVW207" s="875"/>
      <c r="TVX207" s="875"/>
      <c r="TVY207" s="875"/>
      <c r="TVZ207" s="875"/>
      <c r="TWA207" s="875"/>
      <c r="TWB207" s="875"/>
      <c r="TWC207" s="875"/>
      <c r="TWD207" s="875"/>
      <c r="TWE207" s="875"/>
      <c r="TWF207" s="875"/>
      <c r="TWG207" s="875"/>
      <c r="TWH207" s="875"/>
      <c r="TWI207" s="875"/>
      <c r="TWJ207" s="875"/>
      <c r="TWK207" s="875"/>
      <c r="TWL207" s="875"/>
      <c r="TWM207" s="875"/>
      <c r="TWN207" s="875"/>
      <c r="TWO207" s="875"/>
      <c r="TWP207" s="875"/>
      <c r="TWQ207" s="875"/>
      <c r="TWR207" s="875"/>
      <c r="TWS207" s="875"/>
      <c r="TWT207" s="875"/>
      <c r="TWU207" s="875"/>
      <c r="TWV207" s="875"/>
      <c r="TWW207" s="875"/>
      <c r="TWX207" s="875"/>
      <c r="TWY207" s="875"/>
      <c r="TWZ207" s="875"/>
      <c r="TXA207" s="875"/>
      <c r="TXB207" s="875"/>
      <c r="TXC207" s="875"/>
      <c r="TXD207" s="875"/>
      <c r="TXE207" s="875"/>
      <c r="TXF207" s="875"/>
      <c r="TXG207" s="875"/>
      <c r="TXH207" s="875"/>
      <c r="TXI207" s="875"/>
      <c r="TXJ207" s="875"/>
      <c r="TXK207" s="875"/>
      <c r="TXL207" s="875"/>
      <c r="TXM207" s="875"/>
      <c r="TXN207" s="875"/>
      <c r="TXO207" s="875"/>
      <c r="TXP207" s="875"/>
      <c r="TXQ207" s="875"/>
      <c r="TXR207" s="875"/>
      <c r="TXS207" s="875"/>
      <c r="TXT207" s="875"/>
      <c r="TXU207" s="875"/>
      <c r="TXV207" s="875"/>
      <c r="TXW207" s="875"/>
      <c r="TXX207" s="875"/>
      <c r="TXY207" s="875"/>
      <c r="TXZ207" s="875"/>
      <c r="TYA207" s="875"/>
      <c r="TYB207" s="875"/>
      <c r="TYC207" s="875"/>
      <c r="TYD207" s="875"/>
      <c r="TYE207" s="875"/>
      <c r="TYF207" s="875"/>
      <c r="TYG207" s="875"/>
      <c r="TYH207" s="875"/>
      <c r="TYI207" s="875"/>
      <c r="TYJ207" s="875"/>
      <c r="TYK207" s="875"/>
      <c r="TYL207" s="875"/>
      <c r="TYM207" s="875"/>
      <c r="TYN207" s="875"/>
      <c r="TYO207" s="875"/>
      <c r="TYP207" s="875"/>
      <c r="TYQ207" s="875"/>
      <c r="TYR207" s="875"/>
      <c r="TYS207" s="875"/>
      <c r="TYT207" s="875"/>
      <c r="TYU207" s="875"/>
      <c r="TYV207" s="875"/>
      <c r="TYW207" s="875"/>
      <c r="TYX207" s="875"/>
      <c r="TYY207" s="875"/>
      <c r="TYZ207" s="875"/>
      <c r="TZA207" s="875"/>
      <c r="TZB207" s="875"/>
      <c r="TZC207" s="875"/>
      <c r="TZD207" s="875"/>
      <c r="TZE207" s="875"/>
      <c r="TZF207" s="875"/>
      <c r="TZG207" s="875"/>
      <c r="TZH207" s="875"/>
      <c r="TZI207" s="875"/>
      <c r="TZJ207" s="875"/>
      <c r="TZK207" s="875"/>
      <c r="TZL207" s="875"/>
      <c r="TZM207" s="875"/>
      <c r="TZN207" s="875"/>
      <c r="TZO207" s="875"/>
      <c r="TZP207" s="875"/>
      <c r="TZQ207" s="875"/>
      <c r="TZR207" s="875"/>
      <c r="TZS207" s="875"/>
      <c r="TZT207" s="875"/>
      <c r="TZU207" s="875"/>
      <c r="TZV207" s="875"/>
      <c r="TZW207" s="875"/>
      <c r="TZX207" s="875"/>
      <c r="TZY207" s="875"/>
      <c r="TZZ207" s="875"/>
      <c r="UAA207" s="875"/>
      <c r="UAB207" s="875"/>
      <c r="UAC207" s="875"/>
      <c r="UAD207" s="875"/>
      <c r="UAE207" s="875"/>
      <c r="UAF207" s="875"/>
      <c r="UAG207" s="875"/>
      <c r="UAH207" s="875"/>
      <c r="UAI207" s="875"/>
      <c r="UAJ207" s="875"/>
      <c r="UAK207" s="875"/>
      <c r="UAL207" s="875"/>
      <c r="UAM207" s="875"/>
      <c r="UAN207" s="875"/>
      <c r="UAO207" s="875"/>
      <c r="UAP207" s="875"/>
      <c r="UAQ207" s="875"/>
      <c r="UAR207" s="875"/>
      <c r="UAS207" s="875"/>
      <c r="UAT207" s="875"/>
      <c r="UAU207" s="875"/>
      <c r="UAV207" s="875"/>
      <c r="UAW207" s="875"/>
      <c r="UAX207" s="875"/>
      <c r="UAY207" s="875"/>
      <c r="UAZ207" s="875"/>
      <c r="UBA207" s="875"/>
      <c r="UBB207" s="875"/>
      <c r="UBC207" s="875"/>
      <c r="UBD207" s="875"/>
      <c r="UBE207" s="875"/>
      <c r="UBF207" s="875"/>
      <c r="UBG207" s="875"/>
      <c r="UBH207" s="875"/>
      <c r="UBI207" s="875"/>
      <c r="UBJ207" s="875"/>
      <c r="UBK207" s="875"/>
      <c r="UBL207" s="875"/>
      <c r="UBM207" s="875"/>
      <c r="UBN207" s="875"/>
      <c r="UBO207" s="875"/>
      <c r="UBP207" s="875"/>
      <c r="UBQ207" s="875"/>
      <c r="UBR207" s="875"/>
      <c r="UBS207" s="875"/>
      <c r="UBT207" s="875"/>
      <c r="UBU207" s="875"/>
      <c r="UBV207" s="875"/>
      <c r="UBW207" s="875"/>
      <c r="UBX207" s="875"/>
      <c r="UBY207" s="875"/>
      <c r="UBZ207" s="875"/>
      <c r="UCA207" s="875"/>
      <c r="UCB207" s="875"/>
      <c r="UCC207" s="875"/>
      <c r="UCD207" s="875"/>
      <c r="UCE207" s="875"/>
      <c r="UCF207" s="875"/>
      <c r="UCG207" s="875"/>
      <c r="UCH207" s="875"/>
      <c r="UCI207" s="875"/>
      <c r="UCJ207" s="875"/>
      <c r="UCK207" s="875"/>
      <c r="UCL207" s="875"/>
      <c r="UCM207" s="875"/>
      <c r="UCN207" s="875"/>
      <c r="UCO207" s="875"/>
      <c r="UCP207" s="875"/>
      <c r="UCQ207" s="875"/>
      <c r="UCR207" s="875"/>
      <c r="UCS207" s="875"/>
      <c r="UCT207" s="875"/>
      <c r="UCU207" s="875"/>
      <c r="UCV207" s="875"/>
      <c r="UCW207" s="875"/>
      <c r="UCX207" s="875"/>
      <c r="UCY207" s="875"/>
      <c r="UCZ207" s="875"/>
      <c r="UDA207" s="875"/>
      <c r="UDB207" s="875"/>
      <c r="UDC207" s="875"/>
      <c r="UDD207" s="875"/>
      <c r="UDE207" s="875"/>
      <c r="UDF207" s="875"/>
      <c r="UDG207" s="875"/>
      <c r="UDH207" s="875"/>
      <c r="UDI207" s="875"/>
      <c r="UDJ207" s="875"/>
      <c r="UDK207" s="875"/>
      <c r="UDL207" s="875"/>
      <c r="UDM207" s="875"/>
      <c r="UDN207" s="875"/>
      <c r="UDO207" s="875"/>
      <c r="UDP207" s="875"/>
      <c r="UDQ207" s="875"/>
      <c r="UDR207" s="875"/>
      <c r="UDS207" s="875"/>
      <c r="UDT207" s="875"/>
      <c r="UDU207" s="875"/>
      <c r="UDV207" s="875"/>
      <c r="UDW207" s="875"/>
      <c r="UDX207" s="875"/>
      <c r="UDY207" s="875"/>
      <c r="UDZ207" s="875"/>
      <c r="UEA207" s="875"/>
      <c r="UEB207" s="875"/>
      <c r="UEC207" s="875"/>
      <c r="UED207" s="875"/>
      <c r="UEE207" s="875"/>
      <c r="UEF207" s="875"/>
      <c r="UEG207" s="875"/>
      <c r="UEI207" s="875"/>
      <c r="UEJ207" s="875"/>
      <c r="UEK207" s="875"/>
      <c r="UEL207" s="875"/>
      <c r="UEM207" s="875"/>
      <c r="UEN207" s="875"/>
      <c r="UEO207" s="875"/>
      <c r="UEP207" s="875"/>
      <c r="UEQ207" s="875"/>
      <c r="UER207" s="875"/>
      <c r="UES207" s="875"/>
      <c r="UET207" s="875"/>
      <c r="UEU207" s="875"/>
      <c r="UEV207" s="875"/>
      <c r="UEW207" s="875"/>
      <c r="UEX207" s="875"/>
      <c r="UEY207" s="875"/>
      <c r="UEZ207" s="875"/>
      <c r="UFA207" s="875"/>
      <c r="UFB207" s="875"/>
      <c r="UFC207" s="875"/>
      <c r="UFD207" s="875"/>
      <c r="UFE207" s="875"/>
      <c r="UFF207" s="875"/>
      <c r="UFG207" s="875"/>
      <c r="UFH207" s="875"/>
      <c r="UFI207" s="875"/>
      <c r="UFJ207" s="875"/>
      <c r="UFK207" s="875"/>
      <c r="UFL207" s="875"/>
      <c r="UFM207" s="875"/>
      <c r="UFN207" s="875"/>
      <c r="UFO207" s="875"/>
      <c r="UFP207" s="875"/>
      <c r="UFQ207" s="875"/>
      <c r="UFR207" s="875"/>
      <c r="UFS207" s="875"/>
      <c r="UFT207" s="875"/>
      <c r="UFU207" s="875"/>
      <c r="UFV207" s="875"/>
      <c r="UFW207" s="875"/>
      <c r="UFX207" s="875"/>
      <c r="UFY207" s="875"/>
      <c r="UFZ207" s="875"/>
      <c r="UGA207" s="875"/>
      <c r="UGB207" s="875"/>
      <c r="UGC207" s="875"/>
      <c r="UGD207" s="875"/>
      <c r="UGE207" s="875"/>
      <c r="UGF207" s="875"/>
      <c r="UGG207" s="875"/>
      <c r="UGH207" s="875"/>
      <c r="UGI207" s="875"/>
      <c r="UGJ207" s="875"/>
      <c r="UGK207" s="875"/>
      <c r="UGL207" s="875"/>
      <c r="UGM207" s="875"/>
      <c r="UGN207" s="875"/>
      <c r="UGO207" s="875"/>
      <c r="UGP207" s="875"/>
      <c r="UGQ207" s="875"/>
      <c r="UGR207" s="875"/>
      <c r="UGS207" s="875"/>
      <c r="UGT207" s="875"/>
      <c r="UGU207" s="875"/>
      <c r="UGV207" s="875"/>
      <c r="UGW207" s="875"/>
      <c r="UGX207" s="875"/>
      <c r="UGY207" s="875"/>
      <c r="UGZ207" s="875"/>
      <c r="UHA207" s="875"/>
      <c r="UHB207" s="875"/>
      <c r="UHC207" s="875"/>
      <c r="UHD207" s="875"/>
      <c r="UHE207" s="875"/>
      <c r="UHF207" s="875"/>
      <c r="UHG207" s="875"/>
      <c r="UHH207" s="875"/>
      <c r="UHI207" s="875"/>
      <c r="UHJ207" s="875"/>
      <c r="UHK207" s="875"/>
      <c r="UHL207" s="875"/>
      <c r="UHM207" s="875"/>
      <c r="UHN207" s="875"/>
      <c r="UHO207" s="875"/>
      <c r="UHP207" s="875"/>
      <c r="UHQ207" s="875"/>
      <c r="UHR207" s="875"/>
      <c r="UHS207" s="875"/>
      <c r="UHT207" s="875"/>
      <c r="UHU207" s="875"/>
      <c r="UHV207" s="875"/>
      <c r="UHW207" s="875"/>
      <c r="UHX207" s="875"/>
      <c r="UHY207" s="875"/>
      <c r="UHZ207" s="875"/>
      <c r="UIA207" s="875"/>
      <c r="UIB207" s="875"/>
      <c r="UIC207" s="875"/>
      <c r="UID207" s="875"/>
      <c r="UIE207" s="875"/>
      <c r="UIF207" s="875"/>
      <c r="UIG207" s="875"/>
      <c r="UIH207" s="875"/>
      <c r="UII207" s="875"/>
      <c r="UIJ207" s="875"/>
      <c r="UIK207" s="875"/>
      <c r="UIL207" s="875"/>
      <c r="UIM207" s="875"/>
      <c r="UIN207" s="875"/>
      <c r="UIO207" s="875"/>
      <c r="UIP207" s="875"/>
      <c r="UIQ207" s="875"/>
      <c r="UIR207" s="875"/>
      <c r="UIS207" s="875"/>
      <c r="UIT207" s="875"/>
      <c r="UIU207" s="875"/>
      <c r="UIV207" s="875"/>
      <c r="UIW207" s="875"/>
      <c r="UIX207" s="875"/>
      <c r="UIY207" s="875"/>
      <c r="UIZ207" s="875"/>
      <c r="UJA207" s="875"/>
      <c r="UJB207" s="875"/>
      <c r="UJC207" s="875"/>
      <c r="UJD207" s="875"/>
      <c r="UJE207" s="875"/>
      <c r="UJF207" s="875"/>
      <c r="UJG207" s="875"/>
      <c r="UJH207" s="875"/>
      <c r="UJI207" s="875"/>
      <c r="UJJ207" s="875"/>
      <c r="UJK207" s="875"/>
      <c r="UJL207" s="875"/>
      <c r="UJM207" s="875"/>
      <c r="UJN207" s="875"/>
      <c r="UJO207" s="875"/>
      <c r="UJP207" s="875"/>
      <c r="UJQ207" s="875"/>
      <c r="UJR207" s="875"/>
      <c r="UJS207" s="875"/>
      <c r="UJT207" s="875"/>
      <c r="UJU207" s="875"/>
      <c r="UJV207" s="875"/>
      <c r="UJW207" s="875"/>
      <c r="UJX207" s="875"/>
      <c r="UJY207" s="875"/>
      <c r="UJZ207" s="875"/>
      <c r="UKA207" s="875"/>
      <c r="UKB207" s="875"/>
      <c r="UKC207" s="875"/>
      <c r="UKD207" s="875"/>
      <c r="UKE207" s="875"/>
      <c r="UKF207" s="875"/>
      <c r="UKG207" s="875"/>
      <c r="UKH207" s="875"/>
      <c r="UKI207" s="875"/>
      <c r="UKJ207" s="875"/>
      <c r="UKK207" s="875"/>
      <c r="UKL207" s="875"/>
      <c r="UKM207" s="875"/>
      <c r="UKN207" s="875"/>
      <c r="UKO207" s="875"/>
      <c r="UKP207" s="875"/>
      <c r="UKQ207" s="875"/>
      <c r="UKR207" s="875"/>
      <c r="UKS207" s="875"/>
      <c r="UKT207" s="875"/>
      <c r="UKU207" s="875"/>
      <c r="UKV207" s="875"/>
      <c r="UKW207" s="875"/>
      <c r="UKX207" s="875"/>
      <c r="UKY207" s="875"/>
      <c r="UKZ207" s="875"/>
      <c r="ULA207" s="875"/>
      <c r="ULB207" s="875"/>
      <c r="ULC207" s="875"/>
      <c r="ULD207" s="875"/>
      <c r="ULE207" s="875"/>
      <c r="ULF207" s="875"/>
      <c r="ULG207" s="875"/>
      <c r="ULH207" s="875"/>
      <c r="ULI207" s="875"/>
      <c r="ULJ207" s="875"/>
      <c r="ULK207" s="875"/>
      <c r="ULL207" s="875"/>
      <c r="ULM207" s="875"/>
      <c r="ULN207" s="875"/>
      <c r="ULO207" s="875"/>
      <c r="ULP207" s="875"/>
      <c r="ULQ207" s="875"/>
      <c r="ULR207" s="875"/>
      <c r="ULS207" s="875"/>
      <c r="ULT207" s="875"/>
      <c r="ULU207" s="875"/>
      <c r="ULV207" s="875"/>
      <c r="ULW207" s="875"/>
      <c r="ULX207" s="875"/>
      <c r="ULY207" s="875"/>
      <c r="ULZ207" s="875"/>
      <c r="UMA207" s="875"/>
      <c r="UMB207" s="875"/>
      <c r="UMC207" s="875"/>
      <c r="UMD207" s="875"/>
      <c r="UME207" s="875"/>
      <c r="UMF207" s="875"/>
      <c r="UMG207" s="875"/>
      <c r="UMH207" s="875"/>
      <c r="UMI207" s="875"/>
      <c r="UMJ207" s="875"/>
      <c r="UMK207" s="875"/>
      <c r="UML207" s="875"/>
      <c r="UMM207" s="875"/>
      <c r="UMN207" s="875"/>
      <c r="UMO207" s="875"/>
      <c r="UMP207" s="875"/>
      <c r="UMQ207" s="875"/>
      <c r="UMR207" s="875"/>
      <c r="UMS207" s="875"/>
      <c r="UMT207" s="875"/>
      <c r="UMU207" s="875"/>
      <c r="UMV207" s="875"/>
      <c r="UMW207" s="875"/>
      <c r="UMX207" s="875"/>
      <c r="UMY207" s="875"/>
      <c r="UMZ207" s="875"/>
      <c r="UNA207" s="875"/>
      <c r="UNB207" s="875"/>
      <c r="UNC207" s="875"/>
      <c r="UND207" s="875"/>
      <c r="UNE207" s="875"/>
      <c r="UNF207" s="875"/>
      <c r="UNG207" s="875"/>
      <c r="UNH207" s="875"/>
      <c r="UNI207" s="875"/>
      <c r="UNJ207" s="875"/>
      <c r="UNK207" s="875"/>
      <c r="UNL207" s="875"/>
      <c r="UNM207" s="875"/>
      <c r="UNN207" s="875"/>
      <c r="UNO207" s="875"/>
      <c r="UNP207" s="875"/>
      <c r="UNQ207" s="875"/>
      <c r="UNR207" s="875"/>
      <c r="UNS207" s="875"/>
      <c r="UNT207" s="875"/>
      <c r="UNU207" s="875"/>
      <c r="UNV207" s="875"/>
      <c r="UNW207" s="875"/>
      <c r="UNX207" s="875"/>
      <c r="UNY207" s="875"/>
      <c r="UNZ207" s="875"/>
      <c r="UOA207" s="875"/>
      <c r="UOB207" s="875"/>
      <c r="UOC207" s="875"/>
      <c r="UOE207" s="875"/>
      <c r="UOF207" s="875"/>
      <c r="UOG207" s="875"/>
      <c r="UOH207" s="875"/>
      <c r="UOI207" s="875"/>
      <c r="UOJ207" s="875"/>
      <c r="UOK207" s="875"/>
      <c r="UOL207" s="875"/>
      <c r="UOM207" s="875"/>
      <c r="UON207" s="875"/>
      <c r="UOO207" s="875"/>
      <c r="UOP207" s="875"/>
      <c r="UOQ207" s="875"/>
      <c r="UOR207" s="875"/>
      <c r="UOS207" s="875"/>
      <c r="UOT207" s="875"/>
      <c r="UOU207" s="875"/>
      <c r="UOV207" s="875"/>
      <c r="UOW207" s="875"/>
      <c r="UOX207" s="875"/>
      <c r="UOY207" s="875"/>
      <c r="UOZ207" s="875"/>
      <c r="UPA207" s="875"/>
      <c r="UPB207" s="875"/>
      <c r="UPC207" s="875"/>
      <c r="UPD207" s="875"/>
      <c r="UPE207" s="875"/>
      <c r="UPF207" s="875"/>
      <c r="UPG207" s="875"/>
      <c r="UPH207" s="875"/>
      <c r="UPI207" s="875"/>
      <c r="UPJ207" s="875"/>
      <c r="UPK207" s="875"/>
      <c r="UPL207" s="875"/>
      <c r="UPM207" s="875"/>
      <c r="UPN207" s="875"/>
      <c r="UPO207" s="875"/>
      <c r="UPP207" s="875"/>
      <c r="UPQ207" s="875"/>
      <c r="UPR207" s="875"/>
      <c r="UPS207" s="875"/>
      <c r="UPT207" s="875"/>
      <c r="UPU207" s="875"/>
      <c r="UPV207" s="875"/>
      <c r="UPW207" s="875"/>
      <c r="UPX207" s="875"/>
      <c r="UPY207" s="875"/>
      <c r="UPZ207" s="875"/>
      <c r="UQA207" s="875"/>
      <c r="UQB207" s="875"/>
      <c r="UQC207" s="875"/>
      <c r="UQD207" s="875"/>
      <c r="UQE207" s="875"/>
      <c r="UQF207" s="875"/>
      <c r="UQG207" s="875"/>
      <c r="UQH207" s="875"/>
      <c r="UQI207" s="875"/>
      <c r="UQJ207" s="875"/>
      <c r="UQK207" s="875"/>
      <c r="UQL207" s="875"/>
      <c r="UQM207" s="875"/>
      <c r="UQN207" s="875"/>
      <c r="UQO207" s="875"/>
      <c r="UQP207" s="875"/>
      <c r="UQQ207" s="875"/>
      <c r="UQR207" s="875"/>
      <c r="UQS207" s="875"/>
      <c r="UQT207" s="875"/>
      <c r="UQU207" s="875"/>
      <c r="UQV207" s="875"/>
      <c r="UQW207" s="875"/>
      <c r="UQX207" s="875"/>
      <c r="UQY207" s="875"/>
      <c r="UQZ207" s="875"/>
      <c r="URA207" s="875"/>
      <c r="URB207" s="875"/>
      <c r="URC207" s="875"/>
      <c r="URD207" s="875"/>
      <c r="URE207" s="875"/>
      <c r="URF207" s="875"/>
      <c r="URG207" s="875"/>
      <c r="URH207" s="875"/>
      <c r="URI207" s="875"/>
      <c r="URJ207" s="875"/>
      <c r="URK207" s="875"/>
      <c r="URL207" s="875"/>
      <c r="URM207" s="875"/>
      <c r="URN207" s="875"/>
      <c r="URO207" s="875"/>
      <c r="URP207" s="875"/>
      <c r="URQ207" s="875"/>
      <c r="URR207" s="875"/>
      <c r="URS207" s="875"/>
      <c r="URT207" s="875"/>
      <c r="URU207" s="875"/>
      <c r="URV207" s="875"/>
      <c r="URW207" s="875"/>
      <c r="URX207" s="875"/>
      <c r="URY207" s="875"/>
      <c r="URZ207" s="875"/>
      <c r="USA207" s="875"/>
      <c r="USB207" s="875"/>
      <c r="USC207" s="875"/>
      <c r="USD207" s="875"/>
      <c r="USE207" s="875"/>
      <c r="USF207" s="875"/>
      <c r="USG207" s="875"/>
      <c r="USH207" s="875"/>
      <c r="USI207" s="875"/>
      <c r="USJ207" s="875"/>
      <c r="USK207" s="875"/>
      <c r="USL207" s="875"/>
      <c r="USM207" s="875"/>
      <c r="USN207" s="875"/>
      <c r="USO207" s="875"/>
      <c r="USP207" s="875"/>
      <c r="USQ207" s="875"/>
      <c r="USR207" s="875"/>
      <c r="USS207" s="875"/>
      <c r="UST207" s="875"/>
      <c r="USU207" s="875"/>
      <c r="USV207" s="875"/>
      <c r="USW207" s="875"/>
      <c r="USX207" s="875"/>
      <c r="USY207" s="875"/>
      <c r="USZ207" s="875"/>
      <c r="UTA207" s="875"/>
      <c r="UTB207" s="875"/>
      <c r="UTC207" s="875"/>
      <c r="UTD207" s="875"/>
      <c r="UTE207" s="875"/>
      <c r="UTF207" s="875"/>
      <c r="UTG207" s="875"/>
      <c r="UTH207" s="875"/>
      <c r="UTI207" s="875"/>
      <c r="UTJ207" s="875"/>
      <c r="UTK207" s="875"/>
      <c r="UTL207" s="875"/>
      <c r="UTM207" s="875"/>
      <c r="UTN207" s="875"/>
      <c r="UTO207" s="875"/>
      <c r="UTP207" s="875"/>
      <c r="UTQ207" s="875"/>
      <c r="UTR207" s="875"/>
      <c r="UTS207" s="875"/>
      <c r="UTT207" s="875"/>
      <c r="UTU207" s="875"/>
      <c r="UTV207" s="875"/>
      <c r="UTW207" s="875"/>
      <c r="UTX207" s="875"/>
      <c r="UTY207" s="875"/>
      <c r="UTZ207" s="875"/>
      <c r="UUA207" s="875"/>
      <c r="UUB207" s="875"/>
      <c r="UUC207" s="875"/>
      <c r="UUD207" s="875"/>
      <c r="UUE207" s="875"/>
      <c r="UUF207" s="875"/>
      <c r="UUG207" s="875"/>
      <c r="UUH207" s="875"/>
      <c r="UUI207" s="875"/>
      <c r="UUJ207" s="875"/>
      <c r="UUK207" s="875"/>
      <c r="UUL207" s="875"/>
      <c r="UUM207" s="875"/>
      <c r="UUN207" s="875"/>
      <c r="UUO207" s="875"/>
      <c r="UUP207" s="875"/>
      <c r="UUQ207" s="875"/>
      <c r="UUR207" s="875"/>
      <c r="UUS207" s="875"/>
      <c r="UUT207" s="875"/>
      <c r="UUU207" s="875"/>
      <c r="UUV207" s="875"/>
      <c r="UUW207" s="875"/>
      <c r="UUX207" s="875"/>
      <c r="UUY207" s="875"/>
      <c r="UUZ207" s="875"/>
      <c r="UVA207" s="875"/>
      <c r="UVB207" s="875"/>
      <c r="UVC207" s="875"/>
      <c r="UVD207" s="875"/>
      <c r="UVE207" s="875"/>
      <c r="UVF207" s="875"/>
      <c r="UVG207" s="875"/>
      <c r="UVH207" s="875"/>
      <c r="UVI207" s="875"/>
      <c r="UVJ207" s="875"/>
      <c r="UVK207" s="875"/>
      <c r="UVL207" s="875"/>
      <c r="UVM207" s="875"/>
      <c r="UVN207" s="875"/>
      <c r="UVO207" s="875"/>
      <c r="UVP207" s="875"/>
      <c r="UVQ207" s="875"/>
      <c r="UVR207" s="875"/>
      <c r="UVS207" s="875"/>
      <c r="UVT207" s="875"/>
      <c r="UVU207" s="875"/>
      <c r="UVV207" s="875"/>
      <c r="UVW207" s="875"/>
      <c r="UVX207" s="875"/>
      <c r="UVY207" s="875"/>
      <c r="UVZ207" s="875"/>
      <c r="UWA207" s="875"/>
      <c r="UWB207" s="875"/>
      <c r="UWC207" s="875"/>
      <c r="UWD207" s="875"/>
      <c r="UWE207" s="875"/>
      <c r="UWF207" s="875"/>
      <c r="UWG207" s="875"/>
      <c r="UWH207" s="875"/>
      <c r="UWI207" s="875"/>
      <c r="UWJ207" s="875"/>
      <c r="UWK207" s="875"/>
      <c r="UWL207" s="875"/>
      <c r="UWM207" s="875"/>
      <c r="UWN207" s="875"/>
      <c r="UWO207" s="875"/>
      <c r="UWP207" s="875"/>
      <c r="UWQ207" s="875"/>
      <c r="UWR207" s="875"/>
      <c r="UWS207" s="875"/>
      <c r="UWT207" s="875"/>
      <c r="UWU207" s="875"/>
      <c r="UWV207" s="875"/>
      <c r="UWW207" s="875"/>
      <c r="UWX207" s="875"/>
      <c r="UWY207" s="875"/>
      <c r="UWZ207" s="875"/>
      <c r="UXA207" s="875"/>
      <c r="UXB207" s="875"/>
      <c r="UXC207" s="875"/>
      <c r="UXD207" s="875"/>
      <c r="UXE207" s="875"/>
      <c r="UXF207" s="875"/>
      <c r="UXG207" s="875"/>
      <c r="UXH207" s="875"/>
      <c r="UXI207" s="875"/>
      <c r="UXJ207" s="875"/>
      <c r="UXK207" s="875"/>
      <c r="UXL207" s="875"/>
      <c r="UXM207" s="875"/>
      <c r="UXN207" s="875"/>
      <c r="UXO207" s="875"/>
      <c r="UXP207" s="875"/>
      <c r="UXQ207" s="875"/>
      <c r="UXR207" s="875"/>
      <c r="UXS207" s="875"/>
      <c r="UXT207" s="875"/>
      <c r="UXU207" s="875"/>
      <c r="UXV207" s="875"/>
      <c r="UXW207" s="875"/>
      <c r="UXX207" s="875"/>
      <c r="UXY207" s="875"/>
      <c r="UYA207" s="875"/>
      <c r="UYB207" s="875"/>
      <c r="UYC207" s="875"/>
      <c r="UYD207" s="875"/>
      <c r="UYE207" s="875"/>
      <c r="UYF207" s="875"/>
      <c r="UYG207" s="875"/>
      <c r="UYH207" s="875"/>
      <c r="UYI207" s="875"/>
      <c r="UYJ207" s="875"/>
      <c r="UYK207" s="875"/>
      <c r="UYL207" s="875"/>
      <c r="UYM207" s="875"/>
      <c r="UYN207" s="875"/>
      <c r="UYO207" s="875"/>
      <c r="UYP207" s="875"/>
      <c r="UYQ207" s="875"/>
      <c r="UYR207" s="875"/>
      <c r="UYS207" s="875"/>
      <c r="UYT207" s="875"/>
      <c r="UYU207" s="875"/>
      <c r="UYV207" s="875"/>
      <c r="UYW207" s="875"/>
      <c r="UYX207" s="875"/>
      <c r="UYY207" s="875"/>
      <c r="UYZ207" s="875"/>
      <c r="UZA207" s="875"/>
      <c r="UZB207" s="875"/>
      <c r="UZC207" s="875"/>
      <c r="UZD207" s="875"/>
      <c r="UZE207" s="875"/>
      <c r="UZF207" s="875"/>
      <c r="UZG207" s="875"/>
      <c r="UZH207" s="875"/>
      <c r="UZI207" s="875"/>
      <c r="UZJ207" s="875"/>
      <c r="UZK207" s="875"/>
      <c r="UZL207" s="875"/>
      <c r="UZM207" s="875"/>
      <c r="UZN207" s="875"/>
      <c r="UZO207" s="875"/>
      <c r="UZP207" s="875"/>
      <c r="UZQ207" s="875"/>
      <c r="UZR207" s="875"/>
      <c r="UZS207" s="875"/>
      <c r="UZT207" s="875"/>
      <c r="UZU207" s="875"/>
      <c r="UZV207" s="875"/>
      <c r="UZW207" s="875"/>
      <c r="UZX207" s="875"/>
      <c r="UZY207" s="875"/>
      <c r="UZZ207" s="875"/>
      <c r="VAA207" s="875"/>
      <c r="VAB207" s="875"/>
      <c r="VAC207" s="875"/>
      <c r="VAD207" s="875"/>
      <c r="VAE207" s="875"/>
      <c r="VAF207" s="875"/>
      <c r="VAG207" s="875"/>
      <c r="VAH207" s="875"/>
      <c r="VAI207" s="875"/>
      <c r="VAJ207" s="875"/>
      <c r="VAK207" s="875"/>
      <c r="VAL207" s="875"/>
      <c r="VAM207" s="875"/>
      <c r="VAN207" s="875"/>
      <c r="VAO207" s="875"/>
      <c r="VAP207" s="875"/>
      <c r="VAQ207" s="875"/>
      <c r="VAR207" s="875"/>
      <c r="VAS207" s="875"/>
      <c r="VAT207" s="875"/>
      <c r="VAU207" s="875"/>
      <c r="VAV207" s="875"/>
      <c r="VAW207" s="875"/>
      <c r="VAX207" s="875"/>
      <c r="VAY207" s="875"/>
      <c r="VAZ207" s="875"/>
      <c r="VBA207" s="875"/>
      <c r="VBB207" s="875"/>
      <c r="VBC207" s="875"/>
      <c r="VBD207" s="875"/>
      <c r="VBE207" s="875"/>
      <c r="VBF207" s="875"/>
      <c r="VBG207" s="875"/>
      <c r="VBH207" s="875"/>
      <c r="VBI207" s="875"/>
      <c r="VBJ207" s="875"/>
      <c r="VBK207" s="875"/>
      <c r="VBL207" s="875"/>
      <c r="VBM207" s="875"/>
      <c r="VBN207" s="875"/>
      <c r="VBO207" s="875"/>
      <c r="VBP207" s="875"/>
      <c r="VBQ207" s="875"/>
      <c r="VBR207" s="875"/>
      <c r="VBS207" s="875"/>
      <c r="VBT207" s="875"/>
      <c r="VBU207" s="875"/>
      <c r="VBV207" s="875"/>
      <c r="VBW207" s="875"/>
      <c r="VBX207" s="875"/>
      <c r="VBY207" s="875"/>
      <c r="VBZ207" s="875"/>
      <c r="VCA207" s="875"/>
      <c r="VCB207" s="875"/>
      <c r="VCC207" s="875"/>
      <c r="VCD207" s="875"/>
      <c r="VCE207" s="875"/>
      <c r="VCF207" s="875"/>
      <c r="VCG207" s="875"/>
      <c r="VCH207" s="875"/>
      <c r="VCI207" s="875"/>
      <c r="VCJ207" s="875"/>
      <c r="VCK207" s="875"/>
      <c r="VCL207" s="875"/>
      <c r="VCM207" s="875"/>
      <c r="VCN207" s="875"/>
      <c r="VCO207" s="875"/>
      <c r="VCP207" s="875"/>
      <c r="VCQ207" s="875"/>
      <c r="VCR207" s="875"/>
      <c r="VCS207" s="875"/>
      <c r="VCT207" s="875"/>
      <c r="VCU207" s="875"/>
      <c r="VCV207" s="875"/>
      <c r="VCW207" s="875"/>
      <c r="VCX207" s="875"/>
      <c r="VCY207" s="875"/>
      <c r="VCZ207" s="875"/>
      <c r="VDA207" s="875"/>
      <c r="VDB207" s="875"/>
      <c r="VDC207" s="875"/>
      <c r="VDD207" s="875"/>
      <c r="VDE207" s="875"/>
      <c r="VDF207" s="875"/>
      <c r="VDG207" s="875"/>
      <c r="VDH207" s="875"/>
      <c r="VDI207" s="875"/>
      <c r="VDJ207" s="875"/>
      <c r="VDK207" s="875"/>
      <c r="VDL207" s="875"/>
      <c r="VDM207" s="875"/>
      <c r="VDN207" s="875"/>
      <c r="VDO207" s="875"/>
      <c r="VDP207" s="875"/>
      <c r="VDQ207" s="875"/>
      <c r="VDR207" s="875"/>
      <c r="VDS207" s="875"/>
      <c r="VDT207" s="875"/>
      <c r="VDU207" s="875"/>
      <c r="VDV207" s="875"/>
      <c r="VDW207" s="875"/>
      <c r="VDX207" s="875"/>
      <c r="VDY207" s="875"/>
      <c r="VDZ207" s="875"/>
      <c r="VEA207" s="875"/>
      <c r="VEB207" s="875"/>
      <c r="VEC207" s="875"/>
      <c r="VED207" s="875"/>
      <c r="VEE207" s="875"/>
      <c r="VEF207" s="875"/>
      <c r="VEG207" s="875"/>
      <c r="VEH207" s="875"/>
      <c r="VEI207" s="875"/>
      <c r="VEJ207" s="875"/>
      <c r="VEK207" s="875"/>
      <c r="VEL207" s="875"/>
      <c r="VEM207" s="875"/>
      <c r="VEN207" s="875"/>
      <c r="VEO207" s="875"/>
      <c r="VEP207" s="875"/>
      <c r="VEQ207" s="875"/>
      <c r="VER207" s="875"/>
      <c r="VES207" s="875"/>
      <c r="VET207" s="875"/>
      <c r="VEU207" s="875"/>
      <c r="VEV207" s="875"/>
      <c r="VEW207" s="875"/>
      <c r="VEX207" s="875"/>
      <c r="VEY207" s="875"/>
      <c r="VEZ207" s="875"/>
      <c r="VFA207" s="875"/>
      <c r="VFB207" s="875"/>
      <c r="VFC207" s="875"/>
      <c r="VFD207" s="875"/>
      <c r="VFE207" s="875"/>
      <c r="VFF207" s="875"/>
      <c r="VFG207" s="875"/>
      <c r="VFH207" s="875"/>
      <c r="VFI207" s="875"/>
      <c r="VFJ207" s="875"/>
      <c r="VFK207" s="875"/>
      <c r="VFL207" s="875"/>
      <c r="VFM207" s="875"/>
      <c r="VFN207" s="875"/>
      <c r="VFO207" s="875"/>
      <c r="VFP207" s="875"/>
      <c r="VFQ207" s="875"/>
      <c r="VFR207" s="875"/>
      <c r="VFS207" s="875"/>
      <c r="VFT207" s="875"/>
      <c r="VFU207" s="875"/>
      <c r="VFV207" s="875"/>
      <c r="VFW207" s="875"/>
      <c r="VFX207" s="875"/>
      <c r="VFY207" s="875"/>
      <c r="VFZ207" s="875"/>
      <c r="VGA207" s="875"/>
      <c r="VGB207" s="875"/>
      <c r="VGC207" s="875"/>
      <c r="VGD207" s="875"/>
      <c r="VGE207" s="875"/>
      <c r="VGF207" s="875"/>
      <c r="VGG207" s="875"/>
      <c r="VGH207" s="875"/>
      <c r="VGI207" s="875"/>
      <c r="VGJ207" s="875"/>
      <c r="VGK207" s="875"/>
      <c r="VGL207" s="875"/>
      <c r="VGM207" s="875"/>
      <c r="VGN207" s="875"/>
      <c r="VGO207" s="875"/>
      <c r="VGP207" s="875"/>
      <c r="VGQ207" s="875"/>
      <c r="VGR207" s="875"/>
      <c r="VGS207" s="875"/>
      <c r="VGT207" s="875"/>
      <c r="VGU207" s="875"/>
      <c r="VGV207" s="875"/>
      <c r="VGW207" s="875"/>
      <c r="VGX207" s="875"/>
      <c r="VGY207" s="875"/>
      <c r="VGZ207" s="875"/>
      <c r="VHA207" s="875"/>
      <c r="VHB207" s="875"/>
      <c r="VHC207" s="875"/>
      <c r="VHD207" s="875"/>
      <c r="VHE207" s="875"/>
      <c r="VHF207" s="875"/>
      <c r="VHG207" s="875"/>
      <c r="VHH207" s="875"/>
      <c r="VHI207" s="875"/>
      <c r="VHJ207" s="875"/>
      <c r="VHK207" s="875"/>
      <c r="VHL207" s="875"/>
      <c r="VHM207" s="875"/>
      <c r="VHN207" s="875"/>
      <c r="VHO207" s="875"/>
      <c r="VHP207" s="875"/>
      <c r="VHQ207" s="875"/>
      <c r="VHR207" s="875"/>
      <c r="VHS207" s="875"/>
      <c r="VHT207" s="875"/>
      <c r="VHU207" s="875"/>
      <c r="VHW207" s="875"/>
      <c r="VHX207" s="875"/>
      <c r="VHY207" s="875"/>
      <c r="VHZ207" s="875"/>
      <c r="VIA207" s="875"/>
      <c r="VIB207" s="875"/>
      <c r="VIC207" s="875"/>
      <c r="VID207" s="875"/>
      <c r="VIE207" s="875"/>
      <c r="VIF207" s="875"/>
      <c r="VIG207" s="875"/>
      <c r="VIH207" s="875"/>
      <c r="VII207" s="875"/>
      <c r="VIJ207" s="875"/>
      <c r="VIK207" s="875"/>
      <c r="VIL207" s="875"/>
      <c r="VIM207" s="875"/>
      <c r="VIN207" s="875"/>
      <c r="VIO207" s="875"/>
      <c r="VIP207" s="875"/>
      <c r="VIQ207" s="875"/>
      <c r="VIR207" s="875"/>
      <c r="VIS207" s="875"/>
      <c r="VIT207" s="875"/>
      <c r="VIU207" s="875"/>
      <c r="VIV207" s="875"/>
      <c r="VIW207" s="875"/>
      <c r="VIX207" s="875"/>
      <c r="VIY207" s="875"/>
      <c r="VIZ207" s="875"/>
      <c r="VJA207" s="875"/>
      <c r="VJB207" s="875"/>
      <c r="VJC207" s="875"/>
      <c r="VJD207" s="875"/>
      <c r="VJE207" s="875"/>
      <c r="VJF207" s="875"/>
      <c r="VJG207" s="875"/>
      <c r="VJH207" s="875"/>
      <c r="VJI207" s="875"/>
      <c r="VJJ207" s="875"/>
      <c r="VJK207" s="875"/>
      <c r="VJL207" s="875"/>
      <c r="VJM207" s="875"/>
      <c r="VJN207" s="875"/>
      <c r="VJO207" s="875"/>
      <c r="VJP207" s="875"/>
      <c r="VJQ207" s="875"/>
      <c r="VJR207" s="875"/>
      <c r="VJS207" s="875"/>
      <c r="VJT207" s="875"/>
      <c r="VJU207" s="875"/>
      <c r="VJV207" s="875"/>
      <c r="VJW207" s="875"/>
      <c r="VJX207" s="875"/>
      <c r="VJY207" s="875"/>
      <c r="VJZ207" s="875"/>
      <c r="VKA207" s="875"/>
      <c r="VKB207" s="875"/>
      <c r="VKC207" s="875"/>
      <c r="VKD207" s="875"/>
      <c r="VKE207" s="875"/>
      <c r="VKF207" s="875"/>
      <c r="VKG207" s="875"/>
      <c r="VKH207" s="875"/>
      <c r="VKI207" s="875"/>
      <c r="VKJ207" s="875"/>
      <c r="VKK207" s="875"/>
      <c r="VKL207" s="875"/>
      <c r="VKM207" s="875"/>
      <c r="VKN207" s="875"/>
      <c r="VKO207" s="875"/>
      <c r="VKP207" s="875"/>
      <c r="VKQ207" s="875"/>
      <c r="VKR207" s="875"/>
      <c r="VKS207" s="875"/>
      <c r="VKT207" s="875"/>
      <c r="VKU207" s="875"/>
      <c r="VKV207" s="875"/>
      <c r="VKW207" s="875"/>
      <c r="VKX207" s="875"/>
      <c r="VKY207" s="875"/>
      <c r="VKZ207" s="875"/>
      <c r="VLA207" s="875"/>
      <c r="VLB207" s="875"/>
      <c r="VLC207" s="875"/>
      <c r="VLD207" s="875"/>
      <c r="VLE207" s="875"/>
      <c r="VLF207" s="875"/>
      <c r="VLG207" s="875"/>
      <c r="VLH207" s="875"/>
      <c r="VLI207" s="875"/>
      <c r="VLJ207" s="875"/>
      <c r="VLK207" s="875"/>
      <c r="VLL207" s="875"/>
      <c r="VLM207" s="875"/>
      <c r="VLN207" s="875"/>
      <c r="VLO207" s="875"/>
      <c r="VLP207" s="875"/>
      <c r="VLQ207" s="875"/>
      <c r="VLR207" s="875"/>
      <c r="VLS207" s="875"/>
      <c r="VLT207" s="875"/>
      <c r="VLU207" s="875"/>
      <c r="VLV207" s="875"/>
      <c r="VLW207" s="875"/>
      <c r="VLX207" s="875"/>
      <c r="VLY207" s="875"/>
      <c r="VLZ207" s="875"/>
      <c r="VMA207" s="875"/>
      <c r="VMB207" s="875"/>
      <c r="VMC207" s="875"/>
      <c r="VMD207" s="875"/>
      <c r="VME207" s="875"/>
      <c r="VMF207" s="875"/>
      <c r="VMG207" s="875"/>
      <c r="VMH207" s="875"/>
      <c r="VMI207" s="875"/>
      <c r="VMJ207" s="875"/>
      <c r="VMK207" s="875"/>
      <c r="VML207" s="875"/>
      <c r="VMM207" s="875"/>
      <c r="VMN207" s="875"/>
      <c r="VMO207" s="875"/>
      <c r="VMP207" s="875"/>
      <c r="VMQ207" s="875"/>
      <c r="VMR207" s="875"/>
      <c r="VMS207" s="875"/>
      <c r="VMT207" s="875"/>
      <c r="VMU207" s="875"/>
      <c r="VMV207" s="875"/>
      <c r="VMW207" s="875"/>
      <c r="VMX207" s="875"/>
      <c r="VMY207" s="875"/>
      <c r="VMZ207" s="875"/>
      <c r="VNA207" s="875"/>
      <c r="VNB207" s="875"/>
      <c r="VNC207" s="875"/>
      <c r="VND207" s="875"/>
      <c r="VNE207" s="875"/>
      <c r="VNF207" s="875"/>
      <c r="VNG207" s="875"/>
      <c r="VNH207" s="875"/>
      <c r="VNI207" s="875"/>
      <c r="VNJ207" s="875"/>
      <c r="VNK207" s="875"/>
      <c r="VNL207" s="875"/>
      <c r="VNM207" s="875"/>
      <c r="VNN207" s="875"/>
      <c r="VNO207" s="875"/>
      <c r="VNP207" s="875"/>
      <c r="VNQ207" s="875"/>
      <c r="VNR207" s="875"/>
      <c r="VNS207" s="875"/>
      <c r="VNT207" s="875"/>
      <c r="VNU207" s="875"/>
      <c r="VNV207" s="875"/>
      <c r="VNW207" s="875"/>
      <c r="VNX207" s="875"/>
      <c r="VNY207" s="875"/>
      <c r="VNZ207" s="875"/>
      <c r="VOA207" s="875"/>
      <c r="VOB207" s="875"/>
      <c r="VOC207" s="875"/>
      <c r="VOD207" s="875"/>
      <c r="VOE207" s="875"/>
      <c r="VOF207" s="875"/>
      <c r="VOG207" s="875"/>
      <c r="VOH207" s="875"/>
      <c r="VOI207" s="875"/>
      <c r="VOJ207" s="875"/>
      <c r="VOK207" s="875"/>
      <c r="VOL207" s="875"/>
      <c r="VOM207" s="875"/>
      <c r="VON207" s="875"/>
      <c r="VOO207" s="875"/>
      <c r="VOP207" s="875"/>
      <c r="VOQ207" s="875"/>
      <c r="VOR207" s="875"/>
      <c r="VOS207" s="875"/>
      <c r="VOT207" s="875"/>
      <c r="VOU207" s="875"/>
      <c r="VOV207" s="875"/>
      <c r="VOW207" s="875"/>
      <c r="VOX207" s="875"/>
      <c r="VOY207" s="875"/>
      <c r="VOZ207" s="875"/>
      <c r="VPA207" s="875"/>
      <c r="VPB207" s="875"/>
      <c r="VPC207" s="875"/>
      <c r="VPD207" s="875"/>
      <c r="VPE207" s="875"/>
      <c r="VPF207" s="875"/>
      <c r="VPG207" s="875"/>
      <c r="VPH207" s="875"/>
      <c r="VPI207" s="875"/>
      <c r="VPJ207" s="875"/>
      <c r="VPK207" s="875"/>
      <c r="VPL207" s="875"/>
      <c r="VPM207" s="875"/>
      <c r="VPN207" s="875"/>
      <c r="VPO207" s="875"/>
      <c r="VPP207" s="875"/>
      <c r="VPQ207" s="875"/>
      <c r="VPR207" s="875"/>
      <c r="VPS207" s="875"/>
      <c r="VPT207" s="875"/>
      <c r="VPU207" s="875"/>
      <c r="VPV207" s="875"/>
      <c r="VPW207" s="875"/>
      <c r="VPX207" s="875"/>
      <c r="VPY207" s="875"/>
      <c r="VPZ207" s="875"/>
      <c r="VQA207" s="875"/>
      <c r="VQB207" s="875"/>
      <c r="VQC207" s="875"/>
      <c r="VQD207" s="875"/>
      <c r="VQE207" s="875"/>
      <c r="VQF207" s="875"/>
      <c r="VQG207" s="875"/>
      <c r="VQH207" s="875"/>
      <c r="VQI207" s="875"/>
      <c r="VQJ207" s="875"/>
      <c r="VQK207" s="875"/>
      <c r="VQL207" s="875"/>
      <c r="VQM207" s="875"/>
      <c r="VQN207" s="875"/>
      <c r="VQO207" s="875"/>
      <c r="VQP207" s="875"/>
      <c r="VQQ207" s="875"/>
      <c r="VQR207" s="875"/>
      <c r="VQS207" s="875"/>
      <c r="VQT207" s="875"/>
      <c r="VQU207" s="875"/>
      <c r="VQV207" s="875"/>
      <c r="VQW207" s="875"/>
      <c r="VQX207" s="875"/>
      <c r="VQY207" s="875"/>
      <c r="VQZ207" s="875"/>
      <c r="VRA207" s="875"/>
      <c r="VRB207" s="875"/>
      <c r="VRC207" s="875"/>
      <c r="VRD207" s="875"/>
      <c r="VRE207" s="875"/>
      <c r="VRF207" s="875"/>
      <c r="VRG207" s="875"/>
      <c r="VRH207" s="875"/>
      <c r="VRI207" s="875"/>
      <c r="VRJ207" s="875"/>
      <c r="VRK207" s="875"/>
      <c r="VRL207" s="875"/>
      <c r="VRM207" s="875"/>
      <c r="VRN207" s="875"/>
      <c r="VRO207" s="875"/>
      <c r="VRP207" s="875"/>
      <c r="VRQ207" s="875"/>
      <c r="VRS207" s="875"/>
      <c r="VRT207" s="875"/>
      <c r="VRU207" s="875"/>
      <c r="VRV207" s="875"/>
      <c r="VRW207" s="875"/>
      <c r="VRX207" s="875"/>
      <c r="VRY207" s="875"/>
      <c r="VRZ207" s="875"/>
      <c r="VSA207" s="875"/>
      <c r="VSB207" s="875"/>
      <c r="VSC207" s="875"/>
      <c r="VSD207" s="875"/>
      <c r="VSE207" s="875"/>
      <c r="VSF207" s="875"/>
      <c r="VSG207" s="875"/>
      <c r="VSH207" s="875"/>
      <c r="VSI207" s="875"/>
      <c r="VSJ207" s="875"/>
      <c r="VSK207" s="875"/>
      <c r="VSL207" s="875"/>
      <c r="VSM207" s="875"/>
      <c r="VSN207" s="875"/>
      <c r="VSO207" s="875"/>
      <c r="VSP207" s="875"/>
      <c r="VSQ207" s="875"/>
      <c r="VSR207" s="875"/>
      <c r="VSS207" s="875"/>
      <c r="VST207" s="875"/>
      <c r="VSU207" s="875"/>
      <c r="VSV207" s="875"/>
      <c r="VSW207" s="875"/>
      <c r="VSX207" s="875"/>
      <c r="VSY207" s="875"/>
      <c r="VSZ207" s="875"/>
      <c r="VTA207" s="875"/>
      <c r="VTB207" s="875"/>
      <c r="VTC207" s="875"/>
      <c r="VTD207" s="875"/>
      <c r="VTE207" s="875"/>
      <c r="VTF207" s="875"/>
      <c r="VTG207" s="875"/>
      <c r="VTH207" s="875"/>
      <c r="VTI207" s="875"/>
      <c r="VTJ207" s="875"/>
      <c r="VTK207" s="875"/>
      <c r="VTL207" s="875"/>
      <c r="VTM207" s="875"/>
      <c r="VTN207" s="875"/>
      <c r="VTO207" s="875"/>
      <c r="VTP207" s="875"/>
      <c r="VTQ207" s="875"/>
      <c r="VTR207" s="875"/>
      <c r="VTS207" s="875"/>
      <c r="VTT207" s="875"/>
      <c r="VTU207" s="875"/>
      <c r="VTV207" s="875"/>
      <c r="VTW207" s="875"/>
      <c r="VTX207" s="875"/>
      <c r="VTY207" s="875"/>
      <c r="VTZ207" s="875"/>
      <c r="VUA207" s="875"/>
      <c r="VUB207" s="875"/>
      <c r="VUC207" s="875"/>
      <c r="VUD207" s="875"/>
      <c r="VUE207" s="875"/>
      <c r="VUF207" s="875"/>
      <c r="VUG207" s="875"/>
      <c r="VUH207" s="875"/>
      <c r="VUI207" s="875"/>
      <c r="VUJ207" s="875"/>
      <c r="VUK207" s="875"/>
      <c r="VUL207" s="875"/>
      <c r="VUM207" s="875"/>
      <c r="VUN207" s="875"/>
      <c r="VUO207" s="875"/>
      <c r="VUP207" s="875"/>
      <c r="VUQ207" s="875"/>
      <c r="VUR207" s="875"/>
      <c r="VUS207" s="875"/>
      <c r="VUT207" s="875"/>
      <c r="VUU207" s="875"/>
      <c r="VUV207" s="875"/>
      <c r="VUW207" s="875"/>
      <c r="VUX207" s="875"/>
      <c r="VUY207" s="875"/>
      <c r="VUZ207" s="875"/>
      <c r="VVA207" s="875"/>
      <c r="VVB207" s="875"/>
      <c r="VVC207" s="875"/>
      <c r="VVD207" s="875"/>
      <c r="VVE207" s="875"/>
      <c r="VVF207" s="875"/>
      <c r="VVG207" s="875"/>
      <c r="VVH207" s="875"/>
      <c r="VVI207" s="875"/>
      <c r="VVJ207" s="875"/>
      <c r="VVK207" s="875"/>
      <c r="VVL207" s="875"/>
      <c r="VVM207" s="875"/>
      <c r="VVN207" s="875"/>
      <c r="VVO207" s="875"/>
      <c r="VVP207" s="875"/>
      <c r="VVQ207" s="875"/>
      <c r="VVR207" s="875"/>
      <c r="VVS207" s="875"/>
      <c r="VVT207" s="875"/>
      <c r="VVU207" s="875"/>
      <c r="VVV207" s="875"/>
      <c r="VVW207" s="875"/>
      <c r="VVX207" s="875"/>
      <c r="VVY207" s="875"/>
      <c r="VVZ207" s="875"/>
      <c r="VWA207" s="875"/>
      <c r="VWB207" s="875"/>
      <c r="VWC207" s="875"/>
      <c r="VWD207" s="875"/>
      <c r="VWE207" s="875"/>
      <c r="VWF207" s="875"/>
      <c r="VWG207" s="875"/>
      <c r="VWH207" s="875"/>
      <c r="VWI207" s="875"/>
      <c r="VWJ207" s="875"/>
      <c r="VWK207" s="875"/>
      <c r="VWL207" s="875"/>
      <c r="VWM207" s="875"/>
      <c r="VWN207" s="875"/>
      <c r="VWO207" s="875"/>
      <c r="VWP207" s="875"/>
      <c r="VWQ207" s="875"/>
      <c r="VWR207" s="875"/>
      <c r="VWS207" s="875"/>
      <c r="VWT207" s="875"/>
      <c r="VWU207" s="875"/>
      <c r="VWV207" s="875"/>
      <c r="VWW207" s="875"/>
      <c r="VWX207" s="875"/>
      <c r="VWY207" s="875"/>
      <c r="VWZ207" s="875"/>
      <c r="VXA207" s="875"/>
      <c r="VXB207" s="875"/>
      <c r="VXC207" s="875"/>
      <c r="VXD207" s="875"/>
      <c r="VXE207" s="875"/>
      <c r="VXF207" s="875"/>
      <c r="VXG207" s="875"/>
      <c r="VXH207" s="875"/>
      <c r="VXI207" s="875"/>
      <c r="VXJ207" s="875"/>
      <c r="VXK207" s="875"/>
      <c r="VXL207" s="875"/>
      <c r="VXM207" s="875"/>
      <c r="VXN207" s="875"/>
      <c r="VXO207" s="875"/>
      <c r="VXP207" s="875"/>
      <c r="VXQ207" s="875"/>
      <c r="VXR207" s="875"/>
      <c r="VXS207" s="875"/>
      <c r="VXT207" s="875"/>
      <c r="VXU207" s="875"/>
      <c r="VXV207" s="875"/>
      <c r="VXW207" s="875"/>
      <c r="VXX207" s="875"/>
      <c r="VXY207" s="875"/>
      <c r="VXZ207" s="875"/>
      <c r="VYA207" s="875"/>
      <c r="VYB207" s="875"/>
      <c r="VYC207" s="875"/>
      <c r="VYD207" s="875"/>
      <c r="VYE207" s="875"/>
      <c r="VYF207" s="875"/>
      <c r="VYG207" s="875"/>
      <c r="VYH207" s="875"/>
      <c r="VYI207" s="875"/>
      <c r="VYJ207" s="875"/>
      <c r="VYK207" s="875"/>
      <c r="VYL207" s="875"/>
      <c r="VYM207" s="875"/>
      <c r="VYN207" s="875"/>
      <c r="VYO207" s="875"/>
      <c r="VYP207" s="875"/>
      <c r="VYQ207" s="875"/>
      <c r="VYR207" s="875"/>
      <c r="VYS207" s="875"/>
      <c r="VYT207" s="875"/>
      <c r="VYU207" s="875"/>
      <c r="VYV207" s="875"/>
      <c r="VYW207" s="875"/>
      <c r="VYX207" s="875"/>
      <c r="VYY207" s="875"/>
      <c r="VYZ207" s="875"/>
      <c r="VZA207" s="875"/>
      <c r="VZB207" s="875"/>
      <c r="VZC207" s="875"/>
      <c r="VZD207" s="875"/>
      <c r="VZE207" s="875"/>
      <c r="VZF207" s="875"/>
      <c r="VZG207" s="875"/>
      <c r="VZH207" s="875"/>
      <c r="VZI207" s="875"/>
      <c r="VZJ207" s="875"/>
      <c r="VZK207" s="875"/>
      <c r="VZL207" s="875"/>
      <c r="VZM207" s="875"/>
      <c r="VZN207" s="875"/>
      <c r="VZO207" s="875"/>
      <c r="VZP207" s="875"/>
      <c r="VZQ207" s="875"/>
      <c r="VZR207" s="875"/>
      <c r="VZS207" s="875"/>
      <c r="VZT207" s="875"/>
      <c r="VZU207" s="875"/>
      <c r="VZV207" s="875"/>
      <c r="VZW207" s="875"/>
      <c r="VZX207" s="875"/>
      <c r="VZY207" s="875"/>
      <c r="VZZ207" s="875"/>
      <c r="WAA207" s="875"/>
      <c r="WAB207" s="875"/>
      <c r="WAC207" s="875"/>
      <c r="WAD207" s="875"/>
      <c r="WAE207" s="875"/>
      <c r="WAF207" s="875"/>
      <c r="WAG207" s="875"/>
      <c r="WAH207" s="875"/>
      <c r="WAI207" s="875"/>
      <c r="WAJ207" s="875"/>
      <c r="WAK207" s="875"/>
      <c r="WAL207" s="875"/>
      <c r="WAM207" s="875"/>
      <c r="WAN207" s="875"/>
      <c r="WAO207" s="875"/>
      <c r="WAP207" s="875"/>
      <c r="WAQ207" s="875"/>
      <c r="WAR207" s="875"/>
      <c r="WAS207" s="875"/>
      <c r="WAT207" s="875"/>
      <c r="WAU207" s="875"/>
      <c r="WAV207" s="875"/>
      <c r="WAW207" s="875"/>
      <c r="WAX207" s="875"/>
      <c r="WAY207" s="875"/>
      <c r="WAZ207" s="875"/>
      <c r="WBA207" s="875"/>
      <c r="WBB207" s="875"/>
      <c r="WBC207" s="875"/>
      <c r="WBD207" s="875"/>
      <c r="WBE207" s="875"/>
      <c r="WBF207" s="875"/>
      <c r="WBG207" s="875"/>
      <c r="WBH207" s="875"/>
      <c r="WBI207" s="875"/>
      <c r="WBJ207" s="875"/>
      <c r="WBK207" s="875"/>
      <c r="WBL207" s="875"/>
      <c r="WBM207" s="875"/>
      <c r="WBO207" s="875"/>
      <c r="WBP207" s="875"/>
      <c r="WBQ207" s="875"/>
      <c r="WBR207" s="875"/>
      <c r="WBS207" s="875"/>
      <c r="WBT207" s="875"/>
      <c r="WBU207" s="875"/>
      <c r="WBV207" s="875"/>
      <c r="WBW207" s="875"/>
      <c r="WBX207" s="875"/>
      <c r="WBY207" s="875"/>
      <c r="WBZ207" s="875"/>
      <c r="WCA207" s="875"/>
      <c r="WCB207" s="875"/>
      <c r="WCC207" s="875"/>
      <c r="WCD207" s="875"/>
      <c r="WCE207" s="875"/>
      <c r="WCF207" s="875"/>
      <c r="WCG207" s="875"/>
      <c r="WCH207" s="875"/>
      <c r="WCI207" s="875"/>
      <c r="WCJ207" s="875"/>
      <c r="WCK207" s="875"/>
      <c r="WCL207" s="875"/>
      <c r="WCM207" s="875"/>
      <c r="WCN207" s="875"/>
      <c r="WCO207" s="875"/>
      <c r="WCP207" s="875"/>
      <c r="WCQ207" s="875"/>
      <c r="WCR207" s="875"/>
      <c r="WCS207" s="875"/>
      <c r="WCT207" s="875"/>
      <c r="WCU207" s="875"/>
      <c r="WCV207" s="875"/>
      <c r="WCW207" s="875"/>
      <c r="WCX207" s="875"/>
      <c r="WCY207" s="875"/>
      <c r="WCZ207" s="875"/>
      <c r="WDA207" s="875"/>
      <c r="WDB207" s="875"/>
      <c r="WDC207" s="875"/>
      <c r="WDD207" s="875"/>
      <c r="WDE207" s="875"/>
      <c r="WDF207" s="875"/>
      <c r="WDG207" s="875"/>
      <c r="WDH207" s="875"/>
      <c r="WDI207" s="875"/>
      <c r="WDJ207" s="875"/>
      <c r="WDK207" s="875"/>
      <c r="WDL207" s="875"/>
      <c r="WDM207" s="875"/>
      <c r="WDN207" s="875"/>
      <c r="WDO207" s="875"/>
      <c r="WDP207" s="875"/>
      <c r="WDQ207" s="875"/>
      <c r="WDR207" s="875"/>
      <c r="WDS207" s="875"/>
      <c r="WDT207" s="875"/>
      <c r="WDU207" s="875"/>
      <c r="WDV207" s="875"/>
      <c r="WDW207" s="875"/>
      <c r="WDX207" s="875"/>
      <c r="WDY207" s="875"/>
      <c r="WDZ207" s="875"/>
      <c r="WEA207" s="875"/>
      <c r="WEB207" s="875"/>
      <c r="WEC207" s="875"/>
      <c r="WED207" s="875"/>
      <c r="WEE207" s="875"/>
      <c r="WEF207" s="875"/>
      <c r="WEG207" s="875"/>
      <c r="WEH207" s="875"/>
      <c r="WEI207" s="875"/>
      <c r="WEJ207" s="875"/>
      <c r="WEK207" s="875"/>
      <c r="WEL207" s="875"/>
      <c r="WEM207" s="875"/>
      <c r="WEN207" s="875"/>
      <c r="WEO207" s="875"/>
      <c r="WEP207" s="875"/>
      <c r="WEQ207" s="875"/>
      <c r="WER207" s="875"/>
      <c r="WES207" s="875"/>
      <c r="WET207" s="875"/>
      <c r="WEU207" s="875"/>
      <c r="WEV207" s="875"/>
      <c r="WEW207" s="875"/>
      <c r="WEX207" s="875"/>
      <c r="WEY207" s="875"/>
      <c r="WEZ207" s="875"/>
      <c r="WFA207" s="875"/>
      <c r="WFB207" s="875"/>
      <c r="WFC207" s="875"/>
      <c r="WFD207" s="875"/>
      <c r="WFE207" s="875"/>
      <c r="WFF207" s="875"/>
      <c r="WFG207" s="875"/>
      <c r="WFH207" s="875"/>
      <c r="WFI207" s="875"/>
      <c r="WFJ207" s="875"/>
      <c r="WFK207" s="875"/>
      <c r="WFL207" s="875"/>
      <c r="WFM207" s="875"/>
      <c r="WFN207" s="875"/>
      <c r="WFO207" s="875"/>
      <c r="WFP207" s="875"/>
      <c r="WFQ207" s="875"/>
      <c r="WFR207" s="875"/>
      <c r="WFS207" s="875"/>
      <c r="WFT207" s="875"/>
      <c r="WFU207" s="875"/>
      <c r="WFV207" s="875"/>
      <c r="WFW207" s="875"/>
      <c r="WFX207" s="875"/>
      <c r="WFY207" s="875"/>
      <c r="WFZ207" s="875"/>
      <c r="WGA207" s="875"/>
      <c r="WGB207" s="875"/>
      <c r="WGC207" s="875"/>
      <c r="WGD207" s="875"/>
      <c r="WGE207" s="875"/>
      <c r="WGF207" s="875"/>
      <c r="WGG207" s="875"/>
      <c r="WGH207" s="875"/>
      <c r="WGI207" s="875"/>
      <c r="WGJ207" s="875"/>
      <c r="WGK207" s="875"/>
      <c r="WGL207" s="875"/>
      <c r="WGM207" s="875"/>
      <c r="WGN207" s="875"/>
      <c r="WGO207" s="875"/>
      <c r="WGP207" s="875"/>
      <c r="WGQ207" s="875"/>
      <c r="WGR207" s="875"/>
      <c r="WGS207" s="875"/>
      <c r="WGT207" s="875"/>
      <c r="WGU207" s="875"/>
      <c r="WGV207" s="875"/>
      <c r="WGW207" s="875"/>
      <c r="WGX207" s="875"/>
      <c r="WGY207" s="875"/>
      <c r="WGZ207" s="875"/>
      <c r="WHA207" s="875"/>
      <c r="WHB207" s="875"/>
      <c r="WHC207" s="875"/>
      <c r="WHD207" s="875"/>
      <c r="WHE207" s="875"/>
      <c r="WHF207" s="875"/>
      <c r="WHG207" s="875"/>
      <c r="WHH207" s="875"/>
      <c r="WHI207" s="875"/>
      <c r="WHJ207" s="875"/>
      <c r="WHK207" s="875"/>
      <c r="WHL207" s="875"/>
      <c r="WHM207" s="875"/>
      <c r="WHN207" s="875"/>
      <c r="WHO207" s="875"/>
      <c r="WHP207" s="875"/>
      <c r="WHQ207" s="875"/>
      <c r="WHR207" s="875"/>
      <c r="WHS207" s="875"/>
      <c r="WHT207" s="875"/>
      <c r="WHU207" s="875"/>
      <c r="WHV207" s="875"/>
      <c r="WHW207" s="875"/>
      <c r="WHX207" s="875"/>
      <c r="WHY207" s="875"/>
      <c r="WHZ207" s="875"/>
      <c r="WIA207" s="875"/>
      <c r="WIB207" s="875"/>
      <c r="WIC207" s="875"/>
      <c r="WID207" s="875"/>
      <c r="WIE207" s="875"/>
      <c r="WIF207" s="875"/>
      <c r="WIG207" s="875"/>
      <c r="WIH207" s="875"/>
      <c r="WII207" s="875"/>
      <c r="WIJ207" s="875"/>
      <c r="WIK207" s="875"/>
      <c r="WIL207" s="875"/>
      <c r="WIM207" s="875"/>
      <c r="WIN207" s="875"/>
      <c r="WIO207" s="875"/>
      <c r="WIP207" s="875"/>
      <c r="WIQ207" s="875"/>
      <c r="WIR207" s="875"/>
      <c r="WIS207" s="875"/>
      <c r="WIT207" s="875"/>
      <c r="WIU207" s="875"/>
      <c r="WIV207" s="875"/>
      <c r="WIW207" s="875"/>
      <c r="WIX207" s="875"/>
      <c r="WIY207" s="875"/>
      <c r="WIZ207" s="875"/>
      <c r="WJA207" s="875"/>
      <c r="WJB207" s="875"/>
      <c r="WJC207" s="875"/>
      <c r="WJD207" s="875"/>
      <c r="WJE207" s="875"/>
      <c r="WJF207" s="875"/>
      <c r="WJG207" s="875"/>
      <c r="WJH207" s="875"/>
      <c r="WJI207" s="875"/>
      <c r="WJJ207" s="875"/>
      <c r="WJK207" s="875"/>
      <c r="WJL207" s="875"/>
      <c r="WJM207" s="875"/>
      <c r="WJN207" s="875"/>
      <c r="WJO207" s="875"/>
      <c r="WJP207" s="875"/>
      <c r="WJQ207" s="875"/>
      <c r="WJR207" s="875"/>
      <c r="WJS207" s="875"/>
      <c r="WJT207" s="875"/>
      <c r="WJU207" s="875"/>
      <c r="WJV207" s="875"/>
      <c r="WJW207" s="875"/>
      <c r="WJX207" s="875"/>
      <c r="WJY207" s="875"/>
      <c r="WJZ207" s="875"/>
      <c r="WKA207" s="875"/>
      <c r="WKB207" s="875"/>
      <c r="WKC207" s="875"/>
      <c r="WKD207" s="875"/>
      <c r="WKE207" s="875"/>
      <c r="WKF207" s="875"/>
      <c r="WKG207" s="875"/>
      <c r="WKH207" s="875"/>
      <c r="WKI207" s="875"/>
      <c r="WKJ207" s="875"/>
      <c r="WKK207" s="875"/>
      <c r="WKL207" s="875"/>
      <c r="WKM207" s="875"/>
      <c r="WKN207" s="875"/>
      <c r="WKO207" s="875"/>
      <c r="WKP207" s="875"/>
      <c r="WKQ207" s="875"/>
      <c r="WKR207" s="875"/>
      <c r="WKS207" s="875"/>
      <c r="WKT207" s="875"/>
      <c r="WKU207" s="875"/>
      <c r="WKV207" s="875"/>
      <c r="WKW207" s="875"/>
      <c r="WKX207" s="875"/>
      <c r="WKY207" s="875"/>
      <c r="WKZ207" s="875"/>
      <c r="WLA207" s="875"/>
      <c r="WLB207" s="875"/>
      <c r="WLC207" s="875"/>
      <c r="WLD207" s="875"/>
      <c r="WLE207" s="875"/>
      <c r="WLF207" s="875"/>
      <c r="WLG207" s="875"/>
      <c r="WLH207" s="875"/>
      <c r="WLI207" s="875"/>
      <c r="WLK207" s="875"/>
      <c r="WLL207" s="875"/>
      <c r="WLM207" s="875"/>
      <c r="WLN207" s="875"/>
      <c r="WLO207" s="875"/>
      <c r="WLP207" s="875"/>
      <c r="WLQ207" s="875"/>
      <c r="WLR207" s="875"/>
      <c r="WLS207" s="875"/>
      <c r="WLT207" s="875"/>
      <c r="WLU207" s="875"/>
      <c r="WLV207" s="875"/>
      <c r="WLW207" s="875"/>
      <c r="WLX207" s="875"/>
      <c r="WLY207" s="875"/>
      <c r="WLZ207" s="875"/>
      <c r="WMA207" s="875"/>
      <c r="WMB207" s="875"/>
      <c r="WMC207" s="875"/>
      <c r="WMD207" s="875"/>
      <c r="WME207" s="875"/>
      <c r="WMF207" s="875"/>
      <c r="WMG207" s="875"/>
      <c r="WMH207" s="875"/>
      <c r="WMI207" s="875"/>
      <c r="WMJ207" s="875"/>
      <c r="WMK207" s="875"/>
      <c r="WML207" s="875"/>
      <c r="WMM207" s="875"/>
      <c r="WMN207" s="875"/>
      <c r="WMO207" s="875"/>
      <c r="WMP207" s="875"/>
      <c r="WMQ207" s="875"/>
      <c r="WMR207" s="875"/>
      <c r="WMS207" s="875"/>
      <c r="WMT207" s="875"/>
      <c r="WMU207" s="875"/>
      <c r="WMV207" s="875"/>
      <c r="WMW207" s="875"/>
      <c r="WMX207" s="875"/>
      <c r="WMY207" s="875"/>
      <c r="WMZ207" s="875"/>
      <c r="WNA207" s="875"/>
      <c r="WNB207" s="875"/>
      <c r="WNC207" s="875"/>
      <c r="WND207" s="875"/>
      <c r="WNE207" s="875"/>
      <c r="WNF207" s="875"/>
      <c r="WNG207" s="875"/>
      <c r="WNH207" s="875"/>
      <c r="WNI207" s="875"/>
      <c r="WNJ207" s="875"/>
      <c r="WNK207" s="875"/>
      <c r="WNL207" s="875"/>
      <c r="WNM207" s="875"/>
      <c r="WNN207" s="875"/>
      <c r="WNO207" s="875"/>
      <c r="WNP207" s="875"/>
      <c r="WNQ207" s="875"/>
      <c r="WNR207" s="875"/>
      <c r="WNS207" s="875"/>
      <c r="WNT207" s="875"/>
      <c r="WNU207" s="875"/>
      <c r="WNV207" s="875"/>
      <c r="WNW207" s="875"/>
      <c r="WNX207" s="875"/>
      <c r="WNY207" s="875"/>
      <c r="WNZ207" s="875"/>
      <c r="WOA207" s="875"/>
      <c r="WOB207" s="875"/>
      <c r="WOC207" s="875"/>
      <c r="WOD207" s="875"/>
      <c r="WOE207" s="875"/>
      <c r="WOF207" s="875"/>
      <c r="WOG207" s="875"/>
      <c r="WOH207" s="875"/>
      <c r="WOI207" s="875"/>
      <c r="WOJ207" s="875"/>
      <c r="WOK207" s="875"/>
      <c r="WOL207" s="875"/>
      <c r="WOM207" s="875"/>
      <c r="WON207" s="875"/>
      <c r="WOO207" s="875"/>
      <c r="WOP207" s="875"/>
      <c r="WOQ207" s="875"/>
      <c r="WOR207" s="875"/>
      <c r="WOS207" s="875"/>
      <c r="WOT207" s="875"/>
      <c r="WOU207" s="875"/>
      <c r="WOV207" s="875"/>
      <c r="WOW207" s="875"/>
      <c r="WOX207" s="875"/>
      <c r="WOY207" s="875"/>
      <c r="WOZ207" s="875"/>
      <c r="WPA207" s="875"/>
      <c r="WPB207" s="875"/>
      <c r="WPC207" s="875"/>
      <c r="WPD207" s="875"/>
      <c r="WPE207" s="875"/>
      <c r="WPF207" s="875"/>
      <c r="WPG207" s="875"/>
      <c r="WPH207" s="875"/>
      <c r="WPI207" s="875"/>
      <c r="WPJ207" s="875"/>
      <c r="WPK207" s="875"/>
      <c r="WPL207" s="875"/>
      <c r="WPM207" s="875"/>
      <c r="WPN207" s="875"/>
      <c r="WPO207" s="875"/>
      <c r="WPP207" s="875"/>
      <c r="WPQ207" s="875"/>
      <c r="WPR207" s="875"/>
      <c r="WPS207" s="875"/>
      <c r="WPT207" s="875"/>
      <c r="WPU207" s="875"/>
      <c r="WPV207" s="875"/>
      <c r="WPW207" s="875"/>
      <c r="WPX207" s="875"/>
      <c r="WPY207" s="875"/>
      <c r="WPZ207" s="875"/>
      <c r="WQA207" s="875"/>
      <c r="WQB207" s="875"/>
      <c r="WQC207" s="875"/>
      <c r="WQD207" s="875"/>
      <c r="WQE207" s="875"/>
      <c r="WQF207" s="875"/>
      <c r="WQG207" s="875"/>
      <c r="WQH207" s="875"/>
      <c r="WQI207" s="875"/>
      <c r="WQJ207" s="875"/>
      <c r="WQK207" s="875"/>
      <c r="WQL207" s="875"/>
      <c r="WQM207" s="875"/>
      <c r="WQN207" s="875"/>
      <c r="WQO207" s="875"/>
      <c r="WQP207" s="875"/>
      <c r="WQQ207" s="875"/>
      <c r="WQR207" s="875"/>
      <c r="WQS207" s="875"/>
      <c r="WQT207" s="875"/>
      <c r="WQU207" s="875"/>
      <c r="WQV207" s="875"/>
      <c r="WQW207" s="875"/>
      <c r="WQX207" s="875"/>
      <c r="WQY207" s="875"/>
      <c r="WQZ207" s="875"/>
      <c r="WRA207" s="875"/>
      <c r="WRB207" s="875"/>
      <c r="WRC207" s="875"/>
      <c r="WRD207" s="875"/>
      <c r="WRE207" s="875"/>
      <c r="WRF207" s="875"/>
      <c r="WRG207" s="875"/>
      <c r="WRH207" s="875"/>
      <c r="WRI207" s="875"/>
      <c r="WRJ207" s="875"/>
      <c r="WRK207" s="875"/>
      <c r="WRL207" s="875"/>
      <c r="WRM207" s="875"/>
      <c r="WRN207" s="875"/>
      <c r="WRO207" s="875"/>
      <c r="WRP207" s="875"/>
      <c r="WRQ207" s="875"/>
      <c r="WRR207" s="875"/>
      <c r="WRS207" s="875"/>
      <c r="WRT207" s="875"/>
      <c r="WRU207" s="875"/>
      <c r="WRV207" s="875"/>
      <c r="WRW207" s="875"/>
      <c r="WRX207" s="875"/>
      <c r="WRY207" s="875"/>
      <c r="WRZ207" s="875"/>
      <c r="WSA207" s="875"/>
      <c r="WSB207" s="875"/>
      <c r="WSC207" s="875"/>
      <c r="WSD207" s="875"/>
      <c r="WSE207" s="875"/>
      <c r="WSF207" s="875"/>
      <c r="WSG207" s="875"/>
      <c r="WSH207" s="875"/>
      <c r="WSI207" s="875"/>
      <c r="WSJ207" s="875"/>
      <c r="WSK207" s="875"/>
      <c r="WSL207" s="875"/>
      <c r="WSM207" s="875"/>
      <c r="WSN207" s="875"/>
      <c r="WSO207" s="875"/>
      <c r="WSP207" s="875"/>
      <c r="WSQ207" s="875"/>
      <c r="WSR207" s="875"/>
      <c r="WSS207" s="875"/>
      <c r="WST207" s="875"/>
      <c r="WSU207" s="875"/>
      <c r="WSV207" s="875"/>
      <c r="WSW207" s="875"/>
      <c r="WSX207" s="875"/>
      <c r="WSY207" s="875"/>
      <c r="WSZ207" s="875"/>
      <c r="WTA207" s="875"/>
      <c r="WTB207" s="875"/>
      <c r="WTC207" s="875"/>
      <c r="WTD207" s="875"/>
      <c r="WTE207" s="875"/>
      <c r="WTF207" s="875"/>
      <c r="WTG207" s="875"/>
      <c r="WTH207" s="875"/>
      <c r="WTI207" s="875"/>
      <c r="WTJ207" s="875"/>
      <c r="WTK207" s="875"/>
      <c r="WTL207" s="875"/>
      <c r="WTM207" s="875"/>
      <c r="WTN207" s="875"/>
      <c r="WTO207" s="875"/>
      <c r="WTP207" s="875"/>
      <c r="WTQ207" s="875"/>
      <c r="WTR207" s="875"/>
      <c r="WTS207" s="875"/>
      <c r="WTT207" s="875"/>
      <c r="WTU207" s="875"/>
      <c r="WTV207" s="875"/>
      <c r="WTW207" s="875"/>
      <c r="WTX207" s="875"/>
      <c r="WTY207" s="875"/>
      <c r="WTZ207" s="875"/>
      <c r="WUA207" s="875"/>
      <c r="WUB207" s="875"/>
      <c r="WUC207" s="875"/>
      <c r="WUD207" s="875"/>
      <c r="WUE207" s="875"/>
      <c r="WUF207" s="875"/>
      <c r="WUG207" s="875"/>
      <c r="WUH207" s="875"/>
      <c r="WUI207" s="875"/>
      <c r="WUJ207" s="875"/>
      <c r="WUK207" s="875"/>
      <c r="WUL207" s="875"/>
      <c r="WUM207" s="875"/>
      <c r="WUN207" s="875"/>
      <c r="WUO207" s="875"/>
      <c r="WUP207" s="875"/>
      <c r="WUQ207" s="875"/>
      <c r="WUR207" s="875"/>
      <c r="WUS207" s="875"/>
      <c r="WUT207" s="875"/>
      <c r="WUU207" s="875"/>
      <c r="WUV207" s="875"/>
      <c r="WUW207" s="875"/>
      <c r="WUX207" s="875"/>
      <c r="WUY207" s="875"/>
      <c r="WUZ207" s="875"/>
      <c r="WVA207" s="875"/>
      <c r="WVB207" s="875"/>
      <c r="WVC207" s="875"/>
      <c r="WVD207" s="875"/>
      <c r="WVE207" s="875"/>
      <c r="WVG207" s="875"/>
      <c r="WVH207" s="875"/>
      <c r="WVI207" s="875"/>
      <c r="WVJ207" s="875"/>
      <c r="WVK207" s="875"/>
      <c r="WVL207" s="875"/>
      <c r="WVM207" s="875"/>
      <c r="WVN207" s="875"/>
      <c r="WVO207" s="875"/>
      <c r="WVP207" s="875"/>
      <c r="WVQ207" s="875"/>
      <c r="WVR207" s="875"/>
      <c r="WVS207" s="875"/>
      <c r="WVT207" s="875"/>
      <c r="WVU207" s="875"/>
      <c r="WVV207" s="875"/>
      <c r="WVW207" s="875"/>
      <c r="WVX207" s="875"/>
      <c r="WVY207" s="875"/>
      <c r="WVZ207" s="875"/>
      <c r="WWA207" s="875"/>
      <c r="WWB207" s="875"/>
      <c r="WWC207" s="875"/>
      <c r="WWD207" s="875"/>
      <c r="WWE207" s="875"/>
      <c r="WWF207" s="875"/>
      <c r="WWG207" s="875"/>
      <c r="WWH207" s="875"/>
      <c r="WWI207" s="875"/>
      <c r="WWJ207" s="875"/>
      <c r="WWK207" s="875"/>
      <c r="WWL207" s="875"/>
      <c r="WWM207" s="875"/>
      <c r="WWN207" s="875"/>
      <c r="WWO207" s="875"/>
      <c r="WWP207" s="875"/>
      <c r="WWQ207" s="875"/>
      <c r="WWR207" s="875"/>
      <c r="WWS207" s="875"/>
      <c r="WWT207" s="875"/>
      <c r="WWU207" s="875"/>
      <c r="WWV207" s="875"/>
      <c r="WWW207" s="875"/>
      <c r="WWX207" s="875"/>
      <c r="WWY207" s="875"/>
      <c r="WWZ207" s="875"/>
      <c r="WXA207" s="875"/>
      <c r="WXB207" s="875"/>
      <c r="WXC207" s="875"/>
      <c r="WXD207" s="875"/>
      <c r="WXE207" s="875"/>
      <c r="WXF207" s="875"/>
      <c r="WXG207" s="875"/>
      <c r="WXH207" s="875"/>
      <c r="WXI207" s="875"/>
      <c r="WXJ207" s="875"/>
      <c r="WXK207" s="875"/>
      <c r="WXL207" s="875"/>
      <c r="WXM207" s="875"/>
      <c r="WXN207" s="875"/>
      <c r="WXO207" s="875"/>
      <c r="WXP207" s="875"/>
      <c r="WXQ207" s="875"/>
      <c r="WXR207" s="875"/>
      <c r="WXS207" s="875"/>
      <c r="WXT207" s="875"/>
      <c r="WXU207" s="875"/>
      <c r="WXV207" s="875"/>
      <c r="WXW207" s="875"/>
      <c r="WXX207" s="875"/>
      <c r="WXY207" s="875"/>
      <c r="WXZ207" s="875"/>
      <c r="WYA207" s="875"/>
      <c r="WYB207" s="875"/>
      <c r="WYC207" s="875"/>
      <c r="WYD207" s="875"/>
      <c r="WYE207" s="875"/>
      <c r="WYF207" s="875"/>
      <c r="WYG207" s="875"/>
      <c r="WYH207" s="875"/>
      <c r="WYI207" s="875"/>
      <c r="WYJ207" s="875"/>
      <c r="WYK207" s="875"/>
      <c r="WYL207" s="875"/>
      <c r="WYM207" s="875"/>
      <c r="WYN207" s="875"/>
      <c r="WYO207" s="875"/>
      <c r="WYP207" s="875"/>
      <c r="WYQ207" s="875"/>
      <c r="WYR207" s="875"/>
      <c r="WYS207" s="875"/>
      <c r="WYT207" s="875"/>
      <c r="WYU207" s="875"/>
      <c r="WYV207" s="875"/>
      <c r="WYW207" s="875"/>
      <c r="WYX207" s="875"/>
      <c r="WYY207" s="875"/>
      <c r="WYZ207" s="875"/>
      <c r="WZA207" s="875"/>
      <c r="WZB207" s="875"/>
      <c r="WZC207" s="875"/>
      <c r="WZD207" s="875"/>
      <c r="WZE207" s="875"/>
      <c r="WZF207" s="875"/>
      <c r="WZG207" s="875"/>
      <c r="WZH207" s="875"/>
      <c r="WZI207" s="875"/>
      <c r="WZJ207" s="875"/>
      <c r="WZK207" s="875"/>
      <c r="WZL207" s="875"/>
      <c r="WZM207" s="875"/>
      <c r="WZN207" s="875"/>
      <c r="WZO207" s="875"/>
      <c r="WZP207" s="875"/>
      <c r="WZQ207" s="875"/>
      <c r="WZR207" s="875"/>
      <c r="WZS207" s="875"/>
      <c r="WZT207" s="875"/>
      <c r="WZU207" s="875"/>
      <c r="WZV207" s="875"/>
      <c r="WZW207" s="875"/>
      <c r="WZX207" s="875"/>
      <c r="WZY207" s="875"/>
      <c r="WZZ207" s="875"/>
      <c r="XAA207" s="875"/>
      <c r="XAB207" s="875"/>
      <c r="XAC207" s="875"/>
      <c r="XAD207" s="875"/>
      <c r="XAE207" s="875"/>
      <c r="XAF207" s="875"/>
      <c r="XAG207" s="875"/>
      <c r="XAH207" s="875"/>
      <c r="XAI207" s="875"/>
      <c r="XAJ207" s="875"/>
      <c r="XAK207" s="875"/>
      <c r="XAL207" s="875"/>
      <c r="XAM207" s="875"/>
      <c r="XAN207" s="875"/>
      <c r="XAO207" s="875"/>
      <c r="XAP207" s="875"/>
      <c r="XAQ207" s="875"/>
      <c r="XAR207" s="875"/>
      <c r="XAS207" s="875"/>
      <c r="XAT207" s="875"/>
      <c r="XAU207" s="875"/>
      <c r="XAV207" s="875"/>
      <c r="XAW207" s="875"/>
      <c r="XAX207" s="875"/>
      <c r="XAY207" s="875"/>
      <c r="XAZ207" s="875"/>
      <c r="XBA207" s="875"/>
      <c r="XBB207" s="875"/>
      <c r="XBC207" s="875"/>
      <c r="XBD207" s="875"/>
      <c r="XBE207" s="875"/>
      <c r="XBF207" s="875"/>
      <c r="XBG207" s="875"/>
      <c r="XBH207" s="875"/>
      <c r="XBI207" s="875"/>
      <c r="XBJ207" s="875"/>
      <c r="XBK207" s="875"/>
      <c r="XBL207" s="875"/>
      <c r="XBM207" s="875"/>
      <c r="XBN207" s="875"/>
      <c r="XBO207" s="875"/>
      <c r="XBP207" s="875"/>
      <c r="XBQ207" s="875"/>
      <c r="XBR207" s="875"/>
      <c r="XBS207" s="875"/>
      <c r="XBT207" s="875"/>
      <c r="XBU207" s="875"/>
      <c r="XBV207" s="875"/>
      <c r="XBW207" s="875"/>
      <c r="XBX207" s="875"/>
      <c r="XBY207" s="875"/>
      <c r="XBZ207" s="875"/>
      <c r="XCA207" s="875"/>
      <c r="XCB207" s="875"/>
      <c r="XCC207" s="875"/>
      <c r="XCD207" s="875"/>
      <c r="XCE207" s="875"/>
      <c r="XCF207" s="875"/>
      <c r="XCG207" s="875"/>
      <c r="XCH207" s="875"/>
      <c r="XCI207" s="875"/>
      <c r="XCJ207" s="875"/>
      <c r="XCK207" s="875"/>
      <c r="XCL207" s="875"/>
      <c r="XCM207" s="875"/>
      <c r="XCN207" s="875"/>
      <c r="XCO207" s="875"/>
      <c r="XCP207" s="875"/>
      <c r="XCQ207" s="875"/>
      <c r="XCR207" s="875"/>
      <c r="XCS207" s="875"/>
      <c r="XCT207" s="875"/>
      <c r="XCU207" s="875"/>
      <c r="XCV207" s="875"/>
      <c r="XCW207" s="875"/>
      <c r="XCX207" s="875"/>
      <c r="XCY207" s="875"/>
      <c r="XCZ207" s="875"/>
      <c r="XDA207" s="875"/>
      <c r="XDB207" s="875"/>
      <c r="XDC207" s="875"/>
      <c r="XDD207" s="875"/>
      <c r="XDE207" s="875"/>
      <c r="XDF207" s="875"/>
      <c r="XDG207" s="875"/>
      <c r="XDH207" s="875"/>
      <c r="XDI207" s="875"/>
      <c r="XDJ207" s="875"/>
      <c r="XDK207" s="875"/>
      <c r="XDL207" s="875"/>
      <c r="XDM207" s="875"/>
      <c r="XDN207" s="875"/>
      <c r="XDO207" s="875"/>
      <c r="XDP207" s="875"/>
      <c r="XDQ207" s="875"/>
      <c r="XDR207" s="875"/>
      <c r="XDS207" s="875"/>
      <c r="XDT207" s="875"/>
      <c r="XDU207" s="875"/>
      <c r="XDV207" s="875"/>
      <c r="XDW207" s="875"/>
      <c r="XDX207" s="875"/>
      <c r="XDY207" s="875"/>
      <c r="XDZ207" s="875"/>
      <c r="XEA207" s="875"/>
      <c r="XEB207" s="875"/>
      <c r="XEC207" s="875"/>
      <c r="XED207" s="875"/>
      <c r="XEE207" s="875"/>
      <c r="XEF207" s="875"/>
      <c r="XEG207" s="875"/>
      <c r="XEH207" s="875"/>
      <c r="XEI207" s="875"/>
      <c r="XEJ207" s="875"/>
      <c r="XEK207" s="875"/>
      <c r="XEL207" s="875"/>
      <c r="XEM207" s="875"/>
      <c r="XEN207" s="875"/>
      <c r="XEO207" s="875"/>
      <c r="XEP207" s="875"/>
      <c r="XEQ207" s="875"/>
      <c r="XER207" s="875"/>
      <c r="XES207" s="875"/>
      <c r="XET207" s="875"/>
      <c r="XEU207" s="875"/>
      <c r="XEV207" s="875"/>
      <c r="XEW207" s="875"/>
      <c r="XEX207" s="875"/>
      <c r="XEY207" s="875"/>
      <c r="XEZ207" s="875"/>
      <c r="XFA207" s="875"/>
      <c r="XFB207" s="875"/>
      <c r="XFC207" s="875"/>
    </row>
    <row r="208" spans="1:16384" s="76" customFormat="1" ht="84.75" customHeight="1" x14ac:dyDescent="0.25">
      <c r="A208" s="1632" t="s">
        <v>4902</v>
      </c>
      <c r="B208" s="1632" t="s">
        <v>4733</v>
      </c>
      <c r="C208" s="1632" t="s">
        <v>50</v>
      </c>
      <c r="D208" s="1633" t="s">
        <v>4903</v>
      </c>
      <c r="E208" s="1634" t="s">
        <v>19</v>
      </c>
      <c r="F208" s="1635">
        <v>1</v>
      </c>
      <c r="G208" s="217">
        <v>41261</v>
      </c>
      <c r="H208" s="217">
        <v>41988</v>
      </c>
      <c r="I208" s="1623" t="s">
        <v>20</v>
      </c>
      <c r="J208" s="1625">
        <v>21.4</v>
      </c>
      <c r="K208" s="1636"/>
      <c r="L208" s="1637">
        <v>416</v>
      </c>
      <c r="M208" s="1625">
        <f t="shared" si="1"/>
        <v>416</v>
      </c>
      <c r="N208" s="1638">
        <v>2193222096</v>
      </c>
      <c r="O208" s="1162" t="s">
        <v>4904</v>
      </c>
      <c r="P208" s="1084"/>
      <c r="Q208" s="874"/>
      <c r="R208" s="874"/>
      <c r="S208" s="874"/>
      <c r="T208" s="874"/>
      <c r="U208" s="874"/>
      <c r="V208" s="874"/>
      <c r="W208" s="874"/>
      <c r="X208" s="874"/>
      <c r="Y208" s="874"/>
      <c r="Z208" s="875"/>
      <c r="AA208" s="875"/>
      <c r="AB208" s="875"/>
      <c r="AC208" s="875"/>
      <c r="AD208" s="875"/>
      <c r="AE208" s="875"/>
      <c r="AF208" s="875"/>
      <c r="AG208" s="875"/>
      <c r="AH208" s="875"/>
      <c r="AI208" s="875"/>
      <c r="AJ208" s="875"/>
      <c r="AK208" s="875"/>
      <c r="AL208" s="875"/>
      <c r="AM208" s="875"/>
      <c r="AN208" s="875"/>
      <c r="AO208" s="875"/>
      <c r="AP208" s="875"/>
      <c r="AQ208" s="875"/>
      <c r="AR208" s="875"/>
      <c r="AS208" s="875"/>
      <c r="AT208" s="875"/>
      <c r="AU208" s="875"/>
      <c r="AV208" s="875"/>
      <c r="AW208" s="875"/>
      <c r="AX208" s="875"/>
      <c r="AY208" s="875"/>
      <c r="AZ208" s="875"/>
      <c r="BA208" s="875"/>
      <c r="BB208" s="875"/>
      <c r="BC208" s="875"/>
      <c r="BD208" s="875"/>
      <c r="BE208" s="875"/>
      <c r="BF208" s="875"/>
      <c r="BG208" s="875"/>
      <c r="BH208" s="875"/>
      <c r="BI208" s="875"/>
      <c r="BJ208" s="875"/>
      <c r="BK208" s="875"/>
      <c r="BL208" s="875"/>
      <c r="BM208" s="875"/>
      <c r="BN208" s="875"/>
      <c r="BO208" s="875"/>
      <c r="BP208" s="875"/>
      <c r="BQ208" s="875"/>
      <c r="BR208" s="875"/>
      <c r="BS208" s="875"/>
      <c r="BT208" s="875"/>
      <c r="BU208" s="875"/>
      <c r="BV208" s="875"/>
      <c r="BW208" s="875"/>
      <c r="BX208" s="875"/>
      <c r="BY208" s="875"/>
      <c r="BZ208" s="875"/>
      <c r="CA208" s="875"/>
      <c r="CB208" s="875"/>
      <c r="CC208" s="875"/>
      <c r="CD208" s="875"/>
      <c r="CE208" s="875"/>
      <c r="CF208" s="875"/>
      <c r="CG208" s="875"/>
      <c r="CH208" s="875"/>
      <c r="CI208" s="875"/>
      <c r="CJ208" s="875"/>
      <c r="CK208" s="875"/>
      <c r="CL208" s="875"/>
      <c r="CM208" s="875"/>
      <c r="CN208" s="875"/>
      <c r="CO208" s="875"/>
      <c r="CP208" s="875"/>
      <c r="CQ208" s="875"/>
      <c r="CR208" s="875"/>
      <c r="CS208" s="875"/>
      <c r="CT208" s="875"/>
      <c r="CU208" s="875"/>
      <c r="CV208" s="875"/>
      <c r="CW208" s="875"/>
      <c r="CX208" s="875"/>
      <c r="CY208" s="875"/>
      <c r="CZ208" s="875"/>
      <c r="DA208" s="875"/>
      <c r="DB208" s="875"/>
      <c r="DC208" s="875"/>
      <c r="DD208" s="875"/>
      <c r="DE208" s="875"/>
      <c r="DF208" s="875"/>
      <c r="DG208" s="875"/>
      <c r="DH208" s="875"/>
      <c r="DI208" s="875"/>
      <c r="DJ208" s="875"/>
      <c r="DK208" s="875"/>
      <c r="DL208" s="875"/>
      <c r="DM208" s="875"/>
      <c r="DN208" s="875"/>
      <c r="DO208" s="875"/>
      <c r="DP208" s="875"/>
      <c r="DQ208" s="875"/>
      <c r="DR208" s="875"/>
      <c r="DS208" s="875"/>
      <c r="DT208" s="875"/>
      <c r="DU208" s="875"/>
      <c r="DV208" s="875"/>
      <c r="DW208" s="875"/>
      <c r="DX208" s="875"/>
      <c r="DY208" s="875"/>
      <c r="DZ208" s="875"/>
      <c r="EA208" s="875"/>
      <c r="EB208" s="875"/>
      <c r="EC208" s="875"/>
      <c r="ED208" s="875"/>
      <c r="EE208" s="875"/>
      <c r="EF208" s="875"/>
      <c r="EG208" s="875"/>
      <c r="EH208" s="875"/>
      <c r="EI208" s="875"/>
      <c r="EJ208" s="875"/>
      <c r="EK208" s="875"/>
      <c r="EL208" s="875"/>
      <c r="EM208" s="875"/>
      <c r="EN208" s="875"/>
      <c r="EO208" s="875"/>
      <c r="EP208" s="875"/>
      <c r="EQ208" s="875"/>
      <c r="ER208" s="875"/>
      <c r="ES208" s="875"/>
      <c r="ET208" s="875"/>
      <c r="EU208" s="875"/>
      <c r="EV208" s="875"/>
      <c r="EW208" s="875"/>
      <c r="EX208" s="875"/>
      <c r="EY208" s="875"/>
      <c r="EZ208" s="875"/>
      <c r="FA208" s="875"/>
      <c r="FB208" s="875"/>
      <c r="FC208" s="875"/>
      <c r="FD208" s="875"/>
      <c r="FE208" s="875"/>
      <c r="FF208" s="875"/>
      <c r="FG208" s="875"/>
      <c r="FH208" s="875"/>
      <c r="FI208" s="875"/>
      <c r="FJ208" s="875"/>
      <c r="FK208" s="875"/>
      <c r="FL208" s="875"/>
      <c r="FM208" s="875"/>
      <c r="FN208" s="875"/>
      <c r="FO208" s="875"/>
      <c r="FP208" s="875"/>
      <c r="FQ208" s="875"/>
      <c r="FR208" s="875"/>
      <c r="FS208" s="875"/>
      <c r="FT208" s="875"/>
      <c r="FU208" s="875"/>
      <c r="FV208" s="875"/>
      <c r="FW208" s="875"/>
      <c r="FX208" s="875"/>
      <c r="FY208" s="875"/>
      <c r="FZ208" s="875"/>
      <c r="GA208" s="875"/>
      <c r="GB208" s="875"/>
      <c r="GC208" s="875"/>
      <c r="GD208" s="875"/>
      <c r="GE208" s="875"/>
      <c r="GF208" s="875"/>
      <c r="GG208" s="875"/>
      <c r="GH208" s="875"/>
      <c r="GI208" s="875"/>
      <c r="GJ208" s="875"/>
      <c r="GK208" s="875"/>
      <c r="GL208" s="875"/>
      <c r="GM208" s="875"/>
      <c r="GN208" s="875"/>
      <c r="GO208" s="875"/>
      <c r="GP208" s="875"/>
      <c r="GQ208" s="875"/>
      <c r="GR208" s="875"/>
      <c r="GS208" s="875"/>
      <c r="GT208" s="875"/>
      <c r="GU208" s="875"/>
      <c r="GV208" s="875"/>
      <c r="GW208" s="875"/>
      <c r="GX208" s="875"/>
      <c r="GY208" s="875"/>
      <c r="GZ208" s="875"/>
      <c r="HA208" s="875"/>
      <c r="HB208" s="875"/>
      <c r="HC208" s="875"/>
      <c r="HD208" s="875"/>
      <c r="HE208" s="875"/>
      <c r="HF208" s="875"/>
      <c r="HG208" s="875"/>
      <c r="HH208" s="875"/>
      <c r="HI208" s="875"/>
      <c r="HJ208" s="875"/>
      <c r="HK208" s="875"/>
      <c r="HL208" s="875"/>
      <c r="HM208" s="875"/>
      <c r="HN208" s="875"/>
      <c r="HO208" s="875"/>
      <c r="HP208" s="875"/>
      <c r="HQ208" s="875"/>
      <c r="HR208" s="875"/>
      <c r="HS208" s="875"/>
      <c r="HT208" s="875"/>
      <c r="HU208" s="875"/>
      <c r="HV208" s="875"/>
      <c r="HW208" s="875"/>
      <c r="HX208" s="875"/>
      <c r="HY208" s="875"/>
      <c r="HZ208" s="875"/>
      <c r="IA208" s="875"/>
      <c r="IB208" s="875"/>
      <c r="IC208" s="875"/>
      <c r="ID208" s="875"/>
      <c r="IE208" s="875"/>
      <c r="IF208" s="875"/>
      <c r="IG208" s="875"/>
      <c r="IH208" s="875"/>
      <c r="II208" s="875"/>
      <c r="IJ208" s="875"/>
      <c r="IK208" s="875"/>
      <c r="IL208" s="875"/>
      <c r="IM208" s="875"/>
      <c r="IN208" s="875"/>
      <c r="IO208" s="875"/>
      <c r="IP208" s="875"/>
      <c r="IQ208" s="875"/>
      <c r="IR208" s="875"/>
      <c r="IS208" s="875"/>
      <c r="IU208" s="875"/>
      <c r="IV208" s="875"/>
      <c r="IW208" s="875"/>
      <c r="IX208" s="875"/>
      <c r="IY208" s="875"/>
      <c r="IZ208" s="875"/>
      <c r="JA208" s="875"/>
      <c r="JB208" s="875"/>
      <c r="JC208" s="875"/>
      <c r="JD208" s="875"/>
      <c r="JE208" s="875"/>
      <c r="JF208" s="875"/>
      <c r="JG208" s="875"/>
      <c r="JH208" s="875"/>
      <c r="JI208" s="875"/>
      <c r="JJ208" s="875"/>
      <c r="JK208" s="875"/>
      <c r="JL208" s="875"/>
      <c r="JM208" s="875"/>
      <c r="JN208" s="875"/>
      <c r="JO208" s="875"/>
      <c r="JP208" s="875"/>
      <c r="JQ208" s="875"/>
      <c r="JR208" s="875"/>
      <c r="JS208" s="875"/>
      <c r="JT208" s="875"/>
      <c r="JU208" s="875"/>
      <c r="JV208" s="875"/>
      <c r="JW208" s="875"/>
      <c r="JX208" s="875"/>
      <c r="JY208" s="875"/>
      <c r="JZ208" s="875"/>
      <c r="KA208" s="875"/>
      <c r="KB208" s="875"/>
      <c r="KC208" s="875"/>
      <c r="KD208" s="875"/>
      <c r="KE208" s="875"/>
      <c r="KF208" s="875"/>
      <c r="KG208" s="875"/>
      <c r="KH208" s="875"/>
      <c r="KI208" s="875"/>
      <c r="KJ208" s="875"/>
      <c r="KK208" s="875"/>
      <c r="KL208" s="875"/>
      <c r="KM208" s="875"/>
      <c r="KN208" s="875"/>
      <c r="KO208" s="875"/>
      <c r="KP208" s="875"/>
      <c r="KQ208" s="875"/>
      <c r="KR208" s="875"/>
      <c r="KS208" s="875"/>
      <c r="KT208" s="875"/>
      <c r="KU208" s="875"/>
      <c r="KV208" s="875"/>
      <c r="KW208" s="875"/>
      <c r="KX208" s="875"/>
      <c r="KY208" s="875"/>
      <c r="KZ208" s="875"/>
      <c r="LA208" s="875"/>
      <c r="LB208" s="875"/>
      <c r="LC208" s="875"/>
      <c r="LD208" s="875"/>
      <c r="LE208" s="875"/>
      <c r="LF208" s="875"/>
      <c r="LG208" s="875"/>
      <c r="LH208" s="875"/>
      <c r="LI208" s="875"/>
      <c r="LJ208" s="875"/>
      <c r="LK208" s="875"/>
      <c r="LL208" s="875"/>
      <c r="LM208" s="875"/>
      <c r="LN208" s="875"/>
      <c r="LO208" s="875"/>
      <c r="LP208" s="875"/>
      <c r="LQ208" s="875"/>
      <c r="LR208" s="875"/>
      <c r="LS208" s="875"/>
      <c r="LT208" s="875"/>
      <c r="LU208" s="875"/>
      <c r="LV208" s="875"/>
      <c r="LW208" s="875"/>
      <c r="LX208" s="875"/>
      <c r="LY208" s="875"/>
      <c r="LZ208" s="875"/>
      <c r="MA208" s="875"/>
      <c r="MB208" s="875"/>
      <c r="MC208" s="875"/>
      <c r="MD208" s="875"/>
      <c r="ME208" s="875"/>
      <c r="MF208" s="875"/>
      <c r="MG208" s="875"/>
      <c r="MH208" s="875"/>
      <c r="MI208" s="875"/>
      <c r="MJ208" s="875"/>
      <c r="MK208" s="875"/>
      <c r="ML208" s="875"/>
      <c r="MM208" s="875"/>
      <c r="MN208" s="875"/>
      <c r="MO208" s="875"/>
      <c r="MP208" s="875"/>
      <c r="MQ208" s="875"/>
      <c r="MR208" s="875"/>
      <c r="MS208" s="875"/>
      <c r="MT208" s="875"/>
      <c r="MU208" s="875"/>
      <c r="MV208" s="875"/>
      <c r="MW208" s="875"/>
      <c r="MX208" s="875"/>
      <c r="MY208" s="875"/>
      <c r="MZ208" s="875"/>
      <c r="NA208" s="875"/>
      <c r="NB208" s="875"/>
      <c r="NC208" s="875"/>
      <c r="ND208" s="875"/>
      <c r="NE208" s="875"/>
      <c r="NF208" s="875"/>
      <c r="NG208" s="875"/>
      <c r="NH208" s="875"/>
      <c r="NI208" s="875"/>
      <c r="NJ208" s="875"/>
      <c r="NK208" s="875"/>
      <c r="NL208" s="875"/>
      <c r="NM208" s="875"/>
      <c r="NN208" s="875"/>
      <c r="NO208" s="875"/>
      <c r="NP208" s="875"/>
      <c r="NQ208" s="875"/>
      <c r="NR208" s="875"/>
      <c r="NS208" s="875"/>
      <c r="NT208" s="875"/>
      <c r="NU208" s="875"/>
      <c r="NV208" s="875"/>
      <c r="NW208" s="875"/>
      <c r="NX208" s="875"/>
      <c r="NY208" s="875"/>
      <c r="NZ208" s="875"/>
      <c r="OA208" s="875"/>
      <c r="OB208" s="875"/>
      <c r="OC208" s="875"/>
      <c r="OD208" s="875"/>
      <c r="OE208" s="875"/>
      <c r="OF208" s="875"/>
      <c r="OG208" s="875"/>
      <c r="OH208" s="875"/>
      <c r="OI208" s="875"/>
      <c r="OJ208" s="875"/>
      <c r="OK208" s="875"/>
      <c r="OL208" s="875"/>
      <c r="OM208" s="875"/>
      <c r="ON208" s="875"/>
      <c r="OO208" s="875"/>
      <c r="OP208" s="875"/>
      <c r="OQ208" s="875"/>
      <c r="OR208" s="875"/>
      <c r="OS208" s="875"/>
      <c r="OT208" s="875"/>
      <c r="OU208" s="875"/>
      <c r="OV208" s="875"/>
      <c r="OW208" s="875"/>
      <c r="OX208" s="875"/>
      <c r="OY208" s="875"/>
      <c r="OZ208" s="875"/>
      <c r="PA208" s="875"/>
      <c r="PB208" s="875"/>
      <c r="PC208" s="875"/>
      <c r="PD208" s="875"/>
      <c r="PE208" s="875"/>
      <c r="PF208" s="875"/>
      <c r="PG208" s="875"/>
      <c r="PH208" s="875"/>
      <c r="PI208" s="875"/>
      <c r="PJ208" s="875"/>
      <c r="PK208" s="875"/>
      <c r="PL208" s="875"/>
      <c r="PM208" s="875"/>
      <c r="PN208" s="875"/>
      <c r="PO208" s="875"/>
      <c r="PP208" s="875"/>
      <c r="PQ208" s="875"/>
      <c r="PR208" s="875"/>
      <c r="PS208" s="875"/>
      <c r="PT208" s="875"/>
      <c r="PU208" s="875"/>
      <c r="PV208" s="875"/>
      <c r="PW208" s="875"/>
      <c r="PX208" s="875"/>
      <c r="PY208" s="875"/>
      <c r="PZ208" s="875"/>
      <c r="QA208" s="875"/>
      <c r="QB208" s="875"/>
      <c r="QC208" s="875"/>
      <c r="QD208" s="875"/>
      <c r="QE208" s="875"/>
      <c r="QF208" s="875"/>
      <c r="QG208" s="875"/>
      <c r="QH208" s="875"/>
      <c r="QI208" s="875"/>
      <c r="QJ208" s="875"/>
      <c r="QK208" s="875"/>
      <c r="QL208" s="875"/>
      <c r="QM208" s="875"/>
      <c r="QN208" s="875"/>
      <c r="QO208" s="875"/>
      <c r="QP208" s="875"/>
      <c r="QQ208" s="875"/>
      <c r="QR208" s="875"/>
      <c r="QS208" s="875"/>
      <c r="QT208" s="875"/>
      <c r="QU208" s="875"/>
      <c r="QV208" s="875"/>
      <c r="QW208" s="875"/>
      <c r="QX208" s="875"/>
      <c r="QY208" s="875"/>
      <c r="QZ208" s="875"/>
      <c r="RA208" s="875"/>
      <c r="RB208" s="875"/>
      <c r="RC208" s="875"/>
      <c r="RD208" s="875"/>
      <c r="RE208" s="875"/>
      <c r="RF208" s="875"/>
      <c r="RG208" s="875"/>
      <c r="RH208" s="875"/>
      <c r="RI208" s="875"/>
      <c r="RJ208" s="875"/>
      <c r="RK208" s="875"/>
      <c r="RL208" s="875"/>
      <c r="RM208" s="875"/>
      <c r="RN208" s="875"/>
      <c r="RO208" s="875"/>
      <c r="RP208" s="875"/>
      <c r="RQ208" s="875"/>
      <c r="RR208" s="875"/>
      <c r="RS208" s="875"/>
      <c r="RT208" s="875"/>
      <c r="RU208" s="875"/>
      <c r="RV208" s="875"/>
      <c r="RW208" s="875"/>
      <c r="RX208" s="875"/>
      <c r="RY208" s="875"/>
      <c r="RZ208" s="875"/>
      <c r="SA208" s="875"/>
      <c r="SB208" s="875"/>
      <c r="SC208" s="875"/>
      <c r="SD208" s="875"/>
      <c r="SE208" s="875"/>
      <c r="SF208" s="875"/>
      <c r="SG208" s="875"/>
      <c r="SH208" s="875"/>
      <c r="SI208" s="875"/>
      <c r="SJ208" s="875"/>
      <c r="SK208" s="875"/>
      <c r="SL208" s="875"/>
      <c r="SM208" s="875"/>
      <c r="SN208" s="875"/>
      <c r="SO208" s="875"/>
      <c r="SQ208" s="875"/>
      <c r="SR208" s="875"/>
      <c r="SS208" s="875"/>
      <c r="ST208" s="875"/>
      <c r="SU208" s="875"/>
      <c r="SV208" s="875"/>
      <c r="SW208" s="875"/>
      <c r="SX208" s="875"/>
      <c r="SY208" s="875"/>
      <c r="SZ208" s="875"/>
      <c r="TA208" s="875"/>
      <c r="TB208" s="875"/>
      <c r="TC208" s="875"/>
      <c r="TD208" s="875"/>
      <c r="TE208" s="875"/>
      <c r="TF208" s="875"/>
      <c r="TG208" s="875"/>
      <c r="TH208" s="875"/>
      <c r="TI208" s="875"/>
      <c r="TJ208" s="875"/>
      <c r="TK208" s="875"/>
      <c r="TL208" s="875"/>
      <c r="TM208" s="875"/>
      <c r="TN208" s="875"/>
      <c r="TO208" s="875"/>
      <c r="TP208" s="875"/>
      <c r="TQ208" s="875"/>
      <c r="TR208" s="875"/>
      <c r="TS208" s="875"/>
      <c r="TT208" s="875"/>
      <c r="TU208" s="875"/>
      <c r="TV208" s="875"/>
      <c r="TW208" s="875"/>
      <c r="TX208" s="875"/>
      <c r="TY208" s="875"/>
      <c r="TZ208" s="875"/>
      <c r="UA208" s="875"/>
      <c r="UB208" s="875"/>
      <c r="UC208" s="875"/>
      <c r="UD208" s="875"/>
      <c r="UE208" s="875"/>
      <c r="UF208" s="875"/>
      <c r="UG208" s="875"/>
      <c r="UH208" s="875"/>
      <c r="UI208" s="875"/>
      <c r="UJ208" s="875"/>
      <c r="UK208" s="875"/>
      <c r="UL208" s="875"/>
      <c r="UM208" s="875"/>
      <c r="UN208" s="875"/>
      <c r="UO208" s="875"/>
      <c r="UP208" s="875"/>
      <c r="UQ208" s="875"/>
      <c r="UR208" s="875"/>
      <c r="US208" s="875"/>
      <c r="UT208" s="875"/>
      <c r="UU208" s="875"/>
      <c r="UV208" s="875"/>
      <c r="UW208" s="875"/>
      <c r="UX208" s="875"/>
      <c r="UY208" s="875"/>
      <c r="UZ208" s="875"/>
      <c r="VA208" s="875"/>
      <c r="VB208" s="875"/>
      <c r="VC208" s="875"/>
      <c r="VD208" s="875"/>
      <c r="VE208" s="875"/>
      <c r="VF208" s="875"/>
      <c r="VG208" s="875"/>
      <c r="VH208" s="875"/>
      <c r="VI208" s="875"/>
      <c r="VJ208" s="875"/>
      <c r="VK208" s="875"/>
      <c r="VL208" s="875"/>
      <c r="VM208" s="875"/>
      <c r="VN208" s="875"/>
      <c r="VO208" s="875"/>
      <c r="VP208" s="875"/>
      <c r="VQ208" s="875"/>
      <c r="VR208" s="875"/>
      <c r="VS208" s="875"/>
      <c r="VT208" s="875"/>
      <c r="VU208" s="875"/>
      <c r="VV208" s="875"/>
      <c r="VW208" s="875"/>
      <c r="VX208" s="875"/>
      <c r="VY208" s="875"/>
      <c r="VZ208" s="875"/>
      <c r="WA208" s="875"/>
      <c r="WB208" s="875"/>
      <c r="WC208" s="875"/>
      <c r="WD208" s="875"/>
      <c r="WE208" s="875"/>
      <c r="WF208" s="875"/>
      <c r="WG208" s="875"/>
      <c r="WH208" s="875"/>
      <c r="WI208" s="875"/>
      <c r="WJ208" s="875"/>
      <c r="WK208" s="875"/>
      <c r="WL208" s="875"/>
      <c r="WM208" s="875"/>
      <c r="WN208" s="875"/>
      <c r="WO208" s="875"/>
      <c r="WP208" s="875"/>
      <c r="WQ208" s="875"/>
      <c r="WR208" s="875"/>
      <c r="WS208" s="875"/>
      <c r="WT208" s="875"/>
      <c r="WU208" s="875"/>
      <c r="WV208" s="875"/>
      <c r="WW208" s="875"/>
      <c r="WX208" s="875"/>
      <c r="WY208" s="875"/>
      <c r="WZ208" s="875"/>
      <c r="XA208" s="875"/>
      <c r="XB208" s="875"/>
      <c r="XC208" s="875"/>
      <c r="XD208" s="875"/>
      <c r="XE208" s="875"/>
      <c r="XF208" s="875"/>
      <c r="XG208" s="875"/>
      <c r="XH208" s="875"/>
      <c r="XI208" s="875"/>
      <c r="XJ208" s="875"/>
      <c r="XK208" s="875"/>
      <c r="XL208" s="875"/>
      <c r="XM208" s="875"/>
      <c r="XN208" s="875"/>
      <c r="XO208" s="875"/>
      <c r="XP208" s="875"/>
      <c r="XQ208" s="875"/>
      <c r="XR208" s="875"/>
      <c r="XS208" s="875"/>
      <c r="XT208" s="875"/>
      <c r="XU208" s="875"/>
      <c r="XV208" s="875"/>
      <c r="XW208" s="875"/>
      <c r="XX208" s="875"/>
      <c r="XY208" s="875"/>
      <c r="XZ208" s="875"/>
      <c r="YA208" s="875"/>
      <c r="YB208" s="875"/>
      <c r="YC208" s="875"/>
      <c r="YD208" s="875"/>
      <c r="YE208" s="875"/>
      <c r="YF208" s="875"/>
      <c r="YG208" s="875"/>
      <c r="YH208" s="875"/>
      <c r="YI208" s="875"/>
      <c r="YJ208" s="875"/>
      <c r="YK208" s="875"/>
      <c r="YL208" s="875"/>
      <c r="YM208" s="875"/>
      <c r="YN208" s="875"/>
      <c r="YO208" s="875"/>
      <c r="YP208" s="875"/>
      <c r="YQ208" s="875"/>
      <c r="YR208" s="875"/>
      <c r="YS208" s="875"/>
      <c r="YT208" s="875"/>
      <c r="YU208" s="875"/>
      <c r="YV208" s="875"/>
      <c r="YW208" s="875"/>
      <c r="YX208" s="875"/>
      <c r="YY208" s="875"/>
      <c r="YZ208" s="875"/>
      <c r="ZA208" s="875"/>
      <c r="ZB208" s="875"/>
      <c r="ZC208" s="875"/>
      <c r="ZD208" s="875"/>
      <c r="ZE208" s="875"/>
      <c r="ZF208" s="875"/>
      <c r="ZG208" s="875"/>
      <c r="ZH208" s="875"/>
      <c r="ZI208" s="875"/>
      <c r="ZJ208" s="875"/>
      <c r="ZK208" s="875"/>
      <c r="ZL208" s="875"/>
      <c r="ZM208" s="875"/>
      <c r="ZN208" s="875"/>
      <c r="ZO208" s="875"/>
      <c r="ZP208" s="875"/>
      <c r="ZQ208" s="875"/>
      <c r="ZR208" s="875"/>
      <c r="ZS208" s="875"/>
      <c r="ZT208" s="875"/>
      <c r="ZU208" s="875"/>
      <c r="ZV208" s="875"/>
      <c r="ZW208" s="875"/>
      <c r="ZX208" s="875"/>
      <c r="ZY208" s="875"/>
      <c r="ZZ208" s="875"/>
      <c r="AAA208" s="875"/>
      <c r="AAB208" s="875"/>
      <c r="AAC208" s="875"/>
      <c r="AAD208" s="875"/>
      <c r="AAE208" s="875"/>
      <c r="AAF208" s="875"/>
      <c r="AAG208" s="875"/>
      <c r="AAH208" s="875"/>
      <c r="AAI208" s="875"/>
      <c r="AAJ208" s="875"/>
      <c r="AAK208" s="875"/>
      <c r="AAL208" s="875"/>
      <c r="AAM208" s="875"/>
      <c r="AAN208" s="875"/>
      <c r="AAO208" s="875"/>
      <c r="AAP208" s="875"/>
      <c r="AAQ208" s="875"/>
      <c r="AAR208" s="875"/>
      <c r="AAS208" s="875"/>
      <c r="AAT208" s="875"/>
      <c r="AAU208" s="875"/>
      <c r="AAV208" s="875"/>
      <c r="AAW208" s="875"/>
      <c r="AAX208" s="875"/>
      <c r="AAY208" s="875"/>
      <c r="AAZ208" s="875"/>
      <c r="ABA208" s="875"/>
      <c r="ABB208" s="875"/>
      <c r="ABC208" s="875"/>
      <c r="ABD208" s="875"/>
      <c r="ABE208" s="875"/>
      <c r="ABF208" s="875"/>
      <c r="ABG208" s="875"/>
      <c r="ABH208" s="875"/>
      <c r="ABI208" s="875"/>
      <c r="ABJ208" s="875"/>
      <c r="ABK208" s="875"/>
      <c r="ABL208" s="875"/>
      <c r="ABM208" s="875"/>
      <c r="ABN208" s="875"/>
      <c r="ABO208" s="875"/>
      <c r="ABP208" s="875"/>
      <c r="ABQ208" s="875"/>
      <c r="ABR208" s="875"/>
      <c r="ABS208" s="875"/>
      <c r="ABT208" s="875"/>
      <c r="ABU208" s="875"/>
      <c r="ABV208" s="875"/>
      <c r="ABW208" s="875"/>
      <c r="ABX208" s="875"/>
      <c r="ABY208" s="875"/>
      <c r="ABZ208" s="875"/>
      <c r="ACA208" s="875"/>
      <c r="ACB208" s="875"/>
      <c r="ACC208" s="875"/>
      <c r="ACD208" s="875"/>
      <c r="ACE208" s="875"/>
      <c r="ACF208" s="875"/>
      <c r="ACG208" s="875"/>
      <c r="ACH208" s="875"/>
      <c r="ACI208" s="875"/>
      <c r="ACJ208" s="875"/>
      <c r="ACK208" s="875"/>
      <c r="ACM208" s="875"/>
      <c r="ACN208" s="875"/>
      <c r="ACO208" s="875"/>
      <c r="ACP208" s="875"/>
      <c r="ACQ208" s="875"/>
      <c r="ACR208" s="875"/>
      <c r="ACS208" s="875"/>
      <c r="ACT208" s="875"/>
      <c r="ACU208" s="875"/>
      <c r="ACV208" s="875"/>
      <c r="ACW208" s="875"/>
      <c r="ACX208" s="875"/>
      <c r="ACY208" s="875"/>
      <c r="ACZ208" s="875"/>
      <c r="ADA208" s="875"/>
      <c r="ADB208" s="875"/>
      <c r="ADC208" s="875"/>
      <c r="ADD208" s="875"/>
      <c r="ADE208" s="875"/>
      <c r="ADF208" s="875"/>
      <c r="ADG208" s="875"/>
      <c r="ADH208" s="875"/>
      <c r="ADI208" s="875"/>
      <c r="ADJ208" s="875"/>
      <c r="ADK208" s="875"/>
      <c r="ADL208" s="875"/>
      <c r="ADM208" s="875"/>
      <c r="ADN208" s="875"/>
      <c r="ADO208" s="875"/>
      <c r="ADP208" s="875"/>
      <c r="ADQ208" s="875"/>
      <c r="ADR208" s="875"/>
      <c r="ADS208" s="875"/>
      <c r="ADT208" s="875"/>
      <c r="ADU208" s="875"/>
      <c r="ADV208" s="875"/>
      <c r="ADW208" s="875"/>
      <c r="ADX208" s="875"/>
      <c r="ADY208" s="875"/>
      <c r="ADZ208" s="875"/>
      <c r="AEA208" s="875"/>
      <c r="AEB208" s="875"/>
      <c r="AEC208" s="875"/>
      <c r="AED208" s="875"/>
      <c r="AEE208" s="875"/>
      <c r="AEF208" s="875"/>
      <c r="AEG208" s="875"/>
      <c r="AEH208" s="875"/>
      <c r="AEI208" s="875"/>
      <c r="AEJ208" s="875"/>
      <c r="AEK208" s="875"/>
      <c r="AEL208" s="875"/>
      <c r="AEM208" s="875"/>
      <c r="AEN208" s="875"/>
      <c r="AEO208" s="875"/>
      <c r="AEP208" s="875"/>
      <c r="AEQ208" s="875"/>
      <c r="AER208" s="875"/>
      <c r="AES208" s="875"/>
      <c r="AET208" s="875"/>
      <c r="AEU208" s="875"/>
      <c r="AEV208" s="875"/>
      <c r="AEW208" s="875"/>
      <c r="AEX208" s="875"/>
      <c r="AEY208" s="875"/>
      <c r="AEZ208" s="875"/>
      <c r="AFA208" s="875"/>
      <c r="AFB208" s="875"/>
      <c r="AFC208" s="875"/>
      <c r="AFD208" s="875"/>
      <c r="AFE208" s="875"/>
      <c r="AFF208" s="875"/>
      <c r="AFG208" s="875"/>
      <c r="AFH208" s="875"/>
      <c r="AFI208" s="875"/>
      <c r="AFJ208" s="875"/>
      <c r="AFK208" s="875"/>
      <c r="AFL208" s="875"/>
      <c r="AFM208" s="875"/>
      <c r="AFN208" s="875"/>
      <c r="AFO208" s="875"/>
      <c r="AFP208" s="875"/>
      <c r="AFQ208" s="875"/>
      <c r="AFR208" s="875"/>
      <c r="AFS208" s="875"/>
      <c r="AFT208" s="875"/>
      <c r="AFU208" s="875"/>
      <c r="AFV208" s="875"/>
      <c r="AFW208" s="875"/>
      <c r="AFX208" s="875"/>
      <c r="AFY208" s="875"/>
      <c r="AFZ208" s="875"/>
      <c r="AGA208" s="875"/>
      <c r="AGB208" s="875"/>
      <c r="AGC208" s="875"/>
      <c r="AGD208" s="875"/>
      <c r="AGE208" s="875"/>
      <c r="AGF208" s="875"/>
      <c r="AGG208" s="875"/>
      <c r="AGH208" s="875"/>
      <c r="AGI208" s="875"/>
      <c r="AGJ208" s="875"/>
      <c r="AGK208" s="875"/>
      <c r="AGL208" s="875"/>
      <c r="AGM208" s="875"/>
      <c r="AGN208" s="875"/>
      <c r="AGO208" s="875"/>
      <c r="AGP208" s="875"/>
      <c r="AGQ208" s="875"/>
      <c r="AGR208" s="875"/>
      <c r="AGS208" s="875"/>
      <c r="AGT208" s="875"/>
      <c r="AGU208" s="875"/>
      <c r="AGV208" s="875"/>
      <c r="AGW208" s="875"/>
      <c r="AGX208" s="875"/>
      <c r="AGY208" s="875"/>
      <c r="AGZ208" s="875"/>
      <c r="AHA208" s="875"/>
      <c r="AHB208" s="875"/>
      <c r="AHC208" s="875"/>
      <c r="AHD208" s="875"/>
      <c r="AHE208" s="875"/>
      <c r="AHF208" s="875"/>
      <c r="AHG208" s="875"/>
      <c r="AHH208" s="875"/>
      <c r="AHI208" s="875"/>
      <c r="AHJ208" s="875"/>
      <c r="AHK208" s="875"/>
      <c r="AHL208" s="875"/>
      <c r="AHM208" s="875"/>
      <c r="AHN208" s="875"/>
      <c r="AHO208" s="875"/>
      <c r="AHP208" s="875"/>
      <c r="AHQ208" s="875"/>
      <c r="AHR208" s="875"/>
      <c r="AHS208" s="875"/>
      <c r="AHT208" s="875"/>
      <c r="AHU208" s="875"/>
      <c r="AHV208" s="875"/>
      <c r="AHW208" s="875"/>
      <c r="AHX208" s="875"/>
      <c r="AHY208" s="875"/>
      <c r="AHZ208" s="875"/>
      <c r="AIA208" s="875"/>
      <c r="AIB208" s="875"/>
      <c r="AIC208" s="875"/>
      <c r="AID208" s="875"/>
      <c r="AIE208" s="875"/>
      <c r="AIF208" s="875"/>
      <c r="AIG208" s="875"/>
      <c r="AIH208" s="875"/>
      <c r="AII208" s="875"/>
      <c r="AIJ208" s="875"/>
      <c r="AIK208" s="875"/>
      <c r="AIL208" s="875"/>
      <c r="AIM208" s="875"/>
      <c r="AIN208" s="875"/>
      <c r="AIO208" s="875"/>
      <c r="AIP208" s="875"/>
      <c r="AIQ208" s="875"/>
      <c r="AIR208" s="875"/>
      <c r="AIS208" s="875"/>
      <c r="AIT208" s="875"/>
      <c r="AIU208" s="875"/>
      <c r="AIV208" s="875"/>
      <c r="AIW208" s="875"/>
      <c r="AIX208" s="875"/>
      <c r="AIY208" s="875"/>
      <c r="AIZ208" s="875"/>
      <c r="AJA208" s="875"/>
      <c r="AJB208" s="875"/>
      <c r="AJC208" s="875"/>
      <c r="AJD208" s="875"/>
      <c r="AJE208" s="875"/>
      <c r="AJF208" s="875"/>
      <c r="AJG208" s="875"/>
      <c r="AJH208" s="875"/>
      <c r="AJI208" s="875"/>
      <c r="AJJ208" s="875"/>
      <c r="AJK208" s="875"/>
      <c r="AJL208" s="875"/>
      <c r="AJM208" s="875"/>
      <c r="AJN208" s="875"/>
      <c r="AJO208" s="875"/>
      <c r="AJP208" s="875"/>
      <c r="AJQ208" s="875"/>
      <c r="AJR208" s="875"/>
      <c r="AJS208" s="875"/>
      <c r="AJT208" s="875"/>
      <c r="AJU208" s="875"/>
      <c r="AJV208" s="875"/>
      <c r="AJW208" s="875"/>
      <c r="AJX208" s="875"/>
      <c r="AJY208" s="875"/>
      <c r="AJZ208" s="875"/>
      <c r="AKA208" s="875"/>
      <c r="AKB208" s="875"/>
      <c r="AKC208" s="875"/>
      <c r="AKD208" s="875"/>
      <c r="AKE208" s="875"/>
      <c r="AKF208" s="875"/>
      <c r="AKG208" s="875"/>
      <c r="AKH208" s="875"/>
      <c r="AKI208" s="875"/>
      <c r="AKJ208" s="875"/>
      <c r="AKK208" s="875"/>
      <c r="AKL208" s="875"/>
      <c r="AKM208" s="875"/>
      <c r="AKN208" s="875"/>
      <c r="AKO208" s="875"/>
      <c r="AKP208" s="875"/>
      <c r="AKQ208" s="875"/>
      <c r="AKR208" s="875"/>
      <c r="AKS208" s="875"/>
      <c r="AKT208" s="875"/>
      <c r="AKU208" s="875"/>
      <c r="AKV208" s="875"/>
      <c r="AKW208" s="875"/>
      <c r="AKX208" s="875"/>
      <c r="AKY208" s="875"/>
      <c r="AKZ208" s="875"/>
      <c r="ALA208" s="875"/>
      <c r="ALB208" s="875"/>
      <c r="ALC208" s="875"/>
      <c r="ALD208" s="875"/>
      <c r="ALE208" s="875"/>
      <c r="ALF208" s="875"/>
      <c r="ALG208" s="875"/>
      <c r="ALH208" s="875"/>
      <c r="ALI208" s="875"/>
      <c r="ALJ208" s="875"/>
      <c r="ALK208" s="875"/>
      <c r="ALL208" s="875"/>
      <c r="ALM208" s="875"/>
      <c r="ALN208" s="875"/>
      <c r="ALO208" s="875"/>
      <c r="ALP208" s="875"/>
      <c r="ALQ208" s="875"/>
      <c r="ALR208" s="875"/>
      <c r="ALS208" s="875"/>
      <c r="ALT208" s="875"/>
      <c r="ALU208" s="875"/>
      <c r="ALV208" s="875"/>
      <c r="ALW208" s="875"/>
      <c r="ALX208" s="875"/>
      <c r="ALY208" s="875"/>
      <c r="ALZ208" s="875"/>
      <c r="AMA208" s="875"/>
      <c r="AMB208" s="875"/>
      <c r="AMC208" s="875"/>
      <c r="AMD208" s="875"/>
      <c r="AME208" s="875"/>
      <c r="AMF208" s="875"/>
      <c r="AMG208" s="875"/>
      <c r="AMI208" s="875"/>
      <c r="AMJ208" s="875"/>
      <c r="AMK208" s="875"/>
      <c r="AML208" s="875"/>
      <c r="AMM208" s="875"/>
      <c r="AMN208" s="875"/>
      <c r="AMO208" s="875"/>
      <c r="AMP208" s="875"/>
      <c r="AMQ208" s="875"/>
      <c r="AMR208" s="875"/>
      <c r="AMS208" s="875"/>
      <c r="AMT208" s="875"/>
      <c r="AMU208" s="875"/>
      <c r="AMV208" s="875"/>
      <c r="AMW208" s="875"/>
      <c r="AMX208" s="875"/>
      <c r="AMY208" s="875"/>
      <c r="AMZ208" s="875"/>
      <c r="ANA208" s="875"/>
      <c r="ANB208" s="875"/>
      <c r="ANC208" s="875"/>
      <c r="AND208" s="875"/>
      <c r="ANE208" s="875"/>
      <c r="ANF208" s="875"/>
      <c r="ANG208" s="875"/>
      <c r="ANH208" s="875"/>
      <c r="ANI208" s="875"/>
      <c r="ANJ208" s="875"/>
      <c r="ANK208" s="875"/>
      <c r="ANL208" s="875"/>
      <c r="ANM208" s="875"/>
      <c r="ANN208" s="875"/>
      <c r="ANO208" s="875"/>
      <c r="ANP208" s="875"/>
      <c r="ANQ208" s="875"/>
      <c r="ANR208" s="875"/>
      <c r="ANS208" s="875"/>
      <c r="ANT208" s="875"/>
      <c r="ANU208" s="875"/>
      <c r="ANV208" s="875"/>
      <c r="ANW208" s="875"/>
      <c r="ANX208" s="875"/>
      <c r="ANY208" s="875"/>
      <c r="ANZ208" s="875"/>
      <c r="AOA208" s="875"/>
      <c r="AOB208" s="875"/>
      <c r="AOC208" s="875"/>
      <c r="AOD208" s="875"/>
      <c r="AOE208" s="875"/>
      <c r="AOF208" s="875"/>
      <c r="AOG208" s="875"/>
      <c r="AOH208" s="875"/>
      <c r="AOI208" s="875"/>
      <c r="AOJ208" s="875"/>
      <c r="AOK208" s="875"/>
      <c r="AOL208" s="875"/>
      <c r="AOM208" s="875"/>
      <c r="AON208" s="875"/>
      <c r="AOO208" s="875"/>
      <c r="AOP208" s="875"/>
      <c r="AOQ208" s="875"/>
      <c r="AOR208" s="875"/>
      <c r="AOS208" s="875"/>
      <c r="AOT208" s="875"/>
      <c r="AOU208" s="875"/>
      <c r="AOV208" s="875"/>
      <c r="AOW208" s="875"/>
      <c r="AOX208" s="875"/>
      <c r="AOY208" s="875"/>
      <c r="AOZ208" s="875"/>
      <c r="APA208" s="875"/>
      <c r="APB208" s="875"/>
      <c r="APC208" s="875"/>
      <c r="APD208" s="875"/>
      <c r="APE208" s="875"/>
      <c r="APF208" s="875"/>
      <c r="APG208" s="875"/>
      <c r="APH208" s="875"/>
      <c r="API208" s="875"/>
      <c r="APJ208" s="875"/>
      <c r="APK208" s="875"/>
      <c r="APL208" s="875"/>
      <c r="APM208" s="875"/>
      <c r="APN208" s="875"/>
      <c r="APO208" s="875"/>
      <c r="APP208" s="875"/>
      <c r="APQ208" s="875"/>
      <c r="APR208" s="875"/>
      <c r="APS208" s="875"/>
      <c r="APT208" s="875"/>
      <c r="APU208" s="875"/>
      <c r="APV208" s="875"/>
      <c r="APW208" s="875"/>
      <c r="APX208" s="875"/>
      <c r="APY208" s="875"/>
      <c r="APZ208" s="875"/>
      <c r="AQA208" s="875"/>
      <c r="AQB208" s="875"/>
      <c r="AQC208" s="875"/>
      <c r="AQD208" s="875"/>
      <c r="AQE208" s="875"/>
      <c r="AQF208" s="875"/>
      <c r="AQG208" s="875"/>
      <c r="AQH208" s="875"/>
      <c r="AQI208" s="875"/>
      <c r="AQJ208" s="875"/>
      <c r="AQK208" s="875"/>
      <c r="AQL208" s="875"/>
      <c r="AQM208" s="875"/>
      <c r="AQN208" s="875"/>
      <c r="AQO208" s="875"/>
      <c r="AQP208" s="875"/>
      <c r="AQQ208" s="875"/>
      <c r="AQR208" s="875"/>
      <c r="AQS208" s="875"/>
      <c r="AQT208" s="875"/>
      <c r="AQU208" s="875"/>
      <c r="AQV208" s="875"/>
      <c r="AQW208" s="875"/>
      <c r="AQX208" s="875"/>
      <c r="AQY208" s="875"/>
      <c r="AQZ208" s="875"/>
      <c r="ARA208" s="875"/>
      <c r="ARB208" s="875"/>
      <c r="ARC208" s="875"/>
      <c r="ARD208" s="875"/>
      <c r="ARE208" s="875"/>
      <c r="ARF208" s="875"/>
      <c r="ARG208" s="875"/>
      <c r="ARH208" s="875"/>
      <c r="ARI208" s="875"/>
      <c r="ARJ208" s="875"/>
      <c r="ARK208" s="875"/>
      <c r="ARL208" s="875"/>
      <c r="ARM208" s="875"/>
      <c r="ARN208" s="875"/>
      <c r="ARO208" s="875"/>
      <c r="ARP208" s="875"/>
      <c r="ARQ208" s="875"/>
      <c r="ARR208" s="875"/>
      <c r="ARS208" s="875"/>
      <c r="ART208" s="875"/>
      <c r="ARU208" s="875"/>
      <c r="ARV208" s="875"/>
      <c r="ARW208" s="875"/>
      <c r="ARX208" s="875"/>
      <c r="ARY208" s="875"/>
      <c r="ARZ208" s="875"/>
      <c r="ASA208" s="875"/>
      <c r="ASB208" s="875"/>
      <c r="ASC208" s="875"/>
      <c r="ASD208" s="875"/>
      <c r="ASE208" s="875"/>
      <c r="ASF208" s="875"/>
      <c r="ASG208" s="875"/>
      <c r="ASH208" s="875"/>
      <c r="ASI208" s="875"/>
      <c r="ASJ208" s="875"/>
      <c r="ASK208" s="875"/>
      <c r="ASL208" s="875"/>
      <c r="ASM208" s="875"/>
      <c r="ASN208" s="875"/>
      <c r="ASO208" s="875"/>
      <c r="ASP208" s="875"/>
      <c r="ASQ208" s="875"/>
      <c r="ASR208" s="875"/>
      <c r="ASS208" s="875"/>
      <c r="AST208" s="875"/>
      <c r="ASU208" s="875"/>
      <c r="ASV208" s="875"/>
      <c r="ASW208" s="875"/>
      <c r="ASX208" s="875"/>
      <c r="ASY208" s="875"/>
      <c r="ASZ208" s="875"/>
      <c r="ATA208" s="875"/>
      <c r="ATB208" s="875"/>
      <c r="ATC208" s="875"/>
      <c r="ATD208" s="875"/>
      <c r="ATE208" s="875"/>
      <c r="ATF208" s="875"/>
      <c r="ATG208" s="875"/>
      <c r="ATH208" s="875"/>
      <c r="ATI208" s="875"/>
      <c r="ATJ208" s="875"/>
      <c r="ATK208" s="875"/>
      <c r="ATL208" s="875"/>
      <c r="ATM208" s="875"/>
      <c r="ATN208" s="875"/>
      <c r="ATO208" s="875"/>
      <c r="ATP208" s="875"/>
      <c r="ATQ208" s="875"/>
      <c r="ATR208" s="875"/>
      <c r="ATS208" s="875"/>
      <c r="ATT208" s="875"/>
      <c r="ATU208" s="875"/>
      <c r="ATV208" s="875"/>
      <c r="ATW208" s="875"/>
      <c r="ATX208" s="875"/>
      <c r="ATY208" s="875"/>
      <c r="ATZ208" s="875"/>
      <c r="AUA208" s="875"/>
      <c r="AUB208" s="875"/>
      <c r="AUC208" s="875"/>
      <c r="AUD208" s="875"/>
      <c r="AUE208" s="875"/>
      <c r="AUF208" s="875"/>
      <c r="AUG208" s="875"/>
      <c r="AUH208" s="875"/>
      <c r="AUI208" s="875"/>
      <c r="AUJ208" s="875"/>
      <c r="AUK208" s="875"/>
      <c r="AUL208" s="875"/>
      <c r="AUM208" s="875"/>
      <c r="AUN208" s="875"/>
      <c r="AUO208" s="875"/>
      <c r="AUP208" s="875"/>
      <c r="AUQ208" s="875"/>
      <c r="AUR208" s="875"/>
      <c r="AUS208" s="875"/>
      <c r="AUT208" s="875"/>
      <c r="AUU208" s="875"/>
      <c r="AUV208" s="875"/>
      <c r="AUW208" s="875"/>
      <c r="AUX208" s="875"/>
      <c r="AUY208" s="875"/>
      <c r="AUZ208" s="875"/>
      <c r="AVA208" s="875"/>
      <c r="AVB208" s="875"/>
      <c r="AVC208" s="875"/>
      <c r="AVD208" s="875"/>
      <c r="AVE208" s="875"/>
      <c r="AVF208" s="875"/>
      <c r="AVG208" s="875"/>
      <c r="AVH208" s="875"/>
      <c r="AVI208" s="875"/>
      <c r="AVJ208" s="875"/>
      <c r="AVK208" s="875"/>
      <c r="AVL208" s="875"/>
      <c r="AVM208" s="875"/>
      <c r="AVN208" s="875"/>
      <c r="AVO208" s="875"/>
      <c r="AVP208" s="875"/>
      <c r="AVQ208" s="875"/>
      <c r="AVR208" s="875"/>
      <c r="AVS208" s="875"/>
      <c r="AVT208" s="875"/>
      <c r="AVU208" s="875"/>
      <c r="AVV208" s="875"/>
      <c r="AVW208" s="875"/>
      <c r="AVX208" s="875"/>
      <c r="AVY208" s="875"/>
      <c r="AVZ208" s="875"/>
      <c r="AWA208" s="875"/>
      <c r="AWB208" s="875"/>
      <c r="AWC208" s="875"/>
      <c r="AWE208" s="875"/>
      <c r="AWF208" s="875"/>
      <c r="AWG208" s="875"/>
      <c r="AWH208" s="875"/>
      <c r="AWI208" s="875"/>
      <c r="AWJ208" s="875"/>
      <c r="AWK208" s="875"/>
      <c r="AWL208" s="875"/>
      <c r="AWM208" s="875"/>
      <c r="AWN208" s="875"/>
      <c r="AWO208" s="875"/>
      <c r="AWP208" s="875"/>
      <c r="AWQ208" s="875"/>
      <c r="AWR208" s="875"/>
      <c r="AWS208" s="875"/>
      <c r="AWT208" s="875"/>
      <c r="AWU208" s="875"/>
      <c r="AWV208" s="875"/>
      <c r="AWW208" s="875"/>
      <c r="AWX208" s="875"/>
      <c r="AWY208" s="875"/>
      <c r="AWZ208" s="875"/>
      <c r="AXA208" s="875"/>
      <c r="AXB208" s="875"/>
      <c r="AXC208" s="875"/>
      <c r="AXD208" s="875"/>
      <c r="AXE208" s="875"/>
      <c r="AXF208" s="875"/>
      <c r="AXG208" s="875"/>
      <c r="AXH208" s="875"/>
      <c r="AXI208" s="875"/>
      <c r="AXJ208" s="875"/>
      <c r="AXK208" s="875"/>
      <c r="AXL208" s="875"/>
      <c r="AXM208" s="875"/>
      <c r="AXN208" s="875"/>
      <c r="AXO208" s="875"/>
      <c r="AXP208" s="875"/>
      <c r="AXQ208" s="875"/>
      <c r="AXR208" s="875"/>
      <c r="AXS208" s="875"/>
      <c r="AXT208" s="875"/>
      <c r="AXU208" s="875"/>
      <c r="AXV208" s="875"/>
      <c r="AXW208" s="875"/>
      <c r="AXX208" s="875"/>
      <c r="AXY208" s="875"/>
      <c r="AXZ208" s="875"/>
      <c r="AYA208" s="875"/>
      <c r="AYB208" s="875"/>
      <c r="AYC208" s="875"/>
      <c r="AYD208" s="875"/>
      <c r="AYE208" s="875"/>
      <c r="AYF208" s="875"/>
      <c r="AYG208" s="875"/>
      <c r="AYH208" s="875"/>
      <c r="AYI208" s="875"/>
      <c r="AYJ208" s="875"/>
      <c r="AYK208" s="875"/>
      <c r="AYL208" s="875"/>
      <c r="AYM208" s="875"/>
      <c r="AYN208" s="875"/>
      <c r="AYO208" s="875"/>
      <c r="AYP208" s="875"/>
      <c r="AYQ208" s="875"/>
      <c r="AYR208" s="875"/>
      <c r="AYS208" s="875"/>
      <c r="AYT208" s="875"/>
      <c r="AYU208" s="875"/>
      <c r="AYV208" s="875"/>
      <c r="AYW208" s="875"/>
      <c r="AYX208" s="875"/>
      <c r="AYY208" s="875"/>
      <c r="AYZ208" s="875"/>
      <c r="AZA208" s="875"/>
      <c r="AZB208" s="875"/>
      <c r="AZC208" s="875"/>
      <c r="AZD208" s="875"/>
      <c r="AZE208" s="875"/>
      <c r="AZF208" s="875"/>
      <c r="AZG208" s="875"/>
      <c r="AZH208" s="875"/>
      <c r="AZI208" s="875"/>
      <c r="AZJ208" s="875"/>
      <c r="AZK208" s="875"/>
      <c r="AZL208" s="875"/>
      <c r="AZM208" s="875"/>
      <c r="AZN208" s="875"/>
      <c r="AZO208" s="875"/>
      <c r="AZP208" s="875"/>
      <c r="AZQ208" s="875"/>
      <c r="AZR208" s="875"/>
      <c r="AZS208" s="875"/>
      <c r="AZT208" s="875"/>
      <c r="AZU208" s="875"/>
      <c r="AZV208" s="875"/>
      <c r="AZW208" s="875"/>
      <c r="AZX208" s="875"/>
      <c r="AZY208" s="875"/>
      <c r="AZZ208" s="875"/>
      <c r="BAA208" s="875"/>
      <c r="BAB208" s="875"/>
      <c r="BAC208" s="875"/>
      <c r="BAD208" s="875"/>
      <c r="BAE208" s="875"/>
      <c r="BAF208" s="875"/>
      <c r="BAG208" s="875"/>
      <c r="BAH208" s="875"/>
      <c r="BAI208" s="875"/>
      <c r="BAJ208" s="875"/>
      <c r="BAK208" s="875"/>
      <c r="BAL208" s="875"/>
      <c r="BAM208" s="875"/>
      <c r="BAN208" s="875"/>
      <c r="BAO208" s="875"/>
      <c r="BAP208" s="875"/>
      <c r="BAQ208" s="875"/>
      <c r="BAR208" s="875"/>
      <c r="BAS208" s="875"/>
      <c r="BAT208" s="875"/>
      <c r="BAU208" s="875"/>
      <c r="BAV208" s="875"/>
      <c r="BAW208" s="875"/>
      <c r="BAX208" s="875"/>
      <c r="BAY208" s="875"/>
      <c r="BAZ208" s="875"/>
      <c r="BBA208" s="875"/>
      <c r="BBB208" s="875"/>
      <c r="BBC208" s="875"/>
      <c r="BBD208" s="875"/>
      <c r="BBE208" s="875"/>
      <c r="BBF208" s="875"/>
      <c r="BBG208" s="875"/>
      <c r="BBH208" s="875"/>
      <c r="BBI208" s="875"/>
      <c r="BBJ208" s="875"/>
      <c r="BBK208" s="875"/>
      <c r="BBL208" s="875"/>
      <c r="BBM208" s="875"/>
      <c r="BBN208" s="875"/>
      <c r="BBO208" s="875"/>
      <c r="BBP208" s="875"/>
      <c r="BBQ208" s="875"/>
      <c r="BBR208" s="875"/>
      <c r="BBS208" s="875"/>
      <c r="BBT208" s="875"/>
      <c r="BBU208" s="875"/>
      <c r="BBV208" s="875"/>
      <c r="BBW208" s="875"/>
      <c r="BBX208" s="875"/>
      <c r="BBY208" s="875"/>
      <c r="BBZ208" s="875"/>
      <c r="BCA208" s="875"/>
      <c r="BCB208" s="875"/>
      <c r="BCC208" s="875"/>
      <c r="BCD208" s="875"/>
      <c r="BCE208" s="875"/>
      <c r="BCF208" s="875"/>
      <c r="BCG208" s="875"/>
      <c r="BCH208" s="875"/>
      <c r="BCI208" s="875"/>
      <c r="BCJ208" s="875"/>
      <c r="BCK208" s="875"/>
      <c r="BCL208" s="875"/>
      <c r="BCM208" s="875"/>
      <c r="BCN208" s="875"/>
      <c r="BCO208" s="875"/>
      <c r="BCP208" s="875"/>
      <c r="BCQ208" s="875"/>
      <c r="BCR208" s="875"/>
      <c r="BCS208" s="875"/>
      <c r="BCT208" s="875"/>
      <c r="BCU208" s="875"/>
      <c r="BCV208" s="875"/>
      <c r="BCW208" s="875"/>
      <c r="BCX208" s="875"/>
      <c r="BCY208" s="875"/>
      <c r="BCZ208" s="875"/>
      <c r="BDA208" s="875"/>
      <c r="BDB208" s="875"/>
      <c r="BDC208" s="875"/>
      <c r="BDD208" s="875"/>
      <c r="BDE208" s="875"/>
      <c r="BDF208" s="875"/>
      <c r="BDG208" s="875"/>
      <c r="BDH208" s="875"/>
      <c r="BDI208" s="875"/>
      <c r="BDJ208" s="875"/>
      <c r="BDK208" s="875"/>
      <c r="BDL208" s="875"/>
      <c r="BDM208" s="875"/>
      <c r="BDN208" s="875"/>
      <c r="BDO208" s="875"/>
      <c r="BDP208" s="875"/>
      <c r="BDQ208" s="875"/>
      <c r="BDR208" s="875"/>
      <c r="BDS208" s="875"/>
      <c r="BDT208" s="875"/>
      <c r="BDU208" s="875"/>
      <c r="BDV208" s="875"/>
      <c r="BDW208" s="875"/>
      <c r="BDX208" s="875"/>
      <c r="BDY208" s="875"/>
      <c r="BDZ208" s="875"/>
      <c r="BEA208" s="875"/>
      <c r="BEB208" s="875"/>
      <c r="BEC208" s="875"/>
      <c r="BED208" s="875"/>
      <c r="BEE208" s="875"/>
      <c r="BEF208" s="875"/>
      <c r="BEG208" s="875"/>
      <c r="BEH208" s="875"/>
      <c r="BEI208" s="875"/>
      <c r="BEJ208" s="875"/>
      <c r="BEK208" s="875"/>
      <c r="BEL208" s="875"/>
      <c r="BEM208" s="875"/>
      <c r="BEN208" s="875"/>
      <c r="BEO208" s="875"/>
      <c r="BEP208" s="875"/>
      <c r="BEQ208" s="875"/>
      <c r="BER208" s="875"/>
      <c r="BES208" s="875"/>
      <c r="BET208" s="875"/>
      <c r="BEU208" s="875"/>
      <c r="BEV208" s="875"/>
      <c r="BEW208" s="875"/>
      <c r="BEX208" s="875"/>
      <c r="BEY208" s="875"/>
      <c r="BEZ208" s="875"/>
      <c r="BFA208" s="875"/>
      <c r="BFB208" s="875"/>
      <c r="BFC208" s="875"/>
      <c r="BFD208" s="875"/>
      <c r="BFE208" s="875"/>
      <c r="BFF208" s="875"/>
      <c r="BFG208" s="875"/>
      <c r="BFH208" s="875"/>
      <c r="BFI208" s="875"/>
      <c r="BFJ208" s="875"/>
      <c r="BFK208" s="875"/>
      <c r="BFL208" s="875"/>
      <c r="BFM208" s="875"/>
      <c r="BFN208" s="875"/>
      <c r="BFO208" s="875"/>
      <c r="BFP208" s="875"/>
      <c r="BFQ208" s="875"/>
      <c r="BFR208" s="875"/>
      <c r="BFS208" s="875"/>
      <c r="BFT208" s="875"/>
      <c r="BFU208" s="875"/>
      <c r="BFV208" s="875"/>
      <c r="BFW208" s="875"/>
      <c r="BFX208" s="875"/>
      <c r="BFY208" s="875"/>
      <c r="BGA208" s="875"/>
      <c r="BGB208" s="875"/>
      <c r="BGC208" s="875"/>
      <c r="BGD208" s="875"/>
      <c r="BGE208" s="875"/>
      <c r="BGF208" s="875"/>
      <c r="BGG208" s="875"/>
      <c r="BGH208" s="875"/>
      <c r="BGI208" s="875"/>
      <c r="BGJ208" s="875"/>
      <c r="BGK208" s="875"/>
      <c r="BGL208" s="875"/>
      <c r="BGM208" s="875"/>
      <c r="BGN208" s="875"/>
      <c r="BGO208" s="875"/>
      <c r="BGP208" s="875"/>
      <c r="BGQ208" s="875"/>
      <c r="BGR208" s="875"/>
      <c r="BGS208" s="875"/>
      <c r="BGT208" s="875"/>
      <c r="BGU208" s="875"/>
      <c r="BGV208" s="875"/>
      <c r="BGW208" s="875"/>
      <c r="BGX208" s="875"/>
      <c r="BGY208" s="875"/>
      <c r="BGZ208" s="875"/>
      <c r="BHA208" s="875"/>
      <c r="BHB208" s="875"/>
      <c r="BHC208" s="875"/>
      <c r="BHD208" s="875"/>
      <c r="BHE208" s="875"/>
      <c r="BHF208" s="875"/>
      <c r="BHG208" s="875"/>
      <c r="BHH208" s="875"/>
      <c r="BHI208" s="875"/>
      <c r="BHJ208" s="875"/>
      <c r="BHK208" s="875"/>
      <c r="BHL208" s="875"/>
      <c r="BHM208" s="875"/>
      <c r="BHN208" s="875"/>
      <c r="BHO208" s="875"/>
      <c r="BHP208" s="875"/>
      <c r="BHQ208" s="875"/>
      <c r="BHR208" s="875"/>
      <c r="BHS208" s="875"/>
      <c r="BHT208" s="875"/>
      <c r="BHU208" s="875"/>
      <c r="BHV208" s="875"/>
      <c r="BHW208" s="875"/>
      <c r="BHX208" s="875"/>
      <c r="BHY208" s="875"/>
      <c r="BHZ208" s="875"/>
      <c r="BIA208" s="875"/>
      <c r="BIB208" s="875"/>
      <c r="BIC208" s="875"/>
      <c r="BID208" s="875"/>
      <c r="BIE208" s="875"/>
      <c r="BIF208" s="875"/>
      <c r="BIG208" s="875"/>
      <c r="BIH208" s="875"/>
      <c r="BII208" s="875"/>
      <c r="BIJ208" s="875"/>
      <c r="BIK208" s="875"/>
      <c r="BIL208" s="875"/>
      <c r="BIM208" s="875"/>
      <c r="BIN208" s="875"/>
      <c r="BIO208" s="875"/>
      <c r="BIP208" s="875"/>
      <c r="BIQ208" s="875"/>
      <c r="BIR208" s="875"/>
      <c r="BIS208" s="875"/>
      <c r="BIT208" s="875"/>
      <c r="BIU208" s="875"/>
      <c r="BIV208" s="875"/>
      <c r="BIW208" s="875"/>
      <c r="BIX208" s="875"/>
      <c r="BIY208" s="875"/>
      <c r="BIZ208" s="875"/>
      <c r="BJA208" s="875"/>
      <c r="BJB208" s="875"/>
      <c r="BJC208" s="875"/>
      <c r="BJD208" s="875"/>
      <c r="BJE208" s="875"/>
      <c r="BJF208" s="875"/>
      <c r="BJG208" s="875"/>
      <c r="BJH208" s="875"/>
      <c r="BJI208" s="875"/>
      <c r="BJJ208" s="875"/>
      <c r="BJK208" s="875"/>
      <c r="BJL208" s="875"/>
      <c r="BJM208" s="875"/>
      <c r="BJN208" s="875"/>
      <c r="BJO208" s="875"/>
      <c r="BJP208" s="875"/>
      <c r="BJQ208" s="875"/>
      <c r="BJR208" s="875"/>
      <c r="BJS208" s="875"/>
      <c r="BJT208" s="875"/>
      <c r="BJU208" s="875"/>
      <c r="BJV208" s="875"/>
      <c r="BJW208" s="875"/>
      <c r="BJX208" s="875"/>
      <c r="BJY208" s="875"/>
      <c r="BJZ208" s="875"/>
      <c r="BKA208" s="875"/>
      <c r="BKB208" s="875"/>
      <c r="BKC208" s="875"/>
      <c r="BKD208" s="875"/>
      <c r="BKE208" s="875"/>
      <c r="BKF208" s="875"/>
      <c r="BKG208" s="875"/>
      <c r="BKH208" s="875"/>
      <c r="BKI208" s="875"/>
      <c r="BKJ208" s="875"/>
      <c r="BKK208" s="875"/>
      <c r="BKL208" s="875"/>
      <c r="BKM208" s="875"/>
      <c r="BKN208" s="875"/>
      <c r="BKO208" s="875"/>
      <c r="BKP208" s="875"/>
      <c r="BKQ208" s="875"/>
      <c r="BKR208" s="875"/>
      <c r="BKS208" s="875"/>
      <c r="BKT208" s="875"/>
      <c r="BKU208" s="875"/>
      <c r="BKV208" s="875"/>
      <c r="BKW208" s="875"/>
      <c r="BKX208" s="875"/>
      <c r="BKY208" s="875"/>
      <c r="BKZ208" s="875"/>
      <c r="BLA208" s="875"/>
      <c r="BLB208" s="875"/>
      <c r="BLC208" s="875"/>
      <c r="BLD208" s="875"/>
      <c r="BLE208" s="875"/>
      <c r="BLF208" s="875"/>
      <c r="BLG208" s="875"/>
      <c r="BLH208" s="875"/>
      <c r="BLI208" s="875"/>
      <c r="BLJ208" s="875"/>
      <c r="BLK208" s="875"/>
      <c r="BLL208" s="875"/>
      <c r="BLM208" s="875"/>
      <c r="BLN208" s="875"/>
      <c r="BLO208" s="875"/>
      <c r="BLP208" s="875"/>
      <c r="BLQ208" s="875"/>
      <c r="BLR208" s="875"/>
      <c r="BLS208" s="875"/>
      <c r="BLT208" s="875"/>
      <c r="BLU208" s="875"/>
      <c r="BLV208" s="875"/>
      <c r="BLW208" s="875"/>
      <c r="BLX208" s="875"/>
      <c r="BLY208" s="875"/>
      <c r="BLZ208" s="875"/>
      <c r="BMA208" s="875"/>
      <c r="BMB208" s="875"/>
      <c r="BMC208" s="875"/>
      <c r="BMD208" s="875"/>
      <c r="BME208" s="875"/>
      <c r="BMF208" s="875"/>
      <c r="BMG208" s="875"/>
      <c r="BMH208" s="875"/>
      <c r="BMI208" s="875"/>
      <c r="BMJ208" s="875"/>
      <c r="BMK208" s="875"/>
      <c r="BML208" s="875"/>
      <c r="BMM208" s="875"/>
      <c r="BMN208" s="875"/>
      <c r="BMO208" s="875"/>
      <c r="BMP208" s="875"/>
      <c r="BMQ208" s="875"/>
      <c r="BMR208" s="875"/>
      <c r="BMS208" s="875"/>
      <c r="BMT208" s="875"/>
      <c r="BMU208" s="875"/>
      <c r="BMV208" s="875"/>
      <c r="BMW208" s="875"/>
      <c r="BMX208" s="875"/>
      <c r="BMY208" s="875"/>
      <c r="BMZ208" s="875"/>
      <c r="BNA208" s="875"/>
      <c r="BNB208" s="875"/>
      <c r="BNC208" s="875"/>
      <c r="BND208" s="875"/>
      <c r="BNE208" s="875"/>
      <c r="BNF208" s="875"/>
      <c r="BNG208" s="875"/>
      <c r="BNH208" s="875"/>
      <c r="BNI208" s="875"/>
      <c r="BNJ208" s="875"/>
      <c r="BNK208" s="875"/>
      <c r="BNL208" s="875"/>
      <c r="BNM208" s="875"/>
      <c r="BNN208" s="875"/>
      <c r="BNO208" s="875"/>
      <c r="BNP208" s="875"/>
      <c r="BNQ208" s="875"/>
      <c r="BNR208" s="875"/>
      <c r="BNS208" s="875"/>
      <c r="BNT208" s="875"/>
      <c r="BNU208" s="875"/>
      <c r="BNV208" s="875"/>
      <c r="BNW208" s="875"/>
      <c r="BNX208" s="875"/>
      <c r="BNY208" s="875"/>
      <c r="BNZ208" s="875"/>
      <c r="BOA208" s="875"/>
      <c r="BOB208" s="875"/>
      <c r="BOC208" s="875"/>
      <c r="BOD208" s="875"/>
      <c r="BOE208" s="875"/>
      <c r="BOF208" s="875"/>
      <c r="BOG208" s="875"/>
      <c r="BOH208" s="875"/>
      <c r="BOI208" s="875"/>
      <c r="BOJ208" s="875"/>
      <c r="BOK208" s="875"/>
      <c r="BOL208" s="875"/>
      <c r="BOM208" s="875"/>
      <c r="BON208" s="875"/>
      <c r="BOO208" s="875"/>
      <c r="BOP208" s="875"/>
      <c r="BOQ208" s="875"/>
      <c r="BOR208" s="875"/>
      <c r="BOS208" s="875"/>
      <c r="BOT208" s="875"/>
      <c r="BOU208" s="875"/>
      <c r="BOV208" s="875"/>
      <c r="BOW208" s="875"/>
      <c r="BOX208" s="875"/>
      <c r="BOY208" s="875"/>
      <c r="BOZ208" s="875"/>
      <c r="BPA208" s="875"/>
      <c r="BPB208" s="875"/>
      <c r="BPC208" s="875"/>
      <c r="BPD208" s="875"/>
      <c r="BPE208" s="875"/>
      <c r="BPF208" s="875"/>
      <c r="BPG208" s="875"/>
      <c r="BPH208" s="875"/>
      <c r="BPI208" s="875"/>
      <c r="BPJ208" s="875"/>
      <c r="BPK208" s="875"/>
      <c r="BPL208" s="875"/>
      <c r="BPM208" s="875"/>
      <c r="BPN208" s="875"/>
      <c r="BPO208" s="875"/>
      <c r="BPP208" s="875"/>
      <c r="BPQ208" s="875"/>
      <c r="BPR208" s="875"/>
      <c r="BPS208" s="875"/>
      <c r="BPT208" s="875"/>
      <c r="BPU208" s="875"/>
      <c r="BPW208" s="875"/>
      <c r="BPX208" s="875"/>
      <c r="BPY208" s="875"/>
      <c r="BPZ208" s="875"/>
      <c r="BQA208" s="875"/>
      <c r="BQB208" s="875"/>
      <c r="BQC208" s="875"/>
      <c r="BQD208" s="875"/>
      <c r="BQE208" s="875"/>
      <c r="BQF208" s="875"/>
      <c r="BQG208" s="875"/>
      <c r="BQH208" s="875"/>
      <c r="BQI208" s="875"/>
      <c r="BQJ208" s="875"/>
      <c r="BQK208" s="875"/>
      <c r="BQL208" s="875"/>
      <c r="BQM208" s="875"/>
      <c r="BQN208" s="875"/>
      <c r="BQO208" s="875"/>
      <c r="BQP208" s="875"/>
      <c r="BQQ208" s="875"/>
      <c r="BQR208" s="875"/>
      <c r="BQS208" s="875"/>
      <c r="BQT208" s="875"/>
      <c r="BQU208" s="875"/>
      <c r="BQV208" s="875"/>
      <c r="BQW208" s="875"/>
      <c r="BQX208" s="875"/>
      <c r="BQY208" s="875"/>
      <c r="BQZ208" s="875"/>
      <c r="BRA208" s="875"/>
      <c r="BRB208" s="875"/>
      <c r="BRC208" s="875"/>
      <c r="BRD208" s="875"/>
      <c r="BRE208" s="875"/>
      <c r="BRF208" s="875"/>
      <c r="BRG208" s="875"/>
      <c r="BRH208" s="875"/>
      <c r="BRI208" s="875"/>
      <c r="BRJ208" s="875"/>
      <c r="BRK208" s="875"/>
      <c r="BRL208" s="875"/>
      <c r="BRM208" s="875"/>
      <c r="BRN208" s="875"/>
      <c r="BRO208" s="875"/>
      <c r="BRP208" s="875"/>
      <c r="BRQ208" s="875"/>
      <c r="BRR208" s="875"/>
      <c r="BRS208" s="875"/>
      <c r="BRT208" s="875"/>
      <c r="BRU208" s="875"/>
      <c r="BRV208" s="875"/>
      <c r="BRW208" s="875"/>
      <c r="BRX208" s="875"/>
      <c r="BRY208" s="875"/>
      <c r="BRZ208" s="875"/>
      <c r="BSA208" s="875"/>
      <c r="BSB208" s="875"/>
      <c r="BSC208" s="875"/>
      <c r="BSD208" s="875"/>
      <c r="BSE208" s="875"/>
      <c r="BSF208" s="875"/>
      <c r="BSG208" s="875"/>
      <c r="BSH208" s="875"/>
      <c r="BSI208" s="875"/>
      <c r="BSJ208" s="875"/>
      <c r="BSK208" s="875"/>
      <c r="BSL208" s="875"/>
      <c r="BSM208" s="875"/>
      <c r="BSN208" s="875"/>
      <c r="BSO208" s="875"/>
      <c r="BSP208" s="875"/>
      <c r="BSQ208" s="875"/>
      <c r="BSR208" s="875"/>
      <c r="BSS208" s="875"/>
      <c r="BST208" s="875"/>
      <c r="BSU208" s="875"/>
      <c r="BSV208" s="875"/>
      <c r="BSW208" s="875"/>
      <c r="BSX208" s="875"/>
      <c r="BSY208" s="875"/>
      <c r="BSZ208" s="875"/>
      <c r="BTA208" s="875"/>
      <c r="BTB208" s="875"/>
      <c r="BTC208" s="875"/>
      <c r="BTD208" s="875"/>
      <c r="BTE208" s="875"/>
      <c r="BTF208" s="875"/>
      <c r="BTG208" s="875"/>
      <c r="BTH208" s="875"/>
      <c r="BTI208" s="875"/>
      <c r="BTJ208" s="875"/>
      <c r="BTK208" s="875"/>
      <c r="BTL208" s="875"/>
      <c r="BTM208" s="875"/>
      <c r="BTN208" s="875"/>
      <c r="BTO208" s="875"/>
      <c r="BTP208" s="875"/>
      <c r="BTQ208" s="875"/>
      <c r="BTR208" s="875"/>
      <c r="BTS208" s="875"/>
      <c r="BTT208" s="875"/>
      <c r="BTU208" s="875"/>
      <c r="BTV208" s="875"/>
      <c r="BTW208" s="875"/>
      <c r="BTX208" s="875"/>
      <c r="BTY208" s="875"/>
      <c r="BTZ208" s="875"/>
      <c r="BUA208" s="875"/>
      <c r="BUB208" s="875"/>
      <c r="BUC208" s="875"/>
      <c r="BUD208" s="875"/>
      <c r="BUE208" s="875"/>
      <c r="BUF208" s="875"/>
      <c r="BUG208" s="875"/>
      <c r="BUH208" s="875"/>
      <c r="BUI208" s="875"/>
      <c r="BUJ208" s="875"/>
      <c r="BUK208" s="875"/>
      <c r="BUL208" s="875"/>
      <c r="BUM208" s="875"/>
      <c r="BUN208" s="875"/>
      <c r="BUO208" s="875"/>
      <c r="BUP208" s="875"/>
      <c r="BUQ208" s="875"/>
      <c r="BUR208" s="875"/>
      <c r="BUS208" s="875"/>
      <c r="BUT208" s="875"/>
      <c r="BUU208" s="875"/>
      <c r="BUV208" s="875"/>
      <c r="BUW208" s="875"/>
      <c r="BUX208" s="875"/>
      <c r="BUY208" s="875"/>
      <c r="BUZ208" s="875"/>
      <c r="BVA208" s="875"/>
      <c r="BVB208" s="875"/>
      <c r="BVC208" s="875"/>
      <c r="BVD208" s="875"/>
      <c r="BVE208" s="875"/>
      <c r="BVF208" s="875"/>
      <c r="BVG208" s="875"/>
      <c r="BVH208" s="875"/>
      <c r="BVI208" s="875"/>
      <c r="BVJ208" s="875"/>
      <c r="BVK208" s="875"/>
      <c r="BVL208" s="875"/>
      <c r="BVM208" s="875"/>
      <c r="BVN208" s="875"/>
      <c r="BVO208" s="875"/>
      <c r="BVP208" s="875"/>
      <c r="BVQ208" s="875"/>
      <c r="BVR208" s="875"/>
      <c r="BVS208" s="875"/>
      <c r="BVT208" s="875"/>
      <c r="BVU208" s="875"/>
      <c r="BVV208" s="875"/>
      <c r="BVW208" s="875"/>
      <c r="BVX208" s="875"/>
      <c r="BVY208" s="875"/>
      <c r="BVZ208" s="875"/>
      <c r="BWA208" s="875"/>
      <c r="BWB208" s="875"/>
      <c r="BWC208" s="875"/>
      <c r="BWD208" s="875"/>
      <c r="BWE208" s="875"/>
      <c r="BWF208" s="875"/>
      <c r="BWG208" s="875"/>
      <c r="BWH208" s="875"/>
      <c r="BWI208" s="875"/>
      <c r="BWJ208" s="875"/>
      <c r="BWK208" s="875"/>
      <c r="BWL208" s="875"/>
      <c r="BWM208" s="875"/>
      <c r="BWN208" s="875"/>
      <c r="BWO208" s="875"/>
      <c r="BWP208" s="875"/>
      <c r="BWQ208" s="875"/>
      <c r="BWR208" s="875"/>
      <c r="BWS208" s="875"/>
      <c r="BWT208" s="875"/>
      <c r="BWU208" s="875"/>
      <c r="BWV208" s="875"/>
      <c r="BWW208" s="875"/>
      <c r="BWX208" s="875"/>
      <c r="BWY208" s="875"/>
      <c r="BWZ208" s="875"/>
      <c r="BXA208" s="875"/>
      <c r="BXB208" s="875"/>
      <c r="BXC208" s="875"/>
      <c r="BXD208" s="875"/>
      <c r="BXE208" s="875"/>
      <c r="BXF208" s="875"/>
      <c r="BXG208" s="875"/>
      <c r="BXH208" s="875"/>
      <c r="BXI208" s="875"/>
      <c r="BXJ208" s="875"/>
      <c r="BXK208" s="875"/>
      <c r="BXL208" s="875"/>
      <c r="BXM208" s="875"/>
      <c r="BXN208" s="875"/>
      <c r="BXO208" s="875"/>
      <c r="BXP208" s="875"/>
      <c r="BXQ208" s="875"/>
      <c r="BXR208" s="875"/>
      <c r="BXS208" s="875"/>
      <c r="BXT208" s="875"/>
      <c r="BXU208" s="875"/>
      <c r="BXV208" s="875"/>
      <c r="BXW208" s="875"/>
      <c r="BXX208" s="875"/>
      <c r="BXY208" s="875"/>
      <c r="BXZ208" s="875"/>
      <c r="BYA208" s="875"/>
      <c r="BYB208" s="875"/>
      <c r="BYC208" s="875"/>
      <c r="BYD208" s="875"/>
      <c r="BYE208" s="875"/>
      <c r="BYF208" s="875"/>
      <c r="BYG208" s="875"/>
      <c r="BYH208" s="875"/>
      <c r="BYI208" s="875"/>
      <c r="BYJ208" s="875"/>
      <c r="BYK208" s="875"/>
      <c r="BYL208" s="875"/>
      <c r="BYM208" s="875"/>
      <c r="BYN208" s="875"/>
      <c r="BYO208" s="875"/>
      <c r="BYP208" s="875"/>
      <c r="BYQ208" s="875"/>
      <c r="BYR208" s="875"/>
      <c r="BYS208" s="875"/>
      <c r="BYT208" s="875"/>
      <c r="BYU208" s="875"/>
      <c r="BYV208" s="875"/>
      <c r="BYW208" s="875"/>
      <c r="BYX208" s="875"/>
      <c r="BYY208" s="875"/>
      <c r="BYZ208" s="875"/>
      <c r="BZA208" s="875"/>
      <c r="BZB208" s="875"/>
      <c r="BZC208" s="875"/>
      <c r="BZD208" s="875"/>
      <c r="BZE208" s="875"/>
      <c r="BZF208" s="875"/>
      <c r="BZG208" s="875"/>
      <c r="BZH208" s="875"/>
      <c r="BZI208" s="875"/>
      <c r="BZJ208" s="875"/>
      <c r="BZK208" s="875"/>
      <c r="BZL208" s="875"/>
      <c r="BZM208" s="875"/>
      <c r="BZN208" s="875"/>
      <c r="BZO208" s="875"/>
      <c r="BZP208" s="875"/>
      <c r="BZQ208" s="875"/>
      <c r="BZS208" s="875"/>
      <c r="BZT208" s="875"/>
      <c r="BZU208" s="875"/>
      <c r="BZV208" s="875"/>
      <c r="BZW208" s="875"/>
      <c r="BZX208" s="875"/>
      <c r="BZY208" s="875"/>
      <c r="BZZ208" s="875"/>
      <c r="CAA208" s="875"/>
      <c r="CAB208" s="875"/>
      <c r="CAC208" s="875"/>
      <c r="CAD208" s="875"/>
      <c r="CAE208" s="875"/>
      <c r="CAF208" s="875"/>
      <c r="CAG208" s="875"/>
      <c r="CAH208" s="875"/>
      <c r="CAI208" s="875"/>
      <c r="CAJ208" s="875"/>
      <c r="CAK208" s="875"/>
      <c r="CAL208" s="875"/>
      <c r="CAM208" s="875"/>
      <c r="CAN208" s="875"/>
      <c r="CAO208" s="875"/>
      <c r="CAP208" s="875"/>
      <c r="CAQ208" s="875"/>
      <c r="CAR208" s="875"/>
      <c r="CAS208" s="875"/>
      <c r="CAT208" s="875"/>
      <c r="CAU208" s="875"/>
      <c r="CAV208" s="875"/>
      <c r="CAW208" s="875"/>
      <c r="CAX208" s="875"/>
      <c r="CAY208" s="875"/>
      <c r="CAZ208" s="875"/>
      <c r="CBA208" s="875"/>
      <c r="CBB208" s="875"/>
      <c r="CBC208" s="875"/>
      <c r="CBD208" s="875"/>
      <c r="CBE208" s="875"/>
      <c r="CBF208" s="875"/>
      <c r="CBG208" s="875"/>
      <c r="CBH208" s="875"/>
      <c r="CBI208" s="875"/>
      <c r="CBJ208" s="875"/>
      <c r="CBK208" s="875"/>
      <c r="CBL208" s="875"/>
      <c r="CBM208" s="875"/>
      <c r="CBN208" s="875"/>
      <c r="CBO208" s="875"/>
      <c r="CBP208" s="875"/>
      <c r="CBQ208" s="875"/>
      <c r="CBR208" s="875"/>
      <c r="CBS208" s="875"/>
      <c r="CBT208" s="875"/>
      <c r="CBU208" s="875"/>
      <c r="CBV208" s="875"/>
      <c r="CBW208" s="875"/>
      <c r="CBX208" s="875"/>
      <c r="CBY208" s="875"/>
      <c r="CBZ208" s="875"/>
      <c r="CCA208" s="875"/>
      <c r="CCB208" s="875"/>
      <c r="CCC208" s="875"/>
      <c r="CCD208" s="875"/>
      <c r="CCE208" s="875"/>
      <c r="CCF208" s="875"/>
      <c r="CCG208" s="875"/>
      <c r="CCH208" s="875"/>
      <c r="CCI208" s="875"/>
      <c r="CCJ208" s="875"/>
      <c r="CCK208" s="875"/>
      <c r="CCL208" s="875"/>
      <c r="CCM208" s="875"/>
      <c r="CCN208" s="875"/>
      <c r="CCO208" s="875"/>
      <c r="CCP208" s="875"/>
      <c r="CCQ208" s="875"/>
      <c r="CCR208" s="875"/>
      <c r="CCS208" s="875"/>
      <c r="CCT208" s="875"/>
      <c r="CCU208" s="875"/>
      <c r="CCV208" s="875"/>
      <c r="CCW208" s="875"/>
      <c r="CCX208" s="875"/>
      <c r="CCY208" s="875"/>
      <c r="CCZ208" s="875"/>
      <c r="CDA208" s="875"/>
      <c r="CDB208" s="875"/>
      <c r="CDC208" s="875"/>
      <c r="CDD208" s="875"/>
      <c r="CDE208" s="875"/>
      <c r="CDF208" s="875"/>
      <c r="CDG208" s="875"/>
      <c r="CDH208" s="875"/>
      <c r="CDI208" s="875"/>
      <c r="CDJ208" s="875"/>
      <c r="CDK208" s="875"/>
      <c r="CDL208" s="875"/>
      <c r="CDM208" s="875"/>
      <c r="CDN208" s="875"/>
      <c r="CDO208" s="875"/>
      <c r="CDP208" s="875"/>
      <c r="CDQ208" s="875"/>
      <c r="CDR208" s="875"/>
      <c r="CDS208" s="875"/>
      <c r="CDT208" s="875"/>
      <c r="CDU208" s="875"/>
      <c r="CDV208" s="875"/>
      <c r="CDW208" s="875"/>
      <c r="CDX208" s="875"/>
      <c r="CDY208" s="875"/>
      <c r="CDZ208" s="875"/>
      <c r="CEA208" s="875"/>
      <c r="CEB208" s="875"/>
      <c r="CEC208" s="875"/>
      <c r="CED208" s="875"/>
      <c r="CEE208" s="875"/>
      <c r="CEF208" s="875"/>
      <c r="CEG208" s="875"/>
      <c r="CEH208" s="875"/>
      <c r="CEI208" s="875"/>
      <c r="CEJ208" s="875"/>
      <c r="CEK208" s="875"/>
      <c r="CEL208" s="875"/>
      <c r="CEM208" s="875"/>
      <c r="CEN208" s="875"/>
      <c r="CEO208" s="875"/>
      <c r="CEP208" s="875"/>
      <c r="CEQ208" s="875"/>
      <c r="CER208" s="875"/>
      <c r="CES208" s="875"/>
      <c r="CET208" s="875"/>
      <c r="CEU208" s="875"/>
      <c r="CEV208" s="875"/>
      <c r="CEW208" s="875"/>
      <c r="CEX208" s="875"/>
      <c r="CEY208" s="875"/>
      <c r="CEZ208" s="875"/>
      <c r="CFA208" s="875"/>
      <c r="CFB208" s="875"/>
      <c r="CFC208" s="875"/>
      <c r="CFD208" s="875"/>
      <c r="CFE208" s="875"/>
      <c r="CFF208" s="875"/>
      <c r="CFG208" s="875"/>
      <c r="CFH208" s="875"/>
      <c r="CFI208" s="875"/>
      <c r="CFJ208" s="875"/>
      <c r="CFK208" s="875"/>
      <c r="CFL208" s="875"/>
      <c r="CFM208" s="875"/>
      <c r="CFN208" s="875"/>
      <c r="CFO208" s="875"/>
      <c r="CFP208" s="875"/>
      <c r="CFQ208" s="875"/>
      <c r="CFR208" s="875"/>
      <c r="CFS208" s="875"/>
      <c r="CFT208" s="875"/>
      <c r="CFU208" s="875"/>
      <c r="CFV208" s="875"/>
      <c r="CFW208" s="875"/>
      <c r="CFX208" s="875"/>
      <c r="CFY208" s="875"/>
      <c r="CFZ208" s="875"/>
      <c r="CGA208" s="875"/>
      <c r="CGB208" s="875"/>
      <c r="CGC208" s="875"/>
      <c r="CGD208" s="875"/>
      <c r="CGE208" s="875"/>
      <c r="CGF208" s="875"/>
      <c r="CGG208" s="875"/>
      <c r="CGH208" s="875"/>
      <c r="CGI208" s="875"/>
      <c r="CGJ208" s="875"/>
      <c r="CGK208" s="875"/>
      <c r="CGL208" s="875"/>
      <c r="CGM208" s="875"/>
      <c r="CGN208" s="875"/>
      <c r="CGO208" s="875"/>
      <c r="CGP208" s="875"/>
      <c r="CGQ208" s="875"/>
      <c r="CGR208" s="875"/>
      <c r="CGS208" s="875"/>
      <c r="CGT208" s="875"/>
      <c r="CGU208" s="875"/>
      <c r="CGV208" s="875"/>
      <c r="CGW208" s="875"/>
      <c r="CGX208" s="875"/>
      <c r="CGY208" s="875"/>
      <c r="CGZ208" s="875"/>
      <c r="CHA208" s="875"/>
      <c r="CHB208" s="875"/>
      <c r="CHC208" s="875"/>
      <c r="CHD208" s="875"/>
      <c r="CHE208" s="875"/>
      <c r="CHF208" s="875"/>
      <c r="CHG208" s="875"/>
      <c r="CHH208" s="875"/>
      <c r="CHI208" s="875"/>
      <c r="CHJ208" s="875"/>
      <c r="CHK208" s="875"/>
      <c r="CHL208" s="875"/>
      <c r="CHM208" s="875"/>
      <c r="CHN208" s="875"/>
      <c r="CHO208" s="875"/>
      <c r="CHP208" s="875"/>
      <c r="CHQ208" s="875"/>
      <c r="CHR208" s="875"/>
      <c r="CHS208" s="875"/>
      <c r="CHT208" s="875"/>
      <c r="CHU208" s="875"/>
      <c r="CHV208" s="875"/>
      <c r="CHW208" s="875"/>
      <c r="CHX208" s="875"/>
      <c r="CHY208" s="875"/>
      <c r="CHZ208" s="875"/>
      <c r="CIA208" s="875"/>
      <c r="CIB208" s="875"/>
      <c r="CIC208" s="875"/>
      <c r="CID208" s="875"/>
      <c r="CIE208" s="875"/>
      <c r="CIF208" s="875"/>
      <c r="CIG208" s="875"/>
      <c r="CIH208" s="875"/>
      <c r="CII208" s="875"/>
      <c r="CIJ208" s="875"/>
      <c r="CIK208" s="875"/>
      <c r="CIL208" s="875"/>
      <c r="CIM208" s="875"/>
      <c r="CIN208" s="875"/>
      <c r="CIO208" s="875"/>
      <c r="CIP208" s="875"/>
      <c r="CIQ208" s="875"/>
      <c r="CIR208" s="875"/>
      <c r="CIS208" s="875"/>
      <c r="CIT208" s="875"/>
      <c r="CIU208" s="875"/>
      <c r="CIV208" s="875"/>
      <c r="CIW208" s="875"/>
      <c r="CIX208" s="875"/>
      <c r="CIY208" s="875"/>
      <c r="CIZ208" s="875"/>
      <c r="CJA208" s="875"/>
      <c r="CJB208" s="875"/>
      <c r="CJC208" s="875"/>
      <c r="CJD208" s="875"/>
      <c r="CJE208" s="875"/>
      <c r="CJF208" s="875"/>
      <c r="CJG208" s="875"/>
      <c r="CJH208" s="875"/>
      <c r="CJI208" s="875"/>
      <c r="CJJ208" s="875"/>
      <c r="CJK208" s="875"/>
      <c r="CJL208" s="875"/>
      <c r="CJM208" s="875"/>
      <c r="CJO208" s="875"/>
      <c r="CJP208" s="875"/>
      <c r="CJQ208" s="875"/>
      <c r="CJR208" s="875"/>
      <c r="CJS208" s="875"/>
      <c r="CJT208" s="875"/>
      <c r="CJU208" s="875"/>
      <c r="CJV208" s="875"/>
      <c r="CJW208" s="875"/>
      <c r="CJX208" s="875"/>
      <c r="CJY208" s="875"/>
      <c r="CJZ208" s="875"/>
      <c r="CKA208" s="875"/>
      <c r="CKB208" s="875"/>
      <c r="CKC208" s="875"/>
      <c r="CKD208" s="875"/>
      <c r="CKE208" s="875"/>
      <c r="CKF208" s="875"/>
      <c r="CKG208" s="875"/>
      <c r="CKH208" s="875"/>
      <c r="CKI208" s="875"/>
      <c r="CKJ208" s="875"/>
      <c r="CKK208" s="875"/>
      <c r="CKL208" s="875"/>
      <c r="CKM208" s="875"/>
      <c r="CKN208" s="875"/>
      <c r="CKO208" s="875"/>
      <c r="CKP208" s="875"/>
      <c r="CKQ208" s="875"/>
      <c r="CKR208" s="875"/>
      <c r="CKS208" s="875"/>
      <c r="CKT208" s="875"/>
      <c r="CKU208" s="875"/>
      <c r="CKV208" s="875"/>
      <c r="CKW208" s="875"/>
      <c r="CKX208" s="875"/>
      <c r="CKY208" s="875"/>
      <c r="CKZ208" s="875"/>
      <c r="CLA208" s="875"/>
      <c r="CLB208" s="875"/>
      <c r="CLC208" s="875"/>
      <c r="CLD208" s="875"/>
      <c r="CLE208" s="875"/>
      <c r="CLF208" s="875"/>
      <c r="CLG208" s="875"/>
      <c r="CLH208" s="875"/>
      <c r="CLI208" s="875"/>
      <c r="CLJ208" s="875"/>
      <c r="CLK208" s="875"/>
      <c r="CLL208" s="875"/>
      <c r="CLM208" s="875"/>
      <c r="CLN208" s="875"/>
      <c r="CLO208" s="875"/>
      <c r="CLP208" s="875"/>
      <c r="CLQ208" s="875"/>
      <c r="CLR208" s="875"/>
      <c r="CLS208" s="875"/>
      <c r="CLT208" s="875"/>
      <c r="CLU208" s="875"/>
      <c r="CLV208" s="875"/>
      <c r="CLW208" s="875"/>
      <c r="CLX208" s="875"/>
      <c r="CLY208" s="875"/>
      <c r="CLZ208" s="875"/>
      <c r="CMA208" s="875"/>
      <c r="CMB208" s="875"/>
      <c r="CMC208" s="875"/>
      <c r="CMD208" s="875"/>
      <c r="CME208" s="875"/>
      <c r="CMF208" s="875"/>
      <c r="CMG208" s="875"/>
      <c r="CMH208" s="875"/>
      <c r="CMI208" s="875"/>
      <c r="CMJ208" s="875"/>
      <c r="CMK208" s="875"/>
      <c r="CML208" s="875"/>
      <c r="CMM208" s="875"/>
      <c r="CMN208" s="875"/>
      <c r="CMO208" s="875"/>
      <c r="CMP208" s="875"/>
      <c r="CMQ208" s="875"/>
      <c r="CMR208" s="875"/>
      <c r="CMS208" s="875"/>
      <c r="CMT208" s="875"/>
      <c r="CMU208" s="875"/>
      <c r="CMV208" s="875"/>
      <c r="CMW208" s="875"/>
      <c r="CMX208" s="875"/>
      <c r="CMY208" s="875"/>
      <c r="CMZ208" s="875"/>
      <c r="CNA208" s="875"/>
      <c r="CNB208" s="875"/>
      <c r="CNC208" s="875"/>
      <c r="CND208" s="875"/>
      <c r="CNE208" s="875"/>
      <c r="CNF208" s="875"/>
      <c r="CNG208" s="875"/>
      <c r="CNH208" s="875"/>
      <c r="CNI208" s="875"/>
      <c r="CNJ208" s="875"/>
      <c r="CNK208" s="875"/>
      <c r="CNL208" s="875"/>
      <c r="CNM208" s="875"/>
      <c r="CNN208" s="875"/>
      <c r="CNO208" s="875"/>
      <c r="CNP208" s="875"/>
      <c r="CNQ208" s="875"/>
      <c r="CNR208" s="875"/>
      <c r="CNS208" s="875"/>
      <c r="CNT208" s="875"/>
      <c r="CNU208" s="875"/>
      <c r="CNV208" s="875"/>
      <c r="CNW208" s="875"/>
      <c r="CNX208" s="875"/>
      <c r="CNY208" s="875"/>
      <c r="CNZ208" s="875"/>
      <c r="COA208" s="875"/>
      <c r="COB208" s="875"/>
      <c r="COC208" s="875"/>
      <c r="COD208" s="875"/>
      <c r="COE208" s="875"/>
      <c r="COF208" s="875"/>
      <c r="COG208" s="875"/>
      <c r="COH208" s="875"/>
      <c r="COI208" s="875"/>
      <c r="COJ208" s="875"/>
      <c r="COK208" s="875"/>
      <c r="COL208" s="875"/>
      <c r="COM208" s="875"/>
      <c r="CON208" s="875"/>
      <c r="COO208" s="875"/>
      <c r="COP208" s="875"/>
      <c r="COQ208" s="875"/>
      <c r="COR208" s="875"/>
      <c r="COS208" s="875"/>
      <c r="COT208" s="875"/>
      <c r="COU208" s="875"/>
      <c r="COV208" s="875"/>
      <c r="COW208" s="875"/>
      <c r="COX208" s="875"/>
      <c r="COY208" s="875"/>
      <c r="COZ208" s="875"/>
      <c r="CPA208" s="875"/>
      <c r="CPB208" s="875"/>
      <c r="CPC208" s="875"/>
      <c r="CPD208" s="875"/>
      <c r="CPE208" s="875"/>
      <c r="CPF208" s="875"/>
      <c r="CPG208" s="875"/>
      <c r="CPH208" s="875"/>
      <c r="CPI208" s="875"/>
      <c r="CPJ208" s="875"/>
      <c r="CPK208" s="875"/>
      <c r="CPL208" s="875"/>
      <c r="CPM208" s="875"/>
      <c r="CPN208" s="875"/>
      <c r="CPO208" s="875"/>
      <c r="CPP208" s="875"/>
      <c r="CPQ208" s="875"/>
      <c r="CPR208" s="875"/>
      <c r="CPS208" s="875"/>
      <c r="CPT208" s="875"/>
      <c r="CPU208" s="875"/>
      <c r="CPV208" s="875"/>
      <c r="CPW208" s="875"/>
      <c r="CPX208" s="875"/>
      <c r="CPY208" s="875"/>
      <c r="CPZ208" s="875"/>
      <c r="CQA208" s="875"/>
      <c r="CQB208" s="875"/>
      <c r="CQC208" s="875"/>
      <c r="CQD208" s="875"/>
      <c r="CQE208" s="875"/>
      <c r="CQF208" s="875"/>
      <c r="CQG208" s="875"/>
      <c r="CQH208" s="875"/>
      <c r="CQI208" s="875"/>
      <c r="CQJ208" s="875"/>
      <c r="CQK208" s="875"/>
      <c r="CQL208" s="875"/>
      <c r="CQM208" s="875"/>
      <c r="CQN208" s="875"/>
      <c r="CQO208" s="875"/>
      <c r="CQP208" s="875"/>
      <c r="CQQ208" s="875"/>
      <c r="CQR208" s="875"/>
      <c r="CQS208" s="875"/>
      <c r="CQT208" s="875"/>
      <c r="CQU208" s="875"/>
      <c r="CQV208" s="875"/>
      <c r="CQW208" s="875"/>
      <c r="CQX208" s="875"/>
      <c r="CQY208" s="875"/>
      <c r="CQZ208" s="875"/>
      <c r="CRA208" s="875"/>
      <c r="CRB208" s="875"/>
      <c r="CRC208" s="875"/>
      <c r="CRD208" s="875"/>
      <c r="CRE208" s="875"/>
      <c r="CRF208" s="875"/>
      <c r="CRG208" s="875"/>
      <c r="CRH208" s="875"/>
      <c r="CRI208" s="875"/>
      <c r="CRJ208" s="875"/>
      <c r="CRK208" s="875"/>
      <c r="CRL208" s="875"/>
      <c r="CRM208" s="875"/>
      <c r="CRN208" s="875"/>
      <c r="CRO208" s="875"/>
      <c r="CRP208" s="875"/>
      <c r="CRQ208" s="875"/>
      <c r="CRR208" s="875"/>
      <c r="CRS208" s="875"/>
      <c r="CRT208" s="875"/>
      <c r="CRU208" s="875"/>
      <c r="CRV208" s="875"/>
      <c r="CRW208" s="875"/>
      <c r="CRX208" s="875"/>
      <c r="CRY208" s="875"/>
      <c r="CRZ208" s="875"/>
      <c r="CSA208" s="875"/>
      <c r="CSB208" s="875"/>
      <c r="CSC208" s="875"/>
      <c r="CSD208" s="875"/>
      <c r="CSE208" s="875"/>
      <c r="CSF208" s="875"/>
      <c r="CSG208" s="875"/>
      <c r="CSH208" s="875"/>
      <c r="CSI208" s="875"/>
      <c r="CSJ208" s="875"/>
      <c r="CSK208" s="875"/>
      <c r="CSL208" s="875"/>
      <c r="CSM208" s="875"/>
      <c r="CSN208" s="875"/>
      <c r="CSO208" s="875"/>
      <c r="CSP208" s="875"/>
      <c r="CSQ208" s="875"/>
      <c r="CSR208" s="875"/>
      <c r="CSS208" s="875"/>
      <c r="CST208" s="875"/>
      <c r="CSU208" s="875"/>
      <c r="CSV208" s="875"/>
      <c r="CSW208" s="875"/>
      <c r="CSX208" s="875"/>
      <c r="CSY208" s="875"/>
      <c r="CSZ208" s="875"/>
      <c r="CTA208" s="875"/>
      <c r="CTB208" s="875"/>
      <c r="CTC208" s="875"/>
      <c r="CTD208" s="875"/>
      <c r="CTE208" s="875"/>
      <c r="CTF208" s="875"/>
      <c r="CTG208" s="875"/>
      <c r="CTH208" s="875"/>
      <c r="CTI208" s="875"/>
      <c r="CTK208" s="875"/>
      <c r="CTL208" s="875"/>
      <c r="CTM208" s="875"/>
      <c r="CTN208" s="875"/>
      <c r="CTO208" s="875"/>
      <c r="CTP208" s="875"/>
      <c r="CTQ208" s="875"/>
      <c r="CTR208" s="875"/>
      <c r="CTS208" s="875"/>
      <c r="CTT208" s="875"/>
      <c r="CTU208" s="875"/>
      <c r="CTV208" s="875"/>
      <c r="CTW208" s="875"/>
      <c r="CTX208" s="875"/>
      <c r="CTY208" s="875"/>
      <c r="CTZ208" s="875"/>
      <c r="CUA208" s="875"/>
      <c r="CUB208" s="875"/>
      <c r="CUC208" s="875"/>
      <c r="CUD208" s="875"/>
      <c r="CUE208" s="875"/>
      <c r="CUF208" s="875"/>
      <c r="CUG208" s="875"/>
      <c r="CUH208" s="875"/>
      <c r="CUI208" s="875"/>
      <c r="CUJ208" s="875"/>
      <c r="CUK208" s="875"/>
      <c r="CUL208" s="875"/>
      <c r="CUM208" s="875"/>
      <c r="CUN208" s="875"/>
      <c r="CUO208" s="875"/>
      <c r="CUP208" s="875"/>
      <c r="CUQ208" s="875"/>
      <c r="CUR208" s="875"/>
      <c r="CUS208" s="875"/>
      <c r="CUT208" s="875"/>
      <c r="CUU208" s="875"/>
      <c r="CUV208" s="875"/>
      <c r="CUW208" s="875"/>
      <c r="CUX208" s="875"/>
      <c r="CUY208" s="875"/>
      <c r="CUZ208" s="875"/>
      <c r="CVA208" s="875"/>
      <c r="CVB208" s="875"/>
      <c r="CVC208" s="875"/>
      <c r="CVD208" s="875"/>
      <c r="CVE208" s="875"/>
      <c r="CVF208" s="875"/>
      <c r="CVG208" s="875"/>
      <c r="CVH208" s="875"/>
      <c r="CVI208" s="875"/>
      <c r="CVJ208" s="875"/>
      <c r="CVK208" s="875"/>
      <c r="CVL208" s="875"/>
      <c r="CVM208" s="875"/>
      <c r="CVN208" s="875"/>
      <c r="CVO208" s="875"/>
      <c r="CVP208" s="875"/>
      <c r="CVQ208" s="875"/>
      <c r="CVR208" s="875"/>
      <c r="CVS208" s="875"/>
      <c r="CVT208" s="875"/>
      <c r="CVU208" s="875"/>
      <c r="CVV208" s="875"/>
      <c r="CVW208" s="875"/>
      <c r="CVX208" s="875"/>
      <c r="CVY208" s="875"/>
      <c r="CVZ208" s="875"/>
      <c r="CWA208" s="875"/>
      <c r="CWB208" s="875"/>
      <c r="CWC208" s="875"/>
      <c r="CWD208" s="875"/>
      <c r="CWE208" s="875"/>
      <c r="CWF208" s="875"/>
      <c r="CWG208" s="875"/>
      <c r="CWH208" s="875"/>
      <c r="CWI208" s="875"/>
      <c r="CWJ208" s="875"/>
      <c r="CWK208" s="875"/>
      <c r="CWL208" s="875"/>
      <c r="CWM208" s="875"/>
      <c r="CWN208" s="875"/>
      <c r="CWO208" s="875"/>
      <c r="CWP208" s="875"/>
      <c r="CWQ208" s="875"/>
      <c r="CWR208" s="875"/>
      <c r="CWS208" s="875"/>
      <c r="CWT208" s="875"/>
      <c r="CWU208" s="875"/>
      <c r="CWV208" s="875"/>
      <c r="CWW208" s="875"/>
      <c r="CWX208" s="875"/>
      <c r="CWY208" s="875"/>
      <c r="CWZ208" s="875"/>
      <c r="CXA208" s="875"/>
      <c r="CXB208" s="875"/>
      <c r="CXC208" s="875"/>
      <c r="CXD208" s="875"/>
      <c r="CXE208" s="875"/>
      <c r="CXF208" s="875"/>
      <c r="CXG208" s="875"/>
      <c r="CXH208" s="875"/>
      <c r="CXI208" s="875"/>
      <c r="CXJ208" s="875"/>
      <c r="CXK208" s="875"/>
      <c r="CXL208" s="875"/>
      <c r="CXM208" s="875"/>
      <c r="CXN208" s="875"/>
      <c r="CXO208" s="875"/>
      <c r="CXP208" s="875"/>
      <c r="CXQ208" s="875"/>
      <c r="CXR208" s="875"/>
      <c r="CXS208" s="875"/>
      <c r="CXT208" s="875"/>
      <c r="CXU208" s="875"/>
      <c r="CXV208" s="875"/>
      <c r="CXW208" s="875"/>
      <c r="CXX208" s="875"/>
      <c r="CXY208" s="875"/>
      <c r="CXZ208" s="875"/>
      <c r="CYA208" s="875"/>
      <c r="CYB208" s="875"/>
      <c r="CYC208" s="875"/>
      <c r="CYD208" s="875"/>
      <c r="CYE208" s="875"/>
      <c r="CYF208" s="875"/>
      <c r="CYG208" s="875"/>
      <c r="CYH208" s="875"/>
      <c r="CYI208" s="875"/>
      <c r="CYJ208" s="875"/>
      <c r="CYK208" s="875"/>
      <c r="CYL208" s="875"/>
      <c r="CYM208" s="875"/>
      <c r="CYN208" s="875"/>
      <c r="CYO208" s="875"/>
      <c r="CYP208" s="875"/>
      <c r="CYQ208" s="875"/>
      <c r="CYR208" s="875"/>
      <c r="CYS208" s="875"/>
      <c r="CYT208" s="875"/>
      <c r="CYU208" s="875"/>
      <c r="CYV208" s="875"/>
      <c r="CYW208" s="875"/>
      <c r="CYX208" s="875"/>
      <c r="CYY208" s="875"/>
      <c r="CYZ208" s="875"/>
      <c r="CZA208" s="875"/>
      <c r="CZB208" s="875"/>
      <c r="CZC208" s="875"/>
      <c r="CZD208" s="875"/>
      <c r="CZE208" s="875"/>
      <c r="CZF208" s="875"/>
      <c r="CZG208" s="875"/>
      <c r="CZH208" s="875"/>
      <c r="CZI208" s="875"/>
      <c r="CZJ208" s="875"/>
      <c r="CZK208" s="875"/>
      <c r="CZL208" s="875"/>
      <c r="CZM208" s="875"/>
      <c r="CZN208" s="875"/>
      <c r="CZO208" s="875"/>
      <c r="CZP208" s="875"/>
      <c r="CZQ208" s="875"/>
      <c r="CZR208" s="875"/>
      <c r="CZS208" s="875"/>
      <c r="CZT208" s="875"/>
      <c r="CZU208" s="875"/>
      <c r="CZV208" s="875"/>
      <c r="CZW208" s="875"/>
      <c r="CZX208" s="875"/>
      <c r="CZY208" s="875"/>
      <c r="CZZ208" s="875"/>
      <c r="DAA208" s="875"/>
      <c r="DAB208" s="875"/>
      <c r="DAC208" s="875"/>
      <c r="DAD208" s="875"/>
      <c r="DAE208" s="875"/>
      <c r="DAF208" s="875"/>
      <c r="DAG208" s="875"/>
      <c r="DAH208" s="875"/>
      <c r="DAI208" s="875"/>
      <c r="DAJ208" s="875"/>
      <c r="DAK208" s="875"/>
      <c r="DAL208" s="875"/>
      <c r="DAM208" s="875"/>
      <c r="DAN208" s="875"/>
      <c r="DAO208" s="875"/>
      <c r="DAP208" s="875"/>
      <c r="DAQ208" s="875"/>
      <c r="DAR208" s="875"/>
      <c r="DAS208" s="875"/>
      <c r="DAT208" s="875"/>
      <c r="DAU208" s="875"/>
      <c r="DAV208" s="875"/>
      <c r="DAW208" s="875"/>
      <c r="DAX208" s="875"/>
      <c r="DAY208" s="875"/>
      <c r="DAZ208" s="875"/>
      <c r="DBA208" s="875"/>
      <c r="DBB208" s="875"/>
      <c r="DBC208" s="875"/>
      <c r="DBD208" s="875"/>
      <c r="DBE208" s="875"/>
      <c r="DBF208" s="875"/>
      <c r="DBG208" s="875"/>
      <c r="DBH208" s="875"/>
      <c r="DBI208" s="875"/>
      <c r="DBJ208" s="875"/>
      <c r="DBK208" s="875"/>
      <c r="DBL208" s="875"/>
      <c r="DBM208" s="875"/>
      <c r="DBN208" s="875"/>
      <c r="DBO208" s="875"/>
      <c r="DBP208" s="875"/>
      <c r="DBQ208" s="875"/>
      <c r="DBR208" s="875"/>
      <c r="DBS208" s="875"/>
      <c r="DBT208" s="875"/>
      <c r="DBU208" s="875"/>
      <c r="DBV208" s="875"/>
      <c r="DBW208" s="875"/>
      <c r="DBX208" s="875"/>
      <c r="DBY208" s="875"/>
      <c r="DBZ208" s="875"/>
      <c r="DCA208" s="875"/>
      <c r="DCB208" s="875"/>
      <c r="DCC208" s="875"/>
      <c r="DCD208" s="875"/>
      <c r="DCE208" s="875"/>
      <c r="DCF208" s="875"/>
      <c r="DCG208" s="875"/>
      <c r="DCH208" s="875"/>
      <c r="DCI208" s="875"/>
      <c r="DCJ208" s="875"/>
      <c r="DCK208" s="875"/>
      <c r="DCL208" s="875"/>
      <c r="DCM208" s="875"/>
      <c r="DCN208" s="875"/>
      <c r="DCO208" s="875"/>
      <c r="DCP208" s="875"/>
      <c r="DCQ208" s="875"/>
      <c r="DCR208" s="875"/>
      <c r="DCS208" s="875"/>
      <c r="DCT208" s="875"/>
      <c r="DCU208" s="875"/>
      <c r="DCV208" s="875"/>
      <c r="DCW208" s="875"/>
      <c r="DCX208" s="875"/>
      <c r="DCY208" s="875"/>
      <c r="DCZ208" s="875"/>
      <c r="DDA208" s="875"/>
      <c r="DDB208" s="875"/>
      <c r="DDC208" s="875"/>
      <c r="DDD208" s="875"/>
      <c r="DDE208" s="875"/>
      <c r="DDG208" s="875"/>
      <c r="DDH208" s="875"/>
      <c r="DDI208" s="875"/>
      <c r="DDJ208" s="875"/>
      <c r="DDK208" s="875"/>
      <c r="DDL208" s="875"/>
      <c r="DDM208" s="875"/>
      <c r="DDN208" s="875"/>
      <c r="DDO208" s="875"/>
      <c r="DDP208" s="875"/>
      <c r="DDQ208" s="875"/>
      <c r="DDR208" s="875"/>
      <c r="DDS208" s="875"/>
      <c r="DDT208" s="875"/>
      <c r="DDU208" s="875"/>
      <c r="DDV208" s="875"/>
      <c r="DDW208" s="875"/>
      <c r="DDX208" s="875"/>
      <c r="DDY208" s="875"/>
      <c r="DDZ208" s="875"/>
      <c r="DEA208" s="875"/>
      <c r="DEB208" s="875"/>
      <c r="DEC208" s="875"/>
      <c r="DED208" s="875"/>
      <c r="DEE208" s="875"/>
      <c r="DEF208" s="875"/>
      <c r="DEG208" s="875"/>
      <c r="DEH208" s="875"/>
      <c r="DEI208" s="875"/>
      <c r="DEJ208" s="875"/>
      <c r="DEK208" s="875"/>
      <c r="DEL208" s="875"/>
      <c r="DEM208" s="875"/>
      <c r="DEN208" s="875"/>
      <c r="DEO208" s="875"/>
      <c r="DEP208" s="875"/>
      <c r="DEQ208" s="875"/>
      <c r="DER208" s="875"/>
      <c r="DES208" s="875"/>
      <c r="DET208" s="875"/>
      <c r="DEU208" s="875"/>
      <c r="DEV208" s="875"/>
      <c r="DEW208" s="875"/>
      <c r="DEX208" s="875"/>
      <c r="DEY208" s="875"/>
      <c r="DEZ208" s="875"/>
      <c r="DFA208" s="875"/>
      <c r="DFB208" s="875"/>
      <c r="DFC208" s="875"/>
      <c r="DFD208" s="875"/>
      <c r="DFE208" s="875"/>
      <c r="DFF208" s="875"/>
      <c r="DFG208" s="875"/>
      <c r="DFH208" s="875"/>
      <c r="DFI208" s="875"/>
      <c r="DFJ208" s="875"/>
      <c r="DFK208" s="875"/>
      <c r="DFL208" s="875"/>
      <c r="DFM208" s="875"/>
      <c r="DFN208" s="875"/>
      <c r="DFO208" s="875"/>
      <c r="DFP208" s="875"/>
      <c r="DFQ208" s="875"/>
      <c r="DFR208" s="875"/>
      <c r="DFS208" s="875"/>
      <c r="DFT208" s="875"/>
      <c r="DFU208" s="875"/>
      <c r="DFV208" s="875"/>
      <c r="DFW208" s="875"/>
      <c r="DFX208" s="875"/>
      <c r="DFY208" s="875"/>
      <c r="DFZ208" s="875"/>
      <c r="DGA208" s="875"/>
      <c r="DGB208" s="875"/>
      <c r="DGC208" s="875"/>
      <c r="DGD208" s="875"/>
      <c r="DGE208" s="875"/>
      <c r="DGF208" s="875"/>
      <c r="DGG208" s="875"/>
      <c r="DGH208" s="875"/>
      <c r="DGI208" s="875"/>
      <c r="DGJ208" s="875"/>
      <c r="DGK208" s="875"/>
      <c r="DGL208" s="875"/>
      <c r="DGM208" s="875"/>
      <c r="DGN208" s="875"/>
      <c r="DGO208" s="875"/>
      <c r="DGP208" s="875"/>
      <c r="DGQ208" s="875"/>
      <c r="DGR208" s="875"/>
      <c r="DGS208" s="875"/>
      <c r="DGT208" s="875"/>
      <c r="DGU208" s="875"/>
      <c r="DGV208" s="875"/>
      <c r="DGW208" s="875"/>
      <c r="DGX208" s="875"/>
      <c r="DGY208" s="875"/>
      <c r="DGZ208" s="875"/>
      <c r="DHA208" s="875"/>
      <c r="DHB208" s="875"/>
      <c r="DHC208" s="875"/>
      <c r="DHD208" s="875"/>
      <c r="DHE208" s="875"/>
      <c r="DHF208" s="875"/>
      <c r="DHG208" s="875"/>
      <c r="DHH208" s="875"/>
      <c r="DHI208" s="875"/>
      <c r="DHJ208" s="875"/>
      <c r="DHK208" s="875"/>
      <c r="DHL208" s="875"/>
      <c r="DHM208" s="875"/>
      <c r="DHN208" s="875"/>
      <c r="DHO208" s="875"/>
      <c r="DHP208" s="875"/>
      <c r="DHQ208" s="875"/>
      <c r="DHR208" s="875"/>
      <c r="DHS208" s="875"/>
      <c r="DHT208" s="875"/>
      <c r="DHU208" s="875"/>
      <c r="DHV208" s="875"/>
      <c r="DHW208" s="875"/>
      <c r="DHX208" s="875"/>
      <c r="DHY208" s="875"/>
      <c r="DHZ208" s="875"/>
      <c r="DIA208" s="875"/>
      <c r="DIB208" s="875"/>
      <c r="DIC208" s="875"/>
      <c r="DID208" s="875"/>
      <c r="DIE208" s="875"/>
      <c r="DIF208" s="875"/>
      <c r="DIG208" s="875"/>
      <c r="DIH208" s="875"/>
      <c r="DII208" s="875"/>
      <c r="DIJ208" s="875"/>
      <c r="DIK208" s="875"/>
      <c r="DIL208" s="875"/>
      <c r="DIM208" s="875"/>
      <c r="DIN208" s="875"/>
      <c r="DIO208" s="875"/>
      <c r="DIP208" s="875"/>
      <c r="DIQ208" s="875"/>
      <c r="DIR208" s="875"/>
      <c r="DIS208" s="875"/>
      <c r="DIT208" s="875"/>
      <c r="DIU208" s="875"/>
      <c r="DIV208" s="875"/>
      <c r="DIW208" s="875"/>
      <c r="DIX208" s="875"/>
      <c r="DIY208" s="875"/>
      <c r="DIZ208" s="875"/>
      <c r="DJA208" s="875"/>
      <c r="DJB208" s="875"/>
      <c r="DJC208" s="875"/>
      <c r="DJD208" s="875"/>
      <c r="DJE208" s="875"/>
      <c r="DJF208" s="875"/>
      <c r="DJG208" s="875"/>
      <c r="DJH208" s="875"/>
      <c r="DJI208" s="875"/>
      <c r="DJJ208" s="875"/>
      <c r="DJK208" s="875"/>
      <c r="DJL208" s="875"/>
      <c r="DJM208" s="875"/>
      <c r="DJN208" s="875"/>
      <c r="DJO208" s="875"/>
      <c r="DJP208" s="875"/>
      <c r="DJQ208" s="875"/>
      <c r="DJR208" s="875"/>
      <c r="DJS208" s="875"/>
      <c r="DJT208" s="875"/>
      <c r="DJU208" s="875"/>
      <c r="DJV208" s="875"/>
      <c r="DJW208" s="875"/>
      <c r="DJX208" s="875"/>
      <c r="DJY208" s="875"/>
      <c r="DJZ208" s="875"/>
      <c r="DKA208" s="875"/>
      <c r="DKB208" s="875"/>
      <c r="DKC208" s="875"/>
      <c r="DKD208" s="875"/>
      <c r="DKE208" s="875"/>
      <c r="DKF208" s="875"/>
      <c r="DKG208" s="875"/>
      <c r="DKH208" s="875"/>
      <c r="DKI208" s="875"/>
      <c r="DKJ208" s="875"/>
      <c r="DKK208" s="875"/>
      <c r="DKL208" s="875"/>
      <c r="DKM208" s="875"/>
      <c r="DKN208" s="875"/>
      <c r="DKO208" s="875"/>
      <c r="DKP208" s="875"/>
      <c r="DKQ208" s="875"/>
      <c r="DKR208" s="875"/>
      <c r="DKS208" s="875"/>
      <c r="DKT208" s="875"/>
      <c r="DKU208" s="875"/>
      <c r="DKV208" s="875"/>
      <c r="DKW208" s="875"/>
      <c r="DKX208" s="875"/>
      <c r="DKY208" s="875"/>
      <c r="DKZ208" s="875"/>
      <c r="DLA208" s="875"/>
      <c r="DLB208" s="875"/>
      <c r="DLC208" s="875"/>
      <c r="DLD208" s="875"/>
      <c r="DLE208" s="875"/>
      <c r="DLF208" s="875"/>
      <c r="DLG208" s="875"/>
      <c r="DLH208" s="875"/>
      <c r="DLI208" s="875"/>
      <c r="DLJ208" s="875"/>
      <c r="DLK208" s="875"/>
      <c r="DLL208" s="875"/>
      <c r="DLM208" s="875"/>
      <c r="DLN208" s="875"/>
      <c r="DLO208" s="875"/>
      <c r="DLP208" s="875"/>
      <c r="DLQ208" s="875"/>
      <c r="DLR208" s="875"/>
      <c r="DLS208" s="875"/>
      <c r="DLT208" s="875"/>
      <c r="DLU208" s="875"/>
      <c r="DLV208" s="875"/>
      <c r="DLW208" s="875"/>
      <c r="DLX208" s="875"/>
      <c r="DLY208" s="875"/>
      <c r="DLZ208" s="875"/>
      <c r="DMA208" s="875"/>
      <c r="DMB208" s="875"/>
      <c r="DMC208" s="875"/>
      <c r="DMD208" s="875"/>
      <c r="DME208" s="875"/>
      <c r="DMF208" s="875"/>
      <c r="DMG208" s="875"/>
      <c r="DMH208" s="875"/>
      <c r="DMI208" s="875"/>
      <c r="DMJ208" s="875"/>
      <c r="DMK208" s="875"/>
      <c r="DML208" s="875"/>
      <c r="DMM208" s="875"/>
      <c r="DMN208" s="875"/>
      <c r="DMO208" s="875"/>
      <c r="DMP208" s="875"/>
      <c r="DMQ208" s="875"/>
      <c r="DMR208" s="875"/>
      <c r="DMS208" s="875"/>
      <c r="DMT208" s="875"/>
      <c r="DMU208" s="875"/>
      <c r="DMV208" s="875"/>
      <c r="DMW208" s="875"/>
      <c r="DMX208" s="875"/>
      <c r="DMY208" s="875"/>
      <c r="DMZ208" s="875"/>
      <c r="DNA208" s="875"/>
      <c r="DNC208" s="875"/>
      <c r="DND208" s="875"/>
      <c r="DNE208" s="875"/>
      <c r="DNF208" s="875"/>
      <c r="DNG208" s="875"/>
      <c r="DNH208" s="875"/>
      <c r="DNI208" s="875"/>
      <c r="DNJ208" s="875"/>
      <c r="DNK208" s="875"/>
      <c r="DNL208" s="875"/>
      <c r="DNM208" s="875"/>
      <c r="DNN208" s="875"/>
      <c r="DNO208" s="875"/>
      <c r="DNP208" s="875"/>
      <c r="DNQ208" s="875"/>
      <c r="DNR208" s="875"/>
      <c r="DNS208" s="875"/>
      <c r="DNT208" s="875"/>
      <c r="DNU208" s="875"/>
      <c r="DNV208" s="875"/>
      <c r="DNW208" s="875"/>
      <c r="DNX208" s="875"/>
      <c r="DNY208" s="875"/>
      <c r="DNZ208" s="875"/>
      <c r="DOA208" s="875"/>
      <c r="DOB208" s="875"/>
      <c r="DOC208" s="875"/>
      <c r="DOD208" s="875"/>
      <c r="DOE208" s="875"/>
      <c r="DOF208" s="875"/>
      <c r="DOG208" s="875"/>
      <c r="DOH208" s="875"/>
      <c r="DOI208" s="875"/>
      <c r="DOJ208" s="875"/>
      <c r="DOK208" s="875"/>
      <c r="DOL208" s="875"/>
      <c r="DOM208" s="875"/>
      <c r="DON208" s="875"/>
      <c r="DOO208" s="875"/>
      <c r="DOP208" s="875"/>
      <c r="DOQ208" s="875"/>
      <c r="DOR208" s="875"/>
      <c r="DOS208" s="875"/>
      <c r="DOT208" s="875"/>
      <c r="DOU208" s="875"/>
      <c r="DOV208" s="875"/>
      <c r="DOW208" s="875"/>
      <c r="DOX208" s="875"/>
      <c r="DOY208" s="875"/>
      <c r="DOZ208" s="875"/>
      <c r="DPA208" s="875"/>
      <c r="DPB208" s="875"/>
      <c r="DPC208" s="875"/>
      <c r="DPD208" s="875"/>
      <c r="DPE208" s="875"/>
      <c r="DPF208" s="875"/>
      <c r="DPG208" s="875"/>
      <c r="DPH208" s="875"/>
      <c r="DPI208" s="875"/>
      <c r="DPJ208" s="875"/>
      <c r="DPK208" s="875"/>
      <c r="DPL208" s="875"/>
      <c r="DPM208" s="875"/>
      <c r="DPN208" s="875"/>
      <c r="DPO208" s="875"/>
      <c r="DPP208" s="875"/>
      <c r="DPQ208" s="875"/>
      <c r="DPR208" s="875"/>
      <c r="DPS208" s="875"/>
      <c r="DPT208" s="875"/>
      <c r="DPU208" s="875"/>
      <c r="DPV208" s="875"/>
      <c r="DPW208" s="875"/>
      <c r="DPX208" s="875"/>
      <c r="DPY208" s="875"/>
      <c r="DPZ208" s="875"/>
      <c r="DQA208" s="875"/>
      <c r="DQB208" s="875"/>
      <c r="DQC208" s="875"/>
      <c r="DQD208" s="875"/>
      <c r="DQE208" s="875"/>
      <c r="DQF208" s="875"/>
      <c r="DQG208" s="875"/>
      <c r="DQH208" s="875"/>
      <c r="DQI208" s="875"/>
      <c r="DQJ208" s="875"/>
      <c r="DQK208" s="875"/>
      <c r="DQL208" s="875"/>
      <c r="DQM208" s="875"/>
      <c r="DQN208" s="875"/>
      <c r="DQO208" s="875"/>
      <c r="DQP208" s="875"/>
      <c r="DQQ208" s="875"/>
      <c r="DQR208" s="875"/>
      <c r="DQS208" s="875"/>
      <c r="DQT208" s="875"/>
      <c r="DQU208" s="875"/>
      <c r="DQV208" s="875"/>
      <c r="DQW208" s="875"/>
      <c r="DQX208" s="875"/>
      <c r="DQY208" s="875"/>
      <c r="DQZ208" s="875"/>
      <c r="DRA208" s="875"/>
      <c r="DRB208" s="875"/>
      <c r="DRC208" s="875"/>
      <c r="DRD208" s="875"/>
      <c r="DRE208" s="875"/>
      <c r="DRF208" s="875"/>
      <c r="DRG208" s="875"/>
      <c r="DRH208" s="875"/>
      <c r="DRI208" s="875"/>
      <c r="DRJ208" s="875"/>
      <c r="DRK208" s="875"/>
      <c r="DRL208" s="875"/>
      <c r="DRM208" s="875"/>
      <c r="DRN208" s="875"/>
      <c r="DRO208" s="875"/>
      <c r="DRP208" s="875"/>
      <c r="DRQ208" s="875"/>
      <c r="DRR208" s="875"/>
      <c r="DRS208" s="875"/>
      <c r="DRT208" s="875"/>
      <c r="DRU208" s="875"/>
      <c r="DRV208" s="875"/>
      <c r="DRW208" s="875"/>
      <c r="DRX208" s="875"/>
      <c r="DRY208" s="875"/>
      <c r="DRZ208" s="875"/>
      <c r="DSA208" s="875"/>
      <c r="DSB208" s="875"/>
      <c r="DSC208" s="875"/>
      <c r="DSD208" s="875"/>
      <c r="DSE208" s="875"/>
      <c r="DSF208" s="875"/>
      <c r="DSG208" s="875"/>
      <c r="DSH208" s="875"/>
      <c r="DSI208" s="875"/>
      <c r="DSJ208" s="875"/>
      <c r="DSK208" s="875"/>
      <c r="DSL208" s="875"/>
      <c r="DSM208" s="875"/>
      <c r="DSN208" s="875"/>
      <c r="DSO208" s="875"/>
      <c r="DSP208" s="875"/>
      <c r="DSQ208" s="875"/>
      <c r="DSR208" s="875"/>
      <c r="DSS208" s="875"/>
      <c r="DST208" s="875"/>
      <c r="DSU208" s="875"/>
      <c r="DSV208" s="875"/>
      <c r="DSW208" s="875"/>
      <c r="DSX208" s="875"/>
      <c r="DSY208" s="875"/>
      <c r="DSZ208" s="875"/>
      <c r="DTA208" s="875"/>
      <c r="DTB208" s="875"/>
      <c r="DTC208" s="875"/>
      <c r="DTD208" s="875"/>
      <c r="DTE208" s="875"/>
      <c r="DTF208" s="875"/>
      <c r="DTG208" s="875"/>
      <c r="DTH208" s="875"/>
      <c r="DTI208" s="875"/>
      <c r="DTJ208" s="875"/>
      <c r="DTK208" s="875"/>
      <c r="DTL208" s="875"/>
      <c r="DTM208" s="875"/>
      <c r="DTN208" s="875"/>
      <c r="DTO208" s="875"/>
      <c r="DTP208" s="875"/>
      <c r="DTQ208" s="875"/>
      <c r="DTR208" s="875"/>
      <c r="DTS208" s="875"/>
      <c r="DTT208" s="875"/>
      <c r="DTU208" s="875"/>
      <c r="DTV208" s="875"/>
      <c r="DTW208" s="875"/>
      <c r="DTX208" s="875"/>
      <c r="DTY208" s="875"/>
      <c r="DTZ208" s="875"/>
      <c r="DUA208" s="875"/>
      <c r="DUB208" s="875"/>
      <c r="DUC208" s="875"/>
      <c r="DUD208" s="875"/>
      <c r="DUE208" s="875"/>
      <c r="DUF208" s="875"/>
      <c r="DUG208" s="875"/>
      <c r="DUH208" s="875"/>
      <c r="DUI208" s="875"/>
      <c r="DUJ208" s="875"/>
      <c r="DUK208" s="875"/>
      <c r="DUL208" s="875"/>
      <c r="DUM208" s="875"/>
      <c r="DUN208" s="875"/>
      <c r="DUO208" s="875"/>
      <c r="DUP208" s="875"/>
      <c r="DUQ208" s="875"/>
      <c r="DUR208" s="875"/>
      <c r="DUS208" s="875"/>
      <c r="DUT208" s="875"/>
      <c r="DUU208" s="875"/>
      <c r="DUV208" s="875"/>
      <c r="DUW208" s="875"/>
      <c r="DUX208" s="875"/>
      <c r="DUY208" s="875"/>
      <c r="DUZ208" s="875"/>
      <c r="DVA208" s="875"/>
      <c r="DVB208" s="875"/>
      <c r="DVC208" s="875"/>
      <c r="DVD208" s="875"/>
      <c r="DVE208" s="875"/>
      <c r="DVF208" s="875"/>
      <c r="DVG208" s="875"/>
      <c r="DVH208" s="875"/>
      <c r="DVI208" s="875"/>
      <c r="DVJ208" s="875"/>
      <c r="DVK208" s="875"/>
      <c r="DVL208" s="875"/>
      <c r="DVM208" s="875"/>
      <c r="DVN208" s="875"/>
      <c r="DVO208" s="875"/>
      <c r="DVP208" s="875"/>
      <c r="DVQ208" s="875"/>
      <c r="DVR208" s="875"/>
      <c r="DVS208" s="875"/>
      <c r="DVT208" s="875"/>
      <c r="DVU208" s="875"/>
      <c r="DVV208" s="875"/>
      <c r="DVW208" s="875"/>
      <c r="DVX208" s="875"/>
      <c r="DVY208" s="875"/>
      <c r="DVZ208" s="875"/>
      <c r="DWA208" s="875"/>
      <c r="DWB208" s="875"/>
      <c r="DWC208" s="875"/>
      <c r="DWD208" s="875"/>
      <c r="DWE208" s="875"/>
      <c r="DWF208" s="875"/>
      <c r="DWG208" s="875"/>
      <c r="DWH208" s="875"/>
      <c r="DWI208" s="875"/>
      <c r="DWJ208" s="875"/>
      <c r="DWK208" s="875"/>
      <c r="DWL208" s="875"/>
      <c r="DWM208" s="875"/>
      <c r="DWN208" s="875"/>
      <c r="DWO208" s="875"/>
      <c r="DWP208" s="875"/>
      <c r="DWQ208" s="875"/>
      <c r="DWR208" s="875"/>
      <c r="DWS208" s="875"/>
      <c r="DWT208" s="875"/>
      <c r="DWU208" s="875"/>
      <c r="DWV208" s="875"/>
      <c r="DWW208" s="875"/>
      <c r="DWY208" s="875"/>
      <c r="DWZ208" s="875"/>
      <c r="DXA208" s="875"/>
      <c r="DXB208" s="875"/>
      <c r="DXC208" s="875"/>
      <c r="DXD208" s="875"/>
      <c r="DXE208" s="875"/>
      <c r="DXF208" s="875"/>
      <c r="DXG208" s="875"/>
      <c r="DXH208" s="875"/>
      <c r="DXI208" s="875"/>
      <c r="DXJ208" s="875"/>
      <c r="DXK208" s="875"/>
      <c r="DXL208" s="875"/>
      <c r="DXM208" s="875"/>
      <c r="DXN208" s="875"/>
      <c r="DXO208" s="875"/>
      <c r="DXP208" s="875"/>
      <c r="DXQ208" s="875"/>
      <c r="DXR208" s="875"/>
      <c r="DXS208" s="875"/>
      <c r="DXT208" s="875"/>
      <c r="DXU208" s="875"/>
      <c r="DXV208" s="875"/>
      <c r="DXW208" s="875"/>
      <c r="DXX208" s="875"/>
      <c r="DXY208" s="875"/>
      <c r="DXZ208" s="875"/>
      <c r="DYA208" s="875"/>
      <c r="DYB208" s="875"/>
      <c r="DYC208" s="875"/>
      <c r="DYD208" s="875"/>
      <c r="DYE208" s="875"/>
      <c r="DYF208" s="875"/>
      <c r="DYG208" s="875"/>
      <c r="DYH208" s="875"/>
      <c r="DYI208" s="875"/>
      <c r="DYJ208" s="875"/>
      <c r="DYK208" s="875"/>
      <c r="DYL208" s="875"/>
      <c r="DYM208" s="875"/>
      <c r="DYN208" s="875"/>
      <c r="DYO208" s="875"/>
      <c r="DYP208" s="875"/>
      <c r="DYQ208" s="875"/>
      <c r="DYR208" s="875"/>
      <c r="DYS208" s="875"/>
      <c r="DYT208" s="875"/>
      <c r="DYU208" s="875"/>
      <c r="DYV208" s="875"/>
      <c r="DYW208" s="875"/>
      <c r="DYX208" s="875"/>
      <c r="DYY208" s="875"/>
      <c r="DYZ208" s="875"/>
      <c r="DZA208" s="875"/>
      <c r="DZB208" s="875"/>
      <c r="DZC208" s="875"/>
      <c r="DZD208" s="875"/>
      <c r="DZE208" s="875"/>
      <c r="DZF208" s="875"/>
      <c r="DZG208" s="875"/>
      <c r="DZH208" s="875"/>
      <c r="DZI208" s="875"/>
      <c r="DZJ208" s="875"/>
      <c r="DZK208" s="875"/>
      <c r="DZL208" s="875"/>
      <c r="DZM208" s="875"/>
      <c r="DZN208" s="875"/>
      <c r="DZO208" s="875"/>
      <c r="DZP208" s="875"/>
      <c r="DZQ208" s="875"/>
      <c r="DZR208" s="875"/>
      <c r="DZS208" s="875"/>
      <c r="DZT208" s="875"/>
      <c r="DZU208" s="875"/>
      <c r="DZV208" s="875"/>
      <c r="DZW208" s="875"/>
      <c r="DZX208" s="875"/>
      <c r="DZY208" s="875"/>
      <c r="DZZ208" s="875"/>
      <c r="EAA208" s="875"/>
      <c r="EAB208" s="875"/>
      <c r="EAC208" s="875"/>
      <c r="EAD208" s="875"/>
      <c r="EAE208" s="875"/>
      <c r="EAF208" s="875"/>
      <c r="EAG208" s="875"/>
      <c r="EAH208" s="875"/>
      <c r="EAI208" s="875"/>
      <c r="EAJ208" s="875"/>
      <c r="EAK208" s="875"/>
      <c r="EAL208" s="875"/>
      <c r="EAM208" s="875"/>
      <c r="EAN208" s="875"/>
      <c r="EAO208" s="875"/>
      <c r="EAP208" s="875"/>
      <c r="EAQ208" s="875"/>
      <c r="EAR208" s="875"/>
      <c r="EAS208" s="875"/>
      <c r="EAT208" s="875"/>
      <c r="EAU208" s="875"/>
      <c r="EAV208" s="875"/>
      <c r="EAW208" s="875"/>
      <c r="EAX208" s="875"/>
      <c r="EAY208" s="875"/>
      <c r="EAZ208" s="875"/>
      <c r="EBA208" s="875"/>
      <c r="EBB208" s="875"/>
      <c r="EBC208" s="875"/>
      <c r="EBD208" s="875"/>
      <c r="EBE208" s="875"/>
      <c r="EBF208" s="875"/>
      <c r="EBG208" s="875"/>
      <c r="EBH208" s="875"/>
      <c r="EBI208" s="875"/>
      <c r="EBJ208" s="875"/>
      <c r="EBK208" s="875"/>
      <c r="EBL208" s="875"/>
      <c r="EBM208" s="875"/>
      <c r="EBN208" s="875"/>
      <c r="EBO208" s="875"/>
      <c r="EBP208" s="875"/>
      <c r="EBQ208" s="875"/>
      <c r="EBR208" s="875"/>
      <c r="EBS208" s="875"/>
      <c r="EBT208" s="875"/>
      <c r="EBU208" s="875"/>
      <c r="EBV208" s="875"/>
      <c r="EBW208" s="875"/>
      <c r="EBX208" s="875"/>
      <c r="EBY208" s="875"/>
      <c r="EBZ208" s="875"/>
      <c r="ECA208" s="875"/>
      <c r="ECB208" s="875"/>
      <c r="ECC208" s="875"/>
      <c r="ECD208" s="875"/>
      <c r="ECE208" s="875"/>
      <c r="ECF208" s="875"/>
      <c r="ECG208" s="875"/>
      <c r="ECH208" s="875"/>
      <c r="ECI208" s="875"/>
      <c r="ECJ208" s="875"/>
      <c r="ECK208" s="875"/>
      <c r="ECL208" s="875"/>
      <c r="ECM208" s="875"/>
      <c r="ECN208" s="875"/>
      <c r="ECO208" s="875"/>
      <c r="ECP208" s="875"/>
      <c r="ECQ208" s="875"/>
      <c r="ECR208" s="875"/>
      <c r="ECS208" s="875"/>
      <c r="ECT208" s="875"/>
      <c r="ECU208" s="875"/>
      <c r="ECV208" s="875"/>
      <c r="ECW208" s="875"/>
      <c r="ECX208" s="875"/>
      <c r="ECY208" s="875"/>
      <c r="ECZ208" s="875"/>
      <c r="EDA208" s="875"/>
      <c r="EDB208" s="875"/>
      <c r="EDC208" s="875"/>
      <c r="EDD208" s="875"/>
      <c r="EDE208" s="875"/>
      <c r="EDF208" s="875"/>
      <c r="EDG208" s="875"/>
      <c r="EDH208" s="875"/>
      <c r="EDI208" s="875"/>
      <c r="EDJ208" s="875"/>
      <c r="EDK208" s="875"/>
      <c r="EDL208" s="875"/>
      <c r="EDM208" s="875"/>
      <c r="EDN208" s="875"/>
      <c r="EDO208" s="875"/>
      <c r="EDP208" s="875"/>
      <c r="EDQ208" s="875"/>
      <c r="EDR208" s="875"/>
      <c r="EDS208" s="875"/>
      <c r="EDT208" s="875"/>
      <c r="EDU208" s="875"/>
      <c r="EDV208" s="875"/>
      <c r="EDW208" s="875"/>
      <c r="EDX208" s="875"/>
      <c r="EDY208" s="875"/>
      <c r="EDZ208" s="875"/>
      <c r="EEA208" s="875"/>
      <c r="EEB208" s="875"/>
      <c r="EEC208" s="875"/>
      <c r="EED208" s="875"/>
      <c r="EEE208" s="875"/>
      <c r="EEF208" s="875"/>
      <c r="EEG208" s="875"/>
      <c r="EEH208" s="875"/>
      <c r="EEI208" s="875"/>
      <c r="EEJ208" s="875"/>
      <c r="EEK208" s="875"/>
      <c r="EEL208" s="875"/>
      <c r="EEM208" s="875"/>
      <c r="EEN208" s="875"/>
      <c r="EEO208" s="875"/>
      <c r="EEP208" s="875"/>
      <c r="EEQ208" s="875"/>
      <c r="EER208" s="875"/>
      <c r="EES208" s="875"/>
      <c r="EET208" s="875"/>
      <c r="EEU208" s="875"/>
      <c r="EEV208" s="875"/>
      <c r="EEW208" s="875"/>
      <c r="EEX208" s="875"/>
      <c r="EEY208" s="875"/>
      <c r="EEZ208" s="875"/>
      <c r="EFA208" s="875"/>
      <c r="EFB208" s="875"/>
      <c r="EFC208" s="875"/>
      <c r="EFD208" s="875"/>
      <c r="EFE208" s="875"/>
      <c r="EFF208" s="875"/>
      <c r="EFG208" s="875"/>
      <c r="EFH208" s="875"/>
      <c r="EFI208" s="875"/>
      <c r="EFJ208" s="875"/>
      <c r="EFK208" s="875"/>
      <c r="EFL208" s="875"/>
      <c r="EFM208" s="875"/>
      <c r="EFN208" s="875"/>
      <c r="EFO208" s="875"/>
      <c r="EFP208" s="875"/>
      <c r="EFQ208" s="875"/>
      <c r="EFR208" s="875"/>
      <c r="EFS208" s="875"/>
      <c r="EFT208" s="875"/>
      <c r="EFU208" s="875"/>
      <c r="EFV208" s="875"/>
      <c r="EFW208" s="875"/>
      <c r="EFX208" s="875"/>
      <c r="EFY208" s="875"/>
      <c r="EFZ208" s="875"/>
      <c r="EGA208" s="875"/>
      <c r="EGB208" s="875"/>
      <c r="EGC208" s="875"/>
      <c r="EGD208" s="875"/>
      <c r="EGE208" s="875"/>
      <c r="EGF208" s="875"/>
      <c r="EGG208" s="875"/>
      <c r="EGH208" s="875"/>
      <c r="EGI208" s="875"/>
      <c r="EGJ208" s="875"/>
      <c r="EGK208" s="875"/>
      <c r="EGL208" s="875"/>
      <c r="EGM208" s="875"/>
      <c r="EGN208" s="875"/>
      <c r="EGO208" s="875"/>
      <c r="EGP208" s="875"/>
      <c r="EGQ208" s="875"/>
      <c r="EGR208" s="875"/>
      <c r="EGS208" s="875"/>
      <c r="EGU208" s="875"/>
      <c r="EGV208" s="875"/>
      <c r="EGW208" s="875"/>
      <c r="EGX208" s="875"/>
      <c r="EGY208" s="875"/>
      <c r="EGZ208" s="875"/>
      <c r="EHA208" s="875"/>
      <c r="EHB208" s="875"/>
      <c r="EHC208" s="875"/>
      <c r="EHD208" s="875"/>
      <c r="EHE208" s="875"/>
      <c r="EHF208" s="875"/>
      <c r="EHG208" s="875"/>
      <c r="EHH208" s="875"/>
      <c r="EHI208" s="875"/>
      <c r="EHJ208" s="875"/>
      <c r="EHK208" s="875"/>
      <c r="EHL208" s="875"/>
      <c r="EHM208" s="875"/>
      <c r="EHN208" s="875"/>
      <c r="EHO208" s="875"/>
      <c r="EHP208" s="875"/>
      <c r="EHQ208" s="875"/>
      <c r="EHR208" s="875"/>
      <c r="EHS208" s="875"/>
      <c r="EHT208" s="875"/>
      <c r="EHU208" s="875"/>
      <c r="EHV208" s="875"/>
      <c r="EHW208" s="875"/>
      <c r="EHX208" s="875"/>
      <c r="EHY208" s="875"/>
      <c r="EHZ208" s="875"/>
      <c r="EIA208" s="875"/>
      <c r="EIB208" s="875"/>
      <c r="EIC208" s="875"/>
      <c r="EID208" s="875"/>
      <c r="EIE208" s="875"/>
      <c r="EIF208" s="875"/>
      <c r="EIG208" s="875"/>
      <c r="EIH208" s="875"/>
      <c r="EII208" s="875"/>
      <c r="EIJ208" s="875"/>
      <c r="EIK208" s="875"/>
      <c r="EIL208" s="875"/>
      <c r="EIM208" s="875"/>
      <c r="EIN208" s="875"/>
      <c r="EIO208" s="875"/>
      <c r="EIP208" s="875"/>
      <c r="EIQ208" s="875"/>
      <c r="EIR208" s="875"/>
      <c r="EIS208" s="875"/>
      <c r="EIT208" s="875"/>
      <c r="EIU208" s="875"/>
      <c r="EIV208" s="875"/>
      <c r="EIW208" s="875"/>
      <c r="EIX208" s="875"/>
      <c r="EIY208" s="875"/>
      <c r="EIZ208" s="875"/>
      <c r="EJA208" s="875"/>
      <c r="EJB208" s="875"/>
      <c r="EJC208" s="875"/>
      <c r="EJD208" s="875"/>
      <c r="EJE208" s="875"/>
      <c r="EJF208" s="875"/>
      <c r="EJG208" s="875"/>
      <c r="EJH208" s="875"/>
      <c r="EJI208" s="875"/>
      <c r="EJJ208" s="875"/>
      <c r="EJK208" s="875"/>
      <c r="EJL208" s="875"/>
      <c r="EJM208" s="875"/>
      <c r="EJN208" s="875"/>
      <c r="EJO208" s="875"/>
      <c r="EJP208" s="875"/>
      <c r="EJQ208" s="875"/>
      <c r="EJR208" s="875"/>
      <c r="EJS208" s="875"/>
      <c r="EJT208" s="875"/>
      <c r="EJU208" s="875"/>
      <c r="EJV208" s="875"/>
      <c r="EJW208" s="875"/>
      <c r="EJX208" s="875"/>
      <c r="EJY208" s="875"/>
      <c r="EJZ208" s="875"/>
      <c r="EKA208" s="875"/>
      <c r="EKB208" s="875"/>
      <c r="EKC208" s="875"/>
      <c r="EKD208" s="875"/>
      <c r="EKE208" s="875"/>
      <c r="EKF208" s="875"/>
      <c r="EKG208" s="875"/>
      <c r="EKH208" s="875"/>
      <c r="EKI208" s="875"/>
      <c r="EKJ208" s="875"/>
      <c r="EKK208" s="875"/>
      <c r="EKL208" s="875"/>
      <c r="EKM208" s="875"/>
      <c r="EKN208" s="875"/>
      <c r="EKO208" s="875"/>
      <c r="EKP208" s="875"/>
      <c r="EKQ208" s="875"/>
      <c r="EKR208" s="875"/>
      <c r="EKS208" s="875"/>
      <c r="EKT208" s="875"/>
      <c r="EKU208" s="875"/>
      <c r="EKV208" s="875"/>
      <c r="EKW208" s="875"/>
      <c r="EKX208" s="875"/>
      <c r="EKY208" s="875"/>
      <c r="EKZ208" s="875"/>
      <c r="ELA208" s="875"/>
      <c r="ELB208" s="875"/>
      <c r="ELC208" s="875"/>
      <c r="ELD208" s="875"/>
      <c r="ELE208" s="875"/>
      <c r="ELF208" s="875"/>
      <c r="ELG208" s="875"/>
      <c r="ELH208" s="875"/>
      <c r="ELI208" s="875"/>
      <c r="ELJ208" s="875"/>
      <c r="ELK208" s="875"/>
      <c r="ELL208" s="875"/>
      <c r="ELM208" s="875"/>
      <c r="ELN208" s="875"/>
      <c r="ELO208" s="875"/>
      <c r="ELP208" s="875"/>
      <c r="ELQ208" s="875"/>
      <c r="ELR208" s="875"/>
      <c r="ELS208" s="875"/>
      <c r="ELT208" s="875"/>
      <c r="ELU208" s="875"/>
      <c r="ELV208" s="875"/>
      <c r="ELW208" s="875"/>
      <c r="ELX208" s="875"/>
      <c r="ELY208" s="875"/>
      <c r="ELZ208" s="875"/>
      <c r="EMA208" s="875"/>
      <c r="EMB208" s="875"/>
      <c r="EMC208" s="875"/>
      <c r="EMD208" s="875"/>
      <c r="EME208" s="875"/>
      <c r="EMF208" s="875"/>
      <c r="EMG208" s="875"/>
      <c r="EMH208" s="875"/>
      <c r="EMI208" s="875"/>
      <c r="EMJ208" s="875"/>
      <c r="EMK208" s="875"/>
      <c r="EML208" s="875"/>
      <c r="EMM208" s="875"/>
      <c r="EMN208" s="875"/>
      <c r="EMO208" s="875"/>
      <c r="EMP208" s="875"/>
      <c r="EMQ208" s="875"/>
      <c r="EMR208" s="875"/>
      <c r="EMS208" s="875"/>
      <c r="EMT208" s="875"/>
      <c r="EMU208" s="875"/>
      <c r="EMV208" s="875"/>
      <c r="EMW208" s="875"/>
      <c r="EMX208" s="875"/>
      <c r="EMY208" s="875"/>
      <c r="EMZ208" s="875"/>
      <c r="ENA208" s="875"/>
      <c r="ENB208" s="875"/>
      <c r="ENC208" s="875"/>
      <c r="END208" s="875"/>
      <c r="ENE208" s="875"/>
      <c r="ENF208" s="875"/>
      <c r="ENG208" s="875"/>
      <c r="ENH208" s="875"/>
      <c r="ENI208" s="875"/>
      <c r="ENJ208" s="875"/>
      <c r="ENK208" s="875"/>
      <c r="ENL208" s="875"/>
      <c r="ENM208" s="875"/>
      <c r="ENN208" s="875"/>
      <c r="ENO208" s="875"/>
      <c r="ENP208" s="875"/>
      <c r="ENQ208" s="875"/>
      <c r="ENR208" s="875"/>
      <c r="ENS208" s="875"/>
      <c r="ENT208" s="875"/>
      <c r="ENU208" s="875"/>
      <c r="ENV208" s="875"/>
      <c r="ENW208" s="875"/>
      <c r="ENX208" s="875"/>
      <c r="ENY208" s="875"/>
      <c r="ENZ208" s="875"/>
      <c r="EOA208" s="875"/>
      <c r="EOB208" s="875"/>
      <c r="EOC208" s="875"/>
      <c r="EOD208" s="875"/>
      <c r="EOE208" s="875"/>
      <c r="EOF208" s="875"/>
      <c r="EOG208" s="875"/>
      <c r="EOH208" s="875"/>
      <c r="EOI208" s="875"/>
      <c r="EOJ208" s="875"/>
      <c r="EOK208" s="875"/>
      <c r="EOL208" s="875"/>
      <c r="EOM208" s="875"/>
      <c r="EON208" s="875"/>
      <c r="EOO208" s="875"/>
      <c r="EOP208" s="875"/>
      <c r="EOQ208" s="875"/>
      <c r="EOR208" s="875"/>
      <c r="EOS208" s="875"/>
      <c r="EOT208" s="875"/>
      <c r="EOU208" s="875"/>
      <c r="EOV208" s="875"/>
      <c r="EOW208" s="875"/>
      <c r="EOX208" s="875"/>
      <c r="EOY208" s="875"/>
      <c r="EOZ208" s="875"/>
      <c r="EPA208" s="875"/>
      <c r="EPB208" s="875"/>
      <c r="EPC208" s="875"/>
      <c r="EPD208" s="875"/>
      <c r="EPE208" s="875"/>
      <c r="EPF208" s="875"/>
      <c r="EPG208" s="875"/>
      <c r="EPH208" s="875"/>
      <c r="EPI208" s="875"/>
      <c r="EPJ208" s="875"/>
      <c r="EPK208" s="875"/>
      <c r="EPL208" s="875"/>
      <c r="EPM208" s="875"/>
      <c r="EPN208" s="875"/>
      <c r="EPO208" s="875"/>
      <c r="EPP208" s="875"/>
      <c r="EPQ208" s="875"/>
      <c r="EPR208" s="875"/>
      <c r="EPS208" s="875"/>
      <c r="EPT208" s="875"/>
      <c r="EPU208" s="875"/>
      <c r="EPV208" s="875"/>
      <c r="EPW208" s="875"/>
      <c r="EPX208" s="875"/>
      <c r="EPY208" s="875"/>
      <c r="EPZ208" s="875"/>
      <c r="EQA208" s="875"/>
      <c r="EQB208" s="875"/>
      <c r="EQC208" s="875"/>
      <c r="EQD208" s="875"/>
      <c r="EQE208" s="875"/>
      <c r="EQF208" s="875"/>
      <c r="EQG208" s="875"/>
      <c r="EQH208" s="875"/>
      <c r="EQI208" s="875"/>
      <c r="EQJ208" s="875"/>
      <c r="EQK208" s="875"/>
      <c r="EQL208" s="875"/>
      <c r="EQM208" s="875"/>
      <c r="EQN208" s="875"/>
      <c r="EQO208" s="875"/>
      <c r="EQQ208" s="875"/>
      <c r="EQR208" s="875"/>
      <c r="EQS208" s="875"/>
      <c r="EQT208" s="875"/>
      <c r="EQU208" s="875"/>
      <c r="EQV208" s="875"/>
      <c r="EQW208" s="875"/>
      <c r="EQX208" s="875"/>
      <c r="EQY208" s="875"/>
      <c r="EQZ208" s="875"/>
      <c r="ERA208" s="875"/>
      <c r="ERB208" s="875"/>
      <c r="ERC208" s="875"/>
      <c r="ERD208" s="875"/>
      <c r="ERE208" s="875"/>
      <c r="ERF208" s="875"/>
      <c r="ERG208" s="875"/>
      <c r="ERH208" s="875"/>
      <c r="ERI208" s="875"/>
      <c r="ERJ208" s="875"/>
      <c r="ERK208" s="875"/>
      <c r="ERL208" s="875"/>
      <c r="ERM208" s="875"/>
      <c r="ERN208" s="875"/>
      <c r="ERO208" s="875"/>
      <c r="ERP208" s="875"/>
      <c r="ERQ208" s="875"/>
      <c r="ERR208" s="875"/>
      <c r="ERS208" s="875"/>
      <c r="ERT208" s="875"/>
      <c r="ERU208" s="875"/>
      <c r="ERV208" s="875"/>
      <c r="ERW208" s="875"/>
      <c r="ERX208" s="875"/>
      <c r="ERY208" s="875"/>
      <c r="ERZ208" s="875"/>
      <c r="ESA208" s="875"/>
      <c r="ESB208" s="875"/>
      <c r="ESC208" s="875"/>
      <c r="ESD208" s="875"/>
      <c r="ESE208" s="875"/>
      <c r="ESF208" s="875"/>
      <c r="ESG208" s="875"/>
      <c r="ESH208" s="875"/>
      <c r="ESI208" s="875"/>
      <c r="ESJ208" s="875"/>
      <c r="ESK208" s="875"/>
      <c r="ESL208" s="875"/>
      <c r="ESM208" s="875"/>
      <c r="ESN208" s="875"/>
      <c r="ESO208" s="875"/>
      <c r="ESP208" s="875"/>
      <c r="ESQ208" s="875"/>
      <c r="ESR208" s="875"/>
      <c r="ESS208" s="875"/>
      <c r="EST208" s="875"/>
      <c r="ESU208" s="875"/>
      <c r="ESV208" s="875"/>
      <c r="ESW208" s="875"/>
      <c r="ESX208" s="875"/>
      <c r="ESY208" s="875"/>
      <c r="ESZ208" s="875"/>
      <c r="ETA208" s="875"/>
      <c r="ETB208" s="875"/>
      <c r="ETC208" s="875"/>
      <c r="ETD208" s="875"/>
      <c r="ETE208" s="875"/>
      <c r="ETF208" s="875"/>
      <c r="ETG208" s="875"/>
      <c r="ETH208" s="875"/>
      <c r="ETI208" s="875"/>
      <c r="ETJ208" s="875"/>
      <c r="ETK208" s="875"/>
      <c r="ETL208" s="875"/>
      <c r="ETM208" s="875"/>
      <c r="ETN208" s="875"/>
      <c r="ETO208" s="875"/>
      <c r="ETP208" s="875"/>
      <c r="ETQ208" s="875"/>
      <c r="ETR208" s="875"/>
      <c r="ETS208" s="875"/>
      <c r="ETT208" s="875"/>
      <c r="ETU208" s="875"/>
      <c r="ETV208" s="875"/>
      <c r="ETW208" s="875"/>
      <c r="ETX208" s="875"/>
      <c r="ETY208" s="875"/>
      <c r="ETZ208" s="875"/>
      <c r="EUA208" s="875"/>
      <c r="EUB208" s="875"/>
      <c r="EUC208" s="875"/>
      <c r="EUD208" s="875"/>
      <c r="EUE208" s="875"/>
      <c r="EUF208" s="875"/>
      <c r="EUG208" s="875"/>
      <c r="EUH208" s="875"/>
      <c r="EUI208" s="875"/>
      <c r="EUJ208" s="875"/>
      <c r="EUK208" s="875"/>
      <c r="EUL208" s="875"/>
      <c r="EUM208" s="875"/>
      <c r="EUN208" s="875"/>
      <c r="EUO208" s="875"/>
      <c r="EUP208" s="875"/>
      <c r="EUQ208" s="875"/>
      <c r="EUR208" s="875"/>
      <c r="EUS208" s="875"/>
      <c r="EUT208" s="875"/>
      <c r="EUU208" s="875"/>
      <c r="EUV208" s="875"/>
      <c r="EUW208" s="875"/>
      <c r="EUX208" s="875"/>
      <c r="EUY208" s="875"/>
      <c r="EUZ208" s="875"/>
      <c r="EVA208" s="875"/>
      <c r="EVB208" s="875"/>
      <c r="EVC208" s="875"/>
      <c r="EVD208" s="875"/>
      <c r="EVE208" s="875"/>
      <c r="EVF208" s="875"/>
      <c r="EVG208" s="875"/>
      <c r="EVH208" s="875"/>
      <c r="EVI208" s="875"/>
      <c r="EVJ208" s="875"/>
      <c r="EVK208" s="875"/>
      <c r="EVL208" s="875"/>
      <c r="EVM208" s="875"/>
      <c r="EVN208" s="875"/>
      <c r="EVO208" s="875"/>
      <c r="EVP208" s="875"/>
      <c r="EVQ208" s="875"/>
      <c r="EVR208" s="875"/>
      <c r="EVS208" s="875"/>
      <c r="EVT208" s="875"/>
      <c r="EVU208" s="875"/>
      <c r="EVV208" s="875"/>
      <c r="EVW208" s="875"/>
      <c r="EVX208" s="875"/>
      <c r="EVY208" s="875"/>
      <c r="EVZ208" s="875"/>
      <c r="EWA208" s="875"/>
      <c r="EWB208" s="875"/>
      <c r="EWC208" s="875"/>
      <c r="EWD208" s="875"/>
      <c r="EWE208" s="875"/>
      <c r="EWF208" s="875"/>
      <c r="EWG208" s="875"/>
      <c r="EWH208" s="875"/>
      <c r="EWI208" s="875"/>
      <c r="EWJ208" s="875"/>
      <c r="EWK208" s="875"/>
      <c r="EWL208" s="875"/>
      <c r="EWM208" s="875"/>
      <c r="EWN208" s="875"/>
      <c r="EWO208" s="875"/>
      <c r="EWP208" s="875"/>
      <c r="EWQ208" s="875"/>
      <c r="EWR208" s="875"/>
      <c r="EWS208" s="875"/>
      <c r="EWT208" s="875"/>
      <c r="EWU208" s="875"/>
      <c r="EWV208" s="875"/>
      <c r="EWW208" s="875"/>
      <c r="EWX208" s="875"/>
      <c r="EWY208" s="875"/>
      <c r="EWZ208" s="875"/>
      <c r="EXA208" s="875"/>
      <c r="EXB208" s="875"/>
      <c r="EXC208" s="875"/>
      <c r="EXD208" s="875"/>
      <c r="EXE208" s="875"/>
      <c r="EXF208" s="875"/>
      <c r="EXG208" s="875"/>
      <c r="EXH208" s="875"/>
      <c r="EXI208" s="875"/>
      <c r="EXJ208" s="875"/>
      <c r="EXK208" s="875"/>
      <c r="EXL208" s="875"/>
      <c r="EXM208" s="875"/>
      <c r="EXN208" s="875"/>
      <c r="EXO208" s="875"/>
      <c r="EXP208" s="875"/>
      <c r="EXQ208" s="875"/>
      <c r="EXR208" s="875"/>
      <c r="EXS208" s="875"/>
      <c r="EXT208" s="875"/>
      <c r="EXU208" s="875"/>
      <c r="EXV208" s="875"/>
      <c r="EXW208" s="875"/>
      <c r="EXX208" s="875"/>
      <c r="EXY208" s="875"/>
      <c r="EXZ208" s="875"/>
      <c r="EYA208" s="875"/>
      <c r="EYB208" s="875"/>
      <c r="EYC208" s="875"/>
      <c r="EYD208" s="875"/>
      <c r="EYE208" s="875"/>
      <c r="EYF208" s="875"/>
      <c r="EYG208" s="875"/>
      <c r="EYH208" s="875"/>
      <c r="EYI208" s="875"/>
      <c r="EYJ208" s="875"/>
      <c r="EYK208" s="875"/>
      <c r="EYL208" s="875"/>
      <c r="EYM208" s="875"/>
      <c r="EYN208" s="875"/>
      <c r="EYO208" s="875"/>
      <c r="EYP208" s="875"/>
      <c r="EYQ208" s="875"/>
      <c r="EYR208" s="875"/>
      <c r="EYS208" s="875"/>
      <c r="EYT208" s="875"/>
      <c r="EYU208" s="875"/>
      <c r="EYV208" s="875"/>
      <c r="EYW208" s="875"/>
      <c r="EYX208" s="875"/>
      <c r="EYY208" s="875"/>
      <c r="EYZ208" s="875"/>
      <c r="EZA208" s="875"/>
      <c r="EZB208" s="875"/>
      <c r="EZC208" s="875"/>
      <c r="EZD208" s="875"/>
      <c r="EZE208" s="875"/>
      <c r="EZF208" s="875"/>
      <c r="EZG208" s="875"/>
      <c r="EZH208" s="875"/>
      <c r="EZI208" s="875"/>
      <c r="EZJ208" s="875"/>
      <c r="EZK208" s="875"/>
      <c r="EZL208" s="875"/>
      <c r="EZM208" s="875"/>
      <c r="EZN208" s="875"/>
      <c r="EZO208" s="875"/>
      <c r="EZP208" s="875"/>
      <c r="EZQ208" s="875"/>
      <c r="EZR208" s="875"/>
      <c r="EZS208" s="875"/>
      <c r="EZT208" s="875"/>
      <c r="EZU208" s="875"/>
      <c r="EZV208" s="875"/>
      <c r="EZW208" s="875"/>
      <c r="EZX208" s="875"/>
      <c r="EZY208" s="875"/>
      <c r="EZZ208" s="875"/>
      <c r="FAA208" s="875"/>
      <c r="FAB208" s="875"/>
      <c r="FAC208" s="875"/>
      <c r="FAD208" s="875"/>
      <c r="FAE208" s="875"/>
      <c r="FAF208" s="875"/>
      <c r="FAG208" s="875"/>
      <c r="FAH208" s="875"/>
      <c r="FAI208" s="875"/>
      <c r="FAJ208" s="875"/>
      <c r="FAK208" s="875"/>
      <c r="FAM208" s="875"/>
      <c r="FAN208" s="875"/>
      <c r="FAO208" s="875"/>
      <c r="FAP208" s="875"/>
      <c r="FAQ208" s="875"/>
      <c r="FAR208" s="875"/>
      <c r="FAS208" s="875"/>
      <c r="FAT208" s="875"/>
      <c r="FAU208" s="875"/>
      <c r="FAV208" s="875"/>
      <c r="FAW208" s="875"/>
      <c r="FAX208" s="875"/>
      <c r="FAY208" s="875"/>
      <c r="FAZ208" s="875"/>
      <c r="FBA208" s="875"/>
      <c r="FBB208" s="875"/>
      <c r="FBC208" s="875"/>
      <c r="FBD208" s="875"/>
      <c r="FBE208" s="875"/>
      <c r="FBF208" s="875"/>
      <c r="FBG208" s="875"/>
      <c r="FBH208" s="875"/>
      <c r="FBI208" s="875"/>
      <c r="FBJ208" s="875"/>
      <c r="FBK208" s="875"/>
      <c r="FBL208" s="875"/>
      <c r="FBM208" s="875"/>
      <c r="FBN208" s="875"/>
      <c r="FBO208" s="875"/>
      <c r="FBP208" s="875"/>
      <c r="FBQ208" s="875"/>
      <c r="FBR208" s="875"/>
      <c r="FBS208" s="875"/>
      <c r="FBT208" s="875"/>
      <c r="FBU208" s="875"/>
      <c r="FBV208" s="875"/>
      <c r="FBW208" s="875"/>
      <c r="FBX208" s="875"/>
      <c r="FBY208" s="875"/>
      <c r="FBZ208" s="875"/>
      <c r="FCA208" s="875"/>
      <c r="FCB208" s="875"/>
      <c r="FCC208" s="875"/>
      <c r="FCD208" s="875"/>
      <c r="FCE208" s="875"/>
      <c r="FCF208" s="875"/>
      <c r="FCG208" s="875"/>
      <c r="FCH208" s="875"/>
      <c r="FCI208" s="875"/>
      <c r="FCJ208" s="875"/>
      <c r="FCK208" s="875"/>
      <c r="FCL208" s="875"/>
      <c r="FCM208" s="875"/>
      <c r="FCN208" s="875"/>
      <c r="FCO208" s="875"/>
      <c r="FCP208" s="875"/>
      <c r="FCQ208" s="875"/>
      <c r="FCR208" s="875"/>
      <c r="FCS208" s="875"/>
      <c r="FCT208" s="875"/>
      <c r="FCU208" s="875"/>
      <c r="FCV208" s="875"/>
      <c r="FCW208" s="875"/>
      <c r="FCX208" s="875"/>
      <c r="FCY208" s="875"/>
      <c r="FCZ208" s="875"/>
      <c r="FDA208" s="875"/>
      <c r="FDB208" s="875"/>
      <c r="FDC208" s="875"/>
      <c r="FDD208" s="875"/>
      <c r="FDE208" s="875"/>
      <c r="FDF208" s="875"/>
      <c r="FDG208" s="875"/>
      <c r="FDH208" s="875"/>
      <c r="FDI208" s="875"/>
      <c r="FDJ208" s="875"/>
      <c r="FDK208" s="875"/>
      <c r="FDL208" s="875"/>
      <c r="FDM208" s="875"/>
      <c r="FDN208" s="875"/>
      <c r="FDO208" s="875"/>
      <c r="FDP208" s="875"/>
      <c r="FDQ208" s="875"/>
      <c r="FDR208" s="875"/>
      <c r="FDS208" s="875"/>
      <c r="FDT208" s="875"/>
      <c r="FDU208" s="875"/>
      <c r="FDV208" s="875"/>
      <c r="FDW208" s="875"/>
      <c r="FDX208" s="875"/>
      <c r="FDY208" s="875"/>
      <c r="FDZ208" s="875"/>
      <c r="FEA208" s="875"/>
      <c r="FEB208" s="875"/>
      <c r="FEC208" s="875"/>
      <c r="FED208" s="875"/>
      <c r="FEE208" s="875"/>
      <c r="FEF208" s="875"/>
      <c r="FEG208" s="875"/>
      <c r="FEH208" s="875"/>
      <c r="FEI208" s="875"/>
      <c r="FEJ208" s="875"/>
      <c r="FEK208" s="875"/>
      <c r="FEL208" s="875"/>
      <c r="FEM208" s="875"/>
      <c r="FEN208" s="875"/>
      <c r="FEO208" s="875"/>
      <c r="FEP208" s="875"/>
      <c r="FEQ208" s="875"/>
      <c r="FER208" s="875"/>
      <c r="FES208" s="875"/>
      <c r="FET208" s="875"/>
      <c r="FEU208" s="875"/>
      <c r="FEV208" s="875"/>
      <c r="FEW208" s="875"/>
      <c r="FEX208" s="875"/>
      <c r="FEY208" s="875"/>
      <c r="FEZ208" s="875"/>
      <c r="FFA208" s="875"/>
      <c r="FFB208" s="875"/>
      <c r="FFC208" s="875"/>
      <c r="FFD208" s="875"/>
      <c r="FFE208" s="875"/>
      <c r="FFF208" s="875"/>
      <c r="FFG208" s="875"/>
      <c r="FFH208" s="875"/>
      <c r="FFI208" s="875"/>
      <c r="FFJ208" s="875"/>
      <c r="FFK208" s="875"/>
      <c r="FFL208" s="875"/>
      <c r="FFM208" s="875"/>
      <c r="FFN208" s="875"/>
      <c r="FFO208" s="875"/>
      <c r="FFP208" s="875"/>
      <c r="FFQ208" s="875"/>
      <c r="FFR208" s="875"/>
      <c r="FFS208" s="875"/>
      <c r="FFT208" s="875"/>
      <c r="FFU208" s="875"/>
      <c r="FFV208" s="875"/>
      <c r="FFW208" s="875"/>
      <c r="FFX208" s="875"/>
      <c r="FFY208" s="875"/>
      <c r="FFZ208" s="875"/>
      <c r="FGA208" s="875"/>
      <c r="FGB208" s="875"/>
      <c r="FGC208" s="875"/>
      <c r="FGD208" s="875"/>
      <c r="FGE208" s="875"/>
      <c r="FGF208" s="875"/>
      <c r="FGG208" s="875"/>
      <c r="FGH208" s="875"/>
      <c r="FGI208" s="875"/>
      <c r="FGJ208" s="875"/>
      <c r="FGK208" s="875"/>
      <c r="FGL208" s="875"/>
      <c r="FGM208" s="875"/>
      <c r="FGN208" s="875"/>
      <c r="FGO208" s="875"/>
      <c r="FGP208" s="875"/>
      <c r="FGQ208" s="875"/>
      <c r="FGR208" s="875"/>
      <c r="FGS208" s="875"/>
      <c r="FGT208" s="875"/>
      <c r="FGU208" s="875"/>
      <c r="FGV208" s="875"/>
      <c r="FGW208" s="875"/>
      <c r="FGX208" s="875"/>
      <c r="FGY208" s="875"/>
      <c r="FGZ208" s="875"/>
      <c r="FHA208" s="875"/>
      <c r="FHB208" s="875"/>
      <c r="FHC208" s="875"/>
      <c r="FHD208" s="875"/>
      <c r="FHE208" s="875"/>
      <c r="FHF208" s="875"/>
      <c r="FHG208" s="875"/>
      <c r="FHH208" s="875"/>
      <c r="FHI208" s="875"/>
      <c r="FHJ208" s="875"/>
      <c r="FHK208" s="875"/>
      <c r="FHL208" s="875"/>
      <c r="FHM208" s="875"/>
      <c r="FHN208" s="875"/>
      <c r="FHO208" s="875"/>
      <c r="FHP208" s="875"/>
      <c r="FHQ208" s="875"/>
      <c r="FHR208" s="875"/>
      <c r="FHS208" s="875"/>
      <c r="FHT208" s="875"/>
      <c r="FHU208" s="875"/>
      <c r="FHV208" s="875"/>
      <c r="FHW208" s="875"/>
      <c r="FHX208" s="875"/>
      <c r="FHY208" s="875"/>
      <c r="FHZ208" s="875"/>
      <c r="FIA208" s="875"/>
      <c r="FIB208" s="875"/>
      <c r="FIC208" s="875"/>
      <c r="FID208" s="875"/>
      <c r="FIE208" s="875"/>
      <c r="FIF208" s="875"/>
      <c r="FIG208" s="875"/>
      <c r="FIH208" s="875"/>
      <c r="FII208" s="875"/>
      <c r="FIJ208" s="875"/>
      <c r="FIK208" s="875"/>
      <c r="FIL208" s="875"/>
      <c r="FIM208" s="875"/>
      <c r="FIN208" s="875"/>
      <c r="FIO208" s="875"/>
      <c r="FIP208" s="875"/>
      <c r="FIQ208" s="875"/>
      <c r="FIR208" s="875"/>
      <c r="FIS208" s="875"/>
      <c r="FIT208" s="875"/>
      <c r="FIU208" s="875"/>
      <c r="FIV208" s="875"/>
      <c r="FIW208" s="875"/>
      <c r="FIX208" s="875"/>
      <c r="FIY208" s="875"/>
      <c r="FIZ208" s="875"/>
      <c r="FJA208" s="875"/>
      <c r="FJB208" s="875"/>
      <c r="FJC208" s="875"/>
      <c r="FJD208" s="875"/>
      <c r="FJE208" s="875"/>
      <c r="FJF208" s="875"/>
      <c r="FJG208" s="875"/>
      <c r="FJH208" s="875"/>
      <c r="FJI208" s="875"/>
      <c r="FJJ208" s="875"/>
      <c r="FJK208" s="875"/>
      <c r="FJL208" s="875"/>
      <c r="FJM208" s="875"/>
      <c r="FJN208" s="875"/>
      <c r="FJO208" s="875"/>
      <c r="FJP208" s="875"/>
      <c r="FJQ208" s="875"/>
      <c r="FJR208" s="875"/>
      <c r="FJS208" s="875"/>
      <c r="FJT208" s="875"/>
      <c r="FJU208" s="875"/>
      <c r="FJV208" s="875"/>
      <c r="FJW208" s="875"/>
      <c r="FJX208" s="875"/>
      <c r="FJY208" s="875"/>
      <c r="FJZ208" s="875"/>
      <c r="FKA208" s="875"/>
      <c r="FKB208" s="875"/>
      <c r="FKC208" s="875"/>
      <c r="FKD208" s="875"/>
      <c r="FKE208" s="875"/>
      <c r="FKF208" s="875"/>
      <c r="FKG208" s="875"/>
      <c r="FKI208" s="875"/>
      <c r="FKJ208" s="875"/>
      <c r="FKK208" s="875"/>
      <c r="FKL208" s="875"/>
      <c r="FKM208" s="875"/>
      <c r="FKN208" s="875"/>
      <c r="FKO208" s="875"/>
      <c r="FKP208" s="875"/>
      <c r="FKQ208" s="875"/>
      <c r="FKR208" s="875"/>
      <c r="FKS208" s="875"/>
      <c r="FKT208" s="875"/>
      <c r="FKU208" s="875"/>
      <c r="FKV208" s="875"/>
      <c r="FKW208" s="875"/>
      <c r="FKX208" s="875"/>
      <c r="FKY208" s="875"/>
      <c r="FKZ208" s="875"/>
      <c r="FLA208" s="875"/>
      <c r="FLB208" s="875"/>
      <c r="FLC208" s="875"/>
      <c r="FLD208" s="875"/>
      <c r="FLE208" s="875"/>
      <c r="FLF208" s="875"/>
      <c r="FLG208" s="875"/>
      <c r="FLH208" s="875"/>
      <c r="FLI208" s="875"/>
      <c r="FLJ208" s="875"/>
      <c r="FLK208" s="875"/>
      <c r="FLL208" s="875"/>
      <c r="FLM208" s="875"/>
      <c r="FLN208" s="875"/>
      <c r="FLO208" s="875"/>
      <c r="FLP208" s="875"/>
      <c r="FLQ208" s="875"/>
      <c r="FLR208" s="875"/>
      <c r="FLS208" s="875"/>
      <c r="FLT208" s="875"/>
      <c r="FLU208" s="875"/>
      <c r="FLV208" s="875"/>
      <c r="FLW208" s="875"/>
      <c r="FLX208" s="875"/>
      <c r="FLY208" s="875"/>
      <c r="FLZ208" s="875"/>
      <c r="FMA208" s="875"/>
      <c r="FMB208" s="875"/>
      <c r="FMC208" s="875"/>
      <c r="FMD208" s="875"/>
      <c r="FME208" s="875"/>
      <c r="FMF208" s="875"/>
      <c r="FMG208" s="875"/>
      <c r="FMH208" s="875"/>
      <c r="FMI208" s="875"/>
      <c r="FMJ208" s="875"/>
      <c r="FMK208" s="875"/>
      <c r="FML208" s="875"/>
      <c r="FMM208" s="875"/>
      <c r="FMN208" s="875"/>
      <c r="FMO208" s="875"/>
      <c r="FMP208" s="875"/>
      <c r="FMQ208" s="875"/>
      <c r="FMR208" s="875"/>
      <c r="FMS208" s="875"/>
      <c r="FMT208" s="875"/>
      <c r="FMU208" s="875"/>
      <c r="FMV208" s="875"/>
      <c r="FMW208" s="875"/>
      <c r="FMX208" s="875"/>
      <c r="FMY208" s="875"/>
      <c r="FMZ208" s="875"/>
      <c r="FNA208" s="875"/>
      <c r="FNB208" s="875"/>
      <c r="FNC208" s="875"/>
      <c r="FND208" s="875"/>
      <c r="FNE208" s="875"/>
      <c r="FNF208" s="875"/>
      <c r="FNG208" s="875"/>
      <c r="FNH208" s="875"/>
      <c r="FNI208" s="875"/>
      <c r="FNJ208" s="875"/>
      <c r="FNK208" s="875"/>
      <c r="FNL208" s="875"/>
      <c r="FNM208" s="875"/>
      <c r="FNN208" s="875"/>
      <c r="FNO208" s="875"/>
      <c r="FNP208" s="875"/>
      <c r="FNQ208" s="875"/>
      <c r="FNR208" s="875"/>
      <c r="FNS208" s="875"/>
      <c r="FNT208" s="875"/>
      <c r="FNU208" s="875"/>
      <c r="FNV208" s="875"/>
      <c r="FNW208" s="875"/>
      <c r="FNX208" s="875"/>
      <c r="FNY208" s="875"/>
      <c r="FNZ208" s="875"/>
      <c r="FOA208" s="875"/>
      <c r="FOB208" s="875"/>
      <c r="FOC208" s="875"/>
      <c r="FOD208" s="875"/>
      <c r="FOE208" s="875"/>
      <c r="FOF208" s="875"/>
      <c r="FOG208" s="875"/>
      <c r="FOH208" s="875"/>
      <c r="FOI208" s="875"/>
      <c r="FOJ208" s="875"/>
      <c r="FOK208" s="875"/>
      <c r="FOL208" s="875"/>
      <c r="FOM208" s="875"/>
      <c r="FON208" s="875"/>
      <c r="FOO208" s="875"/>
      <c r="FOP208" s="875"/>
      <c r="FOQ208" s="875"/>
      <c r="FOR208" s="875"/>
      <c r="FOS208" s="875"/>
      <c r="FOT208" s="875"/>
      <c r="FOU208" s="875"/>
      <c r="FOV208" s="875"/>
      <c r="FOW208" s="875"/>
      <c r="FOX208" s="875"/>
      <c r="FOY208" s="875"/>
      <c r="FOZ208" s="875"/>
      <c r="FPA208" s="875"/>
      <c r="FPB208" s="875"/>
      <c r="FPC208" s="875"/>
      <c r="FPD208" s="875"/>
      <c r="FPE208" s="875"/>
      <c r="FPF208" s="875"/>
      <c r="FPG208" s="875"/>
      <c r="FPH208" s="875"/>
      <c r="FPI208" s="875"/>
      <c r="FPJ208" s="875"/>
      <c r="FPK208" s="875"/>
      <c r="FPL208" s="875"/>
      <c r="FPM208" s="875"/>
      <c r="FPN208" s="875"/>
      <c r="FPO208" s="875"/>
      <c r="FPP208" s="875"/>
      <c r="FPQ208" s="875"/>
      <c r="FPR208" s="875"/>
      <c r="FPS208" s="875"/>
      <c r="FPT208" s="875"/>
      <c r="FPU208" s="875"/>
      <c r="FPV208" s="875"/>
      <c r="FPW208" s="875"/>
      <c r="FPX208" s="875"/>
      <c r="FPY208" s="875"/>
      <c r="FPZ208" s="875"/>
      <c r="FQA208" s="875"/>
      <c r="FQB208" s="875"/>
      <c r="FQC208" s="875"/>
      <c r="FQD208" s="875"/>
      <c r="FQE208" s="875"/>
      <c r="FQF208" s="875"/>
      <c r="FQG208" s="875"/>
      <c r="FQH208" s="875"/>
      <c r="FQI208" s="875"/>
      <c r="FQJ208" s="875"/>
      <c r="FQK208" s="875"/>
      <c r="FQL208" s="875"/>
      <c r="FQM208" s="875"/>
      <c r="FQN208" s="875"/>
      <c r="FQO208" s="875"/>
      <c r="FQP208" s="875"/>
      <c r="FQQ208" s="875"/>
      <c r="FQR208" s="875"/>
      <c r="FQS208" s="875"/>
      <c r="FQT208" s="875"/>
      <c r="FQU208" s="875"/>
      <c r="FQV208" s="875"/>
      <c r="FQW208" s="875"/>
      <c r="FQX208" s="875"/>
      <c r="FQY208" s="875"/>
      <c r="FQZ208" s="875"/>
      <c r="FRA208" s="875"/>
      <c r="FRB208" s="875"/>
      <c r="FRC208" s="875"/>
      <c r="FRD208" s="875"/>
      <c r="FRE208" s="875"/>
      <c r="FRF208" s="875"/>
      <c r="FRG208" s="875"/>
      <c r="FRH208" s="875"/>
      <c r="FRI208" s="875"/>
      <c r="FRJ208" s="875"/>
      <c r="FRK208" s="875"/>
      <c r="FRL208" s="875"/>
      <c r="FRM208" s="875"/>
      <c r="FRN208" s="875"/>
      <c r="FRO208" s="875"/>
      <c r="FRP208" s="875"/>
      <c r="FRQ208" s="875"/>
      <c r="FRR208" s="875"/>
      <c r="FRS208" s="875"/>
      <c r="FRT208" s="875"/>
      <c r="FRU208" s="875"/>
      <c r="FRV208" s="875"/>
      <c r="FRW208" s="875"/>
      <c r="FRX208" s="875"/>
      <c r="FRY208" s="875"/>
      <c r="FRZ208" s="875"/>
      <c r="FSA208" s="875"/>
      <c r="FSB208" s="875"/>
      <c r="FSC208" s="875"/>
      <c r="FSD208" s="875"/>
      <c r="FSE208" s="875"/>
      <c r="FSF208" s="875"/>
      <c r="FSG208" s="875"/>
      <c r="FSH208" s="875"/>
      <c r="FSI208" s="875"/>
      <c r="FSJ208" s="875"/>
      <c r="FSK208" s="875"/>
      <c r="FSL208" s="875"/>
      <c r="FSM208" s="875"/>
      <c r="FSN208" s="875"/>
      <c r="FSO208" s="875"/>
      <c r="FSP208" s="875"/>
      <c r="FSQ208" s="875"/>
      <c r="FSR208" s="875"/>
      <c r="FSS208" s="875"/>
      <c r="FST208" s="875"/>
      <c r="FSU208" s="875"/>
      <c r="FSV208" s="875"/>
      <c r="FSW208" s="875"/>
      <c r="FSX208" s="875"/>
      <c r="FSY208" s="875"/>
      <c r="FSZ208" s="875"/>
      <c r="FTA208" s="875"/>
      <c r="FTB208" s="875"/>
      <c r="FTC208" s="875"/>
      <c r="FTD208" s="875"/>
      <c r="FTE208" s="875"/>
      <c r="FTF208" s="875"/>
      <c r="FTG208" s="875"/>
      <c r="FTH208" s="875"/>
      <c r="FTI208" s="875"/>
      <c r="FTJ208" s="875"/>
      <c r="FTK208" s="875"/>
      <c r="FTL208" s="875"/>
      <c r="FTM208" s="875"/>
      <c r="FTN208" s="875"/>
      <c r="FTO208" s="875"/>
      <c r="FTP208" s="875"/>
      <c r="FTQ208" s="875"/>
      <c r="FTR208" s="875"/>
      <c r="FTS208" s="875"/>
      <c r="FTT208" s="875"/>
      <c r="FTU208" s="875"/>
      <c r="FTV208" s="875"/>
      <c r="FTW208" s="875"/>
      <c r="FTX208" s="875"/>
      <c r="FTY208" s="875"/>
      <c r="FTZ208" s="875"/>
      <c r="FUA208" s="875"/>
      <c r="FUB208" s="875"/>
      <c r="FUC208" s="875"/>
      <c r="FUE208" s="875"/>
      <c r="FUF208" s="875"/>
      <c r="FUG208" s="875"/>
      <c r="FUH208" s="875"/>
      <c r="FUI208" s="875"/>
      <c r="FUJ208" s="875"/>
      <c r="FUK208" s="875"/>
      <c r="FUL208" s="875"/>
      <c r="FUM208" s="875"/>
      <c r="FUN208" s="875"/>
      <c r="FUO208" s="875"/>
      <c r="FUP208" s="875"/>
      <c r="FUQ208" s="875"/>
      <c r="FUR208" s="875"/>
      <c r="FUS208" s="875"/>
      <c r="FUT208" s="875"/>
      <c r="FUU208" s="875"/>
      <c r="FUV208" s="875"/>
      <c r="FUW208" s="875"/>
      <c r="FUX208" s="875"/>
      <c r="FUY208" s="875"/>
      <c r="FUZ208" s="875"/>
      <c r="FVA208" s="875"/>
      <c r="FVB208" s="875"/>
      <c r="FVC208" s="875"/>
      <c r="FVD208" s="875"/>
      <c r="FVE208" s="875"/>
      <c r="FVF208" s="875"/>
      <c r="FVG208" s="875"/>
      <c r="FVH208" s="875"/>
      <c r="FVI208" s="875"/>
      <c r="FVJ208" s="875"/>
      <c r="FVK208" s="875"/>
      <c r="FVL208" s="875"/>
      <c r="FVM208" s="875"/>
      <c r="FVN208" s="875"/>
      <c r="FVO208" s="875"/>
      <c r="FVP208" s="875"/>
      <c r="FVQ208" s="875"/>
      <c r="FVR208" s="875"/>
      <c r="FVS208" s="875"/>
      <c r="FVT208" s="875"/>
      <c r="FVU208" s="875"/>
      <c r="FVV208" s="875"/>
      <c r="FVW208" s="875"/>
      <c r="FVX208" s="875"/>
      <c r="FVY208" s="875"/>
      <c r="FVZ208" s="875"/>
      <c r="FWA208" s="875"/>
      <c r="FWB208" s="875"/>
      <c r="FWC208" s="875"/>
      <c r="FWD208" s="875"/>
      <c r="FWE208" s="875"/>
      <c r="FWF208" s="875"/>
      <c r="FWG208" s="875"/>
      <c r="FWH208" s="875"/>
      <c r="FWI208" s="875"/>
      <c r="FWJ208" s="875"/>
      <c r="FWK208" s="875"/>
      <c r="FWL208" s="875"/>
      <c r="FWM208" s="875"/>
      <c r="FWN208" s="875"/>
      <c r="FWO208" s="875"/>
      <c r="FWP208" s="875"/>
      <c r="FWQ208" s="875"/>
      <c r="FWR208" s="875"/>
      <c r="FWS208" s="875"/>
      <c r="FWT208" s="875"/>
      <c r="FWU208" s="875"/>
      <c r="FWV208" s="875"/>
      <c r="FWW208" s="875"/>
      <c r="FWX208" s="875"/>
      <c r="FWY208" s="875"/>
      <c r="FWZ208" s="875"/>
      <c r="FXA208" s="875"/>
      <c r="FXB208" s="875"/>
      <c r="FXC208" s="875"/>
      <c r="FXD208" s="875"/>
      <c r="FXE208" s="875"/>
      <c r="FXF208" s="875"/>
      <c r="FXG208" s="875"/>
      <c r="FXH208" s="875"/>
      <c r="FXI208" s="875"/>
      <c r="FXJ208" s="875"/>
      <c r="FXK208" s="875"/>
      <c r="FXL208" s="875"/>
      <c r="FXM208" s="875"/>
      <c r="FXN208" s="875"/>
      <c r="FXO208" s="875"/>
      <c r="FXP208" s="875"/>
      <c r="FXQ208" s="875"/>
      <c r="FXR208" s="875"/>
      <c r="FXS208" s="875"/>
      <c r="FXT208" s="875"/>
      <c r="FXU208" s="875"/>
      <c r="FXV208" s="875"/>
      <c r="FXW208" s="875"/>
      <c r="FXX208" s="875"/>
      <c r="FXY208" s="875"/>
      <c r="FXZ208" s="875"/>
      <c r="FYA208" s="875"/>
      <c r="FYB208" s="875"/>
      <c r="FYC208" s="875"/>
      <c r="FYD208" s="875"/>
      <c r="FYE208" s="875"/>
      <c r="FYF208" s="875"/>
      <c r="FYG208" s="875"/>
      <c r="FYH208" s="875"/>
      <c r="FYI208" s="875"/>
      <c r="FYJ208" s="875"/>
      <c r="FYK208" s="875"/>
      <c r="FYL208" s="875"/>
      <c r="FYM208" s="875"/>
      <c r="FYN208" s="875"/>
      <c r="FYO208" s="875"/>
      <c r="FYP208" s="875"/>
      <c r="FYQ208" s="875"/>
      <c r="FYR208" s="875"/>
      <c r="FYS208" s="875"/>
      <c r="FYT208" s="875"/>
      <c r="FYU208" s="875"/>
      <c r="FYV208" s="875"/>
      <c r="FYW208" s="875"/>
      <c r="FYX208" s="875"/>
      <c r="FYY208" s="875"/>
      <c r="FYZ208" s="875"/>
      <c r="FZA208" s="875"/>
      <c r="FZB208" s="875"/>
      <c r="FZC208" s="875"/>
      <c r="FZD208" s="875"/>
      <c r="FZE208" s="875"/>
      <c r="FZF208" s="875"/>
      <c r="FZG208" s="875"/>
      <c r="FZH208" s="875"/>
      <c r="FZI208" s="875"/>
      <c r="FZJ208" s="875"/>
      <c r="FZK208" s="875"/>
      <c r="FZL208" s="875"/>
      <c r="FZM208" s="875"/>
      <c r="FZN208" s="875"/>
      <c r="FZO208" s="875"/>
      <c r="FZP208" s="875"/>
      <c r="FZQ208" s="875"/>
      <c r="FZR208" s="875"/>
      <c r="FZS208" s="875"/>
      <c r="FZT208" s="875"/>
      <c r="FZU208" s="875"/>
      <c r="FZV208" s="875"/>
      <c r="FZW208" s="875"/>
      <c r="FZX208" s="875"/>
      <c r="FZY208" s="875"/>
      <c r="FZZ208" s="875"/>
      <c r="GAA208" s="875"/>
      <c r="GAB208" s="875"/>
      <c r="GAC208" s="875"/>
      <c r="GAD208" s="875"/>
      <c r="GAE208" s="875"/>
      <c r="GAF208" s="875"/>
      <c r="GAG208" s="875"/>
      <c r="GAH208" s="875"/>
      <c r="GAI208" s="875"/>
      <c r="GAJ208" s="875"/>
      <c r="GAK208" s="875"/>
      <c r="GAL208" s="875"/>
      <c r="GAM208" s="875"/>
      <c r="GAN208" s="875"/>
      <c r="GAO208" s="875"/>
      <c r="GAP208" s="875"/>
      <c r="GAQ208" s="875"/>
      <c r="GAR208" s="875"/>
      <c r="GAS208" s="875"/>
      <c r="GAT208" s="875"/>
      <c r="GAU208" s="875"/>
      <c r="GAV208" s="875"/>
      <c r="GAW208" s="875"/>
      <c r="GAX208" s="875"/>
      <c r="GAY208" s="875"/>
      <c r="GAZ208" s="875"/>
      <c r="GBA208" s="875"/>
      <c r="GBB208" s="875"/>
      <c r="GBC208" s="875"/>
      <c r="GBD208" s="875"/>
      <c r="GBE208" s="875"/>
      <c r="GBF208" s="875"/>
      <c r="GBG208" s="875"/>
      <c r="GBH208" s="875"/>
      <c r="GBI208" s="875"/>
      <c r="GBJ208" s="875"/>
      <c r="GBK208" s="875"/>
      <c r="GBL208" s="875"/>
      <c r="GBM208" s="875"/>
      <c r="GBN208" s="875"/>
      <c r="GBO208" s="875"/>
      <c r="GBP208" s="875"/>
      <c r="GBQ208" s="875"/>
      <c r="GBR208" s="875"/>
      <c r="GBS208" s="875"/>
      <c r="GBT208" s="875"/>
      <c r="GBU208" s="875"/>
      <c r="GBV208" s="875"/>
      <c r="GBW208" s="875"/>
      <c r="GBX208" s="875"/>
      <c r="GBY208" s="875"/>
      <c r="GBZ208" s="875"/>
      <c r="GCA208" s="875"/>
      <c r="GCB208" s="875"/>
      <c r="GCC208" s="875"/>
      <c r="GCD208" s="875"/>
      <c r="GCE208" s="875"/>
      <c r="GCF208" s="875"/>
      <c r="GCG208" s="875"/>
      <c r="GCH208" s="875"/>
      <c r="GCI208" s="875"/>
      <c r="GCJ208" s="875"/>
      <c r="GCK208" s="875"/>
      <c r="GCL208" s="875"/>
      <c r="GCM208" s="875"/>
      <c r="GCN208" s="875"/>
      <c r="GCO208" s="875"/>
      <c r="GCP208" s="875"/>
      <c r="GCQ208" s="875"/>
      <c r="GCR208" s="875"/>
      <c r="GCS208" s="875"/>
      <c r="GCT208" s="875"/>
      <c r="GCU208" s="875"/>
      <c r="GCV208" s="875"/>
      <c r="GCW208" s="875"/>
      <c r="GCX208" s="875"/>
      <c r="GCY208" s="875"/>
      <c r="GCZ208" s="875"/>
      <c r="GDA208" s="875"/>
      <c r="GDB208" s="875"/>
      <c r="GDC208" s="875"/>
      <c r="GDD208" s="875"/>
      <c r="GDE208" s="875"/>
      <c r="GDF208" s="875"/>
      <c r="GDG208" s="875"/>
      <c r="GDH208" s="875"/>
      <c r="GDI208" s="875"/>
      <c r="GDJ208" s="875"/>
      <c r="GDK208" s="875"/>
      <c r="GDL208" s="875"/>
      <c r="GDM208" s="875"/>
      <c r="GDN208" s="875"/>
      <c r="GDO208" s="875"/>
      <c r="GDP208" s="875"/>
      <c r="GDQ208" s="875"/>
      <c r="GDR208" s="875"/>
      <c r="GDS208" s="875"/>
      <c r="GDT208" s="875"/>
      <c r="GDU208" s="875"/>
      <c r="GDV208" s="875"/>
      <c r="GDW208" s="875"/>
      <c r="GDX208" s="875"/>
      <c r="GDY208" s="875"/>
      <c r="GEA208" s="875"/>
      <c r="GEB208" s="875"/>
      <c r="GEC208" s="875"/>
      <c r="GED208" s="875"/>
      <c r="GEE208" s="875"/>
      <c r="GEF208" s="875"/>
      <c r="GEG208" s="875"/>
      <c r="GEH208" s="875"/>
      <c r="GEI208" s="875"/>
      <c r="GEJ208" s="875"/>
      <c r="GEK208" s="875"/>
      <c r="GEL208" s="875"/>
      <c r="GEM208" s="875"/>
      <c r="GEN208" s="875"/>
      <c r="GEO208" s="875"/>
      <c r="GEP208" s="875"/>
      <c r="GEQ208" s="875"/>
      <c r="GER208" s="875"/>
      <c r="GES208" s="875"/>
      <c r="GET208" s="875"/>
      <c r="GEU208" s="875"/>
      <c r="GEV208" s="875"/>
      <c r="GEW208" s="875"/>
      <c r="GEX208" s="875"/>
      <c r="GEY208" s="875"/>
      <c r="GEZ208" s="875"/>
      <c r="GFA208" s="875"/>
      <c r="GFB208" s="875"/>
      <c r="GFC208" s="875"/>
      <c r="GFD208" s="875"/>
      <c r="GFE208" s="875"/>
      <c r="GFF208" s="875"/>
      <c r="GFG208" s="875"/>
      <c r="GFH208" s="875"/>
      <c r="GFI208" s="875"/>
      <c r="GFJ208" s="875"/>
      <c r="GFK208" s="875"/>
      <c r="GFL208" s="875"/>
      <c r="GFM208" s="875"/>
      <c r="GFN208" s="875"/>
      <c r="GFO208" s="875"/>
      <c r="GFP208" s="875"/>
      <c r="GFQ208" s="875"/>
      <c r="GFR208" s="875"/>
      <c r="GFS208" s="875"/>
      <c r="GFT208" s="875"/>
      <c r="GFU208" s="875"/>
      <c r="GFV208" s="875"/>
      <c r="GFW208" s="875"/>
      <c r="GFX208" s="875"/>
      <c r="GFY208" s="875"/>
      <c r="GFZ208" s="875"/>
      <c r="GGA208" s="875"/>
      <c r="GGB208" s="875"/>
      <c r="GGC208" s="875"/>
      <c r="GGD208" s="875"/>
      <c r="GGE208" s="875"/>
      <c r="GGF208" s="875"/>
      <c r="GGG208" s="875"/>
      <c r="GGH208" s="875"/>
      <c r="GGI208" s="875"/>
      <c r="GGJ208" s="875"/>
      <c r="GGK208" s="875"/>
      <c r="GGL208" s="875"/>
      <c r="GGM208" s="875"/>
      <c r="GGN208" s="875"/>
      <c r="GGO208" s="875"/>
      <c r="GGP208" s="875"/>
      <c r="GGQ208" s="875"/>
      <c r="GGR208" s="875"/>
      <c r="GGS208" s="875"/>
      <c r="GGT208" s="875"/>
      <c r="GGU208" s="875"/>
      <c r="GGV208" s="875"/>
      <c r="GGW208" s="875"/>
      <c r="GGX208" s="875"/>
      <c r="GGY208" s="875"/>
      <c r="GGZ208" s="875"/>
      <c r="GHA208" s="875"/>
      <c r="GHB208" s="875"/>
      <c r="GHC208" s="875"/>
      <c r="GHD208" s="875"/>
      <c r="GHE208" s="875"/>
      <c r="GHF208" s="875"/>
      <c r="GHG208" s="875"/>
      <c r="GHH208" s="875"/>
      <c r="GHI208" s="875"/>
      <c r="GHJ208" s="875"/>
      <c r="GHK208" s="875"/>
      <c r="GHL208" s="875"/>
      <c r="GHM208" s="875"/>
      <c r="GHN208" s="875"/>
      <c r="GHO208" s="875"/>
      <c r="GHP208" s="875"/>
      <c r="GHQ208" s="875"/>
      <c r="GHR208" s="875"/>
      <c r="GHS208" s="875"/>
      <c r="GHT208" s="875"/>
      <c r="GHU208" s="875"/>
      <c r="GHV208" s="875"/>
      <c r="GHW208" s="875"/>
      <c r="GHX208" s="875"/>
      <c r="GHY208" s="875"/>
      <c r="GHZ208" s="875"/>
      <c r="GIA208" s="875"/>
      <c r="GIB208" s="875"/>
      <c r="GIC208" s="875"/>
      <c r="GID208" s="875"/>
      <c r="GIE208" s="875"/>
      <c r="GIF208" s="875"/>
      <c r="GIG208" s="875"/>
      <c r="GIH208" s="875"/>
      <c r="GII208" s="875"/>
      <c r="GIJ208" s="875"/>
      <c r="GIK208" s="875"/>
      <c r="GIL208" s="875"/>
      <c r="GIM208" s="875"/>
      <c r="GIN208" s="875"/>
      <c r="GIO208" s="875"/>
      <c r="GIP208" s="875"/>
      <c r="GIQ208" s="875"/>
      <c r="GIR208" s="875"/>
      <c r="GIS208" s="875"/>
      <c r="GIT208" s="875"/>
      <c r="GIU208" s="875"/>
      <c r="GIV208" s="875"/>
      <c r="GIW208" s="875"/>
      <c r="GIX208" s="875"/>
      <c r="GIY208" s="875"/>
      <c r="GIZ208" s="875"/>
      <c r="GJA208" s="875"/>
      <c r="GJB208" s="875"/>
      <c r="GJC208" s="875"/>
      <c r="GJD208" s="875"/>
      <c r="GJE208" s="875"/>
      <c r="GJF208" s="875"/>
      <c r="GJG208" s="875"/>
      <c r="GJH208" s="875"/>
      <c r="GJI208" s="875"/>
      <c r="GJJ208" s="875"/>
      <c r="GJK208" s="875"/>
      <c r="GJL208" s="875"/>
      <c r="GJM208" s="875"/>
      <c r="GJN208" s="875"/>
      <c r="GJO208" s="875"/>
      <c r="GJP208" s="875"/>
      <c r="GJQ208" s="875"/>
      <c r="GJR208" s="875"/>
      <c r="GJS208" s="875"/>
      <c r="GJT208" s="875"/>
      <c r="GJU208" s="875"/>
      <c r="GJV208" s="875"/>
      <c r="GJW208" s="875"/>
      <c r="GJX208" s="875"/>
      <c r="GJY208" s="875"/>
      <c r="GJZ208" s="875"/>
      <c r="GKA208" s="875"/>
      <c r="GKB208" s="875"/>
      <c r="GKC208" s="875"/>
      <c r="GKD208" s="875"/>
      <c r="GKE208" s="875"/>
      <c r="GKF208" s="875"/>
      <c r="GKG208" s="875"/>
      <c r="GKH208" s="875"/>
      <c r="GKI208" s="875"/>
      <c r="GKJ208" s="875"/>
      <c r="GKK208" s="875"/>
      <c r="GKL208" s="875"/>
      <c r="GKM208" s="875"/>
      <c r="GKN208" s="875"/>
      <c r="GKO208" s="875"/>
      <c r="GKP208" s="875"/>
      <c r="GKQ208" s="875"/>
      <c r="GKR208" s="875"/>
      <c r="GKS208" s="875"/>
      <c r="GKT208" s="875"/>
      <c r="GKU208" s="875"/>
      <c r="GKV208" s="875"/>
      <c r="GKW208" s="875"/>
      <c r="GKX208" s="875"/>
      <c r="GKY208" s="875"/>
      <c r="GKZ208" s="875"/>
      <c r="GLA208" s="875"/>
      <c r="GLB208" s="875"/>
      <c r="GLC208" s="875"/>
      <c r="GLD208" s="875"/>
      <c r="GLE208" s="875"/>
      <c r="GLF208" s="875"/>
      <c r="GLG208" s="875"/>
      <c r="GLH208" s="875"/>
      <c r="GLI208" s="875"/>
      <c r="GLJ208" s="875"/>
      <c r="GLK208" s="875"/>
      <c r="GLL208" s="875"/>
      <c r="GLM208" s="875"/>
      <c r="GLN208" s="875"/>
      <c r="GLO208" s="875"/>
      <c r="GLP208" s="875"/>
      <c r="GLQ208" s="875"/>
      <c r="GLR208" s="875"/>
      <c r="GLS208" s="875"/>
      <c r="GLT208" s="875"/>
      <c r="GLU208" s="875"/>
      <c r="GLV208" s="875"/>
      <c r="GLW208" s="875"/>
      <c r="GLX208" s="875"/>
      <c r="GLY208" s="875"/>
      <c r="GLZ208" s="875"/>
      <c r="GMA208" s="875"/>
      <c r="GMB208" s="875"/>
      <c r="GMC208" s="875"/>
      <c r="GMD208" s="875"/>
      <c r="GME208" s="875"/>
      <c r="GMF208" s="875"/>
      <c r="GMG208" s="875"/>
      <c r="GMH208" s="875"/>
      <c r="GMI208" s="875"/>
      <c r="GMJ208" s="875"/>
      <c r="GMK208" s="875"/>
      <c r="GML208" s="875"/>
      <c r="GMM208" s="875"/>
      <c r="GMN208" s="875"/>
      <c r="GMO208" s="875"/>
      <c r="GMP208" s="875"/>
      <c r="GMQ208" s="875"/>
      <c r="GMR208" s="875"/>
      <c r="GMS208" s="875"/>
      <c r="GMT208" s="875"/>
      <c r="GMU208" s="875"/>
      <c r="GMV208" s="875"/>
      <c r="GMW208" s="875"/>
      <c r="GMX208" s="875"/>
      <c r="GMY208" s="875"/>
      <c r="GMZ208" s="875"/>
      <c r="GNA208" s="875"/>
      <c r="GNB208" s="875"/>
      <c r="GNC208" s="875"/>
      <c r="GND208" s="875"/>
      <c r="GNE208" s="875"/>
      <c r="GNF208" s="875"/>
      <c r="GNG208" s="875"/>
      <c r="GNH208" s="875"/>
      <c r="GNI208" s="875"/>
      <c r="GNJ208" s="875"/>
      <c r="GNK208" s="875"/>
      <c r="GNL208" s="875"/>
      <c r="GNM208" s="875"/>
      <c r="GNN208" s="875"/>
      <c r="GNO208" s="875"/>
      <c r="GNP208" s="875"/>
      <c r="GNQ208" s="875"/>
      <c r="GNR208" s="875"/>
      <c r="GNS208" s="875"/>
      <c r="GNT208" s="875"/>
      <c r="GNU208" s="875"/>
      <c r="GNW208" s="875"/>
      <c r="GNX208" s="875"/>
      <c r="GNY208" s="875"/>
      <c r="GNZ208" s="875"/>
      <c r="GOA208" s="875"/>
      <c r="GOB208" s="875"/>
      <c r="GOC208" s="875"/>
      <c r="GOD208" s="875"/>
      <c r="GOE208" s="875"/>
      <c r="GOF208" s="875"/>
      <c r="GOG208" s="875"/>
      <c r="GOH208" s="875"/>
      <c r="GOI208" s="875"/>
      <c r="GOJ208" s="875"/>
      <c r="GOK208" s="875"/>
      <c r="GOL208" s="875"/>
      <c r="GOM208" s="875"/>
      <c r="GON208" s="875"/>
      <c r="GOO208" s="875"/>
      <c r="GOP208" s="875"/>
      <c r="GOQ208" s="875"/>
      <c r="GOR208" s="875"/>
      <c r="GOS208" s="875"/>
      <c r="GOT208" s="875"/>
      <c r="GOU208" s="875"/>
      <c r="GOV208" s="875"/>
      <c r="GOW208" s="875"/>
      <c r="GOX208" s="875"/>
      <c r="GOY208" s="875"/>
      <c r="GOZ208" s="875"/>
      <c r="GPA208" s="875"/>
      <c r="GPB208" s="875"/>
      <c r="GPC208" s="875"/>
      <c r="GPD208" s="875"/>
      <c r="GPE208" s="875"/>
      <c r="GPF208" s="875"/>
      <c r="GPG208" s="875"/>
      <c r="GPH208" s="875"/>
      <c r="GPI208" s="875"/>
      <c r="GPJ208" s="875"/>
      <c r="GPK208" s="875"/>
      <c r="GPL208" s="875"/>
      <c r="GPM208" s="875"/>
      <c r="GPN208" s="875"/>
      <c r="GPO208" s="875"/>
      <c r="GPP208" s="875"/>
      <c r="GPQ208" s="875"/>
      <c r="GPR208" s="875"/>
      <c r="GPS208" s="875"/>
      <c r="GPT208" s="875"/>
      <c r="GPU208" s="875"/>
      <c r="GPV208" s="875"/>
      <c r="GPW208" s="875"/>
      <c r="GPX208" s="875"/>
      <c r="GPY208" s="875"/>
      <c r="GPZ208" s="875"/>
      <c r="GQA208" s="875"/>
      <c r="GQB208" s="875"/>
      <c r="GQC208" s="875"/>
      <c r="GQD208" s="875"/>
      <c r="GQE208" s="875"/>
      <c r="GQF208" s="875"/>
      <c r="GQG208" s="875"/>
      <c r="GQH208" s="875"/>
      <c r="GQI208" s="875"/>
      <c r="GQJ208" s="875"/>
      <c r="GQK208" s="875"/>
      <c r="GQL208" s="875"/>
      <c r="GQM208" s="875"/>
      <c r="GQN208" s="875"/>
      <c r="GQO208" s="875"/>
      <c r="GQP208" s="875"/>
      <c r="GQQ208" s="875"/>
      <c r="GQR208" s="875"/>
      <c r="GQS208" s="875"/>
      <c r="GQT208" s="875"/>
      <c r="GQU208" s="875"/>
      <c r="GQV208" s="875"/>
      <c r="GQW208" s="875"/>
      <c r="GQX208" s="875"/>
      <c r="GQY208" s="875"/>
      <c r="GQZ208" s="875"/>
      <c r="GRA208" s="875"/>
      <c r="GRB208" s="875"/>
      <c r="GRC208" s="875"/>
      <c r="GRD208" s="875"/>
      <c r="GRE208" s="875"/>
      <c r="GRF208" s="875"/>
      <c r="GRG208" s="875"/>
      <c r="GRH208" s="875"/>
      <c r="GRI208" s="875"/>
      <c r="GRJ208" s="875"/>
      <c r="GRK208" s="875"/>
      <c r="GRL208" s="875"/>
      <c r="GRM208" s="875"/>
      <c r="GRN208" s="875"/>
      <c r="GRO208" s="875"/>
      <c r="GRP208" s="875"/>
      <c r="GRQ208" s="875"/>
      <c r="GRR208" s="875"/>
      <c r="GRS208" s="875"/>
      <c r="GRT208" s="875"/>
      <c r="GRU208" s="875"/>
      <c r="GRV208" s="875"/>
      <c r="GRW208" s="875"/>
      <c r="GRX208" s="875"/>
      <c r="GRY208" s="875"/>
      <c r="GRZ208" s="875"/>
      <c r="GSA208" s="875"/>
      <c r="GSB208" s="875"/>
      <c r="GSC208" s="875"/>
      <c r="GSD208" s="875"/>
      <c r="GSE208" s="875"/>
      <c r="GSF208" s="875"/>
      <c r="GSG208" s="875"/>
      <c r="GSH208" s="875"/>
      <c r="GSI208" s="875"/>
      <c r="GSJ208" s="875"/>
      <c r="GSK208" s="875"/>
      <c r="GSL208" s="875"/>
      <c r="GSM208" s="875"/>
      <c r="GSN208" s="875"/>
      <c r="GSO208" s="875"/>
      <c r="GSP208" s="875"/>
      <c r="GSQ208" s="875"/>
      <c r="GSR208" s="875"/>
      <c r="GSS208" s="875"/>
      <c r="GST208" s="875"/>
      <c r="GSU208" s="875"/>
      <c r="GSV208" s="875"/>
      <c r="GSW208" s="875"/>
      <c r="GSX208" s="875"/>
      <c r="GSY208" s="875"/>
      <c r="GSZ208" s="875"/>
      <c r="GTA208" s="875"/>
      <c r="GTB208" s="875"/>
      <c r="GTC208" s="875"/>
      <c r="GTD208" s="875"/>
      <c r="GTE208" s="875"/>
      <c r="GTF208" s="875"/>
      <c r="GTG208" s="875"/>
      <c r="GTH208" s="875"/>
      <c r="GTI208" s="875"/>
      <c r="GTJ208" s="875"/>
      <c r="GTK208" s="875"/>
      <c r="GTL208" s="875"/>
      <c r="GTM208" s="875"/>
      <c r="GTN208" s="875"/>
      <c r="GTO208" s="875"/>
      <c r="GTP208" s="875"/>
      <c r="GTQ208" s="875"/>
      <c r="GTR208" s="875"/>
      <c r="GTS208" s="875"/>
      <c r="GTT208" s="875"/>
      <c r="GTU208" s="875"/>
      <c r="GTV208" s="875"/>
      <c r="GTW208" s="875"/>
      <c r="GTX208" s="875"/>
      <c r="GTY208" s="875"/>
      <c r="GTZ208" s="875"/>
      <c r="GUA208" s="875"/>
      <c r="GUB208" s="875"/>
      <c r="GUC208" s="875"/>
      <c r="GUD208" s="875"/>
      <c r="GUE208" s="875"/>
      <c r="GUF208" s="875"/>
      <c r="GUG208" s="875"/>
      <c r="GUH208" s="875"/>
      <c r="GUI208" s="875"/>
      <c r="GUJ208" s="875"/>
      <c r="GUK208" s="875"/>
      <c r="GUL208" s="875"/>
      <c r="GUM208" s="875"/>
      <c r="GUN208" s="875"/>
      <c r="GUO208" s="875"/>
      <c r="GUP208" s="875"/>
      <c r="GUQ208" s="875"/>
      <c r="GUR208" s="875"/>
      <c r="GUS208" s="875"/>
      <c r="GUT208" s="875"/>
      <c r="GUU208" s="875"/>
      <c r="GUV208" s="875"/>
      <c r="GUW208" s="875"/>
      <c r="GUX208" s="875"/>
      <c r="GUY208" s="875"/>
      <c r="GUZ208" s="875"/>
      <c r="GVA208" s="875"/>
      <c r="GVB208" s="875"/>
      <c r="GVC208" s="875"/>
      <c r="GVD208" s="875"/>
      <c r="GVE208" s="875"/>
      <c r="GVF208" s="875"/>
      <c r="GVG208" s="875"/>
      <c r="GVH208" s="875"/>
      <c r="GVI208" s="875"/>
      <c r="GVJ208" s="875"/>
      <c r="GVK208" s="875"/>
      <c r="GVL208" s="875"/>
      <c r="GVM208" s="875"/>
      <c r="GVN208" s="875"/>
      <c r="GVO208" s="875"/>
      <c r="GVP208" s="875"/>
      <c r="GVQ208" s="875"/>
      <c r="GVR208" s="875"/>
      <c r="GVS208" s="875"/>
      <c r="GVT208" s="875"/>
      <c r="GVU208" s="875"/>
      <c r="GVV208" s="875"/>
      <c r="GVW208" s="875"/>
      <c r="GVX208" s="875"/>
      <c r="GVY208" s="875"/>
      <c r="GVZ208" s="875"/>
      <c r="GWA208" s="875"/>
      <c r="GWB208" s="875"/>
      <c r="GWC208" s="875"/>
      <c r="GWD208" s="875"/>
      <c r="GWE208" s="875"/>
      <c r="GWF208" s="875"/>
      <c r="GWG208" s="875"/>
      <c r="GWH208" s="875"/>
      <c r="GWI208" s="875"/>
      <c r="GWJ208" s="875"/>
      <c r="GWK208" s="875"/>
      <c r="GWL208" s="875"/>
      <c r="GWM208" s="875"/>
      <c r="GWN208" s="875"/>
      <c r="GWO208" s="875"/>
      <c r="GWP208" s="875"/>
      <c r="GWQ208" s="875"/>
      <c r="GWR208" s="875"/>
      <c r="GWS208" s="875"/>
      <c r="GWT208" s="875"/>
      <c r="GWU208" s="875"/>
      <c r="GWV208" s="875"/>
      <c r="GWW208" s="875"/>
      <c r="GWX208" s="875"/>
      <c r="GWY208" s="875"/>
      <c r="GWZ208" s="875"/>
      <c r="GXA208" s="875"/>
      <c r="GXB208" s="875"/>
      <c r="GXC208" s="875"/>
      <c r="GXD208" s="875"/>
      <c r="GXE208" s="875"/>
      <c r="GXF208" s="875"/>
      <c r="GXG208" s="875"/>
      <c r="GXH208" s="875"/>
      <c r="GXI208" s="875"/>
      <c r="GXJ208" s="875"/>
      <c r="GXK208" s="875"/>
      <c r="GXL208" s="875"/>
      <c r="GXM208" s="875"/>
      <c r="GXN208" s="875"/>
      <c r="GXO208" s="875"/>
      <c r="GXP208" s="875"/>
      <c r="GXQ208" s="875"/>
      <c r="GXS208" s="875"/>
      <c r="GXT208" s="875"/>
      <c r="GXU208" s="875"/>
      <c r="GXV208" s="875"/>
      <c r="GXW208" s="875"/>
      <c r="GXX208" s="875"/>
      <c r="GXY208" s="875"/>
      <c r="GXZ208" s="875"/>
      <c r="GYA208" s="875"/>
      <c r="GYB208" s="875"/>
      <c r="GYC208" s="875"/>
      <c r="GYD208" s="875"/>
      <c r="GYE208" s="875"/>
      <c r="GYF208" s="875"/>
      <c r="GYG208" s="875"/>
      <c r="GYH208" s="875"/>
      <c r="GYI208" s="875"/>
      <c r="GYJ208" s="875"/>
      <c r="GYK208" s="875"/>
      <c r="GYL208" s="875"/>
      <c r="GYM208" s="875"/>
      <c r="GYN208" s="875"/>
      <c r="GYO208" s="875"/>
      <c r="GYP208" s="875"/>
      <c r="GYQ208" s="875"/>
      <c r="GYR208" s="875"/>
      <c r="GYS208" s="875"/>
      <c r="GYT208" s="875"/>
      <c r="GYU208" s="875"/>
      <c r="GYV208" s="875"/>
      <c r="GYW208" s="875"/>
      <c r="GYX208" s="875"/>
      <c r="GYY208" s="875"/>
      <c r="GYZ208" s="875"/>
      <c r="GZA208" s="875"/>
      <c r="GZB208" s="875"/>
      <c r="GZC208" s="875"/>
      <c r="GZD208" s="875"/>
      <c r="GZE208" s="875"/>
      <c r="GZF208" s="875"/>
      <c r="GZG208" s="875"/>
      <c r="GZH208" s="875"/>
      <c r="GZI208" s="875"/>
      <c r="GZJ208" s="875"/>
      <c r="GZK208" s="875"/>
      <c r="GZL208" s="875"/>
      <c r="GZM208" s="875"/>
      <c r="GZN208" s="875"/>
      <c r="GZO208" s="875"/>
      <c r="GZP208" s="875"/>
      <c r="GZQ208" s="875"/>
      <c r="GZR208" s="875"/>
      <c r="GZS208" s="875"/>
      <c r="GZT208" s="875"/>
      <c r="GZU208" s="875"/>
      <c r="GZV208" s="875"/>
      <c r="GZW208" s="875"/>
      <c r="GZX208" s="875"/>
      <c r="GZY208" s="875"/>
      <c r="GZZ208" s="875"/>
      <c r="HAA208" s="875"/>
      <c r="HAB208" s="875"/>
      <c r="HAC208" s="875"/>
      <c r="HAD208" s="875"/>
      <c r="HAE208" s="875"/>
      <c r="HAF208" s="875"/>
      <c r="HAG208" s="875"/>
      <c r="HAH208" s="875"/>
      <c r="HAI208" s="875"/>
      <c r="HAJ208" s="875"/>
      <c r="HAK208" s="875"/>
      <c r="HAL208" s="875"/>
      <c r="HAM208" s="875"/>
      <c r="HAN208" s="875"/>
      <c r="HAO208" s="875"/>
      <c r="HAP208" s="875"/>
      <c r="HAQ208" s="875"/>
      <c r="HAR208" s="875"/>
      <c r="HAS208" s="875"/>
      <c r="HAT208" s="875"/>
      <c r="HAU208" s="875"/>
      <c r="HAV208" s="875"/>
      <c r="HAW208" s="875"/>
      <c r="HAX208" s="875"/>
      <c r="HAY208" s="875"/>
      <c r="HAZ208" s="875"/>
      <c r="HBA208" s="875"/>
      <c r="HBB208" s="875"/>
      <c r="HBC208" s="875"/>
      <c r="HBD208" s="875"/>
      <c r="HBE208" s="875"/>
      <c r="HBF208" s="875"/>
      <c r="HBG208" s="875"/>
      <c r="HBH208" s="875"/>
      <c r="HBI208" s="875"/>
      <c r="HBJ208" s="875"/>
      <c r="HBK208" s="875"/>
      <c r="HBL208" s="875"/>
      <c r="HBM208" s="875"/>
      <c r="HBN208" s="875"/>
      <c r="HBO208" s="875"/>
      <c r="HBP208" s="875"/>
      <c r="HBQ208" s="875"/>
      <c r="HBR208" s="875"/>
      <c r="HBS208" s="875"/>
      <c r="HBT208" s="875"/>
      <c r="HBU208" s="875"/>
      <c r="HBV208" s="875"/>
      <c r="HBW208" s="875"/>
      <c r="HBX208" s="875"/>
      <c r="HBY208" s="875"/>
      <c r="HBZ208" s="875"/>
      <c r="HCA208" s="875"/>
      <c r="HCB208" s="875"/>
      <c r="HCC208" s="875"/>
      <c r="HCD208" s="875"/>
      <c r="HCE208" s="875"/>
      <c r="HCF208" s="875"/>
      <c r="HCG208" s="875"/>
      <c r="HCH208" s="875"/>
      <c r="HCI208" s="875"/>
      <c r="HCJ208" s="875"/>
      <c r="HCK208" s="875"/>
      <c r="HCL208" s="875"/>
      <c r="HCM208" s="875"/>
      <c r="HCN208" s="875"/>
      <c r="HCO208" s="875"/>
      <c r="HCP208" s="875"/>
      <c r="HCQ208" s="875"/>
      <c r="HCR208" s="875"/>
      <c r="HCS208" s="875"/>
      <c r="HCT208" s="875"/>
      <c r="HCU208" s="875"/>
      <c r="HCV208" s="875"/>
      <c r="HCW208" s="875"/>
      <c r="HCX208" s="875"/>
      <c r="HCY208" s="875"/>
      <c r="HCZ208" s="875"/>
      <c r="HDA208" s="875"/>
      <c r="HDB208" s="875"/>
      <c r="HDC208" s="875"/>
      <c r="HDD208" s="875"/>
      <c r="HDE208" s="875"/>
      <c r="HDF208" s="875"/>
      <c r="HDG208" s="875"/>
      <c r="HDH208" s="875"/>
      <c r="HDI208" s="875"/>
      <c r="HDJ208" s="875"/>
      <c r="HDK208" s="875"/>
      <c r="HDL208" s="875"/>
      <c r="HDM208" s="875"/>
      <c r="HDN208" s="875"/>
      <c r="HDO208" s="875"/>
      <c r="HDP208" s="875"/>
      <c r="HDQ208" s="875"/>
      <c r="HDR208" s="875"/>
      <c r="HDS208" s="875"/>
      <c r="HDT208" s="875"/>
      <c r="HDU208" s="875"/>
      <c r="HDV208" s="875"/>
      <c r="HDW208" s="875"/>
      <c r="HDX208" s="875"/>
      <c r="HDY208" s="875"/>
      <c r="HDZ208" s="875"/>
      <c r="HEA208" s="875"/>
      <c r="HEB208" s="875"/>
      <c r="HEC208" s="875"/>
      <c r="HED208" s="875"/>
      <c r="HEE208" s="875"/>
      <c r="HEF208" s="875"/>
      <c r="HEG208" s="875"/>
      <c r="HEH208" s="875"/>
      <c r="HEI208" s="875"/>
      <c r="HEJ208" s="875"/>
      <c r="HEK208" s="875"/>
      <c r="HEL208" s="875"/>
      <c r="HEM208" s="875"/>
      <c r="HEN208" s="875"/>
      <c r="HEO208" s="875"/>
      <c r="HEP208" s="875"/>
      <c r="HEQ208" s="875"/>
      <c r="HER208" s="875"/>
      <c r="HES208" s="875"/>
      <c r="HET208" s="875"/>
      <c r="HEU208" s="875"/>
      <c r="HEV208" s="875"/>
      <c r="HEW208" s="875"/>
      <c r="HEX208" s="875"/>
      <c r="HEY208" s="875"/>
      <c r="HEZ208" s="875"/>
      <c r="HFA208" s="875"/>
      <c r="HFB208" s="875"/>
      <c r="HFC208" s="875"/>
      <c r="HFD208" s="875"/>
      <c r="HFE208" s="875"/>
      <c r="HFF208" s="875"/>
      <c r="HFG208" s="875"/>
      <c r="HFH208" s="875"/>
      <c r="HFI208" s="875"/>
      <c r="HFJ208" s="875"/>
      <c r="HFK208" s="875"/>
      <c r="HFL208" s="875"/>
      <c r="HFM208" s="875"/>
      <c r="HFN208" s="875"/>
      <c r="HFO208" s="875"/>
      <c r="HFP208" s="875"/>
      <c r="HFQ208" s="875"/>
      <c r="HFR208" s="875"/>
      <c r="HFS208" s="875"/>
      <c r="HFT208" s="875"/>
      <c r="HFU208" s="875"/>
      <c r="HFV208" s="875"/>
      <c r="HFW208" s="875"/>
      <c r="HFX208" s="875"/>
      <c r="HFY208" s="875"/>
      <c r="HFZ208" s="875"/>
      <c r="HGA208" s="875"/>
      <c r="HGB208" s="875"/>
      <c r="HGC208" s="875"/>
      <c r="HGD208" s="875"/>
      <c r="HGE208" s="875"/>
      <c r="HGF208" s="875"/>
      <c r="HGG208" s="875"/>
      <c r="HGH208" s="875"/>
      <c r="HGI208" s="875"/>
      <c r="HGJ208" s="875"/>
      <c r="HGK208" s="875"/>
      <c r="HGL208" s="875"/>
      <c r="HGM208" s="875"/>
      <c r="HGN208" s="875"/>
      <c r="HGO208" s="875"/>
      <c r="HGP208" s="875"/>
      <c r="HGQ208" s="875"/>
      <c r="HGR208" s="875"/>
      <c r="HGS208" s="875"/>
      <c r="HGT208" s="875"/>
      <c r="HGU208" s="875"/>
      <c r="HGV208" s="875"/>
      <c r="HGW208" s="875"/>
      <c r="HGX208" s="875"/>
      <c r="HGY208" s="875"/>
      <c r="HGZ208" s="875"/>
      <c r="HHA208" s="875"/>
      <c r="HHB208" s="875"/>
      <c r="HHC208" s="875"/>
      <c r="HHD208" s="875"/>
      <c r="HHE208" s="875"/>
      <c r="HHF208" s="875"/>
      <c r="HHG208" s="875"/>
      <c r="HHH208" s="875"/>
      <c r="HHI208" s="875"/>
      <c r="HHJ208" s="875"/>
      <c r="HHK208" s="875"/>
      <c r="HHL208" s="875"/>
      <c r="HHM208" s="875"/>
      <c r="HHO208" s="875"/>
      <c r="HHP208" s="875"/>
      <c r="HHQ208" s="875"/>
      <c r="HHR208" s="875"/>
      <c r="HHS208" s="875"/>
      <c r="HHT208" s="875"/>
      <c r="HHU208" s="875"/>
      <c r="HHV208" s="875"/>
      <c r="HHW208" s="875"/>
      <c r="HHX208" s="875"/>
      <c r="HHY208" s="875"/>
      <c r="HHZ208" s="875"/>
      <c r="HIA208" s="875"/>
      <c r="HIB208" s="875"/>
      <c r="HIC208" s="875"/>
      <c r="HID208" s="875"/>
      <c r="HIE208" s="875"/>
      <c r="HIF208" s="875"/>
      <c r="HIG208" s="875"/>
      <c r="HIH208" s="875"/>
      <c r="HII208" s="875"/>
      <c r="HIJ208" s="875"/>
      <c r="HIK208" s="875"/>
      <c r="HIL208" s="875"/>
      <c r="HIM208" s="875"/>
      <c r="HIN208" s="875"/>
      <c r="HIO208" s="875"/>
      <c r="HIP208" s="875"/>
      <c r="HIQ208" s="875"/>
      <c r="HIR208" s="875"/>
      <c r="HIS208" s="875"/>
      <c r="HIT208" s="875"/>
      <c r="HIU208" s="875"/>
      <c r="HIV208" s="875"/>
      <c r="HIW208" s="875"/>
      <c r="HIX208" s="875"/>
      <c r="HIY208" s="875"/>
      <c r="HIZ208" s="875"/>
      <c r="HJA208" s="875"/>
      <c r="HJB208" s="875"/>
      <c r="HJC208" s="875"/>
      <c r="HJD208" s="875"/>
      <c r="HJE208" s="875"/>
      <c r="HJF208" s="875"/>
      <c r="HJG208" s="875"/>
      <c r="HJH208" s="875"/>
      <c r="HJI208" s="875"/>
      <c r="HJJ208" s="875"/>
      <c r="HJK208" s="875"/>
      <c r="HJL208" s="875"/>
      <c r="HJM208" s="875"/>
      <c r="HJN208" s="875"/>
      <c r="HJO208" s="875"/>
      <c r="HJP208" s="875"/>
      <c r="HJQ208" s="875"/>
      <c r="HJR208" s="875"/>
      <c r="HJS208" s="875"/>
      <c r="HJT208" s="875"/>
      <c r="HJU208" s="875"/>
      <c r="HJV208" s="875"/>
      <c r="HJW208" s="875"/>
      <c r="HJX208" s="875"/>
      <c r="HJY208" s="875"/>
      <c r="HJZ208" s="875"/>
      <c r="HKA208" s="875"/>
      <c r="HKB208" s="875"/>
      <c r="HKC208" s="875"/>
      <c r="HKD208" s="875"/>
      <c r="HKE208" s="875"/>
      <c r="HKF208" s="875"/>
      <c r="HKG208" s="875"/>
      <c r="HKH208" s="875"/>
      <c r="HKI208" s="875"/>
      <c r="HKJ208" s="875"/>
      <c r="HKK208" s="875"/>
      <c r="HKL208" s="875"/>
      <c r="HKM208" s="875"/>
      <c r="HKN208" s="875"/>
      <c r="HKO208" s="875"/>
      <c r="HKP208" s="875"/>
      <c r="HKQ208" s="875"/>
      <c r="HKR208" s="875"/>
      <c r="HKS208" s="875"/>
      <c r="HKT208" s="875"/>
      <c r="HKU208" s="875"/>
      <c r="HKV208" s="875"/>
      <c r="HKW208" s="875"/>
      <c r="HKX208" s="875"/>
      <c r="HKY208" s="875"/>
      <c r="HKZ208" s="875"/>
      <c r="HLA208" s="875"/>
      <c r="HLB208" s="875"/>
      <c r="HLC208" s="875"/>
      <c r="HLD208" s="875"/>
      <c r="HLE208" s="875"/>
      <c r="HLF208" s="875"/>
      <c r="HLG208" s="875"/>
      <c r="HLH208" s="875"/>
      <c r="HLI208" s="875"/>
      <c r="HLJ208" s="875"/>
      <c r="HLK208" s="875"/>
      <c r="HLL208" s="875"/>
      <c r="HLM208" s="875"/>
      <c r="HLN208" s="875"/>
      <c r="HLO208" s="875"/>
      <c r="HLP208" s="875"/>
      <c r="HLQ208" s="875"/>
      <c r="HLR208" s="875"/>
      <c r="HLS208" s="875"/>
      <c r="HLT208" s="875"/>
      <c r="HLU208" s="875"/>
      <c r="HLV208" s="875"/>
      <c r="HLW208" s="875"/>
      <c r="HLX208" s="875"/>
      <c r="HLY208" s="875"/>
      <c r="HLZ208" s="875"/>
      <c r="HMA208" s="875"/>
      <c r="HMB208" s="875"/>
      <c r="HMC208" s="875"/>
      <c r="HMD208" s="875"/>
      <c r="HME208" s="875"/>
      <c r="HMF208" s="875"/>
      <c r="HMG208" s="875"/>
      <c r="HMH208" s="875"/>
      <c r="HMI208" s="875"/>
      <c r="HMJ208" s="875"/>
      <c r="HMK208" s="875"/>
      <c r="HML208" s="875"/>
      <c r="HMM208" s="875"/>
      <c r="HMN208" s="875"/>
      <c r="HMO208" s="875"/>
      <c r="HMP208" s="875"/>
      <c r="HMQ208" s="875"/>
      <c r="HMR208" s="875"/>
      <c r="HMS208" s="875"/>
      <c r="HMT208" s="875"/>
      <c r="HMU208" s="875"/>
      <c r="HMV208" s="875"/>
      <c r="HMW208" s="875"/>
      <c r="HMX208" s="875"/>
      <c r="HMY208" s="875"/>
      <c r="HMZ208" s="875"/>
      <c r="HNA208" s="875"/>
      <c r="HNB208" s="875"/>
      <c r="HNC208" s="875"/>
      <c r="HND208" s="875"/>
      <c r="HNE208" s="875"/>
      <c r="HNF208" s="875"/>
      <c r="HNG208" s="875"/>
      <c r="HNH208" s="875"/>
      <c r="HNI208" s="875"/>
      <c r="HNJ208" s="875"/>
      <c r="HNK208" s="875"/>
      <c r="HNL208" s="875"/>
      <c r="HNM208" s="875"/>
      <c r="HNN208" s="875"/>
      <c r="HNO208" s="875"/>
      <c r="HNP208" s="875"/>
      <c r="HNQ208" s="875"/>
      <c r="HNR208" s="875"/>
      <c r="HNS208" s="875"/>
      <c r="HNT208" s="875"/>
      <c r="HNU208" s="875"/>
      <c r="HNV208" s="875"/>
      <c r="HNW208" s="875"/>
      <c r="HNX208" s="875"/>
      <c r="HNY208" s="875"/>
      <c r="HNZ208" s="875"/>
      <c r="HOA208" s="875"/>
      <c r="HOB208" s="875"/>
      <c r="HOC208" s="875"/>
      <c r="HOD208" s="875"/>
      <c r="HOE208" s="875"/>
      <c r="HOF208" s="875"/>
      <c r="HOG208" s="875"/>
      <c r="HOH208" s="875"/>
      <c r="HOI208" s="875"/>
      <c r="HOJ208" s="875"/>
      <c r="HOK208" s="875"/>
      <c r="HOL208" s="875"/>
      <c r="HOM208" s="875"/>
      <c r="HON208" s="875"/>
      <c r="HOO208" s="875"/>
      <c r="HOP208" s="875"/>
      <c r="HOQ208" s="875"/>
      <c r="HOR208" s="875"/>
      <c r="HOS208" s="875"/>
      <c r="HOT208" s="875"/>
      <c r="HOU208" s="875"/>
      <c r="HOV208" s="875"/>
      <c r="HOW208" s="875"/>
      <c r="HOX208" s="875"/>
      <c r="HOY208" s="875"/>
      <c r="HOZ208" s="875"/>
      <c r="HPA208" s="875"/>
      <c r="HPB208" s="875"/>
      <c r="HPC208" s="875"/>
      <c r="HPD208" s="875"/>
      <c r="HPE208" s="875"/>
      <c r="HPF208" s="875"/>
      <c r="HPG208" s="875"/>
      <c r="HPH208" s="875"/>
      <c r="HPI208" s="875"/>
      <c r="HPJ208" s="875"/>
      <c r="HPK208" s="875"/>
      <c r="HPL208" s="875"/>
      <c r="HPM208" s="875"/>
      <c r="HPN208" s="875"/>
      <c r="HPO208" s="875"/>
      <c r="HPP208" s="875"/>
      <c r="HPQ208" s="875"/>
      <c r="HPR208" s="875"/>
      <c r="HPS208" s="875"/>
      <c r="HPT208" s="875"/>
      <c r="HPU208" s="875"/>
      <c r="HPV208" s="875"/>
      <c r="HPW208" s="875"/>
      <c r="HPX208" s="875"/>
      <c r="HPY208" s="875"/>
      <c r="HPZ208" s="875"/>
      <c r="HQA208" s="875"/>
      <c r="HQB208" s="875"/>
      <c r="HQC208" s="875"/>
      <c r="HQD208" s="875"/>
      <c r="HQE208" s="875"/>
      <c r="HQF208" s="875"/>
      <c r="HQG208" s="875"/>
      <c r="HQH208" s="875"/>
      <c r="HQI208" s="875"/>
      <c r="HQJ208" s="875"/>
      <c r="HQK208" s="875"/>
      <c r="HQL208" s="875"/>
      <c r="HQM208" s="875"/>
      <c r="HQN208" s="875"/>
      <c r="HQO208" s="875"/>
      <c r="HQP208" s="875"/>
      <c r="HQQ208" s="875"/>
      <c r="HQR208" s="875"/>
      <c r="HQS208" s="875"/>
      <c r="HQT208" s="875"/>
      <c r="HQU208" s="875"/>
      <c r="HQV208" s="875"/>
      <c r="HQW208" s="875"/>
      <c r="HQX208" s="875"/>
      <c r="HQY208" s="875"/>
      <c r="HQZ208" s="875"/>
      <c r="HRA208" s="875"/>
      <c r="HRB208" s="875"/>
      <c r="HRC208" s="875"/>
      <c r="HRD208" s="875"/>
      <c r="HRE208" s="875"/>
      <c r="HRF208" s="875"/>
      <c r="HRG208" s="875"/>
      <c r="HRH208" s="875"/>
      <c r="HRI208" s="875"/>
      <c r="HRK208" s="875"/>
      <c r="HRL208" s="875"/>
      <c r="HRM208" s="875"/>
      <c r="HRN208" s="875"/>
      <c r="HRO208" s="875"/>
      <c r="HRP208" s="875"/>
      <c r="HRQ208" s="875"/>
      <c r="HRR208" s="875"/>
      <c r="HRS208" s="875"/>
      <c r="HRT208" s="875"/>
      <c r="HRU208" s="875"/>
      <c r="HRV208" s="875"/>
      <c r="HRW208" s="875"/>
      <c r="HRX208" s="875"/>
      <c r="HRY208" s="875"/>
      <c r="HRZ208" s="875"/>
      <c r="HSA208" s="875"/>
      <c r="HSB208" s="875"/>
      <c r="HSC208" s="875"/>
      <c r="HSD208" s="875"/>
      <c r="HSE208" s="875"/>
      <c r="HSF208" s="875"/>
      <c r="HSG208" s="875"/>
      <c r="HSH208" s="875"/>
      <c r="HSI208" s="875"/>
      <c r="HSJ208" s="875"/>
      <c r="HSK208" s="875"/>
      <c r="HSL208" s="875"/>
      <c r="HSM208" s="875"/>
      <c r="HSN208" s="875"/>
      <c r="HSO208" s="875"/>
      <c r="HSP208" s="875"/>
      <c r="HSQ208" s="875"/>
      <c r="HSR208" s="875"/>
      <c r="HSS208" s="875"/>
      <c r="HST208" s="875"/>
      <c r="HSU208" s="875"/>
      <c r="HSV208" s="875"/>
      <c r="HSW208" s="875"/>
      <c r="HSX208" s="875"/>
      <c r="HSY208" s="875"/>
      <c r="HSZ208" s="875"/>
      <c r="HTA208" s="875"/>
      <c r="HTB208" s="875"/>
      <c r="HTC208" s="875"/>
      <c r="HTD208" s="875"/>
      <c r="HTE208" s="875"/>
      <c r="HTF208" s="875"/>
      <c r="HTG208" s="875"/>
      <c r="HTH208" s="875"/>
      <c r="HTI208" s="875"/>
      <c r="HTJ208" s="875"/>
      <c r="HTK208" s="875"/>
      <c r="HTL208" s="875"/>
      <c r="HTM208" s="875"/>
      <c r="HTN208" s="875"/>
      <c r="HTO208" s="875"/>
      <c r="HTP208" s="875"/>
      <c r="HTQ208" s="875"/>
      <c r="HTR208" s="875"/>
      <c r="HTS208" s="875"/>
      <c r="HTT208" s="875"/>
      <c r="HTU208" s="875"/>
      <c r="HTV208" s="875"/>
      <c r="HTW208" s="875"/>
      <c r="HTX208" s="875"/>
      <c r="HTY208" s="875"/>
      <c r="HTZ208" s="875"/>
      <c r="HUA208" s="875"/>
      <c r="HUB208" s="875"/>
      <c r="HUC208" s="875"/>
      <c r="HUD208" s="875"/>
      <c r="HUE208" s="875"/>
      <c r="HUF208" s="875"/>
      <c r="HUG208" s="875"/>
      <c r="HUH208" s="875"/>
      <c r="HUI208" s="875"/>
      <c r="HUJ208" s="875"/>
      <c r="HUK208" s="875"/>
      <c r="HUL208" s="875"/>
      <c r="HUM208" s="875"/>
      <c r="HUN208" s="875"/>
      <c r="HUO208" s="875"/>
      <c r="HUP208" s="875"/>
      <c r="HUQ208" s="875"/>
      <c r="HUR208" s="875"/>
      <c r="HUS208" s="875"/>
      <c r="HUT208" s="875"/>
      <c r="HUU208" s="875"/>
      <c r="HUV208" s="875"/>
      <c r="HUW208" s="875"/>
      <c r="HUX208" s="875"/>
      <c r="HUY208" s="875"/>
      <c r="HUZ208" s="875"/>
      <c r="HVA208" s="875"/>
      <c r="HVB208" s="875"/>
      <c r="HVC208" s="875"/>
      <c r="HVD208" s="875"/>
      <c r="HVE208" s="875"/>
      <c r="HVF208" s="875"/>
      <c r="HVG208" s="875"/>
      <c r="HVH208" s="875"/>
      <c r="HVI208" s="875"/>
      <c r="HVJ208" s="875"/>
      <c r="HVK208" s="875"/>
      <c r="HVL208" s="875"/>
      <c r="HVM208" s="875"/>
      <c r="HVN208" s="875"/>
      <c r="HVO208" s="875"/>
      <c r="HVP208" s="875"/>
      <c r="HVQ208" s="875"/>
      <c r="HVR208" s="875"/>
      <c r="HVS208" s="875"/>
      <c r="HVT208" s="875"/>
      <c r="HVU208" s="875"/>
      <c r="HVV208" s="875"/>
      <c r="HVW208" s="875"/>
      <c r="HVX208" s="875"/>
      <c r="HVY208" s="875"/>
      <c r="HVZ208" s="875"/>
      <c r="HWA208" s="875"/>
      <c r="HWB208" s="875"/>
      <c r="HWC208" s="875"/>
      <c r="HWD208" s="875"/>
      <c r="HWE208" s="875"/>
      <c r="HWF208" s="875"/>
      <c r="HWG208" s="875"/>
      <c r="HWH208" s="875"/>
      <c r="HWI208" s="875"/>
      <c r="HWJ208" s="875"/>
      <c r="HWK208" s="875"/>
      <c r="HWL208" s="875"/>
      <c r="HWM208" s="875"/>
      <c r="HWN208" s="875"/>
      <c r="HWO208" s="875"/>
      <c r="HWP208" s="875"/>
      <c r="HWQ208" s="875"/>
      <c r="HWR208" s="875"/>
      <c r="HWS208" s="875"/>
      <c r="HWT208" s="875"/>
      <c r="HWU208" s="875"/>
      <c r="HWV208" s="875"/>
      <c r="HWW208" s="875"/>
      <c r="HWX208" s="875"/>
      <c r="HWY208" s="875"/>
      <c r="HWZ208" s="875"/>
      <c r="HXA208" s="875"/>
      <c r="HXB208" s="875"/>
      <c r="HXC208" s="875"/>
      <c r="HXD208" s="875"/>
      <c r="HXE208" s="875"/>
      <c r="HXF208" s="875"/>
      <c r="HXG208" s="875"/>
      <c r="HXH208" s="875"/>
      <c r="HXI208" s="875"/>
      <c r="HXJ208" s="875"/>
      <c r="HXK208" s="875"/>
      <c r="HXL208" s="875"/>
      <c r="HXM208" s="875"/>
      <c r="HXN208" s="875"/>
      <c r="HXO208" s="875"/>
      <c r="HXP208" s="875"/>
      <c r="HXQ208" s="875"/>
      <c r="HXR208" s="875"/>
      <c r="HXS208" s="875"/>
      <c r="HXT208" s="875"/>
      <c r="HXU208" s="875"/>
      <c r="HXV208" s="875"/>
      <c r="HXW208" s="875"/>
      <c r="HXX208" s="875"/>
      <c r="HXY208" s="875"/>
      <c r="HXZ208" s="875"/>
      <c r="HYA208" s="875"/>
      <c r="HYB208" s="875"/>
      <c r="HYC208" s="875"/>
      <c r="HYD208" s="875"/>
      <c r="HYE208" s="875"/>
      <c r="HYF208" s="875"/>
      <c r="HYG208" s="875"/>
      <c r="HYH208" s="875"/>
      <c r="HYI208" s="875"/>
      <c r="HYJ208" s="875"/>
      <c r="HYK208" s="875"/>
      <c r="HYL208" s="875"/>
      <c r="HYM208" s="875"/>
      <c r="HYN208" s="875"/>
      <c r="HYO208" s="875"/>
      <c r="HYP208" s="875"/>
      <c r="HYQ208" s="875"/>
      <c r="HYR208" s="875"/>
      <c r="HYS208" s="875"/>
      <c r="HYT208" s="875"/>
      <c r="HYU208" s="875"/>
      <c r="HYV208" s="875"/>
      <c r="HYW208" s="875"/>
      <c r="HYX208" s="875"/>
      <c r="HYY208" s="875"/>
      <c r="HYZ208" s="875"/>
      <c r="HZA208" s="875"/>
      <c r="HZB208" s="875"/>
      <c r="HZC208" s="875"/>
      <c r="HZD208" s="875"/>
      <c r="HZE208" s="875"/>
      <c r="HZF208" s="875"/>
      <c r="HZG208" s="875"/>
      <c r="HZH208" s="875"/>
      <c r="HZI208" s="875"/>
      <c r="HZJ208" s="875"/>
      <c r="HZK208" s="875"/>
      <c r="HZL208" s="875"/>
      <c r="HZM208" s="875"/>
      <c r="HZN208" s="875"/>
      <c r="HZO208" s="875"/>
      <c r="HZP208" s="875"/>
      <c r="HZQ208" s="875"/>
      <c r="HZR208" s="875"/>
      <c r="HZS208" s="875"/>
      <c r="HZT208" s="875"/>
      <c r="HZU208" s="875"/>
      <c r="HZV208" s="875"/>
      <c r="HZW208" s="875"/>
      <c r="HZX208" s="875"/>
      <c r="HZY208" s="875"/>
      <c r="HZZ208" s="875"/>
      <c r="IAA208" s="875"/>
      <c r="IAB208" s="875"/>
      <c r="IAC208" s="875"/>
      <c r="IAD208" s="875"/>
      <c r="IAE208" s="875"/>
      <c r="IAF208" s="875"/>
      <c r="IAG208" s="875"/>
      <c r="IAH208" s="875"/>
      <c r="IAI208" s="875"/>
      <c r="IAJ208" s="875"/>
      <c r="IAK208" s="875"/>
      <c r="IAL208" s="875"/>
      <c r="IAM208" s="875"/>
      <c r="IAN208" s="875"/>
      <c r="IAO208" s="875"/>
      <c r="IAP208" s="875"/>
      <c r="IAQ208" s="875"/>
      <c r="IAR208" s="875"/>
      <c r="IAS208" s="875"/>
      <c r="IAT208" s="875"/>
      <c r="IAU208" s="875"/>
      <c r="IAV208" s="875"/>
      <c r="IAW208" s="875"/>
      <c r="IAX208" s="875"/>
      <c r="IAY208" s="875"/>
      <c r="IAZ208" s="875"/>
      <c r="IBA208" s="875"/>
      <c r="IBB208" s="875"/>
      <c r="IBC208" s="875"/>
      <c r="IBD208" s="875"/>
      <c r="IBE208" s="875"/>
      <c r="IBG208" s="875"/>
      <c r="IBH208" s="875"/>
      <c r="IBI208" s="875"/>
      <c r="IBJ208" s="875"/>
      <c r="IBK208" s="875"/>
      <c r="IBL208" s="875"/>
      <c r="IBM208" s="875"/>
      <c r="IBN208" s="875"/>
      <c r="IBO208" s="875"/>
      <c r="IBP208" s="875"/>
      <c r="IBQ208" s="875"/>
      <c r="IBR208" s="875"/>
      <c r="IBS208" s="875"/>
      <c r="IBT208" s="875"/>
      <c r="IBU208" s="875"/>
      <c r="IBV208" s="875"/>
      <c r="IBW208" s="875"/>
      <c r="IBX208" s="875"/>
      <c r="IBY208" s="875"/>
      <c r="IBZ208" s="875"/>
      <c r="ICA208" s="875"/>
      <c r="ICB208" s="875"/>
      <c r="ICC208" s="875"/>
      <c r="ICD208" s="875"/>
      <c r="ICE208" s="875"/>
      <c r="ICF208" s="875"/>
      <c r="ICG208" s="875"/>
      <c r="ICH208" s="875"/>
      <c r="ICI208" s="875"/>
      <c r="ICJ208" s="875"/>
      <c r="ICK208" s="875"/>
      <c r="ICL208" s="875"/>
      <c r="ICM208" s="875"/>
      <c r="ICN208" s="875"/>
      <c r="ICO208" s="875"/>
      <c r="ICP208" s="875"/>
      <c r="ICQ208" s="875"/>
      <c r="ICR208" s="875"/>
      <c r="ICS208" s="875"/>
      <c r="ICT208" s="875"/>
      <c r="ICU208" s="875"/>
      <c r="ICV208" s="875"/>
      <c r="ICW208" s="875"/>
      <c r="ICX208" s="875"/>
      <c r="ICY208" s="875"/>
      <c r="ICZ208" s="875"/>
      <c r="IDA208" s="875"/>
      <c r="IDB208" s="875"/>
      <c r="IDC208" s="875"/>
      <c r="IDD208" s="875"/>
      <c r="IDE208" s="875"/>
      <c r="IDF208" s="875"/>
      <c r="IDG208" s="875"/>
      <c r="IDH208" s="875"/>
      <c r="IDI208" s="875"/>
      <c r="IDJ208" s="875"/>
      <c r="IDK208" s="875"/>
      <c r="IDL208" s="875"/>
      <c r="IDM208" s="875"/>
      <c r="IDN208" s="875"/>
      <c r="IDO208" s="875"/>
      <c r="IDP208" s="875"/>
      <c r="IDQ208" s="875"/>
      <c r="IDR208" s="875"/>
      <c r="IDS208" s="875"/>
      <c r="IDT208" s="875"/>
      <c r="IDU208" s="875"/>
      <c r="IDV208" s="875"/>
      <c r="IDW208" s="875"/>
      <c r="IDX208" s="875"/>
      <c r="IDY208" s="875"/>
      <c r="IDZ208" s="875"/>
      <c r="IEA208" s="875"/>
      <c r="IEB208" s="875"/>
      <c r="IEC208" s="875"/>
      <c r="IED208" s="875"/>
      <c r="IEE208" s="875"/>
      <c r="IEF208" s="875"/>
      <c r="IEG208" s="875"/>
      <c r="IEH208" s="875"/>
      <c r="IEI208" s="875"/>
      <c r="IEJ208" s="875"/>
      <c r="IEK208" s="875"/>
      <c r="IEL208" s="875"/>
      <c r="IEM208" s="875"/>
      <c r="IEN208" s="875"/>
      <c r="IEO208" s="875"/>
      <c r="IEP208" s="875"/>
      <c r="IEQ208" s="875"/>
      <c r="IER208" s="875"/>
      <c r="IES208" s="875"/>
      <c r="IET208" s="875"/>
      <c r="IEU208" s="875"/>
      <c r="IEV208" s="875"/>
      <c r="IEW208" s="875"/>
      <c r="IEX208" s="875"/>
      <c r="IEY208" s="875"/>
      <c r="IEZ208" s="875"/>
      <c r="IFA208" s="875"/>
      <c r="IFB208" s="875"/>
      <c r="IFC208" s="875"/>
      <c r="IFD208" s="875"/>
      <c r="IFE208" s="875"/>
      <c r="IFF208" s="875"/>
      <c r="IFG208" s="875"/>
      <c r="IFH208" s="875"/>
      <c r="IFI208" s="875"/>
      <c r="IFJ208" s="875"/>
      <c r="IFK208" s="875"/>
      <c r="IFL208" s="875"/>
      <c r="IFM208" s="875"/>
      <c r="IFN208" s="875"/>
      <c r="IFO208" s="875"/>
      <c r="IFP208" s="875"/>
      <c r="IFQ208" s="875"/>
      <c r="IFR208" s="875"/>
      <c r="IFS208" s="875"/>
      <c r="IFT208" s="875"/>
      <c r="IFU208" s="875"/>
      <c r="IFV208" s="875"/>
      <c r="IFW208" s="875"/>
      <c r="IFX208" s="875"/>
      <c r="IFY208" s="875"/>
      <c r="IFZ208" s="875"/>
      <c r="IGA208" s="875"/>
      <c r="IGB208" s="875"/>
      <c r="IGC208" s="875"/>
      <c r="IGD208" s="875"/>
      <c r="IGE208" s="875"/>
      <c r="IGF208" s="875"/>
      <c r="IGG208" s="875"/>
      <c r="IGH208" s="875"/>
      <c r="IGI208" s="875"/>
      <c r="IGJ208" s="875"/>
      <c r="IGK208" s="875"/>
      <c r="IGL208" s="875"/>
      <c r="IGM208" s="875"/>
      <c r="IGN208" s="875"/>
      <c r="IGO208" s="875"/>
      <c r="IGP208" s="875"/>
      <c r="IGQ208" s="875"/>
      <c r="IGR208" s="875"/>
      <c r="IGS208" s="875"/>
      <c r="IGT208" s="875"/>
      <c r="IGU208" s="875"/>
      <c r="IGV208" s="875"/>
      <c r="IGW208" s="875"/>
      <c r="IGX208" s="875"/>
      <c r="IGY208" s="875"/>
      <c r="IGZ208" s="875"/>
      <c r="IHA208" s="875"/>
      <c r="IHB208" s="875"/>
      <c r="IHC208" s="875"/>
      <c r="IHD208" s="875"/>
      <c r="IHE208" s="875"/>
      <c r="IHF208" s="875"/>
      <c r="IHG208" s="875"/>
      <c r="IHH208" s="875"/>
      <c r="IHI208" s="875"/>
      <c r="IHJ208" s="875"/>
      <c r="IHK208" s="875"/>
      <c r="IHL208" s="875"/>
      <c r="IHM208" s="875"/>
      <c r="IHN208" s="875"/>
      <c r="IHO208" s="875"/>
      <c r="IHP208" s="875"/>
      <c r="IHQ208" s="875"/>
      <c r="IHR208" s="875"/>
      <c r="IHS208" s="875"/>
      <c r="IHT208" s="875"/>
      <c r="IHU208" s="875"/>
      <c r="IHV208" s="875"/>
      <c r="IHW208" s="875"/>
      <c r="IHX208" s="875"/>
      <c r="IHY208" s="875"/>
      <c r="IHZ208" s="875"/>
      <c r="IIA208" s="875"/>
      <c r="IIB208" s="875"/>
      <c r="IIC208" s="875"/>
      <c r="IID208" s="875"/>
      <c r="IIE208" s="875"/>
      <c r="IIF208" s="875"/>
      <c r="IIG208" s="875"/>
      <c r="IIH208" s="875"/>
      <c r="III208" s="875"/>
      <c r="IIJ208" s="875"/>
      <c r="IIK208" s="875"/>
      <c r="IIL208" s="875"/>
      <c r="IIM208" s="875"/>
      <c r="IIN208" s="875"/>
      <c r="IIO208" s="875"/>
      <c r="IIP208" s="875"/>
      <c r="IIQ208" s="875"/>
      <c r="IIR208" s="875"/>
      <c r="IIS208" s="875"/>
      <c r="IIT208" s="875"/>
      <c r="IIU208" s="875"/>
      <c r="IIV208" s="875"/>
      <c r="IIW208" s="875"/>
      <c r="IIX208" s="875"/>
      <c r="IIY208" s="875"/>
      <c r="IIZ208" s="875"/>
      <c r="IJA208" s="875"/>
      <c r="IJB208" s="875"/>
      <c r="IJC208" s="875"/>
      <c r="IJD208" s="875"/>
      <c r="IJE208" s="875"/>
      <c r="IJF208" s="875"/>
      <c r="IJG208" s="875"/>
      <c r="IJH208" s="875"/>
      <c r="IJI208" s="875"/>
      <c r="IJJ208" s="875"/>
      <c r="IJK208" s="875"/>
      <c r="IJL208" s="875"/>
      <c r="IJM208" s="875"/>
      <c r="IJN208" s="875"/>
      <c r="IJO208" s="875"/>
      <c r="IJP208" s="875"/>
      <c r="IJQ208" s="875"/>
      <c r="IJR208" s="875"/>
      <c r="IJS208" s="875"/>
      <c r="IJT208" s="875"/>
      <c r="IJU208" s="875"/>
      <c r="IJV208" s="875"/>
      <c r="IJW208" s="875"/>
      <c r="IJX208" s="875"/>
      <c r="IJY208" s="875"/>
      <c r="IJZ208" s="875"/>
      <c r="IKA208" s="875"/>
      <c r="IKB208" s="875"/>
      <c r="IKC208" s="875"/>
      <c r="IKD208" s="875"/>
      <c r="IKE208" s="875"/>
      <c r="IKF208" s="875"/>
      <c r="IKG208" s="875"/>
      <c r="IKH208" s="875"/>
      <c r="IKI208" s="875"/>
      <c r="IKJ208" s="875"/>
      <c r="IKK208" s="875"/>
      <c r="IKL208" s="875"/>
      <c r="IKM208" s="875"/>
      <c r="IKN208" s="875"/>
      <c r="IKO208" s="875"/>
      <c r="IKP208" s="875"/>
      <c r="IKQ208" s="875"/>
      <c r="IKR208" s="875"/>
      <c r="IKS208" s="875"/>
      <c r="IKT208" s="875"/>
      <c r="IKU208" s="875"/>
      <c r="IKV208" s="875"/>
      <c r="IKW208" s="875"/>
      <c r="IKX208" s="875"/>
      <c r="IKY208" s="875"/>
      <c r="IKZ208" s="875"/>
      <c r="ILA208" s="875"/>
      <c r="ILC208" s="875"/>
      <c r="ILD208" s="875"/>
      <c r="ILE208" s="875"/>
      <c r="ILF208" s="875"/>
      <c r="ILG208" s="875"/>
      <c r="ILH208" s="875"/>
      <c r="ILI208" s="875"/>
      <c r="ILJ208" s="875"/>
      <c r="ILK208" s="875"/>
      <c r="ILL208" s="875"/>
      <c r="ILM208" s="875"/>
      <c r="ILN208" s="875"/>
      <c r="ILO208" s="875"/>
      <c r="ILP208" s="875"/>
      <c r="ILQ208" s="875"/>
      <c r="ILR208" s="875"/>
      <c r="ILS208" s="875"/>
      <c r="ILT208" s="875"/>
      <c r="ILU208" s="875"/>
      <c r="ILV208" s="875"/>
      <c r="ILW208" s="875"/>
      <c r="ILX208" s="875"/>
      <c r="ILY208" s="875"/>
      <c r="ILZ208" s="875"/>
      <c r="IMA208" s="875"/>
      <c r="IMB208" s="875"/>
      <c r="IMC208" s="875"/>
      <c r="IMD208" s="875"/>
      <c r="IME208" s="875"/>
      <c r="IMF208" s="875"/>
      <c r="IMG208" s="875"/>
      <c r="IMH208" s="875"/>
      <c r="IMI208" s="875"/>
      <c r="IMJ208" s="875"/>
      <c r="IMK208" s="875"/>
      <c r="IML208" s="875"/>
      <c r="IMM208" s="875"/>
      <c r="IMN208" s="875"/>
      <c r="IMO208" s="875"/>
      <c r="IMP208" s="875"/>
      <c r="IMQ208" s="875"/>
      <c r="IMR208" s="875"/>
      <c r="IMS208" s="875"/>
      <c r="IMT208" s="875"/>
      <c r="IMU208" s="875"/>
      <c r="IMV208" s="875"/>
      <c r="IMW208" s="875"/>
      <c r="IMX208" s="875"/>
      <c r="IMY208" s="875"/>
      <c r="IMZ208" s="875"/>
      <c r="INA208" s="875"/>
      <c r="INB208" s="875"/>
      <c r="INC208" s="875"/>
      <c r="IND208" s="875"/>
      <c r="INE208" s="875"/>
      <c r="INF208" s="875"/>
      <c r="ING208" s="875"/>
      <c r="INH208" s="875"/>
      <c r="INI208" s="875"/>
      <c r="INJ208" s="875"/>
      <c r="INK208" s="875"/>
      <c r="INL208" s="875"/>
      <c r="INM208" s="875"/>
      <c r="INN208" s="875"/>
      <c r="INO208" s="875"/>
      <c r="INP208" s="875"/>
      <c r="INQ208" s="875"/>
      <c r="INR208" s="875"/>
      <c r="INS208" s="875"/>
      <c r="INT208" s="875"/>
      <c r="INU208" s="875"/>
      <c r="INV208" s="875"/>
      <c r="INW208" s="875"/>
      <c r="INX208" s="875"/>
      <c r="INY208" s="875"/>
      <c r="INZ208" s="875"/>
      <c r="IOA208" s="875"/>
      <c r="IOB208" s="875"/>
      <c r="IOC208" s="875"/>
      <c r="IOD208" s="875"/>
      <c r="IOE208" s="875"/>
      <c r="IOF208" s="875"/>
      <c r="IOG208" s="875"/>
      <c r="IOH208" s="875"/>
      <c r="IOI208" s="875"/>
      <c r="IOJ208" s="875"/>
      <c r="IOK208" s="875"/>
      <c r="IOL208" s="875"/>
      <c r="IOM208" s="875"/>
      <c r="ION208" s="875"/>
      <c r="IOO208" s="875"/>
      <c r="IOP208" s="875"/>
      <c r="IOQ208" s="875"/>
      <c r="IOR208" s="875"/>
      <c r="IOS208" s="875"/>
      <c r="IOT208" s="875"/>
      <c r="IOU208" s="875"/>
      <c r="IOV208" s="875"/>
      <c r="IOW208" s="875"/>
      <c r="IOX208" s="875"/>
      <c r="IOY208" s="875"/>
      <c r="IOZ208" s="875"/>
      <c r="IPA208" s="875"/>
      <c r="IPB208" s="875"/>
      <c r="IPC208" s="875"/>
      <c r="IPD208" s="875"/>
      <c r="IPE208" s="875"/>
      <c r="IPF208" s="875"/>
      <c r="IPG208" s="875"/>
      <c r="IPH208" s="875"/>
      <c r="IPI208" s="875"/>
      <c r="IPJ208" s="875"/>
      <c r="IPK208" s="875"/>
      <c r="IPL208" s="875"/>
      <c r="IPM208" s="875"/>
      <c r="IPN208" s="875"/>
      <c r="IPO208" s="875"/>
      <c r="IPP208" s="875"/>
      <c r="IPQ208" s="875"/>
      <c r="IPR208" s="875"/>
      <c r="IPS208" s="875"/>
      <c r="IPT208" s="875"/>
      <c r="IPU208" s="875"/>
      <c r="IPV208" s="875"/>
      <c r="IPW208" s="875"/>
      <c r="IPX208" s="875"/>
      <c r="IPY208" s="875"/>
      <c r="IPZ208" s="875"/>
      <c r="IQA208" s="875"/>
      <c r="IQB208" s="875"/>
      <c r="IQC208" s="875"/>
      <c r="IQD208" s="875"/>
      <c r="IQE208" s="875"/>
      <c r="IQF208" s="875"/>
      <c r="IQG208" s="875"/>
      <c r="IQH208" s="875"/>
      <c r="IQI208" s="875"/>
      <c r="IQJ208" s="875"/>
      <c r="IQK208" s="875"/>
      <c r="IQL208" s="875"/>
      <c r="IQM208" s="875"/>
      <c r="IQN208" s="875"/>
      <c r="IQO208" s="875"/>
      <c r="IQP208" s="875"/>
      <c r="IQQ208" s="875"/>
      <c r="IQR208" s="875"/>
      <c r="IQS208" s="875"/>
      <c r="IQT208" s="875"/>
      <c r="IQU208" s="875"/>
      <c r="IQV208" s="875"/>
      <c r="IQW208" s="875"/>
      <c r="IQX208" s="875"/>
      <c r="IQY208" s="875"/>
      <c r="IQZ208" s="875"/>
      <c r="IRA208" s="875"/>
      <c r="IRB208" s="875"/>
      <c r="IRC208" s="875"/>
      <c r="IRD208" s="875"/>
      <c r="IRE208" s="875"/>
      <c r="IRF208" s="875"/>
      <c r="IRG208" s="875"/>
      <c r="IRH208" s="875"/>
      <c r="IRI208" s="875"/>
      <c r="IRJ208" s="875"/>
      <c r="IRK208" s="875"/>
      <c r="IRL208" s="875"/>
      <c r="IRM208" s="875"/>
      <c r="IRN208" s="875"/>
      <c r="IRO208" s="875"/>
      <c r="IRP208" s="875"/>
      <c r="IRQ208" s="875"/>
      <c r="IRR208" s="875"/>
      <c r="IRS208" s="875"/>
      <c r="IRT208" s="875"/>
      <c r="IRU208" s="875"/>
      <c r="IRV208" s="875"/>
      <c r="IRW208" s="875"/>
      <c r="IRX208" s="875"/>
      <c r="IRY208" s="875"/>
      <c r="IRZ208" s="875"/>
      <c r="ISA208" s="875"/>
      <c r="ISB208" s="875"/>
      <c r="ISC208" s="875"/>
      <c r="ISD208" s="875"/>
      <c r="ISE208" s="875"/>
      <c r="ISF208" s="875"/>
      <c r="ISG208" s="875"/>
      <c r="ISH208" s="875"/>
      <c r="ISI208" s="875"/>
      <c r="ISJ208" s="875"/>
      <c r="ISK208" s="875"/>
      <c r="ISL208" s="875"/>
      <c r="ISM208" s="875"/>
      <c r="ISN208" s="875"/>
      <c r="ISO208" s="875"/>
      <c r="ISP208" s="875"/>
      <c r="ISQ208" s="875"/>
      <c r="ISR208" s="875"/>
      <c r="ISS208" s="875"/>
      <c r="IST208" s="875"/>
      <c r="ISU208" s="875"/>
      <c r="ISV208" s="875"/>
      <c r="ISW208" s="875"/>
      <c r="ISX208" s="875"/>
      <c r="ISY208" s="875"/>
      <c r="ISZ208" s="875"/>
      <c r="ITA208" s="875"/>
      <c r="ITB208" s="875"/>
      <c r="ITC208" s="875"/>
      <c r="ITD208" s="875"/>
      <c r="ITE208" s="875"/>
      <c r="ITF208" s="875"/>
      <c r="ITG208" s="875"/>
      <c r="ITH208" s="875"/>
      <c r="ITI208" s="875"/>
      <c r="ITJ208" s="875"/>
      <c r="ITK208" s="875"/>
      <c r="ITL208" s="875"/>
      <c r="ITM208" s="875"/>
      <c r="ITN208" s="875"/>
      <c r="ITO208" s="875"/>
      <c r="ITP208" s="875"/>
      <c r="ITQ208" s="875"/>
      <c r="ITR208" s="875"/>
      <c r="ITS208" s="875"/>
      <c r="ITT208" s="875"/>
      <c r="ITU208" s="875"/>
      <c r="ITV208" s="875"/>
      <c r="ITW208" s="875"/>
      <c r="ITX208" s="875"/>
      <c r="ITY208" s="875"/>
      <c r="ITZ208" s="875"/>
      <c r="IUA208" s="875"/>
      <c r="IUB208" s="875"/>
      <c r="IUC208" s="875"/>
      <c r="IUD208" s="875"/>
      <c r="IUE208" s="875"/>
      <c r="IUF208" s="875"/>
      <c r="IUG208" s="875"/>
      <c r="IUH208" s="875"/>
      <c r="IUI208" s="875"/>
      <c r="IUJ208" s="875"/>
      <c r="IUK208" s="875"/>
      <c r="IUL208" s="875"/>
      <c r="IUM208" s="875"/>
      <c r="IUN208" s="875"/>
      <c r="IUO208" s="875"/>
      <c r="IUP208" s="875"/>
      <c r="IUQ208" s="875"/>
      <c r="IUR208" s="875"/>
      <c r="IUS208" s="875"/>
      <c r="IUT208" s="875"/>
      <c r="IUU208" s="875"/>
      <c r="IUV208" s="875"/>
      <c r="IUW208" s="875"/>
      <c r="IUY208" s="875"/>
      <c r="IUZ208" s="875"/>
      <c r="IVA208" s="875"/>
      <c r="IVB208" s="875"/>
      <c r="IVC208" s="875"/>
      <c r="IVD208" s="875"/>
      <c r="IVE208" s="875"/>
      <c r="IVF208" s="875"/>
      <c r="IVG208" s="875"/>
      <c r="IVH208" s="875"/>
      <c r="IVI208" s="875"/>
      <c r="IVJ208" s="875"/>
      <c r="IVK208" s="875"/>
      <c r="IVL208" s="875"/>
      <c r="IVM208" s="875"/>
      <c r="IVN208" s="875"/>
      <c r="IVO208" s="875"/>
      <c r="IVP208" s="875"/>
      <c r="IVQ208" s="875"/>
      <c r="IVR208" s="875"/>
      <c r="IVS208" s="875"/>
      <c r="IVT208" s="875"/>
      <c r="IVU208" s="875"/>
      <c r="IVV208" s="875"/>
      <c r="IVW208" s="875"/>
      <c r="IVX208" s="875"/>
      <c r="IVY208" s="875"/>
      <c r="IVZ208" s="875"/>
      <c r="IWA208" s="875"/>
      <c r="IWB208" s="875"/>
      <c r="IWC208" s="875"/>
      <c r="IWD208" s="875"/>
      <c r="IWE208" s="875"/>
      <c r="IWF208" s="875"/>
      <c r="IWG208" s="875"/>
      <c r="IWH208" s="875"/>
      <c r="IWI208" s="875"/>
      <c r="IWJ208" s="875"/>
      <c r="IWK208" s="875"/>
      <c r="IWL208" s="875"/>
      <c r="IWM208" s="875"/>
      <c r="IWN208" s="875"/>
      <c r="IWO208" s="875"/>
      <c r="IWP208" s="875"/>
      <c r="IWQ208" s="875"/>
      <c r="IWR208" s="875"/>
      <c r="IWS208" s="875"/>
      <c r="IWT208" s="875"/>
      <c r="IWU208" s="875"/>
      <c r="IWV208" s="875"/>
      <c r="IWW208" s="875"/>
      <c r="IWX208" s="875"/>
      <c r="IWY208" s="875"/>
      <c r="IWZ208" s="875"/>
      <c r="IXA208" s="875"/>
      <c r="IXB208" s="875"/>
      <c r="IXC208" s="875"/>
      <c r="IXD208" s="875"/>
      <c r="IXE208" s="875"/>
      <c r="IXF208" s="875"/>
      <c r="IXG208" s="875"/>
      <c r="IXH208" s="875"/>
      <c r="IXI208" s="875"/>
      <c r="IXJ208" s="875"/>
      <c r="IXK208" s="875"/>
      <c r="IXL208" s="875"/>
      <c r="IXM208" s="875"/>
      <c r="IXN208" s="875"/>
      <c r="IXO208" s="875"/>
      <c r="IXP208" s="875"/>
      <c r="IXQ208" s="875"/>
      <c r="IXR208" s="875"/>
      <c r="IXS208" s="875"/>
      <c r="IXT208" s="875"/>
      <c r="IXU208" s="875"/>
      <c r="IXV208" s="875"/>
      <c r="IXW208" s="875"/>
      <c r="IXX208" s="875"/>
      <c r="IXY208" s="875"/>
      <c r="IXZ208" s="875"/>
      <c r="IYA208" s="875"/>
      <c r="IYB208" s="875"/>
      <c r="IYC208" s="875"/>
      <c r="IYD208" s="875"/>
      <c r="IYE208" s="875"/>
      <c r="IYF208" s="875"/>
      <c r="IYG208" s="875"/>
      <c r="IYH208" s="875"/>
      <c r="IYI208" s="875"/>
      <c r="IYJ208" s="875"/>
      <c r="IYK208" s="875"/>
      <c r="IYL208" s="875"/>
      <c r="IYM208" s="875"/>
      <c r="IYN208" s="875"/>
      <c r="IYO208" s="875"/>
      <c r="IYP208" s="875"/>
      <c r="IYQ208" s="875"/>
      <c r="IYR208" s="875"/>
      <c r="IYS208" s="875"/>
      <c r="IYT208" s="875"/>
      <c r="IYU208" s="875"/>
      <c r="IYV208" s="875"/>
      <c r="IYW208" s="875"/>
      <c r="IYX208" s="875"/>
      <c r="IYY208" s="875"/>
      <c r="IYZ208" s="875"/>
      <c r="IZA208" s="875"/>
      <c r="IZB208" s="875"/>
      <c r="IZC208" s="875"/>
      <c r="IZD208" s="875"/>
      <c r="IZE208" s="875"/>
      <c r="IZF208" s="875"/>
      <c r="IZG208" s="875"/>
      <c r="IZH208" s="875"/>
      <c r="IZI208" s="875"/>
      <c r="IZJ208" s="875"/>
      <c r="IZK208" s="875"/>
      <c r="IZL208" s="875"/>
      <c r="IZM208" s="875"/>
      <c r="IZN208" s="875"/>
      <c r="IZO208" s="875"/>
      <c r="IZP208" s="875"/>
      <c r="IZQ208" s="875"/>
      <c r="IZR208" s="875"/>
      <c r="IZS208" s="875"/>
      <c r="IZT208" s="875"/>
      <c r="IZU208" s="875"/>
      <c r="IZV208" s="875"/>
      <c r="IZW208" s="875"/>
      <c r="IZX208" s="875"/>
      <c r="IZY208" s="875"/>
      <c r="IZZ208" s="875"/>
      <c r="JAA208" s="875"/>
      <c r="JAB208" s="875"/>
      <c r="JAC208" s="875"/>
      <c r="JAD208" s="875"/>
      <c r="JAE208" s="875"/>
      <c r="JAF208" s="875"/>
      <c r="JAG208" s="875"/>
      <c r="JAH208" s="875"/>
      <c r="JAI208" s="875"/>
      <c r="JAJ208" s="875"/>
      <c r="JAK208" s="875"/>
      <c r="JAL208" s="875"/>
      <c r="JAM208" s="875"/>
      <c r="JAN208" s="875"/>
      <c r="JAO208" s="875"/>
      <c r="JAP208" s="875"/>
      <c r="JAQ208" s="875"/>
      <c r="JAR208" s="875"/>
      <c r="JAS208" s="875"/>
      <c r="JAT208" s="875"/>
      <c r="JAU208" s="875"/>
      <c r="JAV208" s="875"/>
      <c r="JAW208" s="875"/>
      <c r="JAX208" s="875"/>
      <c r="JAY208" s="875"/>
      <c r="JAZ208" s="875"/>
      <c r="JBA208" s="875"/>
      <c r="JBB208" s="875"/>
      <c r="JBC208" s="875"/>
      <c r="JBD208" s="875"/>
      <c r="JBE208" s="875"/>
      <c r="JBF208" s="875"/>
      <c r="JBG208" s="875"/>
      <c r="JBH208" s="875"/>
      <c r="JBI208" s="875"/>
      <c r="JBJ208" s="875"/>
      <c r="JBK208" s="875"/>
      <c r="JBL208" s="875"/>
      <c r="JBM208" s="875"/>
      <c r="JBN208" s="875"/>
      <c r="JBO208" s="875"/>
      <c r="JBP208" s="875"/>
      <c r="JBQ208" s="875"/>
      <c r="JBR208" s="875"/>
      <c r="JBS208" s="875"/>
      <c r="JBT208" s="875"/>
      <c r="JBU208" s="875"/>
      <c r="JBV208" s="875"/>
      <c r="JBW208" s="875"/>
      <c r="JBX208" s="875"/>
      <c r="JBY208" s="875"/>
      <c r="JBZ208" s="875"/>
      <c r="JCA208" s="875"/>
      <c r="JCB208" s="875"/>
      <c r="JCC208" s="875"/>
      <c r="JCD208" s="875"/>
      <c r="JCE208" s="875"/>
      <c r="JCF208" s="875"/>
      <c r="JCG208" s="875"/>
      <c r="JCH208" s="875"/>
      <c r="JCI208" s="875"/>
      <c r="JCJ208" s="875"/>
      <c r="JCK208" s="875"/>
      <c r="JCL208" s="875"/>
      <c r="JCM208" s="875"/>
      <c r="JCN208" s="875"/>
      <c r="JCO208" s="875"/>
      <c r="JCP208" s="875"/>
      <c r="JCQ208" s="875"/>
      <c r="JCR208" s="875"/>
      <c r="JCS208" s="875"/>
      <c r="JCT208" s="875"/>
      <c r="JCU208" s="875"/>
      <c r="JCV208" s="875"/>
      <c r="JCW208" s="875"/>
      <c r="JCX208" s="875"/>
      <c r="JCY208" s="875"/>
      <c r="JCZ208" s="875"/>
      <c r="JDA208" s="875"/>
      <c r="JDB208" s="875"/>
      <c r="JDC208" s="875"/>
      <c r="JDD208" s="875"/>
      <c r="JDE208" s="875"/>
      <c r="JDF208" s="875"/>
      <c r="JDG208" s="875"/>
      <c r="JDH208" s="875"/>
      <c r="JDI208" s="875"/>
      <c r="JDJ208" s="875"/>
      <c r="JDK208" s="875"/>
      <c r="JDL208" s="875"/>
      <c r="JDM208" s="875"/>
      <c r="JDN208" s="875"/>
      <c r="JDO208" s="875"/>
      <c r="JDP208" s="875"/>
      <c r="JDQ208" s="875"/>
      <c r="JDR208" s="875"/>
      <c r="JDS208" s="875"/>
      <c r="JDT208" s="875"/>
      <c r="JDU208" s="875"/>
      <c r="JDV208" s="875"/>
      <c r="JDW208" s="875"/>
      <c r="JDX208" s="875"/>
      <c r="JDY208" s="875"/>
      <c r="JDZ208" s="875"/>
      <c r="JEA208" s="875"/>
      <c r="JEB208" s="875"/>
      <c r="JEC208" s="875"/>
      <c r="JED208" s="875"/>
      <c r="JEE208" s="875"/>
      <c r="JEF208" s="875"/>
      <c r="JEG208" s="875"/>
      <c r="JEH208" s="875"/>
      <c r="JEI208" s="875"/>
      <c r="JEJ208" s="875"/>
      <c r="JEK208" s="875"/>
      <c r="JEL208" s="875"/>
      <c r="JEM208" s="875"/>
      <c r="JEN208" s="875"/>
      <c r="JEO208" s="875"/>
      <c r="JEP208" s="875"/>
      <c r="JEQ208" s="875"/>
      <c r="JER208" s="875"/>
      <c r="JES208" s="875"/>
      <c r="JEU208" s="875"/>
      <c r="JEV208" s="875"/>
      <c r="JEW208" s="875"/>
      <c r="JEX208" s="875"/>
      <c r="JEY208" s="875"/>
      <c r="JEZ208" s="875"/>
      <c r="JFA208" s="875"/>
      <c r="JFB208" s="875"/>
      <c r="JFC208" s="875"/>
      <c r="JFD208" s="875"/>
      <c r="JFE208" s="875"/>
      <c r="JFF208" s="875"/>
      <c r="JFG208" s="875"/>
      <c r="JFH208" s="875"/>
      <c r="JFI208" s="875"/>
      <c r="JFJ208" s="875"/>
      <c r="JFK208" s="875"/>
      <c r="JFL208" s="875"/>
      <c r="JFM208" s="875"/>
      <c r="JFN208" s="875"/>
      <c r="JFO208" s="875"/>
      <c r="JFP208" s="875"/>
      <c r="JFQ208" s="875"/>
      <c r="JFR208" s="875"/>
      <c r="JFS208" s="875"/>
      <c r="JFT208" s="875"/>
      <c r="JFU208" s="875"/>
      <c r="JFV208" s="875"/>
      <c r="JFW208" s="875"/>
      <c r="JFX208" s="875"/>
      <c r="JFY208" s="875"/>
      <c r="JFZ208" s="875"/>
      <c r="JGA208" s="875"/>
      <c r="JGB208" s="875"/>
      <c r="JGC208" s="875"/>
      <c r="JGD208" s="875"/>
      <c r="JGE208" s="875"/>
      <c r="JGF208" s="875"/>
      <c r="JGG208" s="875"/>
      <c r="JGH208" s="875"/>
      <c r="JGI208" s="875"/>
      <c r="JGJ208" s="875"/>
      <c r="JGK208" s="875"/>
      <c r="JGL208" s="875"/>
      <c r="JGM208" s="875"/>
      <c r="JGN208" s="875"/>
      <c r="JGO208" s="875"/>
      <c r="JGP208" s="875"/>
      <c r="JGQ208" s="875"/>
      <c r="JGR208" s="875"/>
      <c r="JGS208" s="875"/>
      <c r="JGT208" s="875"/>
      <c r="JGU208" s="875"/>
      <c r="JGV208" s="875"/>
      <c r="JGW208" s="875"/>
      <c r="JGX208" s="875"/>
      <c r="JGY208" s="875"/>
      <c r="JGZ208" s="875"/>
      <c r="JHA208" s="875"/>
      <c r="JHB208" s="875"/>
      <c r="JHC208" s="875"/>
      <c r="JHD208" s="875"/>
      <c r="JHE208" s="875"/>
      <c r="JHF208" s="875"/>
      <c r="JHG208" s="875"/>
      <c r="JHH208" s="875"/>
      <c r="JHI208" s="875"/>
      <c r="JHJ208" s="875"/>
      <c r="JHK208" s="875"/>
      <c r="JHL208" s="875"/>
      <c r="JHM208" s="875"/>
      <c r="JHN208" s="875"/>
      <c r="JHO208" s="875"/>
      <c r="JHP208" s="875"/>
      <c r="JHQ208" s="875"/>
      <c r="JHR208" s="875"/>
      <c r="JHS208" s="875"/>
      <c r="JHT208" s="875"/>
      <c r="JHU208" s="875"/>
      <c r="JHV208" s="875"/>
      <c r="JHW208" s="875"/>
      <c r="JHX208" s="875"/>
      <c r="JHY208" s="875"/>
      <c r="JHZ208" s="875"/>
      <c r="JIA208" s="875"/>
      <c r="JIB208" s="875"/>
      <c r="JIC208" s="875"/>
      <c r="JID208" s="875"/>
      <c r="JIE208" s="875"/>
      <c r="JIF208" s="875"/>
      <c r="JIG208" s="875"/>
      <c r="JIH208" s="875"/>
      <c r="JII208" s="875"/>
      <c r="JIJ208" s="875"/>
      <c r="JIK208" s="875"/>
      <c r="JIL208" s="875"/>
      <c r="JIM208" s="875"/>
      <c r="JIN208" s="875"/>
      <c r="JIO208" s="875"/>
      <c r="JIP208" s="875"/>
      <c r="JIQ208" s="875"/>
      <c r="JIR208" s="875"/>
      <c r="JIS208" s="875"/>
      <c r="JIT208" s="875"/>
      <c r="JIU208" s="875"/>
      <c r="JIV208" s="875"/>
      <c r="JIW208" s="875"/>
      <c r="JIX208" s="875"/>
      <c r="JIY208" s="875"/>
      <c r="JIZ208" s="875"/>
      <c r="JJA208" s="875"/>
      <c r="JJB208" s="875"/>
      <c r="JJC208" s="875"/>
      <c r="JJD208" s="875"/>
      <c r="JJE208" s="875"/>
      <c r="JJF208" s="875"/>
      <c r="JJG208" s="875"/>
      <c r="JJH208" s="875"/>
      <c r="JJI208" s="875"/>
      <c r="JJJ208" s="875"/>
      <c r="JJK208" s="875"/>
      <c r="JJL208" s="875"/>
      <c r="JJM208" s="875"/>
      <c r="JJN208" s="875"/>
      <c r="JJO208" s="875"/>
      <c r="JJP208" s="875"/>
      <c r="JJQ208" s="875"/>
      <c r="JJR208" s="875"/>
      <c r="JJS208" s="875"/>
      <c r="JJT208" s="875"/>
      <c r="JJU208" s="875"/>
      <c r="JJV208" s="875"/>
      <c r="JJW208" s="875"/>
      <c r="JJX208" s="875"/>
      <c r="JJY208" s="875"/>
      <c r="JJZ208" s="875"/>
      <c r="JKA208" s="875"/>
      <c r="JKB208" s="875"/>
      <c r="JKC208" s="875"/>
      <c r="JKD208" s="875"/>
      <c r="JKE208" s="875"/>
      <c r="JKF208" s="875"/>
      <c r="JKG208" s="875"/>
      <c r="JKH208" s="875"/>
      <c r="JKI208" s="875"/>
      <c r="JKJ208" s="875"/>
      <c r="JKK208" s="875"/>
      <c r="JKL208" s="875"/>
      <c r="JKM208" s="875"/>
      <c r="JKN208" s="875"/>
      <c r="JKO208" s="875"/>
      <c r="JKP208" s="875"/>
      <c r="JKQ208" s="875"/>
      <c r="JKR208" s="875"/>
      <c r="JKS208" s="875"/>
      <c r="JKT208" s="875"/>
      <c r="JKU208" s="875"/>
      <c r="JKV208" s="875"/>
      <c r="JKW208" s="875"/>
      <c r="JKX208" s="875"/>
      <c r="JKY208" s="875"/>
      <c r="JKZ208" s="875"/>
      <c r="JLA208" s="875"/>
      <c r="JLB208" s="875"/>
      <c r="JLC208" s="875"/>
      <c r="JLD208" s="875"/>
      <c r="JLE208" s="875"/>
      <c r="JLF208" s="875"/>
      <c r="JLG208" s="875"/>
      <c r="JLH208" s="875"/>
      <c r="JLI208" s="875"/>
      <c r="JLJ208" s="875"/>
      <c r="JLK208" s="875"/>
      <c r="JLL208" s="875"/>
      <c r="JLM208" s="875"/>
      <c r="JLN208" s="875"/>
      <c r="JLO208" s="875"/>
      <c r="JLP208" s="875"/>
      <c r="JLQ208" s="875"/>
      <c r="JLR208" s="875"/>
      <c r="JLS208" s="875"/>
      <c r="JLT208" s="875"/>
      <c r="JLU208" s="875"/>
      <c r="JLV208" s="875"/>
      <c r="JLW208" s="875"/>
      <c r="JLX208" s="875"/>
      <c r="JLY208" s="875"/>
      <c r="JLZ208" s="875"/>
      <c r="JMA208" s="875"/>
      <c r="JMB208" s="875"/>
      <c r="JMC208" s="875"/>
      <c r="JMD208" s="875"/>
      <c r="JME208" s="875"/>
      <c r="JMF208" s="875"/>
      <c r="JMG208" s="875"/>
      <c r="JMH208" s="875"/>
      <c r="JMI208" s="875"/>
      <c r="JMJ208" s="875"/>
      <c r="JMK208" s="875"/>
      <c r="JML208" s="875"/>
      <c r="JMM208" s="875"/>
      <c r="JMN208" s="875"/>
      <c r="JMO208" s="875"/>
      <c r="JMP208" s="875"/>
      <c r="JMQ208" s="875"/>
      <c r="JMR208" s="875"/>
      <c r="JMS208" s="875"/>
      <c r="JMT208" s="875"/>
      <c r="JMU208" s="875"/>
      <c r="JMV208" s="875"/>
      <c r="JMW208" s="875"/>
      <c r="JMX208" s="875"/>
      <c r="JMY208" s="875"/>
      <c r="JMZ208" s="875"/>
      <c r="JNA208" s="875"/>
      <c r="JNB208" s="875"/>
      <c r="JNC208" s="875"/>
      <c r="JND208" s="875"/>
      <c r="JNE208" s="875"/>
      <c r="JNF208" s="875"/>
      <c r="JNG208" s="875"/>
      <c r="JNH208" s="875"/>
      <c r="JNI208" s="875"/>
      <c r="JNJ208" s="875"/>
      <c r="JNK208" s="875"/>
      <c r="JNL208" s="875"/>
      <c r="JNM208" s="875"/>
      <c r="JNN208" s="875"/>
      <c r="JNO208" s="875"/>
      <c r="JNP208" s="875"/>
      <c r="JNQ208" s="875"/>
      <c r="JNR208" s="875"/>
      <c r="JNS208" s="875"/>
      <c r="JNT208" s="875"/>
      <c r="JNU208" s="875"/>
      <c r="JNV208" s="875"/>
      <c r="JNW208" s="875"/>
      <c r="JNX208" s="875"/>
      <c r="JNY208" s="875"/>
      <c r="JNZ208" s="875"/>
      <c r="JOA208" s="875"/>
      <c r="JOB208" s="875"/>
      <c r="JOC208" s="875"/>
      <c r="JOD208" s="875"/>
      <c r="JOE208" s="875"/>
      <c r="JOF208" s="875"/>
      <c r="JOG208" s="875"/>
      <c r="JOH208" s="875"/>
      <c r="JOI208" s="875"/>
      <c r="JOJ208" s="875"/>
      <c r="JOK208" s="875"/>
      <c r="JOL208" s="875"/>
      <c r="JOM208" s="875"/>
      <c r="JON208" s="875"/>
      <c r="JOO208" s="875"/>
      <c r="JOQ208" s="875"/>
      <c r="JOR208" s="875"/>
      <c r="JOS208" s="875"/>
      <c r="JOT208" s="875"/>
      <c r="JOU208" s="875"/>
      <c r="JOV208" s="875"/>
      <c r="JOW208" s="875"/>
      <c r="JOX208" s="875"/>
      <c r="JOY208" s="875"/>
      <c r="JOZ208" s="875"/>
      <c r="JPA208" s="875"/>
      <c r="JPB208" s="875"/>
      <c r="JPC208" s="875"/>
      <c r="JPD208" s="875"/>
      <c r="JPE208" s="875"/>
      <c r="JPF208" s="875"/>
      <c r="JPG208" s="875"/>
      <c r="JPH208" s="875"/>
      <c r="JPI208" s="875"/>
      <c r="JPJ208" s="875"/>
      <c r="JPK208" s="875"/>
      <c r="JPL208" s="875"/>
      <c r="JPM208" s="875"/>
      <c r="JPN208" s="875"/>
      <c r="JPO208" s="875"/>
      <c r="JPP208" s="875"/>
      <c r="JPQ208" s="875"/>
      <c r="JPR208" s="875"/>
      <c r="JPS208" s="875"/>
      <c r="JPT208" s="875"/>
      <c r="JPU208" s="875"/>
      <c r="JPV208" s="875"/>
      <c r="JPW208" s="875"/>
      <c r="JPX208" s="875"/>
      <c r="JPY208" s="875"/>
      <c r="JPZ208" s="875"/>
      <c r="JQA208" s="875"/>
      <c r="JQB208" s="875"/>
      <c r="JQC208" s="875"/>
      <c r="JQD208" s="875"/>
      <c r="JQE208" s="875"/>
      <c r="JQF208" s="875"/>
      <c r="JQG208" s="875"/>
      <c r="JQH208" s="875"/>
      <c r="JQI208" s="875"/>
      <c r="JQJ208" s="875"/>
      <c r="JQK208" s="875"/>
      <c r="JQL208" s="875"/>
      <c r="JQM208" s="875"/>
      <c r="JQN208" s="875"/>
      <c r="JQO208" s="875"/>
      <c r="JQP208" s="875"/>
      <c r="JQQ208" s="875"/>
      <c r="JQR208" s="875"/>
      <c r="JQS208" s="875"/>
      <c r="JQT208" s="875"/>
      <c r="JQU208" s="875"/>
      <c r="JQV208" s="875"/>
      <c r="JQW208" s="875"/>
      <c r="JQX208" s="875"/>
      <c r="JQY208" s="875"/>
      <c r="JQZ208" s="875"/>
      <c r="JRA208" s="875"/>
      <c r="JRB208" s="875"/>
      <c r="JRC208" s="875"/>
      <c r="JRD208" s="875"/>
      <c r="JRE208" s="875"/>
      <c r="JRF208" s="875"/>
      <c r="JRG208" s="875"/>
      <c r="JRH208" s="875"/>
      <c r="JRI208" s="875"/>
      <c r="JRJ208" s="875"/>
      <c r="JRK208" s="875"/>
      <c r="JRL208" s="875"/>
      <c r="JRM208" s="875"/>
      <c r="JRN208" s="875"/>
      <c r="JRO208" s="875"/>
      <c r="JRP208" s="875"/>
      <c r="JRQ208" s="875"/>
      <c r="JRR208" s="875"/>
      <c r="JRS208" s="875"/>
      <c r="JRT208" s="875"/>
      <c r="JRU208" s="875"/>
      <c r="JRV208" s="875"/>
      <c r="JRW208" s="875"/>
      <c r="JRX208" s="875"/>
      <c r="JRY208" s="875"/>
      <c r="JRZ208" s="875"/>
      <c r="JSA208" s="875"/>
      <c r="JSB208" s="875"/>
      <c r="JSC208" s="875"/>
      <c r="JSD208" s="875"/>
      <c r="JSE208" s="875"/>
      <c r="JSF208" s="875"/>
      <c r="JSG208" s="875"/>
      <c r="JSH208" s="875"/>
      <c r="JSI208" s="875"/>
      <c r="JSJ208" s="875"/>
      <c r="JSK208" s="875"/>
      <c r="JSL208" s="875"/>
      <c r="JSM208" s="875"/>
      <c r="JSN208" s="875"/>
      <c r="JSO208" s="875"/>
      <c r="JSP208" s="875"/>
      <c r="JSQ208" s="875"/>
      <c r="JSR208" s="875"/>
      <c r="JSS208" s="875"/>
      <c r="JST208" s="875"/>
      <c r="JSU208" s="875"/>
      <c r="JSV208" s="875"/>
      <c r="JSW208" s="875"/>
      <c r="JSX208" s="875"/>
      <c r="JSY208" s="875"/>
      <c r="JSZ208" s="875"/>
      <c r="JTA208" s="875"/>
      <c r="JTB208" s="875"/>
      <c r="JTC208" s="875"/>
      <c r="JTD208" s="875"/>
      <c r="JTE208" s="875"/>
      <c r="JTF208" s="875"/>
      <c r="JTG208" s="875"/>
      <c r="JTH208" s="875"/>
      <c r="JTI208" s="875"/>
      <c r="JTJ208" s="875"/>
      <c r="JTK208" s="875"/>
      <c r="JTL208" s="875"/>
      <c r="JTM208" s="875"/>
      <c r="JTN208" s="875"/>
      <c r="JTO208" s="875"/>
      <c r="JTP208" s="875"/>
      <c r="JTQ208" s="875"/>
      <c r="JTR208" s="875"/>
      <c r="JTS208" s="875"/>
      <c r="JTT208" s="875"/>
      <c r="JTU208" s="875"/>
      <c r="JTV208" s="875"/>
      <c r="JTW208" s="875"/>
      <c r="JTX208" s="875"/>
      <c r="JTY208" s="875"/>
      <c r="JTZ208" s="875"/>
      <c r="JUA208" s="875"/>
      <c r="JUB208" s="875"/>
      <c r="JUC208" s="875"/>
      <c r="JUD208" s="875"/>
      <c r="JUE208" s="875"/>
      <c r="JUF208" s="875"/>
      <c r="JUG208" s="875"/>
      <c r="JUH208" s="875"/>
      <c r="JUI208" s="875"/>
      <c r="JUJ208" s="875"/>
      <c r="JUK208" s="875"/>
      <c r="JUL208" s="875"/>
      <c r="JUM208" s="875"/>
      <c r="JUN208" s="875"/>
      <c r="JUO208" s="875"/>
      <c r="JUP208" s="875"/>
      <c r="JUQ208" s="875"/>
      <c r="JUR208" s="875"/>
      <c r="JUS208" s="875"/>
      <c r="JUT208" s="875"/>
      <c r="JUU208" s="875"/>
      <c r="JUV208" s="875"/>
      <c r="JUW208" s="875"/>
      <c r="JUX208" s="875"/>
      <c r="JUY208" s="875"/>
      <c r="JUZ208" s="875"/>
      <c r="JVA208" s="875"/>
      <c r="JVB208" s="875"/>
      <c r="JVC208" s="875"/>
      <c r="JVD208" s="875"/>
      <c r="JVE208" s="875"/>
      <c r="JVF208" s="875"/>
      <c r="JVG208" s="875"/>
      <c r="JVH208" s="875"/>
      <c r="JVI208" s="875"/>
      <c r="JVJ208" s="875"/>
      <c r="JVK208" s="875"/>
      <c r="JVL208" s="875"/>
      <c r="JVM208" s="875"/>
      <c r="JVN208" s="875"/>
      <c r="JVO208" s="875"/>
      <c r="JVP208" s="875"/>
      <c r="JVQ208" s="875"/>
      <c r="JVR208" s="875"/>
      <c r="JVS208" s="875"/>
      <c r="JVT208" s="875"/>
      <c r="JVU208" s="875"/>
      <c r="JVV208" s="875"/>
      <c r="JVW208" s="875"/>
      <c r="JVX208" s="875"/>
      <c r="JVY208" s="875"/>
      <c r="JVZ208" s="875"/>
      <c r="JWA208" s="875"/>
      <c r="JWB208" s="875"/>
      <c r="JWC208" s="875"/>
      <c r="JWD208" s="875"/>
      <c r="JWE208" s="875"/>
      <c r="JWF208" s="875"/>
      <c r="JWG208" s="875"/>
      <c r="JWH208" s="875"/>
      <c r="JWI208" s="875"/>
      <c r="JWJ208" s="875"/>
      <c r="JWK208" s="875"/>
      <c r="JWL208" s="875"/>
      <c r="JWM208" s="875"/>
      <c r="JWN208" s="875"/>
      <c r="JWO208" s="875"/>
      <c r="JWP208" s="875"/>
      <c r="JWQ208" s="875"/>
      <c r="JWR208" s="875"/>
      <c r="JWS208" s="875"/>
      <c r="JWT208" s="875"/>
      <c r="JWU208" s="875"/>
      <c r="JWV208" s="875"/>
      <c r="JWW208" s="875"/>
      <c r="JWX208" s="875"/>
      <c r="JWY208" s="875"/>
      <c r="JWZ208" s="875"/>
      <c r="JXA208" s="875"/>
      <c r="JXB208" s="875"/>
      <c r="JXC208" s="875"/>
      <c r="JXD208" s="875"/>
      <c r="JXE208" s="875"/>
      <c r="JXF208" s="875"/>
      <c r="JXG208" s="875"/>
      <c r="JXH208" s="875"/>
      <c r="JXI208" s="875"/>
      <c r="JXJ208" s="875"/>
      <c r="JXK208" s="875"/>
      <c r="JXL208" s="875"/>
      <c r="JXM208" s="875"/>
      <c r="JXN208" s="875"/>
      <c r="JXO208" s="875"/>
      <c r="JXP208" s="875"/>
      <c r="JXQ208" s="875"/>
      <c r="JXR208" s="875"/>
      <c r="JXS208" s="875"/>
      <c r="JXT208" s="875"/>
      <c r="JXU208" s="875"/>
      <c r="JXV208" s="875"/>
      <c r="JXW208" s="875"/>
      <c r="JXX208" s="875"/>
      <c r="JXY208" s="875"/>
      <c r="JXZ208" s="875"/>
      <c r="JYA208" s="875"/>
      <c r="JYB208" s="875"/>
      <c r="JYC208" s="875"/>
      <c r="JYD208" s="875"/>
      <c r="JYE208" s="875"/>
      <c r="JYF208" s="875"/>
      <c r="JYG208" s="875"/>
      <c r="JYH208" s="875"/>
      <c r="JYI208" s="875"/>
      <c r="JYJ208" s="875"/>
      <c r="JYK208" s="875"/>
      <c r="JYM208" s="875"/>
      <c r="JYN208" s="875"/>
      <c r="JYO208" s="875"/>
      <c r="JYP208" s="875"/>
      <c r="JYQ208" s="875"/>
      <c r="JYR208" s="875"/>
      <c r="JYS208" s="875"/>
      <c r="JYT208" s="875"/>
      <c r="JYU208" s="875"/>
      <c r="JYV208" s="875"/>
      <c r="JYW208" s="875"/>
      <c r="JYX208" s="875"/>
      <c r="JYY208" s="875"/>
      <c r="JYZ208" s="875"/>
      <c r="JZA208" s="875"/>
      <c r="JZB208" s="875"/>
      <c r="JZC208" s="875"/>
      <c r="JZD208" s="875"/>
      <c r="JZE208" s="875"/>
      <c r="JZF208" s="875"/>
      <c r="JZG208" s="875"/>
      <c r="JZH208" s="875"/>
      <c r="JZI208" s="875"/>
      <c r="JZJ208" s="875"/>
      <c r="JZK208" s="875"/>
      <c r="JZL208" s="875"/>
      <c r="JZM208" s="875"/>
      <c r="JZN208" s="875"/>
      <c r="JZO208" s="875"/>
      <c r="JZP208" s="875"/>
      <c r="JZQ208" s="875"/>
      <c r="JZR208" s="875"/>
      <c r="JZS208" s="875"/>
      <c r="JZT208" s="875"/>
      <c r="JZU208" s="875"/>
      <c r="JZV208" s="875"/>
      <c r="JZW208" s="875"/>
      <c r="JZX208" s="875"/>
      <c r="JZY208" s="875"/>
      <c r="JZZ208" s="875"/>
      <c r="KAA208" s="875"/>
      <c r="KAB208" s="875"/>
      <c r="KAC208" s="875"/>
      <c r="KAD208" s="875"/>
      <c r="KAE208" s="875"/>
      <c r="KAF208" s="875"/>
      <c r="KAG208" s="875"/>
      <c r="KAH208" s="875"/>
      <c r="KAI208" s="875"/>
      <c r="KAJ208" s="875"/>
      <c r="KAK208" s="875"/>
      <c r="KAL208" s="875"/>
      <c r="KAM208" s="875"/>
      <c r="KAN208" s="875"/>
      <c r="KAO208" s="875"/>
      <c r="KAP208" s="875"/>
      <c r="KAQ208" s="875"/>
      <c r="KAR208" s="875"/>
      <c r="KAS208" s="875"/>
      <c r="KAT208" s="875"/>
      <c r="KAU208" s="875"/>
      <c r="KAV208" s="875"/>
      <c r="KAW208" s="875"/>
      <c r="KAX208" s="875"/>
      <c r="KAY208" s="875"/>
      <c r="KAZ208" s="875"/>
      <c r="KBA208" s="875"/>
      <c r="KBB208" s="875"/>
      <c r="KBC208" s="875"/>
      <c r="KBD208" s="875"/>
      <c r="KBE208" s="875"/>
      <c r="KBF208" s="875"/>
      <c r="KBG208" s="875"/>
      <c r="KBH208" s="875"/>
      <c r="KBI208" s="875"/>
      <c r="KBJ208" s="875"/>
      <c r="KBK208" s="875"/>
      <c r="KBL208" s="875"/>
      <c r="KBM208" s="875"/>
      <c r="KBN208" s="875"/>
      <c r="KBO208" s="875"/>
      <c r="KBP208" s="875"/>
      <c r="KBQ208" s="875"/>
      <c r="KBR208" s="875"/>
      <c r="KBS208" s="875"/>
      <c r="KBT208" s="875"/>
      <c r="KBU208" s="875"/>
      <c r="KBV208" s="875"/>
      <c r="KBW208" s="875"/>
      <c r="KBX208" s="875"/>
      <c r="KBY208" s="875"/>
      <c r="KBZ208" s="875"/>
      <c r="KCA208" s="875"/>
      <c r="KCB208" s="875"/>
      <c r="KCC208" s="875"/>
      <c r="KCD208" s="875"/>
      <c r="KCE208" s="875"/>
      <c r="KCF208" s="875"/>
      <c r="KCG208" s="875"/>
      <c r="KCH208" s="875"/>
      <c r="KCI208" s="875"/>
      <c r="KCJ208" s="875"/>
      <c r="KCK208" s="875"/>
      <c r="KCL208" s="875"/>
      <c r="KCM208" s="875"/>
      <c r="KCN208" s="875"/>
      <c r="KCO208" s="875"/>
      <c r="KCP208" s="875"/>
      <c r="KCQ208" s="875"/>
      <c r="KCR208" s="875"/>
      <c r="KCS208" s="875"/>
      <c r="KCT208" s="875"/>
      <c r="KCU208" s="875"/>
      <c r="KCV208" s="875"/>
      <c r="KCW208" s="875"/>
      <c r="KCX208" s="875"/>
      <c r="KCY208" s="875"/>
      <c r="KCZ208" s="875"/>
      <c r="KDA208" s="875"/>
      <c r="KDB208" s="875"/>
      <c r="KDC208" s="875"/>
      <c r="KDD208" s="875"/>
      <c r="KDE208" s="875"/>
      <c r="KDF208" s="875"/>
      <c r="KDG208" s="875"/>
      <c r="KDH208" s="875"/>
      <c r="KDI208" s="875"/>
      <c r="KDJ208" s="875"/>
      <c r="KDK208" s="875"/>
      <c r="KDL208" s="875"/>
      <c r="KDM208" s="875"/>
      <c r="KDN208" s="875"/>
      <c r="KDO208" s="875"/>
      <c r="KDP208" s="875"/>
      <c r="KDQ208" s="875"/>
      <c r="KDR208" s="875"/>
      <c r="KDS208" s="875"/>
      <c r="KDT208" s="875"/>
      <c r="KDU208" s="875"/>
      <c r="KDV208" s="875"/>
      <c r="KDW208" s="875"/>
      <c r="KDX208" s="875"/>
      <c r="KDY208" s="875"/>
      <c r="KDZ208" s="875"/>
      <c r="KEA208" s="875"/>
      <c r="KEB208" s="875"/>
      <c r="KEC208" s="875"/>
      <c r="KED208" s="875"/>
      <c r="KEE208" s="875"/>
      <c r="KEF208" s="875"/>
      <c r="KEG208" s="875"/>
      <c r="KEH208" s="875"/>
      <c r="KEI208" s="875"/>
      <c r="KEJ208" s="875"/>
      <c r="KEK208" s="875"/>
      <c r="KEL208" s="875"/>
      <c r="KEM208" s="875"/>
      <c r="KEN208" s="875"/>
      <c r="KEO208" s="875"/>
      <c r="KEP208" s="875"/>
      <c r="KEQ208" s="875"/>
      <c r="KER208" s="875"/>
      <c r="KES208" s="875"/>
      <c r="KET208" s="875"/>
      <c r="KEU208" s="875"/>
      <c r="KEV208" s="875"/>
      <c r="KEW208" s="875"/>
      <c r="KEX208" s="875"/>
      <c r="KEY208" s="875"/>
      <c r="KEZ208" s="875"/>
      <c r="KFA208" s="875"/>
      <c r="KFB208" s="875"/>
      <c r="KFC208" s="875"/>
      <c r="KFD208" s="875"/>
      <c r="KFE208" s="875"/>
      <c r="KFF208" s="875"/>
      <c r="KFG208" s="875"/>
      <c r="KFH208" s="875"/>
      <c r="KFI208" s="875"/>
      <c r="KFJ208" s="875"/>
      <c r="KFK208" s="875"/>
      <c r="KFL208" s="875"/>
      <c r="KFM208" s="875"/>
      <c r="KFN208" s="875"/>
      <c r="KFO208" s="875"/>
      <c r="KFP208" s="875"/>
      <c r="KFQ208" s="875"/>
      <c r="KFR208" s="875"/>
      <c r="KFS208" s="875"/>
      <c r="KFT208" s="875"/>
      <c r="KFU208" s="875"/>
      <c r="KFV208" s="875"/>
      <c r="KFW208" s="875"/>
      <c r="KFX208" s="875"/>
      <c r="KFY208" s="875"/>
      <c r="KFZ208" s="875"/>
      <c r="KGA208" s="875"/>
      <c r="KGB208" s="875"/>
      <c r="KGC208" s="875"/>
      <c r="KGD208" s="875"/>
      <c r="KGE208" s="875"/>
      <c r="KGF208" s="875"/>
      <c r="KGG208" s="875"/>
      <c r="KGH208" s="875"/>
      <c r="KGI208" s="875"/>
      <c r="KGJ208" s="875"/>
      <c r="KGK208" s="875"/>
      <c r="KGL208" s="875"/>
      <c r="KGM208" s="875"/>
      <c r="KGN208" s="875"/>
      <c r="KGO208" s="875"/>
      <c r="KGP208" s="875"/>
      <c r="KGQ208" s="875"/>
      <c r="KGR208" s="875"/>
      <c r="KGS208" s="875"/>
      <c r="KGT208" s="875"/>
      <c r="KGU208" s="875"/>
      <c r="KGV208" s="875"/>
      <c r="KGW208" s="875"/>
      <c r="KGX208" s="875"/>
      <c r="KGY208" s="875"/>
      <c r="KGZ208" s="875"/>
      <c r="KHA208" s="875"/>
      <c r="KHB208" s="875"/>
      <c r="KHC208" s="875"/>
      <c r="KHD208" s="875"/>
      <c r="KHE208" s="875"/>
      <c r="KHF208" s="875"/>
      <c r="KHG208" s="875"/>
      <c r="KHH208" s="875"/>
      <c r="KHI208" s="875"/>
      <c r="KHJ208" s="875"/>
      <c r="KHK208" s="875"/>
      <c r="KHL208" s="875"/>
      <c r="KHM208" s="875"/>
      <c r="KHN208" s="875"/>
      <c r="KHO208" s="875"/>
      <c r="KHP208" s="875"/>
      <c r="KHQ208" s="875"/>
      <c r="KHR208" s="875"/>
      <c r="KHS208" s="875"/>
      <c r="KHT208" s="875"/>
      <c r="KHU208" s="875"/>
      <c r="KHV208" s="875"/>
      <c r="KHW208" s="875"/>
      <c r="KHX208" s="875"/>
      <c r="KHY208" s="875"/>
      <c r="KHZ208" s="875"/>
      <c r="KIA208" s="875"/>
      <c r="KIB208" s="875"/>
      <c r="KIC208" s="875"/>
      <c r="KID208" s="875"/>
      <c r="KIE208" s="875"/>
      <c r="KIF208" s="875"/>
      <c r="KIG208" s="875"/>
      <c r="KII208" s="875"/>
      <c r="KIJ208" s="875"/>
      <c r="KIK208" s="875"/>
      <c r="KIL208" s="875"/>
      <c r="KIM208" s="875"/>
      <c r="KIN208" s="875"/>
      <c r="KIO208" s="875"/>
      <c r="KIP208" s="875"/>
      <c r="KIQ208" s="875"/>
      <c r="KIR208" s="875"/>
      <c r="KIS208" s="875"/>
      <c r="KIT208" s="875"/>
      <c r="KIU208" s="875"/>
      <c r="KIV208" s="875"/>
      <c r="KIW208" s="875"/>
      <c r="KIX208" s="875"/>
      <c r="KIY208" s="875"/>
      <c r="KIZ208" s="875"/>
      <c r="KJA208" s="875"/>
      <c r="KJB208" s="875"/>
      <c r="KJC208" s="875"/>
      <c r="KJD208" s="875"/>
      <c r="KJE208" s="875"/>
      <c r="KJF208" s="875"/>
      <c r="KJG208" s="875"/>
      <c r="KJH208" s="875"/>
      <c r="KJI208" s="875"/>
      <c r="KJJ208" s="875"/>
      <c r="KJK208" s="875"/>
      <c r="KJL208" s="875"/>
      <c r="KJM208" s="875"/>
      <c r="KJN208" s="875"/>
      <c r="KJO208" s="875"/>
      <c r="KJP208" s="875"/>
      <c r="KJQ208" s="875"/>
      <c r="KJR208" s="875"/>
      <c r="KJS208" s="875"/>
      <c r="KJT208" s="875"/>
      <c r="KJU208" s="875"/>
      <c r="KJV208" s="875"/>
      <c r="KJW208" s="875"/>
      <c r="KJX208" s="875"/>
      <c r="KJY208" s="875"/>
      <c r="KJZ208" s="875"/>
      <c r="KKA208" s="875"/>
      <c r="KKB208" s="875"/>
      <c r="KKC208" s="875"/>
      <c r="KKD208" s="875"/>
      <c r="KKE208" s="875"/>
      <c r="KKF208" s="875"/>
      <c r="KKG208" s="875"/>
      <c r="KKH208" s="875"/>
      <c r="KKI208" s="875"/>
      <c r="KKJ208" s="875"/>
      <c r="KKK208" s="875"/>
      <c r="KKL208" s="875"/>
      <c r="KKM208" s="875"/>
      <c r="KKN208" s="875"/>
      <c r="KKO208" s="875"/>
      <c r="KKP208" s="875"/>
      <c r="KKQ208" s="875"/>
      <c r="KKR208" s="875"/>
      <c r="KKS208" s="875"/>
      <c r="KKT208" s="875"/>
      <c r="KKU208" s="875"/>
      <c r="KKV208" s="875"/>
      <c r="KKW208" s="875"/>
      <c r="KKX208" s="875"/>
      <c r="KKY208" s="875"/>
      <c r="KKZ208" s="875"/>
      <c r="KLA208" s="875"/>
      <c r="KLB208" s="875"/>
      <c r="KLC208" s="875"/>
      <c r="KLD208" s="875"/>
      <c r="KLE208" s="875"/>
      <c r="KLF208" s="875"/>
      <c r="KLG208" s="875"/>
      <c r="KLH208" s="875"/>
      <c r="KLI208" s="875"/>
      <c r="KLJ208" s="875"/>
      <c r="KLK208" s="875"/>
      <c r="KLL208" s="875"/>
      <c r="KLM208" s="875"/>
      <c r="KLN208" s="875"/>
      <c r="KLO208" s="875"/>
      <c r="KLP208" s="875"/>
      <c r="KLQ208" s="875"/>
      <c r="KLR208" s="875"/>
      <c r="KLS208" s="875"/>
      <c r="KLT208" s="875"/>
      <c r="KLU208" s="875"/>
      <c r="KLV208" s="875"/>
      <c r="KLW208" s="875"/>
      <c r="KLX208" s="875"/>
      <c r="KLY208" s="875"/>
      <c r="KLZ208" s="875"/>
      <c r="KMA208" s="875"/>
      <c r="KMB208" s="875"/>
      <c r="KMC208" s="875"/>
      <c r="KMD208" s="875"/>
      <c r="KME208" s="875"/>
      <c r="KMF208" s="875"/>
      <c r="KMG208" s="875"/>
      <c r="KMH208" s="875"/>
      <c r="KMI208" s="875"/>
      <c r="KMJ208" s="875"/>
      <c r="KMK208" s="875"/>
      <c r="KML208" s="875"/>
      <c r="KMM208" s="875"/>
      <c r="KMN208" s="875"/>
      <c r="KMO208" s="875"/>
      <c r="KMP208" s="875"/>
      <c r="KMQ208" s="875"/>
      <c r="KMR208" s="875"/>
      <c r="KMS208" s="875"/>
      <c r="KMT208" s="875"/>
      <c r="KMU208" s="875"/>
      <c r="KMV208" s="875"/>
      <c r="KMW208" s="875"/>
      <c r="KMX208" s="875"/>
      <c r="KMY208" s="875"/>
      <c r="KMZ208" s="875"/>
      <c r="KNA208" s="875"/>
      <c r="KNB208" s="875"/>
      <c r="KNC208" s="875"/>
      <c r="KND208" s="875"/>
      <c r="KNE208" s="875"/>
      <c r="KNF208" s="875"/>
      <c r="KNG208" s="875"/>
      <c r="KNH208" s="875"/>
      <c r="KNI208" s="875"/>
      <c r="KNJ208" s="875"/>
      <c r="KNK208" s="875"/>
      <c r="KNL208" s="875"/>
      <c r="KNM208" s="875"/>
      <c r="KNN208" s="875"/>
      <c r="KNO208" s="875"/>
      <c r="KNP208" s="875"/>
      <c r="KNQ208" s="875"/>
      <c r="KNR208" s="875"/>
      <c r="KNS208" s="875"/>
      <c r="KNT208" s="875"/>
      <c r="KNU208" s="875"/>
      <c r="KNV208" s="875"/>
      <c r="KNW208" s="875"/>
      <c r="KNX208" s="875"/>
      <c r="KNY208" s="875"/>
      <c r="KNZ208" s="875"/>
      <c r="KOA208" s="875"/>
      <c r="KOB208" s="875"/>
      <c r="KOC208" s="875"/>
      <c r="KOD208" s="875"/>
      <c r="KOE208" s="875"/>
      <c r="KOF208" s="875"/>
      <c r="KOG208" s="875"/>
      <c r="KOH208" s="875"/>
      <c r="KOI208" s="875"/>
      <c r="KOJ208" s="875"/>
      <c r="KOK208" s="875"/>
      <c r="KOL208" s="875"/>
      <c r="KOM208" s="875"/>
      <c r="KON208" s="875"/>
      <c r="KOO208" s="875"/>
      <c r="KOP208" s="875"/>
      <c r="KOQ208" s="875"/>
      <c r="KOR208" s="875"/>
      <c r="KOS208" s="875"/>
      <c r="KOT208" s="875"/>
      <c r="KOU208" s="875"/>
      <c r="KOV208" s="875"/>
      <c r="KOW208" s="875"/>
      <c r="KOX208" s="875"/>
      <c r="KOY208" s="875"/>
      <c r="KOZ208" s="875"/>
      <c r="KPA208" s="875"/>
      <c r="KPB208" s="875"/>
      <c r="KPC208" s="875"/>
      <c r="KPD208" s="875"/>
      <c r="KPE208" s="875"/>
      <c r="KPF208" s="875"/>
      <c r="KPG208" s="875"/>
      <c r="KPH208" s="875"/>
      <c r="KPI208" s="875"/>
      <c r="KPJ208" s="875"/>
      <c r="KPK208" s="875"/>
      <c r="KPL208" s="875"/>
      <c r="KPM208" s="875"/>
      <c r="KPN208" s="875"/>
      <c r="KPO208" s="875"/>
      <c r="KPP208" s="875"/>
      <c r="KPQ208" s="875"/>
      <c r="KPR208" s="875"/>
      <c r="KPS208" s="875"/>
      <c r="KPT208" s="875"/>
      <c r="KPU208" s="875"/>
      <c r="KPV208" s="875"/>
      <c r="KPW208" s="875"/>
      <c r="KPX208" s="875"/>
      <c r="KPY208" s="875"/>
      <c r="KPZ208" s="875"/>
      <c r="KQA208" s="875"/>
      <c r="KQB208" s="875"/>
      <c r="KQC208" s="875"/>
      <c r="KQD208" s="875"/>
      <c r="KQE208" s="875"/>
      <c r="KQF208" s="875"/>
      <c r="KQG208" s="875"/>
      <c r="KQH208" s="875"/>
      <c r="KQI208" s="875"/>
      <c r="KQJ208" s="875"/>
      <c r="KQK208" s="875"/>
      <c r="KQL208" s="875"/>
      <c r="KQM208" s="875"/>
      <c r="KQN208" s="875"/>
      <c r="KQO208" s="875"/>
      <c r="KQP208" s="875"/>
      <c r="KQQ208" s="875"/>
      <c r="KQR208" s="875"/>
      <c r="KQS208" s="875"/>
      <c r="KQT208" s="875"/>
      <c r="KQU208" s="875"/>
      <c r="KQV208" s="875"/>
      <c r="KQW208" s="875"/>
      <c r="KQX208" s="875"/>
      <c r="KQY208" s="875"/>
      <c r="KQZ208" s="875"/>
      <c r="KRA208" s="875"/>
      <c r="KRB208" s="875"/>
      <c r="KRC208" s="875"/>
      <c r="KRD208" s="875"/>
      <c r="KRE208" s="875"/>
      <c r="KRF208" s="875"/>
      <c r="KRG208" s="875"/>
      <c r="KRH208" s="875"/>
      <c r="KRI208" s="875"/>
      <c r="KRJ208" s="875"/>
      <c r="KRK208" s="875"/>
      <c r="KRL208" s="875"/>
      <c r="KRM208" s="875"/>
      <c r="KRN208" s="875"/>
      <c r="KRO208" s="875"/>
      <c r="KRP208" s="875"/>
      <c r="KRQ208" s="875"/>
      <c r="KRR208" s="875"/>
      <c r="KRS208" s="875"/>
      <c r="KRT208" s="875"/>
      <c r="KRU208" s="875"/>
      <c r="KRV208" s="875"/>
      <c r="KRW208" s="875"/>
      <c r="KRX208" s="875"/>
      <c r="KRY208" s="875"/>
      <c r="KRZ208" s="875"/>
      <c r="KSA208" s="875"/>
      <c r="KSB208" s="875"/>
      <c r="KSC208" s="875"/>
      <c r="KSE208" s="875"/>
      <c r="KSF208" s="875"/>
      <c r="KSG208" s="875"/>
      <c r="KSH208" s="875"/>
      <c r="KSI208" s="875"/>
      <c r="KSJ208" s="875"/>
      <c r="KSK208" s="875"/>
      <c r="KSL208" s="875"/>
      <c r="KSM208" s="875"/>
      <c r="KSN208" s="875"/>
      <c r="KSO208" s="875"/>
      <c r="KSP208" s="875"/>
      <c r="KSQ208" s="875"/>
      <c r="KSR208" s="875"/>
      <c r="KSS208" s="875"/>
      <c r="KST208" s="875"/>
      <c r="KSU208" s="875"/>
      <c r="KSV208" s="875"/>
      <c r="KSW208" s="875"/>
      <c r="KSX208" s="875"/>
      <c r="KSY208" s="875"/>
      <c r="KSZ208" s="875"/>
      <c r="KTA208" s="875"/>
      <c r="KTB208" s="875"/>
      <c r="KTC208" s="875"/>
      <c r="KTD208" s="875"/>
      <c r="KTE208" s="875"/>
      <c r="KTF208" s="875"/>
      <c r="KTG208" s="875"/>
      <c r="KTH208" s="875"/>
      <c r="KTI208" s="875"/>
      <c r="KTJ208" s="875"/>
      <c r="KTK208" s="875"/>
      <c r="KTL208" s="875"/>
      <c r="KTM208" s="875"/>
      <c r="KTN208" s="875"/>
      <c r="KTO208" s="875"/>
      <c r="KTP208" s="875"/>
      <c r="KTQ208" s="875"/>
      <c r="KTR208" s="875"/>
      <c r="KTS208" s="875"/>
      <c r="KTT208" s="875"/>
      <c r="KTU208" s="875"/>
      <c r="KTV208" s="875"/>
      <c r="KTW208" s="875"/>
      <c r="KTX208" s="875"/>
      <c r="KTY208" s="875"/>
      <c r="KTZ208" s="875"/>
      <c r="KUA208" s="875"/>
      <c r="KUB208" s="875"/>
      <c r="KUC208" s="875"/>
      <c r="KUD208" s="875"/>
      <c r="KUE208" s="875"/>
      <c r="KUF208" s="875"/>
      <c r="KUG208" s="875"/>
      <c r="KUH208" s="875"/>
      <c r="KUI208" s="875"/>
      <c r="KUJ208" s="875"/>
      <c r="KUK208" s="875"/>
      <c r="KUL208" s="875"/>
      <c r="KUM208" s="875"/>
      <c r="KUN208" s="875"/>
      <c r="KUO208" s="875"/>
      <c r="KUP208" s="875"/>
      <c r="KUQ208" s="875"/>
      <c r="KUR208" s="875"/>
      <c r="KUS208" s="875"/>
      <c r="KUT208" s="875"/>
      <c r="KUU208" s="875"/>
      <c r="KUV208" s="875"/>
      <c r="KUW208" s="875"/>
      <c r="KUX208" s="875"/>
      <c r="KUY208" s="875"/>
      <c r="KUZ208" s="875"/>
      <c r="KVA208" s="875"/>
      <c r="KVB208" s="875"/>
      <c r="KVC208" s="875"/>
      <c r="KVD208" s="875"/>
      <c r="KVE208" s="875"/>
      <c r="KVF208" s="875"/>
      <c r="KVG208" s="875"/>
      <c r="KVH208" s="875"/>
      <c r="KVI208" s="875"/>
      <c r="KVJ208" s="875"/>
      <c r="KVK208" s="875"/>
      <c r="KVL208" s="875"/>
      <c r="KVM208" s="875"/>
      <c r="KVN208" s="875"/>
      <c r="KVO208" s="875"/>
      <c r="KVP208" s="875"/>
      <c r="KVQ208" s="875"/>
      <c r="KVR208" s="875"/>
      <c r="KVS208" s="875"/>
      <c r="KVT208" s="875"/>
      <c r="KVU208" s="875"/>
      <c r="KVV208" s="875"/>
      <c r="KVW208" s="875"/>
      <c r="KVX208" s="875"/>
      <c r="KVY208" s="875"/>
      <c r="KVZ208" s="875"/>
      <c r="KWA208" s="875"/>
      <c r="KWB208" s="875"/>
      <c r="KWC208" s="875"/>
      <c r="KWD208" s="875"/>
      <c r="KWE208" s="875"/>
      <c r="KWF208" s="875"/>
      <c r="KWG208" s="875"/>
      <c r="KWH208" s="875"/>
      <c r="KWI208" s="875"/>
      <c r="KWJ208" s="875"/>
      <c r="KWK208" s="875"/>
      <c r="KWL208" s="875"/>
      <c r="KWM208" s="875"/>
      <c r="KWN208" s="875"/>
      <c r="KWO208" s="875"/>
      <c r="KWP208" s="875"/>
      <c r="KWQ208" s="875"/>
      <c r="KWR208" s="875"/>
      <c r="KWS208" s="875"/>
      <c r="KWT208" s="875"/>
      <c r="KWU208" s="875"/>
      <c r="KWV208" s="875"/>
      <c r="KWW208" s="875"/>
      <c r="KWX208" s="875"/>
      <c r="KWY208" s="875"/>
      <c r="KWZ208" s="875"/>
      <c r="KXA208" s="875"/>
      <c r="KXB208" s="875"/>
      <c r="KXC208" s="875"/>
      <c r="KXD208" s="875"/>
      <c r="KXE208" s="875"/>
      <c r="KXF208" s="875"/>
      <c r="KXG208" s="875"/>
      <c r="KXH208" s="875"/>
      <c r="KXI208" s="875"/>
      <c r="KXJ208" s="875"/>
      <c r="KXK208" s="875"/>
      <c r="KXL208" s="875"/>
      <c r="KXM208" s="875"/>
      <c r="KXN208" s="875"/>
      <c r="KXO208" s="875"/>
      <c r="KXP208" s="875"/>
      <c r="KXQ208" s="875"/>
      <c r="KXR208" s="875"/>
      <c r="KXS208" s="875"/>
      <c r="KXT208" s="875"/>
      <c r="KXU208" s="875"/>
      <c r="KXV208" s="875"/>
      <c r="KXW208" s="875"/>
      <c r="KXX208" s="875"/>
      <c r="KXY208" s="875"/>
      <c r="KXZ208" s="875"/>
      <c r="KYA208" s="875"/>
      <c r="KYB208" s="875"/>
      <c r="KYC208" s="875"/>
      <c r="KYD208" s="875"/>
      <c r="KYE208" s="875"/>
      <c r="KYF208" s="875"/>
      <c r="KYG208" s="875"/>
      <c r="KYH208" s="875"/>
      <c r="KYI208" s="875"/>
      <c r="KYJ208" s="875"/>
      <c r="KYK208" s="875"/>
      <c r="KYL208" s="875"/>
      <c r="KYM208" s="875"/>
      <c r="KYN208" s="875"/>
      <c r="KYO208" s="875"/>
      <c r="KYP208" s="875"/>
      <c r="KYQ208" s="875"/>
      <c r="KYR208" s="875"/>
      <c r="KYS208" s="875"/>
      <c r="KYT208" s="875"/>
      <c r="KYU208" s="875"/>
      <c r="KYV208" s="875"/>
      <c r="KYW208" s="875"/>
      <c r="KYX208" s="875"/>
      <c r="KYY208" s="875"/>
      <c r="KYZ208" s="875"/>
      <c r="KZA208" s="875"/>
      <c r="KZB208" s="875"/>
      <c r="KZC208" s="875"/>
      <c r="KZD208" s="875"/>
      <c r="KZE208" s="875"/>
      <c r="KZF208" s="875"/>
      <c r="KZG208" s="875"/>
      <c r="KZH208" s="875"/>
      <c r="KZI208" s="875"/>
      <c r="KZJ208" s="875"/>
      <c r="KZK208" s="875"/>
      <c r="KZL208" s="875"/>
      <c r="KZM208" s="875"/>
      <c r="KZN208" s="875"/>
      <c r="KZO208" s="875"/>
      <c r="KZP208" s="875"/>
      <c r="KZQ208" s="875"/>
      <c r="KZR208" s="875"/>
      <c r="KZS208" s="875"/>
      <c r="KZT208" s="875"/>
      <c r="KZU208" s="875"/>
      <c r="KZV208" s="875"/>
      <c r="KZW208" s="875"/>
      <c r="KZX208" s="875"/>
      <c r="KZY208" s="875"/>
      <c r="KZZ208" s="875"/>
      <c r="LAA208" s="875"/>
      <c r="LAB208" s="875"/>
      <c r="LAC208" s="875"/>
      <c r="LAD208" s="875"/>
      <c r="LAE208" s="875"/>
      <c r="LAF208" s="875"/>
      <c r="LAG208" s="875"/>
      <c r="LAH208" s="875"/>
      <c r="LAI208" s="875"/>
      <c r="LAJ208" s="875"/>
      <c r="LAK208" s="875"/>
      <c r="LAL208" s="875"/>
      <c r="LAM208" s="875"/>
      <c r="LAN208" s="875"/>
      <c r="LAO208" s="875"/>
      <c r="LAP208" s="875"/>
      <c r="LAQ208" s="875"/>
      <c r="LAR208" s="875"/>
      <c r="LAS208" s="875"/>
      <c r="LAT208" s="875"/>
      <c r="LAU208" s="875"/>
      <c r="LAV208" s="875"/>
      <c r="LAW208" s="875"/>
      <c r="LAX208" s="875"/>
      <c r="LAY208" s="875"/>
      <c r="LAZ208" s="875"/>
      <c r="LBA208" s="875"/>
      <c r="LBB208" s="875"/>
      <c r="LBC208" s="875"/>
      <c r="LBD208" s="875"/>
      <c r="LBE208" s="875"/>
      <c r="LBF208" s="875"/>
      <c r="LBG208" s="875"/>
      <c r="LBH208" s="875"/>
      <c r="LBI208" s="875"/>
      <c r="LBJ208" s="875"/>
      <c r="LBK208" s="875"/>
      <c r="LBL208" s="875"/>
      <c r="LBM208" s="875"/>
      <c r="LBN208" s="875"/>
      <c r="LBO208" s="875"/>
      <c r="LBP208" s="875"/>
      <c r="LBQ208" s="875"/>
      <c r="LBR208" s="875"/>
      <c r="LBS208" s="875"/>
      <c r="LBT208" s="875"/>
      <c r="LBU208" s="875"/>
      <c r="LBV208" s="875"/>
      <c r="LBW208" s="875"/>
      <c r="LBX208" s="875"/>
      <c r="LBY208" s="875"/>
      <c r="LCA208" s="875"/>
      <c r="LCB208" s="875"/>
      <c r="LCC208" s="875"/>
      <c r="LCD208" s="875"/>
      <c r="LCE208" s="875"/>
      <c r="LCF208" s="875"/>
      <c r="LCG208" s="875"/>
      <c r="LCH208" s="875"/>
      <c r="LCI208" s="875"/>
      <c r="LCJ208" s="875"/>
      <c r="LCK208" s="875"/>
      <c r="LCL208" s="875"/>
      <c r="LCM208" s="875"/>
      <c r="LCN208" s="875"/>
      <c r="LCO208" s="875"/>
      <c r="LCP208" s="875"/>
      <c r="LCQ208" s="875"/>
      <c r="LCR208" s="875"/>
      <c r="LCS208" s="875"/>
      <c r="LCT208" s="875"/>
      <c r="LCU208" s="875"/>
      <c r="LCV208" s="875"/>
      <c r="LCW208" s="875"/>
      <c r="LCX208" s="875"/>
      <c r="LCY208" s="875"/>
      <c r="LCZ208" s="875"/>
      <c r="LDA208" s="875"/>
      <c r="LDB208" s="875"/>
      <c r="LDC208" s="875"/>
      <c r="LDD208" s="875"/>
      <c r="LDE208" s="875"/>
      <c r="LDF208" s="875"/>
      <c r="LDG208" s="875"/>
      <c r="LDH208" s="875"/>
      <c r="LDI208" s="875"/>
      <c r="LDJ208" s="875"/>
      <c r="LDK208" s="875"/>
      <c r="LDL208" s="875"/>
      <c r="LDM208" s="875"/>
      <c r="LDN208" s="875"/>
      <c r="LDO208" s="875"/>
      <c r="LDP208" s="875"/>
      <c r="LDQ208" s="875"/>
      <c r="LDR208" s="875"/>
      <c r="LDS208" s="875"/>
      <c r="LDT208" s="875"/>
      <c r="LDU208" s="875"/>
      <c r="LDV208" s="875"/>
      <c r="LDW208" s="875"/>
      <c r="LDX208" s="875"/>
      <c r="LDY208" s="875"/>
      <c r="LDZ208" s="875"/>
      <c r="LEA208" s="875"/>
      <c r="LEB208" s="875"/>
      <c r="LEC208" s="875"/>
      <c r="LED208" s="875"/>
      <c r="LEE208" s="875"/>
      <c r="LEF208" s="875"/>
      <c r="LEG208" s="875"/>
      <c r="LEH208" s="875"/>
      <c r="LEI208" s="875"/>
      <c r="LEJ208" s="875"/>
      <c r="LEK208" s="875"/>
      <c r="LEL208" s="875"/>
      <c r="LEM208" s="875"/>
      <c r="LEN208" s="875"/>
      <c r="LEO208" s="875"/>
      <c r="LEP208" s="875"/>
      <c r="LEQ208" s="875"/>
      <c r="LER208" s="875"/>
      <c r="LES208" s="875"/>
      <c r="LET208" s="875"/>
      <c r="LEU208" s="875"/>
      <c r="LEV208" s="875"/>
      <c r="LEW208" s="875"/>
      <c r="LEX208" s="875"/>
      <c r="LEY208" s="875"/>
      <c r="LEZ208" s="875"/>
      <c r="LFA208" s="875"/>
      <c r="LFB208" s="875"/>
      <c r="LFC208" s="875"/>
      <c r="LFD208" s="875"/>
      <c r="LFE208" s="875"/>
      <c r="LFF208" s="875"/>
      <c r="LFG208" s="875"/>
      <c r="LFH208" s="875"/>
      <c r="LFI208" s="875"/>
      <c r="LFJ208" s="875"/>
      <c r="LFK208" s="875"/>
      <c r="LFL208" s="875"/>
      <c r="LFM208" s="875"/>
      <c r="LFN208" s="875"/>
      <c r="LFO208" s="875"/>
      <c r="LFP208" s="875"/>
      <c r="LFQ208" s="875"/>
      <c r="LFR208" s="875"/>
      <c r="LFS208" s="875"/>
      <c r="LFT208" s="875"/>
      <c r="LFU208" s="875"/>
      <c r="LFV208" s="875"/>
      <c r="LFW208" s="875"/>
      <c r="LFX208" s="875"/>
      <c r="LFY208" s="875"/>
      <c r="LFZ208" s="875"/>
      <c r="LGA208" s="875"/>
      <c r="LGB208" s="875"/>
      <c r="LGC208" s="875"/>
      <c r="LGD208" s="875"/>
      <c r="LGE208" s="875"/>
      <c r="LGF208" s="875"/>
      <c r="LGG208" s="875"/>
      <c r="LGH208" s="875"/>
      <c r="LGI208" s="875"/>
      <c r="LGJ208" s="875"/>
      <c r="LGK208" s="875"/>
      <c r="LGL208" s="875"/>
      <c r="LGM208" s="875"/>
      <c r="LGN208" s="875"/>
      <c r="LGO208" s="875"/>
      <c r="LGP208" s="875"/>
      <c r="LGQ208" s="875"/>
      <c r="LGR208" s="875"/>
      <c r="LGS208" s="875"/>
      <c r="LGT208" s="875"/>
      <c r="LGU208" s="875"/>
      <c r="LGV208" s="875"/>
      <c r="LGW208" s="875"/>
      <c r="LGX208" s="875"/>
      <c r="LGY208" s="875"/>
      <c r="LGZ208" s="875"/>
      <c r="LHA208" s="875"/>
      <c r="LHB208" s="875"/>
      <c r="LHC208" s="875"/>
      <c r="LHD208" s="875"/>
      <c r="LHE208" s="875"/>
      <c r="LHF208" s="875"/>
      <c r="LHG208" s="875"/>
      <c r="LHH208" s="875"/>
      <c r="LHI208" s="875"/>
      <c r="LHJ208" s="875"/>
      <c r="LHK208" s="875"/>
      <c r="LHL208" s="875"/>
      <c r="LHM208" s="875"/>
      <c r="LHN208" s="875"/>
      <c r="LHO208" s="875"/>
      <c r="LHP208" s="875"/>
      <c r="LHQ208" s="875"/>
      <c r="LHR208" s="875"/>
      <c r="LHS208" s="875"/>
      <c r="LHT208" s="875"/>
      <c r="LHU208" s="875"/>
      <c r="LHV208" s="875"/>
      <c r="LHW208" s="875"/>
      <c r="LHX208" s="875"/>
      <c r="LHY208" s="875"/>
      <c r="LHZ208" s="875"/>
      <c r="LIA208" s="875"/>
      <c r="LIB208" s="875"/>
      <c r="LIC208" s="875"/>
      <c r="LID208" s="875"/>
      <c r="LIE208" s="875"/>
      <c r="LIF208" s="875"/>
      <c r="LIG208" s="875"/>
      <c r="LIH208" s="875"/>
      <c r="LII208" s="875"/>
      <c r="LIJ208" s="875"/>
      <c r="LIK208" s="875"/>
      <c r="LIL208" s="875"/>
      <c r="LIM208" s="875"/>
      <c r="LIN208" s="875"/>
      <c r="LIO208" s="875"/>
      <c r="LIP208" s="875"/>
      <c r="LIQ208" s="875"/>
      <c r="LIR208" s="875"/>
      <c r="LIS208" s="875"/>
      <c r="LIT208" s="875"/>
      <c r="LIU208" s="875"/>
      <c r="LIV208" s="875"/>
      <c r="LIW208" s="875"/>
      <c r="LIX208" s="875"/>
      <c r="LIY208" s="875"/>
      <c r="LIZ208" s="875"/>
      <c r="LJA208" s="875"/>
      <c r="LJB208" s="875"/>
      <c r="LJC208" s="875"/>
      <c r="LJD208" s="875"/>
      <c r="LJE208" s="875"/>
      <c r="LJF208" s="875"/>
      <c r="LJG208" s="875"/>
      <c r="LJH208" s="875"/>
      <c r="LJI208" s="875"/>
      <c r="LJJ208" s="875"/>
      <c r="LJK208" s="875"/>
      <c r="LJL208" s="875"/>
      <c r="LJM208" s="875"/>
      <c r="LJN208" s="875"/>
      <c r="LJO208" s="875"/>
      <c r="LJP208" s="875"/>
      <c r="LJQ208" s="875"/>
      <c r="LJR208" s="875"/>
      <c r="LJS208" s="875"/>
      <c r="LJT208" s="875"/>
      <c r="LJU208" s="875"/>
      <c r="LJV208" s="875"/>
      <c r="LJW208" s="875"/>
      <c r="LJX208" s="875"/>
      <c r="LJY208" s="875"/>
      <c r="LJZ208" s="875"/>
      <c r="LKA208" s="875"/>
      <c r="LKB208" s="875"/>
      <c r="LKC208" s="875"/>
      <c r="LKD208" s="875"/>
      <c r="LKE208" s="875"/>
      <c r="LKF208" s="875"/>
      <c r="LKG208" s="875"/>
      <c r="LKH208" s="875"/>
      <c r="LKI208" s="875"/>
      <c r="LKJ208" s="875"/>
      <c r="LKK208" s="875"/>
      <c r="LKL208" s="875"/>
      <c r="LKM208" s="875"/>
      <c r="LKN208" s="875"/>
      <c r="LKO208" s="875"/>
      <c r="LKP208" s="875"/>
      <c r="LKQ208" s="875"/>
      <c r="LKR208" s="875"/>
      <c r="LKS208" s="875"/>
      <c r="LKT208" s="875"/>
      <c r="LKU208" s="875"/>
      <c r="LKV208" s="875"/>
      <c r="LKW208" s="875"/>
      <c r="LKX208" s="875"/>
      <c r="LKY208" s="875"/>
      <c r="LKZ208" s="875"/>
      <c r="LLA208" s="875"/>
      <c r="LLB208" s="875"/>
      <c r="LLC208" s="875"/>
      <c r="LLD208" s="875"/>
      <c r="LLE208" s="875"/>
      <c r="LLF208" s="875"/>
      <c r="LLG208" s="875"/>
      <c r="LLH208" s="875"/>
      <c r="LLI208" s="875"/>
      <c r="LLJ208" s="875"/>
      <c r="LLK208" s="875"/>
      <c r="LLL208" s="875"/>
      <c r="LLM208" s="875"/>
      <c r="LLN208" s="875"/>
      <c r="LLO208" s="875"/>
      <c r="LLP208" s="875"/>
      <c r="LLQ208" s="875"/>
      <c r="LLR208" s="875"/>
      <c r="LLS208" s="875"/>
      <c r="LLT208" s="875"/>
      <c r="LLU208" s="875"/>
      <c r="LLW208" s="875"/>
      <c r="LLX208" s="875"/>
      <c r="LLY208" s="875"/>
      <c r="LLZ208" s="875"/>
      <c r="LMA208" s="875"/>
      <c r="LMB208" s="875"/>
      <c r="LMC208" s="875"/>
      <c r="LMD208" s="875"/>
      <c r="LME208" s="875"/>
      <c r="LMF208" s="875"/>
      <c r="LMG208" s="875"/>
      <c r="LMH208" s="875"/>
      <c r="LMI208" s="875"/>
      <c r="LMJ208" s="875"/>
      <c r="LMK208" s="875"/>
      <c r="LML208" s="875"/>
      <c r="LMM208" s="875"/>
      <c r="LMN208" s="875"/>
      <c r="LMO208" s="875"/>
      <c r="LMP208" s="875"/>
      <c r="LMQ208" s="875"/>
      <c r="LMR208" s="875"/>
      <c r="LMS208" s="875"/>
      <c r="LMT208" s="875"/>
      <c r="LMU208" s="875"/>
      <c r="LMV208" s="875"/>
      <c r="LMW208" s="875"/>
      <c r="LMX208" s="875"/>
      <c r="LMY208" s="875"/>
      <c r="LMZ208" s="875"/>
      <c r="LNA208" s="875"/>
      <c r="LNB208" s="875"/>
      <c r="LNC208" s="875"/>
      <c r="LND208" s="875"/>
      <c r="LNE208" s="875"/>
      <c r="LNF208" s="875"/>
      <c r="LNG208" s="875"/>
      <c r="LNH208" s="875"/>
      <c r="LNI208" s="875"/>
      <c r="LNJ208" s="875"/>
      <c r="LNK208" s="875"/>
      <c r="LNL208" s="875"/>
      <c r="LNM208" s="875"/>
      <c r="LNN208" s="875"/>
      <c r="LNO208" s="875"/>
      <c r="LNP208" s="875"/>
      <c r="LNQ208" s="875"/>
      <c r="LNR208" s="875"/>
      <c r="LNS208" s="875"/>
      <c r="LNT208" s="875"/>
      <c r="LNU208" s="875"/>
      <c r="LNV208" s="875"/>
      <c r="LNW208" s="875"/>
      <c r="LNX208" s="875"/>
      <c r="LNY208" s="875"/>
      <c r="LNZ208" s="875"/>
      <c r="LOA208" s="875"/>
      <c r="LOB208" s="875"/>
      <c r="LOC208" s="875"/>
      <c r="LOD208" s="875"/>
      <c r="LOE208" s="875"/>
      <c r="LOF208" s="875"/>
      <c r="LOG208" s="875"/>
      <c r="LOH208" s="875"/>
      <c r="LOI208" s="875"/>
      <c r="LOJ208" s="875"/>
      <c r="LOK208" s="875"/>
      <c r="LOL208" s="875"/>
      <c r="LOM208" s="875"/>
      <c r="LON208" s="875"/>
      <c r="LOO208" s="875"/>
      <c r="LOP208" s="875"/>
      <c r="LOQ208" s="875"/>
      <c r="LOR208" s="875"/>
      <c r="LOS208" s="875"/>
      <c r="LOT208" s="875"/>
      <c r="LOU208" s="875"/>
      <c r="LOV208" s="875"/>
      <c r="LOW208" s="875"/>
      <c r="LOX208" s="875"/>
      <c r="LOY208" s="875"/>
      <c r="LOZ208" s="875"/>
      <c r="LPA208" s="875"/>
      <c r="LPB208" s="875"/>
      <c r="LPC208" s="875"/>
      <c r="LPD208" s="875"/>
      <c r="LPE208" s="875"/>
      <c r="LPF208" s="875"/>
      <c r="LPG208" s="875"/>
      <c r="LPH208" s="875"/>
      <c r="LPI208" s="875"/>
      <c r="LPJ208" s="875"/>
      <c r="LPK208" s="875"/>
      <c r="LPL208" s="875"/>
      <c r="LPM208" s="875"/>
      <c r="LPN208" s="875"/>
      <c r="LPO208" s="875"/>
      <c r="LPP208" s="875"/>
      <c r="LPQ208" s="875"/>
      <c r="LPR208" s="875"/>
      <c r="LPS208" s="875"/>
      <c r="LPT208" s="875"/>
      <c r="LPU208" s="875"/>
      <c r="LPV208" s="875"/>
      <c r="LPW208" s="875"/>
      <c r="LPX208" s="875"/>
      <c r="LPY208" s="875"/>
      <c r="LPZ208" s="875"/>
      <c r="LQA208" s="875"/>
      <c r="LQB208" s="875"/>
      <c r="LQC208" s="875"/>
      <c r="LQD208" s="875"/>
      <c r="LQE208" s="875"/>
      <c r="LQF208" s="875"/>
      <c r="LQG208" s="875"/>
      <c r="LQH208" s="875"/>
      <c r="LQI208" s="875"/>
      <c r="LQJ208" s="875"/>
      <c r="LQK208" s="875"/>
      <c r="LQL208" s="875"/>
      <c r="LQM208" s="875"/>
      <c r="LQN208" s="875"/>
      <c r="LQO208" s="875"/>
      <c r="LQP208" s="875"/>
      <c r="LQQ208" s="875"/>
      <c r="LQR208" s="875"/>
      <c r="LQS208" s="875"/>
      <c r="LQT208" s="875"/>
      <c r="LQU208" s="875"/>
      <c r="LQV208" s="875"/>
      <c r="LQW208" s="875"/>
      <c r="LQX208" s="875"/>
      <c r="LQY208" s="875"/>
      <c r="LQZ208" s="875"/>
      <c r="LRA208" s="875"/>
      <c r="LRB208" s="875"/>
      <c r="LRC208" s="875"/>
      <c r="LRD208" s="875"/>
      <c r="LRE208" s="875"/>
      <c r="LRF208" s="875"/>
      <c r="LRG208" s="875"/>
      <c r="LRH208" s="875"/>
      <c r="LRI208" s="875"/>
      <c r="LRJ208" s="875"/>
      <c r="LRK208" s="875"/>
      <c r="LRL208" s="875"/>
      <c r="LRM208" s="875"/>
      <c r="LRN208" s="875"/>
      <c r="LRO208" s="875"/>
      <c r="LRP208" s="875"/>
      <c r="LRQ208" s="875"/>
      <c r="LRR208" s="875"/>
      <c r="LRS208" s="875"/>
      <c r="LRT208" s="875"/>
      <c r="LRU208" s="875"/>
      <c r="LRV208" s="875"/>
      <c r="LRW208" s="875"/>
      <c r="LRX208" s="875"/>
      <c r="LRY208" s="875"/>
      <c r="LRZ208" s="875"/>
      <c r="LSA208" s="875"/>
      <c r="LSB208" s="875"/>
      <c r="LSC208" s="875"/>
      <c r="LSD208" s="875"/>
      <c r="LSE208" s="875"/>
      <c r="LSF208" s="875"/>
      <c r="LSG208" s="875"/>
      <c r="LSH208" s="875"/>
      <c r="LSI208" s="875"/>
      <c r="LSJ208" s="875"/>
      <c r="LSK208" s="875"/>
      <c r="LSL208" s="875"/>
      <c r="LSM208" s="875"/>
      <c r="LSN208" s="875"/>
      <c r="LSO208" s="875"/>
      <c r="LSP208" s="875"/>
      <c r="LSQ208" s="875"/>
      <c r="LSR208" s="875"/>
      <c r="LSS208" s="875"/>
      <c r="LST208" s="875"/>
      <c r="LSU208" s="875"/>
      <c r="LSV208" s="875"/>
      <c r="LSW208" s="875"/>
      <c r="LSX208" s="875"/>
      <c r="LSY208" s="875"/>
      <c r="LSZ208" s="875"/>
      <c r="LTA208" s="875"/>
      <c r="LTB208" s="875"/>
      <c r="LTC208" s="875"/>
      <c r="LTD208" s="875"/>
      <c r="LTE208" s="875"/>
      <c r="LTF208" s="875"/>
      <c r="LTG208" s="875"/>
      <c r="LTH208" s="875"/>
      <c r="LTI208" s="875"/>
      <c r="LTJ208" s="875"/>
      <c r="LTK208" s="875"/>
      <c r="LTL208" s="875"/>
      <c r="LTM208" s="875"/>
      <c r="LTN208" s="875"/>
      <c r="LTO208" s="875"/>
      <c r="LTP208" s="875"/>
      <c r="LTQ208" s="875"/>
      <c r="LTR208" s="875"/>
      <c r="LTS208" s="875"/>
      <c r="LTT208" s="875"/>
      <c r="LTU208" s="875"/>
      <c r="LTV208" s="875"/>
      <c r="LTW208" s="875"/>
      <c r="LTX208" s="875"/>
      <c r="LTY208" s="875"/>
      <c r="LTZ208" s="875"/>
      <c r="LUA208" s="875"/>
      <c r="LUB208" s="875"/>
      <c r="LUC208" s="875"/>
      <c r="LUD208" s="875"/>
      <c r="LUE208" s="875"/>
      <c r="LUF208" s="875"/>
      <c r="LUG208" s="875"/>
      <c r="LUH208" s="875"/>
      <c r="LUI208" s="875"/>
      <c r="LUJ208" s="875"/>
      <c r="LUK208" s="875"/>
      <c r="LUL208" s="875"/>
      <c r="LUM208" s="875"/>
      <c r="LUN208" s="875"/>
      <c r="LUO208" s="875"/>
      <c r="LUP208" s="875"/>
      <c r="LUQ208" s="875"/>
      <c r="LUR208" s="875"/>
      <c r="LUS208" s="875"/>
      <c r="LUT208" s="875"/>
      <c r="LUU208" s="875"/>
      <c r="LUV208" s="875"/>
      <c r="LUW208" s="875"/>
      <c r="LUX208" s="875"/>
      <c r="LUY208" s="875"/>
      <c r="LUZ208" s="875"/>
      <c r="LVA208" s="875"/>
      <c r="LVB208" s="875"/>
      <c r="LVC208" s="875"/>
      <c r="LVD208" s="875"/>
      <c r="LVE208" s="875"/>
      <c r="LVF208" s="875"/>
      <c r="LVG208" s="875"/>
      <c r="LVH208" s="875"/>
      <c r="LVI208" s="875"/>
      <c r="LVJ208" s="875"/>
      <c r="LVK208" s="875"/>
      <c r="LVL208" s="875"/>
      <c r="LVM208" s="875"/>
      <c r="LVN208" s="875"/>
      <c r="LVO208" s="875"/>
      <c r="LVP208" s="875"/>
      <c r="LVQ208" s="875"/>
      <c r="LVS208" s="875"/>
      <c r="LVT208" s="875"/>
      <c r="LVU208" s="875"/>
      <c r="LVV208" s="875"/>
      <c r="LVW208" s="875"/>
      <c r="LVX208" s="875"/>
      <c r="LVY208" s="875"/>
      <c r="LVZ208" s="875"/>
      <c r="LWA208" s="875"/>
      <c r="LWB208" s="875"/>
      <c r="LWC208" s="875"/>
      <c r="LWD208" s="875"/>
      <c r="LWE208" s="875"/>
      <c r="LWF208" s="875"/>
      <c r="LWG208" s="875"/>
      <c r="LWH208" s="875"/>
      <c r="LWI208" s="875"/>
      <c r="LWJ208" s="875"/>
      <c r="LWK208" s="875"/>
      <c r="LWL208" s="875"/>
      <c r="LWM208" s="875"/>
      <c r="LWN208" s="875"/>
      <c r="LWO208" s="875"/>
      <c r="LWP208" s="875"/>
      <c r="LWQ208" s="875"/>
      <c r="LWR208" s="875"/>
      <c r="LWS208" s="875"/>
      <c r="LWT208" s="875"/>
      <c r="LWU208" s="875"/>
      <c r="LWV208" s="875"/>
      <c r="LWW208" s="875"/>
      <c r="LWX208" s="875"/>
      <c r="LWY208" s="875"/>
      <c r="LWZ208" s="875"/>
      <c r="LXA208" s="875"/>
      <c r="LXB208" s="875"/>
      <c r="LXC208" s="875"/>
      <c r="LXD208" s="875"/>
      <c r="LXE208" s="875"/>
      <c r="LXF208" s="875"/>
      <c r="LXG208" s="875"/>
      <c r="LXH208" s="875"/>
      <c r="LXI208" s="875"/>
      <c r="LXJ208" s="875"/>
      <c r="LXK208" s="875"/>
      <c r="LXL208" s="875"/>
      <c r="LXM208" s="875"/>
      <c r="LXN208" s="875"/>
      <c r="LXO208" s="875"/>
      <c r="LXP208" s="875"/>
      <c r="LXQ208" s="875"/>
      <c r="LXR208" s="875"/>
      <c r="LXS208" s="875"/>
      <c r="LXT208" s="875"/>
      <c r="LXU208" s="875"/>
      <c r="LXV208" s="875"/>
      <c r="LXW208" s="875"/>
      <c r="LXX208" s="875"/>
      <c r="LXY208" s="875"/>
      <c r="LXZ208" s="875"/>
      <c r="LYA208" s="875"/>
      <c r="LYB208" s="875"/>
      <c r="LYC208" s="875"/>
      <c r="LYD208" s="875"/>
      <c r="LYE208" s="875"/>
      <c r="LYF208" s="875"/>
      <c r="LYG208" s="875"/>
      <c r="LYH208" s="875"/>
      <c r="LYI208" s="875"/>
      <c r="LYJ208" s="875"/>
      <c r="LYK208" s="875"/>
      <c r="LYL208" s="875"/>
      <c r="LYM208" s="875"/>
      <c r="LYN208" s="875"/>
      <c r="LYO208" s="875"/>
      <c r="LYP208" s="875"/>
      <c r="LYQ208" s="875"/>
      <c r="LYR208" s="875"/>
      <c r="LYS208" s="875"/>
      <c r="LYT208" s="875"/>
      <c r="LYU208" s="875"/>
      <c r="LYV208" s="875"/>
      <c r="LYW208" s="875"/>
      <c r="LYX208" s="875"/>
      <c r="LYY208" s="875"/>
      <c r="LYZ208" s="875"/>
      <c r="LZA208" s="875"/>
      <c r="LZB208" s="875"/>
      <c r="LZC208" s="875"/>
      <c r="LZD208" s="875"/>
      <c r="LZE208" s="875"/>
      <c r="LZF208" s="875"/>
      <c r="LZG208" s="875"/>
      <c r="LZH208" s="875"/>
      <c r="LZI208" s="875"/>
      <c r="LZJ208" s="875"/>
      <c r="LZK208" s="875"/>
      <c r="LZL208" s="875"/>
      <c r="LZM208" s="875"/>
      <c r="LZN208" s="875"/>
      <c r="LZO208" s="875"/>
      <c r="LZP208" s="875"/>
      <c r="LZQ208" s="875"/>
      <c r="LZR208" s="875"/>
      <c r="LZS208" s="875"/>
      <c r="LZT208" s="875"/>
      <c r="LZU208" s="875"/>
      <c r="LZV208" s="875"/>
      <c r="LZW208" s="875"/>
      <c r="LZX208" s="875"/>
      <c r="LZY208" s="875"/>
      <c r="LZZ208" s="875"/>
      <c r="MAA208" s="875"/>
      <c r="MAB208" s="875"/>
      <c r="MAC208" s="875"/>
      <c r="MAD208" s="875"/>
      <c r="MAE208" s="875"/>
      <c r="MAF208" s="875"/>
      <c r="MAG208" s="875"/>
      <c r="MAH208" s="875"/>
      <c r="MAI208" s="875"/>
      <c r="MAJ208" s="875"/>
      <c r="MAK208" s="875"/>
      <c r="MAL208" s="875"/>
      <c r="MAM208" s="875"/>
      <c r="MAN208" s="875"/>
      <c r="MAO208" s="875"/>
      <c r="MAP208" s="875"/>
      <c r="MAQ208" s="875"/>
      <c r="MAR208" s="875"/>
      <c r="MAS208" s="875"/>
      <c r="MAT208" s="875"/>
      <c r="MAU208" s="875"/>
      <c r="MAV208" s="875"/>
      <c r="MAW208" s="875"/>
      <c r="MAX208" s="875"/>
      <c r="MAY208" s="875"/>
      <c r="MAZ208" s="875"/>
      <c r="MBA208" s="875"/>
      <c r="MBB208" s="875"/>
      <c r="MBC208" s="875"/>
      <c r="MBD208" s="875"/>
      <c r="MBE208" s="875"/>
      <c r="MBF208" s="875"/>
      <c r="MBG208" s="875"/>
      <c r="MBH208" s="875"/>
      <c r="MBI208" s="875"/>
      <c r="MBJ208" s="875"/>
      <c r="MBK208" s="875"/>
      <c r="MBL208" s="875"/>
      <c r="MBM208" s="875"/>
      <c r="MBN208" s="875"/>
      <c r="MBO208" s="875"/>
      <c r="MBP208" s="875"/>
      <c r="MBQ208" s="875"/>
      <c r="MBR208" s="875"/>
      <c r="MBS208" s="875"/>
      <c r="MBT208" s="875"/>
      <c r="MBU208" s="875"/>
      <c r="MBV208" s="875"/>
      <c r="MBW208" s="875"/>
      <c r="MBX208" s="875"/>
      <c r="MBY208" s="875"/>
      <c r="MBZ208" s="875"/>
      <c r="MCA208" s="875"/>
      <c r="MCB208" s="875"/>
      <c r="MCC208" s="875"/>
      <c r="MCD208" s="875"/>
      <c r="MCE208" s="875"/>
      <c r="MCF208" s="875"/>
      <c r="MCG208" s="875"/>
      <c r="MCH208" s="875"/>
      <c r="MCI208" s="875"/>
      <c r="MCJ208" s="875"/>
      <c r="MCK208" s="875"/>
      <c r="MCL208" s="875"/>
      <c r="MCM208" s="875"/>
      <c r="MCN208" s="875"/>
      <c r="MCO208" s="875"/>
      <c r="MCP208" s="875"/>
      <c r="MCQ208" s="875"/>
      <c r="MCR208" s="875"/>
      <c r="MCS208" s="875"/>
      <c r="MCT208" s="875"/>
      <c r="MCU208" s="875"/>
      <c r="MCV208" s="875"/>
      <c r="MCW208" s="875"/>
      <c r="MCX208" s="875"/>
      <c r="MCY208" s="875"/>
      <c r="MCZ208" s="875"/>
      <c r="MDA208" s="875"/>
      <c r="MDB208" s="875"/>
      <c r="MDC208" s="875"/>
      <c r="MDD208" s="875"/>
      <c r="MDE208" s="875"/>
      <c r="MDF208" s="875"/>
      <c r="MDG208" s="875"/>
      <c r="MDH208" s="875"/>
      <c r="MDI208" s="875"/>
      <c r="MDJ208" s="875"/>
      <c r="MDK208" s="875"/>
      <c r="MDL208" s="875"/>
      <c r="MDM208" s="875"/>
      <c r="MDN208" s="875"/>
      <c r="MDO208" s="875"/>
      <c r="MDP208" s="875"/>
      <c r="MDQ208" s="875"/>
      <c r="MDR208" s="875"/>
      <c r="MDS208" s="875"/>
      <c r="MDT208" s="875"/>
      <c r="MDU208" s="875"/>
      <c r="MDV208" s="875"/>
      <c r="MDW208" s="875"/>
      <c r="MDX208" s="875"/>
      <c r="MDY208" s="875"/>
      <c r="MDZ208" s="875"/>
      <c r="MEA208" s="875"/>
      <c r="MEB208" s="875"/>
      <c r="MEC208" s="875"/>
      <c r="MED208" s="875"/>
      <c r="MEE208" s="875"/>
      <c r="MEF208" s="875"/>
      <c r="MEG208" s="875"/>
      <c r="MEH208" s="875"/>
      <c r="MEI208" s="875"/>
      <c r="MEJ208" s="875"/>
      <c r="MEK208" s="875"/>
      <c r="MEL208" s="875"/>
      <c r="MEM208" s="875"/>
      <c r="MEN208" s="875"/>
      <c r="MEO208" s="875"/>
      <c r="MEP208" s="875"/>
      <c r="MEQ208" s="875"/>
      <c r="MER208" s="875"/>
      <c r="MES208" s="875"/>
      <c r="MET208" s="875"/>
      <c r="MEU208" s="875"/>
      <c r="MEV208" s="875"/>
      <c r="MEW208" s="875"/>
      <c r="MEX208" s="875"/>
      <c r="MEY208" s="875"/>
      <c r="MEZ208" s="875"/>
      <c r="MFA208" s="875"/>
      <c r="MFB208" s="875"/>
      <c r="MFC208" s="875"/>
      <c r="MFD208" s="875"/>
      <c r="MFE208" s="875"/>
      <c r="MFF208" s="875"/>
      <c r="MFG208" s="875"/>
      <c r="MFH208" s="875"/>
      <c r="MFI208" s="875"/>
      <c r="MFJ208" s="875"/>
      <c r="MFK208" s="875"/>
      <c r="MFL208" s="875"/>
      <c r="MFM208" s="875"/>
      <c r="MFO208" s="875"/>
      <c r="MFP208" s="875"/>
      <c r="MFQ208" s="875"/>
      <c r="MFR208" s="875"/>
      <c r="MFS208" s="875"/>
      <c r="MFT208" s="875"/>
      <c r="MFU208" s="875"/>
      <c r="MFV208" s="875"/>
      <c r="MFW208" s="875"/>
      <c r="MFX208" s="875"/>
      <c r="MFY208" s="875"/>
      <c r="MFZ208" s="875"/>
      <c r="MGA208" s="875"/>
      <c r="MGB208" s="875"/>
      <c r="MGC208" s="875"/>
      <c r="MGD208" s="875"/>
      <c r="MGE208" s="875"/>
      <c r="MGF208" s="875"/>
      <c r="MGG208" s="875"/>
      <c r="MGH208" s="875"/>
      <c r="MGI208" s="875"/>
      <c r="MGJ208" s="875"/>
      <c r="MGK208" s="875"/>
      <c r="MGL208" s="875"/>
      <c r="MGM208" s="875"/>
      <c r="MGN208" s="875"/>
      <c r="MGO208" s="875"/>
      <c r="MGP208" s="875"/>
      <c r="MGQ208" s="875"/>
      <c r="MGR208" s="875"/>
      <c r="MGS208" s="875"/>
      <c r="MGT208" s="875"/>
      <c r="MGU208" s="875"/>
      <c r="MGV208" s="875"/>
      <c r="MGW208" s="875"/>
      <c r="MGX208" s="875"/>
      <c r="MGY208" s="875"/>
      <c r="MGZ208" s="875"/>
      <c r="MHA208" s="875"/>
      <c r="MHB208" s="875"/>
      <c r="MHC208" s="875"/>
      <c r="MHD208" s="875"/>
      <c r="MHE208" s="875"/>
      <c r="MHF208" s="875"/>
      <c r="MHG208" s="875"/>
      <c r="MHH208" s="875"/>
      <c r="MHI208" s="875"/>
      <c r="MHJ208" s="875"/>
      <c r="MHK208" s="875"/>
      <c r="MHL208" s="875"/>
      <c r="MHM208" s="875"/>
      <c r="MHN208" s="875"/>
      <c r="MHO208" s="875"/>
      <c r="MHP208" s="875"/>
      <c r="MHQ208" s="875"/>
      <c r="MHR208" s="875"/>
      <c r="MHS208" s="875"/>
      <c r="MHT208" s="875"/>
      <c r="MHU208" s="875"/>
      <c r="MHV208" s="875"/>
      <c r="MHW208" s="875"/>
      <c r="MHX208" s="875"/>
      <c r="MHY208" s="875"/>
      <c r="MHZ208" s="875"/>
      <c r="MIA208" s="875"/>
      <c r="MIB208" s="875"/>
      <c r="MIC208" s="875"/>
      <c r="MID208" s="875"/>
      <c r="MIE208" s="875"/>
      <c r="MIF208" s="875"/>
      <c r="MIG208" s="875"/>
      <c r="MIH208" s="875"/>
      <c r="MII208" s="875"/>
      <c r="MIJ208" s="875"/>
      <c r="MIK208" s="875"/>
      <c r="MIL208" s="875"/>
      <c r="MIM208" s="875"/>
      <c r="MIN208" s="875"/>
      <c r="MIO208" s="875"/>
      <c r="MIP208" s="875"/>
      <c r="MIQ208" s="875"/>
      <c r="MIR208" s="875"/>
      <c r="MIS208" s="875"/>
      <c r="MIT208" s="875"/>
      <c r="MIU208" s="875"/>
      <c r="MIV208" s="875"/>
      <c r="MIW208" s="875"/>
      <c r="MIX208" s="875"/>
      <c r="MIY208" s="875"/>
      <c r="MIZ208" s="875"/>
      <c r="MJA208" s="875"/>
      <c r="MJB208" s="875"/>
      <c r="MJC208" s="875"/>
      <c r="MJD208" s="875"/>
      <c r="MJE208" s="875"/>
      <c r="MJF208" s="875"/>
      <c r="MJG208" s="875"/>
      <c r="MJH208" s="875"/>
      <c r="MJI208" s="875"/>
      <c r="MJJ208" s="875"/>
      <c r="MJK208" s="875"/>
      <c r="MJL208" s="875"/>
      <c r="MJM208" s="875"/>
      <c r="MJN208" s="875"/>
      <c r="MJO208" s="875"/>
      <c r="MJP208" s="875"/>
      <c r="MJQ208" s="875"/>
      <c r="MJR208" s="875"/>
      <c r="MJS208" s="875"/>
      <c r="MJT208" s="875"/>
      <c r="MJU208" s="875"/>
      <c r="MJV208" s="875"/>
      <c r="MJW208" s="875"/>
      <c r="MJX208" s="875"/>
      <c r="MJY208" s="875"/>
      <c r="MJZ208" s="875"/>
      <c r="MKA208" s="875"/>
      <c r="MKB208" s="875"/>
      <c r="MKC208" s="875"/>
      <c r="MKD208" s="875"/>
      <c r="MKE208" s="875"/>
      <c r="MKF208" s="875"/>
      <c r="MKG208" s="875"/>
      <c r="MKH208" s="875"/>
      <c r="MKI208" s="875"/>
      <c r="MKJ208" s="875"/>
      <c r="MKK208" s="875"/>
      <c r="MKL208" s="875"/>
      <c r="MKM208" s="875"/>
      <c r="MKN208" s="875"/>
      <c r="MKO208" s="875"/>
      <c r="MKP208" s="875"/>
      <c r="MKQ208" s="875"/>
      <c r="MKR208" s="875"/>
      <c r="MKS208" s="875"/>
      <c r="MKT208" s="875"/>
      <c r="MKU208" s="875"/>
      <c r="MKV208" s="875"/>
      <c r="MKW208" s="875"/>
      <c r="MKX208" s="875"/>
      <c r="MKY208" s="875"/>
      <c r="MKZ208" s="875"/>
      <c r="MLA208" s="875"/>
      <c r="MLB208" s="875"/>
      <c r="MLC208" s="875"/>
      <c r="MLD208" s="875"/>
      <c r="MLE208" s="875"/>
      <c r="MLF208" s="875"/>
      <c r="MLG208" s="875"/>
      <c r="MLH208" s="875"/>
      <c r="MLI208" s="875"/>
      <c r="MLJ208" s="875"/>
      <c r="MLK208" s="875"/>
      <c r="MLL208" s="875"/>
      <c r="MLM208" s="875"/>
      <c r="MLN208" s="875"/>
      <c r="MLO208" s="875"/>
      <c r="MLP208" s="875"/>
      <c r="MLQ208" s="875"/>
      <c r="MLR208" s="875"/>
      <c r="MLS208" s="875"/>
      <c r="MLT208" s="875"/>
      <c r="MLU208" s="875"/>
      <c r="MLV208" s="875"/>
      <c r="MLW208" s="875"/>
      <c r="MLX208" s="875"/>
      <c r="MLY208" s="875"/>
      <c r="MLZ208" s="875"/>
      <c r="MMA208" s="875"/>
      <c r="MMB208" s="875"/>
      <c r="MMC208" s="875"/>
      <c r="MMD208" s="875"/>
      <c r="MME208" s="875"/>
      <c r="MMF208" s="875"/>
      <c r="MMG208" s="875"/>
      <c r="MMH208" s="875"/>
      <c r="MMI208" s="875"/>
      <c r="MMJ208" s="875"/>
      <c r="MMK208" s="875"/>
      <c r="MML208" s="875"/>
      <c r="MMM208" s="875"/>
      <c r="MMN208" s="875"/>
      <c r="MMO208" s="875"/>
      <c r="MMP208" s="875"/>
      <c r="MMQ208" s="875"/>
      <c r="MMR208" s="875"/>
      <c r="MMS208" s="875"/>
      <c r="MMT208" s="875"/>
      <c r="MMU208" s="875"/>
      <c r="MMV208" s="875"/>
      <c r="MMW208" s="875"/>
      <c r="MMX208" s="875"/>
      <c r="MMY208" s="875"/>
      <c r="MMZ208" s="875"/>
      <c r="MNA208" s="875"/>
      <c r="MNB208" s="875"/>
      <c r="MNC208" s="875"/>
      <c r="MND208" s="875"/>
      <c r="MNE208" s="875"/>
      <c r="MNF208" s="875"/>
      <c r="MNG208" s="875"/>
      <c r="MNH208" s="875"/>
      <c r="MNI208" s="875"/>
      <c r="MNJ208" s="875"/>
      <c r="MNK208" s="875"/>
      <c r="MNL208" s="875"/>
      <c r="MNM208" s="875"/>
      <c r="MNN208" s="875"/>
      <c r="MNO208" s="875"/>
      <c r="MNP208" s="875"/>
      <c r="MNQ208" s="875"/>
      <c r="MNR208" s="875"/>
      <c r="MNS208" s="875"/>
      <c r="MNT208" s="875"/>
      <c r="MNU208" s="875"/>
      <c r="MNV208" s="875"/>
      <c r="MNW208" s="875"/>
      <c r="MNX208" s="875"/>
      <c r="MNY208" s="875"/>
      <c r="MNZ208" s="875"/>
      <c r="MOA208" s="875"/>
      <c r="MOB208" s="875"/>
      <c r="MOC208" s="875"/>
      <c r="MOD208" s="875"/>
      <c r="MOE208" s="875"/>
      <c r="MOF208" s="875"/>
      <c r="MOG208" s="875"/>
      <c r="MOH208" s="875"/>
      <c r="MOI208" s="875"/>
      <c r="MOJ208" s="875"/>
      <c r="MOK208" s="875"/>
      <c r="MOL208" s="875"/>
      <c r="MOM208" s="875"/>
      <c r="MON208" s="875"/>
      <c r="MOO208" s="875"/>
      <c r="MOP208" s="875"/>
      <c r="MOQ208" s="875"/>
      <c r="MOR208" s="875"/>
      <c r="MOS208" s="875"/>
      <c r="MOT208" s="875"/>
      <c r="MOU208" s="875"/>
      <c r="MOV208" s="875"/>
      <c r="MOW208" s="875"/>
      <c r="MOX208" s="875"/>
      <c r="MOY208" s="875"/>
      <c r="MOZ208" s="875"/>
      <c r="MPA208" s="875"/>
      <c r="MPB208" s="875"/>
      <c r="MPC208" s="875"/>
      <c r="MPD208" s="875"/>
      <c r="MPE208" s="875"/>
      <c r="MPF208" s="875"/>
      <c r="MPG208" s="875"/>
      <c r="MPH208" s="875"/>
      <c r="MPI208" s="875"/>
      <c r="MPK208" s="875"/>
      <c r="MPL208" s="875"/>
      <c r="MPM208" s="875"/>
      <c r="MPN208" s="875"/>
      <c r="MPO208" s="875"/>
      <c r="MPP208" s="875"/>
      <c r="MPQ208" s="875"/>
      <c r="MPR208" s="875"/>
      <c r="MPS208" s="875"/>
      <c r="MPT208" s="875"/>
      <c r="MPU208" s="875"/>
      <c r="MPV208" s="875"/>
      <c r="MPW208" s="875"/>
      <c r="MPX208" s="875"/>
      <c r="MPY208" s="875"/>
      <c r="MPZ208" s="875"/>
      <c r="MQA208" s="875"/>
      <c r="MQB208" s="875"/>
      <c r="MQC208" s="875"/>
      <c r="MQD208" s="875"/>
      <c r="MQE208" s="875"/>
      <c r="MQF208" s="875"/>
      <c r="MQG208" s="875"/>
      <c r="MQH208" s="875"/>
      <c r="MQI208" s="875"/>
      <c r="MQJ208" s="875"/>
      <c r="MQK208" s="875"/>
      <c r="MQL208" s="875"/>
      <c r="MQM208" s="875"/>
      <c r="MQN208" s="875"/>
      <c r="MQO208" s="875"/>
      <c r="MQP208" s="875"/>
      <c r="MQQ208" s="875"/>
      <c r="MQR208" s="875"/>
      <c r="MQS208" s="875"/>
      <c r="MQT208" s="875"/>
      <c r="MQU208" s="875"/>
      <c r="MQV208" s="875"/>
      <c r="MQW208" s="875"/>
      <c r="MQX208" s="875"/>
      <c r="MQY208" s="875"/>
      <c r="MQZ208" s="875"/>
      <c r="MRA208" s="875"/>
      <c r="MRB208" s="875"/>
      <c r="MRC208" s="875"/>
      <c r="MRD208" s="875"/>
      <c r="MRE208" s="875"/>
      <c r="MRF208" s="875"/>
      <c r="MRG208" s="875"/>
      <c r="MRH208" s="875"/>
      <c r="MRI208" s="875"/>
      <c r="MRJ208" s="875"/>
      <c r="MRK208" s="875"/>
      <c r="MRL208" s="875"/>
      <c r="MRM208" s="875"/>
      <c r="MRN208" s="875"/>
      <c r="MRO208" s="875"/>
      <c r="MRP208" s="875"/>
      <c r="MRQ208" s="875"/>
      <c r="MRR208" s="875"/>
      <c r="MRS208" s="875"/>
      <c r="MRT208" s="875"/>
      <c r="MRU208" s="875"/>
      <c r="MRV208" s="875"/>
      <c r="MRW208" s="875"/>
      <c r="MRX208" s="875"/>
      <c r="MRY208" s="875"/>
      <c r="MRZ208" s="875"/>
      <c r="MSA208" s="875"/>
      <c r="MSB208" s="875"/>
      <c r="MSC208" s="875"/>
      <c r="MSD208" s="875"/>
      <c r="MSE208" s="875"/>
      <c r="MSF208" s="875"/>
      <c r="MSG208" s="875"/>
      <c r="MSH208" s="875"/>
      <c r="MSI208" s="875"/>
      <c r="MSJ208" s="875"/>
      <c r="MSK208" s="875"/>
      <c r="MSL208" s="875"/>
      <c r="MSM208" s="875"/>
      <c r="MSN208" s="875"/>
      <c r="MSO208" s="875"/>
      <c r="MSP208" s="875"/>
      <c r="MSQ208" s="875"/>
      <c r="MSR208" s="875"/>
      <c r="MSS208" s="875"/>
      <c r="MST208" s="875"/>
      <c r="MSU208" s="875"/>
      <c r="MSV208" s="875"/>
      <c r="MSW208" s="875"/>
      <c r="MSX208" s="875"/>
      <c r="MSY208" s="875"/>
      <c r="MSZ208" s="875"/>
      <c r="MTA208" s="875"/>
      <c r="MTB208" s="875"/>
      <c r="MTC208" s="875"/>
      <c r="MTD208" s="875"/>
      <c r="MTE208" s="875"/>
      <c r="MTF208" s="875"/>
      <c r="MTG208" s="875"/>
      <c r="MTH208" s="875"/>
      <c r="MTI208" s="875"/>
      <c r="MTJ208" s="875"/>
      <c r="MTK208" s="875"/>
      <c r="MTL208" s="875"/>
      <c r="MTM208" s="875"/>
      <c r="MTN208" s="875"/>
      <c r="MTO208" s="875"/>
      <c r="MTP208" s="875"/>
      <c r="MTQ208" s="875"/>
      <c r="MTR208" s="875"/>
      <c r="MTS208" s="875"/>
      <c r="MTT208" s="875"/>
      <c r="MTU208" s="875"/>
      <c r="MTV208" s="875"/>
      <c r="MTW208" s="875"/>
      <c r="MTX208" s="875"/>
      <c r="MTY208" s="875"/>
      <c r="MTZ208" s="875"/>
      <c r="MUA208" s="875"/>
      <c r="MUB208" s="875"/>
      <c r="MUC208" s="875"/>
      <c r="MUD208" s="875"/>
      <c r="MUE208" s="875"/>
      <c r="MUF208" s="875"/>
      <c r="MUG208" s="875"/>
      <c r="MUH208" s="875"/>
      <c r="MUI208" s="875"/>
      <c r="MUJ208" s="875"/>
      <c r="MUK208" s="875"/>
      <c r="MUL208" s="875"/>
      <c r="MUM208" s="875"/>
      <c r="MUN208" s="875"/>
      <c r="MUO208" s="875"/>
      <c r="MUP208" s="875"/>
      <c r="MUQ208" s="875"/>
      <c r="MUR208" s="875"/>
      <c r="MUS208" s="875"/>
      <c r="MUT208" s="875"/>
      <c r="MUU208" s="875"/>
      <c r="MUV208" s="875"/>
      <c r="MUW208" s="875"/>
      <c r="MUX208" s="875"/>
      <c r="MUY208" s="875"/>
      <c r="MUZ208" s="875"/>
      <c r="MVA208" s="875"/>
      <c r="MVB208" s="875"/>
      <c r="MVC208" s="875"/>
      <c r="MVD208" s="875"/>
      <c r="MVE208" s="875"/>
      <c r="MVF208" s="875"/>
      <c r="MVG208" s="875"/>
      <c r="MVH208" s="875"/>
      <c r="MVI208" s="875"/>
      <c r="MVJ208" s="875"/>
      <c r="MVK208" s="875"/>
      <c r="MVL208" s="875"/>
      <c r="MVM208" s="875"/>
      <c r="MVN208" s="875"/>
      <c r="MVO208" s="875"/>
      <c r="MVP208" s="875"/>
      <c r="MVQ208" s="875"/>
      <c r="MVR208" s="875"/>
      <c r="MVS208" s="875"/>
      <c r="MVT208" s="875"/>
      <c r="MVU208" s="875"/>
      <c r="MVV208" s="875"/>
      <c r="MVW208" s="875"/>
      <c r="MVX208" s="875"/>
      <c r="MVY208" s="875"/>
      <c r="MVZ208" s="875"/>
      <c r="MWA208" s="875"/>
      <c r="MWB208" s="875"/>
      <c r="MWC208" s="875"/>
      <c r="MWD208" s="875"/>
      <c r="MWE208" s="875"/>
      <c r="MWF208" s="875"/>
      <c r="MWG208" s="875"/>
      <c r="MWH208" s="875"/>
      <c r="MWI208" s="875"/>
      <c r="MWJ208" s="875"/>
      <c r="MWK208" s="875"/>
      <c r="MWL208" s="875"/>
      <c r="MWM208" s="875"/>
      <c r="MWN208" s="875"/>
      <c r="MWO208" s="875"/>
      <c r="MWP208" s="875"/>
      <c r="MWQ208" s="875"/>
      <c r="MWR208" s="875"/>
      <c r="MWS208" s="875"/>
      <c r="MWT208" s="875"/>
      <c r="MWU208" s="875"/>
      <c r="MWV208" s="875"/>
      <c r="MWW208" s="875"/>
      <c r="MWX208" s="875"/>
      <c r="MWY208" s="875"/>
      <c r="MWZ208" s="875"/>
      <c r="MXA208" s="875"/>
      <c r="MXB208" s="875"/>
      <c r="MXC208" s="875"/>
      <c r="MXD208" s="875"/>
      <c r="MXE208" s="875"/>
      <c r="MXF208" s="875"/>
      <c r="MXG208" s="875"/>
      <c r="MXH208" s="875"/>
      <c r="MXI208" s="875"/>
      <c r="MXJ208" s="875"/>
      <c r="MXK208" s="875"/>
      <c r="MXL208" s="875"/>
      <c r="MXM208" s="875"/>
      <c r="MXN208" s="875"/>
      <c r="MXO208" s="875"/>
      <c r="MXP208" s="875"/>
      <c r="MXQ208" s="875"/>
      <c r="MXR208" s="875"/>
      <c r="MXS208" s="875"/>
      <c r="MXT208" s="875"/>
      <c r="MXU208" s="875"/>
      <c r="MXV208" s="875"/>
      <c r="MXW208" s="875"/>
      <c r="MXX208" s="875"/>
      <c r="MXY208" s="875"/>
      <c r="MXZ208" s="875"/>
      <c r="MYA208" s="875"/>
      <c r="MYB208" s="875"/>
      <c r="MYC208" s="875"/>
      <c r="MYD208" s="875"/>
      <c r="MYE208" s="875"/>
      <c r="MYF208" s="875"/>
      <c r="MYG208" s="875"/>
      <c r="MYH208" s="875"/>
      <c r="MYI208" s="875"/>
      <c r="MYJ208" s="875"/>
      <c r="MYK208" s="875"/>
      <c r="MYL208" s="875"/>
      <c r="MYM208" s="875"/>
      <c r="MYN208" s="875"/>
      <c r="MYO208" s="875"/>
      <c r="MYP208" s="875"/>
      <c r="MYQ208" s="875"/>
      <c r="MYR208" s="875"/>
      <c r="MYS208" s="875"/>
      <c r="MYT208" s="875"/>
      <c r="MYU208" s="875"/>
      <c r="MYV208" s="875"/>
      <c r="MYW208" s="875"/>
      <c r="MYX208" s="875"/>
      <c r="MYY208" s="875"/>
      <c r="MYZ208" s="875"/>
      <c r="MZA208" s="875"/>
      <c r="MZB208" s="875"/>
      <c r="MZC208" s="875"/>
      <c r="MZD208" s="875"/>
      <c r="MZE208" s="875"/>
      <c r="MZG208" s="875"/>
      <c r="MZH208" s="875"/>
      <c r="MZI208" s="875"/>
      <c r="MZJ208" s="875"/>
      <c r="MZK208" s="875"/>
      <c r="MZL208" s="875"/>
      <c r="MZM208" s="875"/>
      <c r="MZN208" s="875"/>
      <c r="MZO208" s="875"/>
      <c r="MZP208" s="875"/>
      <c r="MZQ208" s="875"/>
      <c r="MZR208" s="875"/>
      <c r="MZS208" s="875"/>
      <c r="MZT208" s="875"/>
      <c r="MZU208" s="875"/>
      <c r="MZV208" s="875"/>
      <c r="MZW208" s="875"/>
      <c r="MZX208" s="875"/>
      <c r="MZY208" s="875"/>
      <c r="MZZ208" s="875"/>
      <c r="NAA208" s="875"/>
      <c r="NAB208" s="875"/>
      <c r="NAC208" s="875"/>
      <c r="NAD208" s="875"/>
      <c r="NAE208" s="875"/>
      <c r="NAF208" s="875"/>
      <c r="NAG208" s="875"/>
      <c r="NAH208" s="875"/>
      <c r="NAI208" s="875"/>
      <c r="NAJ208" s="875"/>
      <c r="NAK208" s="875"/>
      <c r="NAL208" s="875"/>
      <c r="NAM208" s="875"/>
      <c r="NAN208" s="875"/>
      <c r="NAO208" s="875"/>
      <c r="NAP208" s="875"/>
      <c r="NAQ208" s="875"/>
      <c r="NAR208" s="875"/>
      <c r="NAS208" s="875"/>
      <c r="NAT208" s="875"/>
      <c r="NAU208" s="875"/>
      <c r="NAV208" s="875"/>
      <c r="NAW208" s="875"/>
      <c r="NAX208" s="875"/>
      <c r="NAY208" s="875"/>
      <c r="NAZ208" s="875"/>
      <c r="NBA208" s="875"/>
      <c r="NBB208" s="875"/>
      <c r="NBC208" s="875"/>
      <c r="NBD208" s="875"/>
      <c r="NBE208" s="875"/>
      <c r="NBF208" s="875"/>
      <c r="NBG208" s="875"/>
      <c r="NBH208" s="875"/>
      <c r="NBI208" s="875"/>
      <c r="NBJ208" s="875"/>
      <c r="NBK208" s="875"/>
      <c r="NBL208" s="875"/>
      <c r="NBM208" s="875"/>
      <c r="NBN208" s="875"/>
      <c r="NBO208" s="875"/>
      <c r="NBP208" s="875"/>
      <c r="NBQ208" s="875"/>
      <c r="NBR208" s="875"/>
      <c r="NBS208" s="875"/>
      <c r="NBT208" s="875"/>
      <c r="NBU208" s="875"/>
      <c r="NBV208" s="875"/>
      <c r="NBW208" s="875"/>
      <c r="NBX208" s="875"/>
      <c r="NBY208" s="875"/>
      <c r="NBZ208" s="875"/>
      <c r="NCA208" s="875"/>
      <c r="NCB208" s="875"/>
      <c r="NCC208" s="875"/>
      <c r="NCD208" s="875"/>
      <c r="NCE208" s="875"/>
      <c r="NCF208" s="875"/>
      <c r="NCG208" s="875"/>
      <c r="NCH208" s="875"/>
      <c r="NCI208" s="875"/>
      <c r="NCJ208" s="875"/>
      <c r="NCK208" s="875"/>
      <c r="NCL208" s="875"/>
      <c r="NCM208" s="875"/>
      <c r="NCN208" s="875"/>
      <c r="NCO208" s="875"/>
      <c r="NCP208" s="875"/>
      <c r="NCQ208" s="875"/>
      <c r="NCR208" s="875"/>
      <c r="NCS208" s="875"/>
      <c r="NCT208" s="875"/>
      <c r="NCU208" s="875"/>
      <c r="NCV208" s="875"/>
      <c r="NCW208" s="875"/>
      <c r="NCX208" s="875"/>
      <c r="NCY208" s="875"/>
      <c r="NCZ208" s="875"/>
      <c r="NDA208" s="875"/>
      <c r="NDB208" s="875"/>
      <c r="NDC208" s="875"/>
      <c r="NDD208" s="875"/>
      <c r="NDE208" s="875"/>
      <c r="NDF208" s="875"/>
      <c r="NDG208" s="875"/>
      <c r="NDH208" s="875"/>
      <c r="NDI208" s="875"/>
      <c r="NDJ208" s="875"/>
      <c r="NDK208" s="875"/>
      <c r="NDL208" s="875"/>
      <c r="NDM208" s="875"/>
      <c r="NDN208" s="875"/>
      <c r="NDO208" s="875"/>
      <c r="NDP208" s="875"/>
      <c r="NDQ208" s="875"/>
      <c r="NDR208" s="875"/>
      <c r="NDS208" s="875"/>
      <c r="NDT208" s="875"/>
      <c r="NDU208" s="875"/>
      <c r="NDV208" s="875"/>
      <c r="NDW208" s="875"/>
      <c r="NDX208" s="875"/>
      <c r="NDY208" s="875"/>
      <c r="NDZ208" s="875"/>
      <c r="NEA208" s="875"/>
      <c r="NEB208" s="875"/>
      <c r="NEC208" s="875"/>
      <c r="NED208" s="875"/>
      <c r="NEE208" s="875"/>
      <c r="NEF208" s="875"/>
      <c r="NEG208" s="875"/>
      <c r="NEH208" s="875"/>
      <c r="NEI208" s="875"/>
      <c r="NEJ208" s="875"/>
      <c r="NEK208" s="875"/>
      <c r="NEL208" s="875"/>
      <c r="NEM208" s="875"/>
      <c r="NEN208" s="875"/>
      <c r="NEO208" s="875"/>
      <c r="NEP208" s="875"/>
      <c r="NEQ208" s="875"/>
      <c r="NER208" s="875"/>
      <c r="NES208" s="875"/>
      <c r="NET208" s="875"/>
      <c r="NEU208" s="875"/>
      <c r="NEV208" s="875"/>
      <c r="NEW208" s="875"/>
      <c r="NEX208" s="875"/>
      <c r="NEY208" s="875"/>
      <c r="NEZ208" s="875"/>
      <c r="NFA208" s="875"/>
      <c r="NFB208" s="875"/>
      <c r="NFC208" s="875"/>
      <c r="NFD208" s="875"/>
      <c r="NFE208" s="875"/>
      <c r="NFF208" s="875"/>
      <c r="NFG208" s="875"/>
      <c r="NFH208" s="875"/>
      <c r="NFI208" s="875"/>
      <c r="NFJ208" s="875"/>
      <c r="NFK208" s="875"/>
      <c r="NFL208" s="875"/>
      <c r="NFM208" s="875"/>
      <c r="NFN208" s="875"/>
      <c r="NFO208" s="875"/>
      <c r="NFP208" s="875"/>
      <c r="NFQ208" s="875"/>
      <c r="NFR208" s="875"/>
      <c r="NFS208" s="875"/>
      <c r="NFT208" s="875"/>
      <c r="NFU208" s="875"/>
      <c r="NFV208" s="875"/>
      <c r="NFW208" s="875"/>
      <c r="NFX208" s="875"/>
      <c r="NFY208" s="875"/>
      <c r="NFZ208" s="875"/>
      <c r="NGA208" s="875"/>
      <c r="NGB208" s="875"/>
      <c r="NGC208" s="875"/>
      <c r="NGD208" s="875"/>
      <c r="NGE208" s="875"/>
      <c r="NGF208" s="875"/>
      <c r="NGG208" s="875"/>
      <c r="NGH208" s="875"/>
      <c r="NGI208" s="875"/>
      <c r="NGJ208" s="875"/>
      <c r="NGK208" s="875"/>
      <c r="NGL208" s="875"/>
      <c r="NGM208" s="875"/>
      <c r="NGN208" s="875"/>
      <c r="NGO208" s="875"/>
      <c r="NGP208" s="875"/>
      <c r="NGQ208" s="875"/>
      <c r="NGR208" s="875"/>
      <c r="NGS208" s="875"/>
      <c r="NGT208" s="875"/>
      <c r="NGU208" s="875"/>
      <c r="NGV208" s="875"/>
      <c r="NGW208" s="875"/>
      <c r="NGX208" s="875"/>
      <c r="NGY208" s="875"/>
      <c r="NGZ208" s="875"/>
      <c r="NHA208" s="875"/>
      <c r="NHB208" s="875"/>
      <c r="NHC208" s="875"/>
      <c r="NHD208" s="875"/>
      <c r="NHE208" s="875"/>
      <c r="NHF208" s="875"/>
      <c r="NHG208" s="875"/>
      <c r="NHH208" s="875"/>
      <c r="NHI208" s="875"/>
      <c r="NHJ208" s="875"/>
      <c r="NHK208" s="875"/>
      <c r="NHL208" s="875"/>
      <c r="NHM208" s="875"/>
      <c r="NHN208" s="875"/>
      <c r="NHO208" s="875"/>
      <c r="NHP208" s="875"/>
      <c r="NHQ208" s="875"/>
      <c r="NHR208" s="875"/>
      <c r="NHS208" s="875"/>
      <c r="NHT208" s="875"/>
      <c r="NHU208" s="875"/>
      <c r="NHV208" s="875"/>
      <c r="NHW208" s="875"/>
      <c r="NHX208" s="875"/>
      <c r="NHY208" s="875"/>
      <c r="NHZ208" s="875"/>
      <c r="NIA208" s="875"/>
      <c r="NIB208" s="875"/>
      <c r="NIC208" s="875"/>
      <c r="NID208" s="875"/>
      <c r="NIE208" s="875"/>
      <c r="NIF208" s="875"/>
      <c r="NIG208" s="875"/>
      <c r="NIH208" s="875"/>
      <c r="NII208" s="875"/>
      <c r="NIJ208" s="875"/>
      <c r="NIK208" s="875"/>
      <c r="NIL208" s="875"/>
      <c r="NIM208" s="875"/>
      <c r="NIN208" s="875"/>
      <c r="NIO208" s="875"/>
      <c r="NIP208" s="875"/>
      <c r="NIQ208" s="875"/>
      <c r="NIR208" s="875"/>
      <c r="NIS208" s="875"/>
      <c r="NIT208" s="875"/>
      <c r="NIU208" s="875"/>
      <c r="NIV208" s="875"/>
      <c r="NIW208" s="875"/>
      <c r="NIX208" s="875"/>
      <c r="NIY208" s="875"/>
      <c r="NIZ208" s="875"/>
      <c r="NJA208" s="875"/>
      <c r="NJC208" s="875"/>
      <c r="NJD208" s="875"/>
      <c r="NJE208" s="875"/>
      <c r="NJF208" s="875"/>
      <c r="NJG208" s="875"/>
      <c r="NJH208" s="875"/>
      <c r="NJI208" s="875"/>
      <c r="NJJ208" s="875"/>
      <c r="NJK208" s="875"/>
      <c r="NJL208" s="875"/>
      <c r="NJM208" s="875"/>
      <c r="NJN208" s="875"/>
      <c r="NJO208" s="875"/>
      <c r="NJP208" s="875"/>
      <c r="NJQ208" s="875"/>
      <c r="NJR208" s="875"/>
      <c r="NJS208" s="875"/>
      <c r="NJT208" s="875"/>
      <c r="NJU208" s="875"/>
      <c r="NJV208" s="875"/>
      <c r="NJW208" s="875"/>
      <c r="NJX208" s="875"/>
      <c r="NJY208" s="875"/>
      <c r="NJZ208" s="875"/>
      <c r="NKA208" s="875"/>
      <c r="NKB208" s="875"/>
      <c r="NKC208" s="875"/>
      <c r="NKD208" s="875"/>
      <c r="NKE208" s="875"/>
      <c r="NKF208" s="875"/>
      <c r="NKG208" s="875"/>
      <c r="NKH208" s="875"/>
      <c r="NKI208" s="875"/>
      <c r="NKJ208" s="875"/>
      <c r="NKK208" s="875"/>
      <c r="NKL208" s="875"/>
      <c r="NKM208" s="875"/>
      <c r="NKN208" s="875"/>
      <c r="NKO208" s="875"/>
      <c r="NKP208" s="875"/>
      <c r="NKQ208" s="875"/>
      <c r="NKR208" s="875"/>
      <c r="NKS208" s="875"/>
      <c r="NKT208" s="875"/>
      <c r="NKU208" s="875"/>
      <c r="NKV208" s="875"/>
      <c r="NKW208" s="875"/>
      <c r="NKX208" s="875"/>
      <c r="NKY208" s="875"/>
      <c r="NKZ208" s="875"/>
      <c r="NLA208" s="875"/>
      <c r="NLB208" s="875"/>
      <c r="NLC208" s="875"/>
      <c r="NLD208" s="875"/>
      <c r="NLE208" s="875"/>
      <c r="NLF208" s="875"/>
      <c r="NLG208" s="875"/>
      <c r="NLH208" s="875"/>
      <c r="NLI208" s="875"/>
      <c r="NLJ208" s="875"/>
      <c r="NLK208" s="875"/>
      <c r="NLL208" s="875"/>
      <c r="NLM208" s="875"/>
      <c r="NLN208" s="875"/>
      <c r="NLO208" s="875"/>
      <c r="NLP208" s="875"/>
      <c r="NLQ208" s="875"/>
      <c r="NLR208" s="875"/>
      <c r="NLS208" s="875"/>
      <c r="NLT208" s="875"/>
      <c r="NLU208" s="875"/>
      <c r="NLV208" s="875"/>
      <c r="NLW208" s="875"/>
      <c r="NLX208" s="875"/>
      <c r="NLY208" s="875"/>
      <c r="NLZ208" s="875"/>
      <c r="NMA208" s="875"/>
      <c r="NMB208" s="875"/>
      <c r="NMC208" s="875"/>
      <c r="NMD208" s="875"/>
      <c r="NME208" s="875"/>
      <c r="NMF208" s="875"/>
      <c r="NMG208" s="875"/>
      <c r="NMH208" s="875"/>
      <c r="NMI208" s="875"/>
      <c r="NMJ208" s="875"/>
      <c r="NMK208" s="875"/>
      <c r="NML208" s="875"/>
      <c r="NMM208" s="875"/>
      <c r="NMN208" s="875"/>
      <c r="NMO208" s="875"/>
      <c r="NMP208" s="875"/>
      <c r="NMQ208" s="875"/>
      <c r="NMR208" s="875"/>
      <c r="NMS208" s="875"/>
      <c r="NMT208" s="875"/>
      <c r="NMU208" s="875"/>
      <c r="NMV208" s="875"/>
      <c r="NMW208" s="875"/>
      <c r="NMX208" s="875"/>
      <c r="NMY208" s="875"/>
      <c r="NMZ208" s="875"/>
      <c r="NNA208" s="875"/>
      <c r="NNB208" s="875"/>
      <c r="NNC208" s="875"/>
      <c r="NND208" s="875"/>
      <c r="NNE208" s="875"/>
      <c r="NNF208" s="875"/>
      <c r="NNG208" s="875"/>
      <c r="NNH208" s="875"/>
      <c r="NNI208" s="875"/>
      <c r="NNJ208" s="875"/>
      <c r="NNK208" s="875"/>
      <c r="NNL208" s="875"/>
      <c r="NNM208" s="875"/>
      <c r="NNN208" s="875"/>
      <c r="NNO208" s="875"/>
      <c r="NNP208" s="875"/>
      <c r="NNQ208" s="875"/>
      <c r="NNR208" s="875"/>
      <c r="NNS208" s="875"/>
      <c r="NNT208" s="875"/>
      <c r="NNU208" s="875"/>
      <c r="NNV208" s="875"/>
      <c r="NNW208" s="875"/>
      <c r="NNX208" s="875"/>
      <c r="NNY208" s="875"/>
      <c r="NNZ208" s="875"/>
      <c r="NOA208" s="875"/>
      <c r="NOB208" s="875"/>
      <c r="NOC208" s="875"/>
      <c r="NOD208" s="875"/>
      <c r="NOE208" s="875"/>
      <c r="NOF208" s="875"/>
      <c r="NOG208" s="875"/>
      <c r="NOH208" s="875"/>
      <c r="NOI208" s="875"/>
      <c r="NOJ208" s="875"/>
      <c r="NOK208" s="875"/>
      <c r="NOL208" s="875"/>
      <c r="NOM208" s="875"/>
      <c r="NON208" s="875"/>
      <c r="NOO208" s="875"/>
      <c r="NOP208" s="875"/>
      <c r="NOQ208" s="875"/>
      <c r="NOR208" s="875"/>
      <c r="NOS208" s="875"/>
      <c r="NOT208" s="875"/>
      <c r="NOU208" s="875"/>
      <c r="NOV208" s="875"/>
      <c r="NOW208" s="875"/>
      <c r="NOX208" s="875"/>
      <c r="NOY208" s="875"/>
      <c r="NOZ208" s="875"/>
      <c r="NPA208" s="875"/>
      <c r="NPB208" s="875"/>
      <c r="NPC208" s="875"/>
      <c r="NPD208" s="875"/>
      <c r="NPE208" s="875"/>
      <c r="NPF208" s="875"/>
      <c r="NPG208" s="875"/>
      <c r="NPH208" s="875"/>
      <c r="NPI208" s="875"/>
      <c r="NPJ208" s="875"/>
      <c r="NPK208" s="875"/>
      <c r="NPL208" s="875"/>
      <c r="NPM208" s="875"/>
      <c r="NPN208" s="875"/>
      <c r="NPO208" s="875"/>
      <c r="NPP208" s="875"/>
      <c r="NPQ208" s="875"/>
      <c r="NPR208" s="875"/>
      <c r="NPS208" s="875"/>
      <c r="NPT208" s="875"/>
      <c r="NPU208" s="875"/>
      <c r="NPV208" s="875"/>
      <c r="NPW208" s="875"/>
      <c r="NPX208" s="875"/>
      <c r="NPY208" s="875"/>
      <c r="NPZ208" s="875"/>
      <c r="NQA208" s="875"/>
      <c r="NQB208" s="875"/>
      <c r="NQC208" s="875"/>
      <c r="NQD208" s="875"/>
      <c r="NQE208" s="875"/>
      <c r="NQF208" s="875"/>
      <c r="NQG208" s="875"/>
      <c r="NQH208" s="875"/>
      <c r="NQI208" s="875"/>
      <c r="NQJ208" s="875"/>
      <c r="NQK208" s="875"/>
      <c r="NQL208" s="875"/>
      <c r="NQM208" s="875"/>
      <c r="NQN208" s="875"/>
      <c r="NQO208" s="875"/>
      <c r="NQP208" s="875"/>
      <c r="NQQ208" s="875"/>
      <c r="NQR208" s="875"/>
      <c r="NQS208" s="875"/>
      <c r="NQT208" s="875"/>
      <c r="NQU208" s="875"/>
      <c r="NQV208" s="875"/>
      <c r="NQW208" s="875"/>
      <c r="NQX208" s="875"/>
      <c r="NQY208" s="875"/>
      <c r="NQZ208" s="875"/>
      <c r="NRA208" s="875"/>
      <c r="NRB208" s="875"/>
      <c r="NRC208" s="875"/>
      <c r="NRD208" s="875"/>
      <c r="NRE208" s="875"/>
      <c r="NRF208" s="875"/>
      <c r="NRG208" s="875"/>
      <c r="NRH208" s="875"/>
      <c r="NRI208" s="875"/>
      <c r="NRJ208" s="875"/>
      <c r="NRK208" s="875"/>
      <c r="NRL208" s="875"/>
      <c r="NRM208" s="875"/>
      <c r="NRN208" s="875"/>
      <c r="NRO208" s="875"/>
      <c r="NRP208" s="875"/>
      <c r="NRQ208" s="875"/>
      <c r="NRR208" s="875"/>
      <c r="NRS208" s="875"/>
      <c r="NRT208" s="875"/>
      <c r="NRU208" s="875"/>
      <c r="NRV208" s="875"/>
      <c r="NRW208" s="875"/>
      <c r="NRX208" s="875"/>
      <c r="NRY208" s="875"/>
      <c r="NRZ208" s="875"/>
      <c r="NSA208" s="875"/>
      <c r="NSB208" s="875"/>
      <c r="NSC208" s="875"/>
      <c r="NSD208" s="875"/>
      <c r="NSE208" s="875"/>
      <c r="NSF208" s="875"/>
      <c r="NSG208" s="875"/>
      <c r="NSH208" s="875"/>
      <c r="NSI208" s="875"/>
      <c r="NSJ208" s="875"/>
      <c r="NSK208" s="875"/>
      <c r="NSL208" s="875"/>
      <c r="NSM208" s="875"/>
      <c r="NSN208" s="875"/>
      <c r="NSO208" s="875"/>
      <c r="NSP208" s="875"/>
      <c r="NSQ208" s="875"/>
      <c r="NSR208" s="875"/>
      <c r="NSS208" s="875"/>
      <c r="NST208" s="875"/>
      <c r="NSU208" s="875"/>
      <c r="NSV208" s="875"/>
      <c r="NSW208" s="875"/>
      <c r="NSY208" s="875"/>
      <c r="NSZ208" s="875"/>
      <c r="NTA208" s="875"/>
      <c r="NTB208" s="875"/>
      <c r="NTC208" s="875"/>
      <c r="NTD208" s="875"/>
      <c r="NTE208" s="875"/>
      <c r="NTF208" s="875"/>
      <c r="NTG208" s="875"/>
      <c r="NTH208" s="875"/>
      <c r="NTI208" s="875"/>
      <c r="NTJ208" s="875"/>
      <c r="NTK208" s="875"/>
      <c r="NTL208" s="875"/>
      <c r="NTM208" s="875"/>
      <c r="NTN208" s="875"/>
      <c r="NTO208" s="875"/>
      <c r="NTP208" s="875"/>
      <c r="NTQ208" s="875"/>
      <c r="NTR208" s="875"/>
      <c r="NTS208" s="875"/>
      <c r="NTT208" s="875"/>
      <c r="NTU208" s="875"/>
      <c r="NTV208" s="875"/>
      <c r="NTW208" s="875"/>
      <c r="NTX208" s="875"/>
      <c r="NTY208" s="875"/>
      <c r="NTZ208" s="875"/>
      <c r="NUA208" s="875"/>
      <c r="NUB208" s="875"/>
      <c r="NUC208" s="875"/>
      <c r="NUD208" s="875"/>
      <c r="NUE208" s="875"/>
      <c r="NUF208" s="875"/>
      <c r="NUG208" s="875"/>
      <c r="NUH208" s="875"/>
      <c r="NUI208" s="875"/>
      <c r="NUJ208" s="875"/>
      <c r="NUK208" s="875"/>
      <c r="NUL208" s="875"/>
      <c r="NUM208" s="875"/>
      <c r="NUN208" s="875"/>
      <c r="NUO208" s="875"/>
      <c r="NUP208" s="875"/>
      <c r="NUQ208" s="875"/>
      <c r="NUR208" s="875"/>
      <c r="NUS208" s="875"/>
      <c r="NUT208" s="875"/>
      <c r="NUU208" s="875"/>
      <c r="NUV208" s="875"/>
      <c r="NUW208" s="875"/>
      <c r="NUX208" s="875"/>
      <c r="NUY208" s="875"/>
      <c r="NUZ208" s="875"/>
      <c r="NVA208" s="875"/>
      <c r="NVB208" s="875"/>
      <c r="NVC208" s="875"/>
      <c r="NVD208" s="875"/>
      <c r="NVE208" s="875"/>
      <c r="NVF208" s="875"/>
      <c r="NVG208" s="875"/>
      <c r="NVH208" s="875"/>
      <c r="NVI208" s="875"/>
      <c r="NVJ208" s="875"/>
      <c r="NVK208" s="875"/>
      <c r="NVL208" s="875"/>
      <c r="NVM208" s="875"/>
      <c r="NVN208" s="875"/>
      <c r="NVO208" s="875"/>
      <c r="NVP208" s="875"/>
      <c r="NVQ208" s="875"/>
      <c r="NVR208" s="875"/>
      <c r="NVS208" s="875"/>
      <c r="NVT208" s="875"/>
      <c r="NVU208" s="875"/>
      <c r="NVV208" s="875"/>
      <c r="NVW208" s="875"/>
      <c r="NVX208" s="875"/>
      <c r="NVY208" s="875"/>
      <c r="NVZ208" s="875"/>
      <c r="NWA208" s="875"/>
      <c r="NWB208" s="875"/>
      <c r="NWC208" s="875"/>
      <c r="NWD208" s="875"/>
      <c r="NWE208" s="875"/>
      <c r="NWF208" s="875"/>
      <c r="NWG208" s="875"/>
      <c r="NWH208" s="875"/>
      <c r="NWI208" s="875"/>
      <c r="NWJ208" s="875"/>
      <c r="NWK208" s="875"/>
      <c r="NWL208" s="875"/>
      <c r="NWM208" s="875"/>
      <c r="NWN208" s="875"/>
      <c r="NWO208" s="875"/>
      <c r="NWP208" s="875"/>
      <c r="NWQ208" s="875"/>
      <c r="NWR208" s="875"/>
      <c r="NWS208" s="875"/>
      <c r="NWT208" s="875"/>
      <c r="NWU208" s="875"/>
      <c r="NWV208" s="875"/>
      <c r="NWW208" s="875"/>
      <c r="NWX208" s="875"/>
      <c r="NWY208" s="875"/>
      <c r="NWZ208" s="875"/>
      <c r="NXA208" s="875"/>
      <c r="NXB208" s="875"/>
      <c r="NXC208" s="875"/>
      <c r="NXD208" s="875"/>
      <c r="NXE208" s="875"/>
      <c r="NXF208" s="875"/>
      <c r="NXG208" s="875"/>
      <c r="NXH208" s="875"/>
      <c r="NXI208" s="875"/>
      <c r="NXJ208" s="875"/>
      <c r="NXK208" s="875"/>
      <c r="NXL208" s="875"/>
      <c r="NXM208" s="875"/>
      <c r="NXN208" s="875"/>
      <c r="NXO208" s="875"/>
      <c r="NXP208" s="875"/>
      <c r="NXQ208" s="875"/>
      <c r="NXR208" s="875"/>
      <c r="NXS208" s="875"/>
      <c r="NXT208" s="875"/>
      <c r="NXU208" s="875"/>
      <c r="NXV208" s="875"/>
      <c r="NXW208" s="875"/>
      <c r="NXX208" s="875"/>
      <c r="NXY208" s="875"/>
      <c r="NXZ208" s="875"/>
      <c r="NYA208" s="875"/>
      <c r="NYB208" s="875"/>
      <c r="NYC208" s="875"/>
      <c r="NYD208" s="875"/>
      <c r="NYE208" s="875"/>
      <c r="NYF208" s="875"/>
      <c r="NYG208" s="875"/>
      <c r="NYH208" s="875"/>
      <c r="NYI208" s="875"/>
      <c r="NYJ208" s="875"/>
      <c r="NYK208" s="875"/>
      <c r="NYL208" s="875"/>
      <c r="NYM208" s="875"/>
      <c r="NYN208" s="875"/>
      <c r="NYO208" s="875"/>
      <c r="NYP208" s="875"/>
      <c r="NYQ208" s="875"/>
      <c r="NYR208" s="875"/>
      <c r="NYS208" s="875"/>
      <c r="NYT208" s="875"/>
      <c r="NYU208" s="875"/>
      <c r="NYV208" s="875"/>
      <c r="NYW208" s="875"/>
      <c r="NYX208" s="875"/>
      <c r="NYY208" s="875"/>
      <c r="NYZ208" s="875"/>
      <c r="NZA208" s="875"/>
      <c r="NZB208" s="875"/>
      <c r="NZC208" s="875"/>
      <c r="NZD208" s="875"/>
      <c r="NZE208" s="875"/>
      <c r="NZF208" s="875"/>
      <c r="NZG208" s="875"/>
      <c r="NZH208" s="875"/>
      <c r="NZI208" s="875"/>
      <c r="NZJ208" s="875"/>
      <c r="NZK208" s="875"/>
      <c r="NZL208" s="875"/>
      <c r="NZM208" s="875"/>
      <c r="NZN208" s="875"/>
      <c r="NZO208" s="875"/>
      <c r="NZP208" s="875"/>
      <c r="NZQ208" s="875"/>
      <c r="NZR208" s="875"/>
      <c r="NZS208" s="875"/>
      <c r="NZT208" s="875"/>
      <c r="NZU208" s="875"/>
      <c r="NZV208" s="875"/>
      <c r="NZW208" s="875"/>
      <c r="NZX208" s="875"/>
      <c r="NZY208" s="875"/>
      <c r="NZZ208" s="875"/>
      <c r="OAA208" s="875"/>
      <c r="OAB208" s="875"/>
      <c r="OAC208" s="875"/>
      <c r="OAD208" s="875"/>
      <c r="OAE208" s="875"/>
      <c r="OAF208" s="875"/>
      <c r="OAG208" s="875"/>
      <c r="OAH208" s="875"/>
      <c r="OAI208" s="875"/>
      <c r="OAJ208" s="875"/>
      <c r="OAK208" s="875"/>
      <c r="OAL208" s="875"/>
      <c r="OAM208" s="875"/>
      <c r="OAN208" s="875"/>
      <c r="OAO208" s="875"/>
      <c r="OAP208" s="875"/>
      <c r="OAQ208" s="875"/>
      <c r="OAR208" s="875"/>
      <c r="OAS208" s="875"/>
      <c r="OAT208" s="875"/>
      <c r="OAU208" s="875"/>
      <c r="OAV208" s="875"/>
      <c r="OAW208" s="875"/>
      <c r="OAX208" s="875"/>
      <c r="OAY208" s="875"/>
      <c r="OAZ208" s="875"/>
      <c r="OBA208" s="875"/>
      <c r="OBB208" s="875"/>
      <c r="OBC208" s="875"/>
      <c r="OBD208" s="875"/>
      <c r="OBE208" s="875"/>
      <c r="OBF208" s="875"/>
      <c r="OBG208" s="875"/>
      <c r="OBH208" s="875"/>
      <c r="OBI208" s="875"/>
      <c r="OBJ208" s="875"/>
      <c r="OBK208" s="875"/>
      <c r="OBL208" s="875"/>
      <c r="OBM208" s="875"/>
      <c r="OBN208" s="875"/>
      <c r="OBO208" s="875"/>
      <c r="OBP208" s="875"/>
      <c r="OBQ208" s="875"/>
      <c r="OBR208" s="875"/>
      <c r="OBS208" s="875"/>
      <c r="OBT208" s="875"/>
      <c r="OBU208" s="875"/>
      <c r="OBV208" s="875"/>
      <c r="OBW208" s="875"/>
      <c r="OBX208" s="875"/>
      <c r="OBY208" s="875"/>
      <c r="OBZ208" s="875"/>
      <c r="OCA208" s="875"/>
      <c r="OCB208" s="875"/>
      <c r="OCC208" s="875"/>
      <c r="OCD208" s="875"/>
      <c r="OCE208" s="875"/>
      <c r="OCF208" s="875"/>
      <c r="OCG208" s="875"/>
      <c r="OCH208" s="875"/>
      <c r="OCI208" s="875"/>
      <c r="OCJ208" s="875"/>
      <c r="OCK208" s="875"/>
      <c r="OCL208" s="875"/>
      <c r="OCM208" s="875"/>
      <c r="OCN208" s="875"/>
      <c r="OCO208" s="875"/>
      <c r="OCP208" s="875"/>
      <c r="OCQ208" s="875"/>
      <c r="OCR208" s="875"/>
      <c r="OCS208" s="875"/>
      <c r="OCU208" s="875"/>
      <c r="OCV208" s="875"/>
      <c r="OCW208" s="875"/>
      <c r="OCX208" s="875"/>
      <c r="OCY208" s="875"/>
      <c r="OCZ208" s="875"/>
      <c r="ODA208" s="875"/>
      <c r="ODB208" s="875"/>
      <c r="ODC208" s="875"/>
      <c r="ODD208" s="875"/>
      <c r="ODE208" s="875"/>
      <c r="ODF208" s="875"/>
      <c r="ODG208" s="875"/>
      <c r="ODH208" s="875"/>
      <c r="ODI208" s="875"/>
      <c r="ODJ208" s="875"/>
      <c r="ODK208" s="875"/>
      <c r="ODL208" s="875"/>
      <c r="ODM208" s="875"/>
      <c r="ODN208" s="875"/>
      <c r="ODO208" s="875"/>
      <c r="ODP208" s="875"/>
      <c r="ODQ208" s="875"/>
      <c r="ODR208" s="875"/>
      <c r="ODS208" s="875"/>
      <c r="ODT208" s="875"/>
      <c r="ODU208" s="875"/>
      <c r="ODV208" s="875"/>
      <c r="ODW208" s="875"/>
      <c r="ODX208" s="875"/>
      <c r="ODY208" s="875"/>
      <c r="ODZ208" s="875"/>
      <c r="OEA208" s="875"/>
      <c r="OEB208" s="875"/>
      <c r="OEC208" s="875"/>
      <c r="OED208" s="875"/>
      <c r="OEE208" s="875"/>
      <c r="OEF208" s="875"/>
      <c r="OEG208" s="875"/>
      <c r="OEH208" s="875"/>
      <c r="OEI208" s="875"/>
      <c r="OEJ208" s="875"/>
      <c r="OEK208" s="875"/>
      <c r="OEL208" s="875"/>
      <c r="OEM208" s="875"/>
      <c r="OEN208" s="875"/>
      <c r="OEO208" s="875"/>
      <c r="OEP208" s="875"/>
      <c r="OEQ208" s="875"/>
      <c r="OER208" s="875"/>
      <c r="OES208" s="875"/>
      <c r="OET208" s="875"/>
      <c r="OEU208" s="875"/>
      <c r="OEV208" s="875"/>
      <c r="OEW208" s="875"/>
      <c r="OEX208" s="875"/>
      <c r="OEY208" s="875"/>
      <c r="OEZ208" s="875"/>
      <c r="OFA208" s="875"/>
      <c r="OFB208" s="875"/>
      <c r="OFC208" s="875"/>
      <c r="OFD208" s="875"/>
      <c r="OFE208" s="875"/>
      <c r="OFF208" s="875"/>
      <c r="OFG208" s="875"/>
      <c r="OFH208" s="875"/>
      <c r="OFI208" s="875"/>
      <c r="OFJ208" s="875"/>
      <c r="OFK208" s="875"/>
      <c r="OFL208" s="875"/>
      <c r="OFM208" s="875"/>
      <c r="OFN208" s="875"/>
      <c r="OFO208" s="875"/>
      <c r="OFP208" s="875"/>
      <c r="OFQ208" s="875"/>
      <c r="OFR208" s="875"/>
      <c r="OFS208" s="875"/>
      <c r="OFT208" s="875"/>
      <c r="OFU208" s="875"/>
      <c r="OFV208" s="875"/>
      <c r="OFW208" s="875"/>
      <c r="OFX208" s="875"/>
      <c r="OFY208" s="875"/>
      <c r="OFZ208" s="875"/>
      <c r="OGA208" s="875"/>
      <c r="OGB208" s="875"/>
      <c r="OGC208" s="875"/>
      <c r="OGD208" s="875"/>
      <c r="OGE208" s="875"/>
      <c r="OGF208" s="875"/>
      <c r="OGG208" s="875"/>
      <c r="OGH208" s="875"/>
      <c r="OGI208" s="875"/>
      <c r="OGJ208" s="875"/>
      <c r="OGK208" s="875"/>
      <c r="OGL208" s="875"/>
      <c r="OGM208" s="875"/>
      <c r="OGN208" s="875"/>
      <c r="OGO208" s="875"/>
      <c r="OGP208" s="875"/>
      <c r="OGQ208" s="875"/>
      <c r="OGR208" s="875"/>
      <c r="OGS208" s="875"/>
      <c r="OGT208" s="875"/>
      <c r="OGU208" s="875"/>
      <c r="OGV208" s="875"/>
      <c r="OGW208" s="875"/>
      <c r="OGX208" s="875"/>
      <c r="OGY208" s="875"/>
      <c r="OGZ208" s="875"/>
      <c r="OHA208" s="875"/>
      <c r="OHB208" s="875"/>
      <c r="OHC208" s="875"/>
      <c r="OHD208" s="875"/>
      <c r="OHE208" s="875"/>
      <c r="OHF208" s="875"/>
      <c r="OHG208" s="875"/>
      <c r="OHH208" s="875"/>
      <c r="OHI208" s="875"/>
      <c r="OHJ208" s="875"/>
      <c r="OHK208" s="875"/>
      <c r="OHL208" s="875"/>
      <c r="OHM208" s="875"/>
      <c r="OHN208" s="875"/>
      <c r="OHO208" s="875"/>
      <c r="OHP208" s="875"/>
      <c r="OHQ208" s="875"/>
      <c r="OHR208" s="875"/>
      <c r="OHS208" s="875"/>
      <c r="OHT208" s="875"/>
      <c r="OHU208" s="875"/>
      <c r="OHV208" s="875"/>
      <c r="OHW208" s="875"/>
      <c r="OHX208" s="875"/>
      <c r="OHY208" s="875"/>
      <c r="OHZ208" s="875"/>
      <c r="OIA208" s="875"/>
      <c r="OIB208" s="875"/>
      <c r="OIC208" s="875"/>
      <c r="OID208" s="875"/>
      <c r="OIE208" s="875"/>
      <c r="OIF208" s="875"/>
      <c r="OIG208" s="875"/>
      <c r="OIH208" s="875"/>
      <c r="OII208" s="875"/>
      <c r="OIJ208" s="875"/>
      <c r="OIK208" s="875"/>
      <c r="OIL208" s="875"/>
      <c r="OIM208" s="875"/>
      <c r="OIN208" s="875"/>
      <c r="OIO208" s="875"/>
      <c r="OIP208" s="875"/>
      <c r="OIQ208" s="875"/>
      <c r="OIR208" s="875"/>
      <c r="OIS208" s="875"/>
      <c r="OIT208" s="875"/>
      <c r="OIU208" s="875"/>
      <c r="OIV208" s="875"/>
      <c r="OIW208" s="875"/>
      <c r="OIX208" s="875"/>
      <c r="OIY208" s="875"/>
      <c r="OIZ208" s="875"/>
      <c r="OJA208" s="875"/>
      <c r="OJB208" s="875"/>
      <c r="OJC208" s="875"/>
      <c r="OJD208" s="875"/>
      <c r="OJE208" s="875"/>
      <c r="OJF208" s="875"/>
      <c r="OJG208" s="875"/>
      <c r="OJH208" s="875"/>
      <c r="OJI208" s="875"/>
      <c r="OJJ208" s="875"/>
      <c r="OJK208" s="875"/>
      <c r="OJL208" s="875"/>
      <c r="OJM208" s="875"/>
      <c r="OJN208" s="875"/>
      <c r="OJO208" s="875"/>
      <c r="OJP208" s="875"/>
      <c r="OJQ208" s="875"/>
      <c r="OJR208" s="875"/>
      <c r="OJS208" s="875"/>
      <c r="OJT208" s="875"/>
      <c r="OJU208" s="875"/>
      <c r="OJV208" s="875"/>
      <c r="OJW208" s="875"/>
      <c r="OJX208" s="875"/>
      <c r="OJY208" s="875"/>
      <c r="OJZ208" s="875"/>
      <c r="OKA208" s="875"/>
      <c r="OKB208" s="875"/>
      <c r="OKC208" s="875"/>
      <c r="OKD208" s="875"/>
      <c r="OKE208" s="875"/>
      <c r="OKF208" s="875"/>
      <c r="OKG208" s="875"/>
      <c r="OKH208" s="875"/>
      <c r="OKI208" s="875"/>
      <c r="OKJ208" s="875"/>
      <c r="OKK208" s="875"/>
      <c r="OKL208" s="875"/>
      <c r="OKM208" s="875"/>
      <c r="OKN208" s="875"/>
      <c r="OKO208" s="875"/>
      <c r="OKP208" s="875"/>
      <c r="OKQ208" s="875"/>
      <c r="OKR208" s="875"/>
      <c r="OKS208" s="875"/>
      <c r="OKT208" s="875"/>
      <c r="OKU208" s="875"/>
      <c r="OKV208" s="875"/>
      <c r="OKW208" s="875"/>
      <c r="OKX208" s="875"/>
      <c r="OKY208" s="875"/>
      <c r="OKZ208" s="875"/>
      <c r="OLA208" s="875"/>
      <c r="OLB208" s="875"/>
      <c r="OLC208" s="875"/>
      <c r="OLD208" s="875"/>
      <c r="OLE208" s="875"/>
      <c r="OLF208" s="875"/>
      <c r="OLG208" s="875"/>
      <c r="OLH208" s="875"/>
      <c r="OLI208" s="875"/>
      <c r="OLJ208" s="875"/>
      <c r="OLK208" s="875"/>
      <c r="OLL208" s="875"/>
      <c r="OLM208" s="875"/>
      <c r="OLN208" s="875"/>
      <c r="OLO208" s="875"/>
      <c r="OLP208" s="875"/>
      <c r="OLQ208" s="875"/>
      <c r="OLR208" s="875"/>
      <c r="OLS208" s="875"/>
      <c r="OLT208" s="875"/>
      <c r="OLU208" s="875"/>
      <c r="OLV208" s="875"/>
      <c r="OLW208" s="875"/>
      <c r="OLX208" s="875"/>
      <c r="OLY208" s="875"/>
      <c r="OLZ208" s="875"/>
      <c r="OMA208" s="875"/>
      <c r="OMB208" s="875"/>
      <c r="OMC208" s="875"/>
      <c r="OMD208" s="875"/>
      <c r="OME208" s="875"/>
      <c r="OMF208" s="875"/>
      <c r="OMG208" s="875"/>
      <c r="OMH208" s="875"/>
      <c r="OMI208" s="875"/>
      <c r="OMJ208" s="875"/>
      <c r="OMK208" s="875"/>
      <c r="OML208" s="875"/>
      <c r="OMM208" s="875"/>
      <c r="OMN208" s="875"/>
      <c r="OMO208" s="875"/>
      <c r="OMQ208" s="875"/>
      <c r="OMR208" s="875"/>
      <c r="OMS208" s="875"/>
      <c r="OMT208" s="875"/>
      <c r="OMU208" s="875"/>
      <c r="OMV208" s="875"/>
      <c r="OMW208" s="875"/>
      <c r="OMX208" s="875"/>
      <c r="OMY208" s="875"/>
      <c r="OMZ208" s="875"/>
      <c r="ONA208" s="875"/>
      <c r="ONB208" s="875"/>
      <c r="ONC208" s="875"/>
      <c r="OND208" s="875"/>
      <c r="ONE208" s="875"/>
      <c r="ONF208" s="875"/>
      <c r="ONG208" s="875"/>
      <c r="ONH208" s="875"/>
      <c r="ONI208" s="875"/>
      <c r="ONJ208" s="875"/>
      <c r="ONK208" s="875"/>
      <c r="ONL208" s="875"/>
      <c r="ONM208" s="875"/>
      <c r="ONN208" s="875"/>
      <c r="ONO208" s="875"/>
      <c r="ONP208" s="875"/>
      <c r="ONQ208" s="875"/>
      <c r="ONR208" s="875"/>
      <c r="ONS208" s="875"/>
      <c r="ONT208" s="875"/>
      <c r="ONU208" s="875"/>
      <c r="ONV208" s="875"/>
      <c r="ONW208" s="875"/>
      <c r="ONX208" s="875"/>
      <c r="ONY208" s="875"/>
      <c r="ONZ208" s="875"/>
      <c r="OOA208" s="875"/>
      <c r="OOB208" s="875"/>
      <c r="OOC208" s="875"/>
      <c r="OOD208" s="875"/>
      <c r="OOE208" s="875"/>
      <c r="OOF208" s="875"/>
      <c r="OOG208" s="875"/>
      <c r="OOH208" s="875"/>
      <c r="OOI208" s="875"/>
      <c r="OOJ208" s="875"/>
      <c r="OOK208" s="875"/>
      <c r="OOL208" s="875"/>
      <c r="OOM208" s="875"/>
      <c r="OON208" s="875"/>
      <c r="OOO208" s="875"/>
      <c r="OOP208" s="875"/>
      <c r="OOQ208" s="875"/>
      <c r="OOR208" s="875"/>
      <c r="OOS208" s="875"/>
      <c r="OOT208" s="875"/>
      <c r="OOU208" s="875"/>
      <c r="OOV208" s="875"/>
      <c r="OOW208" s="875"/>
      <c r="OOX208" s="875"/>
      <c r="OOY208" s="875"/>
      <c r="OOZ208" s="875"/>
      <c r="OPA208" s="875"/>
      <c r="OPB208" s="875"/>
      <c r="OPC208" s="875"/>
      <c r="OPD208" s="875"/>
      <c r="OPE208" s="875"/>
      <c r="OPF208" s="875"/>
      <c r="OPG208" s="875"/>
      <c r="OPH208" s="875"/>
      <c r="OPI208" s="875"/>
      <c r="OPJ208" s="875"/>
      <c r="OPK208" s="875"/>
      <c r="OPL208" s="875"/>
      <c r="OPM208" s="875"/>
      <c r="OPN208" s="875"/>
      <c r="OPO208" s="875"/>
      <c r="OPP208" s="875"/>
      <c r="OPQ208" s="875"/>
      <c r="OPR208" s="875"/>
      <c r="OPS208" s="875"/>
      <c r="OPT208" s="875"/>
      <c r="OPU208" s="875"/>
      <c r="OPV208" s="875"/>
      <c r="OPW208" s="875"/>
      <c r="OPX208" s="875"/>
      <c r="OPY208" s="875"/>
      <c r="OPZ208" s="875"/>
      <c r="OQA208" s="875"/>
      <c r="OQB208" s="875"/>
      <c r="OQC208" s="875"/>
      <c r="OQD208" s="875"/>
      <c r="OQE208" s="875"/>
      <c r="OQF208" s="875"/>
      <c r="OQG208" s="875"/>
      <c r="OQH208" s="875"/>
      <c r="OQI208" s="875"/>
      <c r="OQJ208" s="875"/>
      <c r="OQK208" s="875"/>
      <c r="OQL208" s="875"/>
      <c r="OQM208" s="875"/>
      <c r="OQN208" s="875"/>
      <c r="OQO208" s="875"/>
      <c r="OQP208" s="875"/>
      <c r="OQQ208" s="875"/>
      <c r="OQR208" s="875"/>
      <c r="OQS208" s="875"/>
      <c r="OQT208" s="875"/>
      <c r="OQU208" s="875"/>
      <c r="OQV208" s="875"/>
      <c r="OQW208" s="875"/>
      <c r="OQX208" s="875"/>
      <c r="OQY208" s="875"/>
      <c r="OQZ208" s="875"/>
      <c r="ORA208" s="875"/>
      <c r="ORB208" s="875"/>
      <c r="ORC208" s="875"/>
      <c r="ORD208" s="875"/>
      <c r="ORE208" s="875"/>
      <c r="ORF208" s="875"/>
      <c r="ORG208" s="875"/>
      <c r="ORH208" s="875"/>
      <c r="ORI208" s="875"/>
      <c r="ORJ208" s="875"/>
      <c r="ORK208" s="875"/>
      <c r="ORL208" s="875"/>
      <c r="ORM208" s="875"/>
      <c r="ORN208" s="875"/>
      <c r="ORO208" s="875"/>
      <c r="ORP208" s="875"/>
      <c r="ORQ208" s="875"/>
      <c r="ORR208" s="875"/>
      <c r="ORS208" s="875"/>
      <c r="ORT208" s="875"/>
      <c r="ORU208" s="875"/>
      <c r="ORV208" s="875"/>
      <c r="ORW208" s="875"/>
      <c r="ORX208" s="875"/>
      <c r="ORY208" s="875"/>
      <c r="ORZ208" s="875"/>
      <c r="OSA208" s="875"/>
      <c r="OSB208" s="875"/>
      <c r="OSC208" s="875"/>
      <c r="OSD208" s="875"/>
      <c r="OSE208" s="875"/>
      <c r="OSF208" s="875"/>
      <c r="OSG208" s="875"/>
      <c r="OSH208" s="875"/>
      <c r="OSI208" s="875"/>
      <c r="OSJ208" s="875"/>
      <c r="OSK208" s="875"/>
      <c r="OSL208" s="875"/>
      <c r="OSM208" s="875"/>
      <c r="OSN208" s="875"/>
      <c r="OSO208" s="875"/>
      <c r="OSP208" s="875"/>
      <c r="OSQ208" s="875"/>
      <c r="OSR208" s="875"/>
      <c r="OSS208" s="875"/>
      <c r="OST208" s="875"/>
      <c r="OSU208" s="875"/>
      <c r="OSV208" s="875"/>
      <c r="OSW208" s="875"/>
      <c r="OSX208" s="875"/>
      <c r="OSY208" s="875"/>
      <c r="OSZ208" s="875"/>
      <c r="OTA208" s="875"/>
      <c r="OTB208" s="875"/>
      <c r="OTC208" s="875"/>
      <c r="OTD208" s="875"/>
      <c r="OTE208" s="875"/>
      <c r="OTF208" s="875"/>
      <c r="OTG208" s="875"/>
      <c r="OTH208" s="875"/>
      <c r="OTI208" s="875"/>
      <c r="OTJ208" s="875"/>
      <c r="OTK208" s="875"/>
      <c r="OTL208" s="875"/>
      <c r="OTM208" s="875"/>
      <c r="OTN208" s="875"/>
      <c r="OTO208" s="875"/>
      <c r="OTP208" s="875"/>
      <c r="OTQ208" s="875"/>
      <c r="OTR208" s="875"/>
      <c r="OTS208" s="875"/>
      <c r="OTT208" s="875"/>
      <c r="OTU208" s="875"/>
      <c r="OTV208" s="875"/>
      <c r="OTW208" s="875"/>
      <c r="OTX208" s="875"/>
      <c r="OTY208" s="875"/>
      <c r="OTZ208" s="875"/>
      <c r="OUA208" s="875"/>
      <c r="OUB208" s="875"/>
      <c r="OUC208" s="875"/>
      <c r="OUD208" s="875"/>
      <c r="OUE208" s="875"/>
      <c r="OUF208" s="875"/>
      <c r="OUG208" s="875"/>
      <c r="OUH208" s="875"/>
      <c r="OUI208" s="875"/>
      <c r="OUJ208" s="875"/>
      <c r="OUK208" s="875"/>
      <c r="OUL208" s="875"/>
      <c r="OUM208" s="875"/>
      <c r="OUN208" s="875"/>
      <c r="OUO208" s="875"/>
      <c r="OUP208" s="875"/>
      <c r="OUQ208" s="875"/>
      <c r="OUR208" s="875"/>
      <c r="OUS208" s="875"/>
      <c r="OUT208" s="875"/>
      <c r="OUU208" s="875"/>
      <c r="OUV208" s="875"/>
      <c r="OUW208" s="875"/>
      <c r="OUX208" s="875"/>
      <c r="OUY208" s="875"/>
      <c r="OUZ208" s="875"/>
      <c r="OVA208" s="875"/>
      <c r="OVB208" s="875"/>
      <c r="OVC208" s="875"/>
      <c r="OVD208" s="875"/>
      <c r="OVE208" s="875"/>
      <c r="OVF208" s="875"/>
      <c r="OVG208" s="875"/>
      <c r="OVH208" s="875"/>
      <c r="OVI208" s="875"/>
      <c r="OVJ208" s="875"/>
      <c r="OVK208" s="875"/>
      <c r="OVL208" s="875"/>
      <c r="OVM208" s="875"/>
      <c r="OVN208" s="875"/>
      <c r="OVO208" s="875"/>
      <c r="OVP208" s="875"/>
      <c r="OVQ208" s="875"/>
      <c r="OVR208" s="875"/>
      <c r="OVS208" s="875"/>
      <c r="OVT208" s="875"/>
      <c r="OVU208" s="875"/>
      <c r="OVV208" s="875"/>
      <c r="OVW208" s="875"/>
      <c r="OVX208" s="875"/>
      <c r="OVY208" s="875"/>
      <c r="OVZ208" s="875"/>
      <c r="OWA208" s="875"/>
      <c r="OWB208" s="875"/>
      <c r="OWC208" s="875"/>
      <c r="OWD208" s="875"/>
      <c r="OWE208" s="875"/>
      <c r="OWF208" s="875"/>
      <c r="OWG208" s="875"/>
      <c r="OWH208" s="875"/>
      <c r="OWI208" s="875"/>
      <c r="OWJ208" s="875"/>
      <c r="OWK208" s="875"/>
      <c r="OWM208" s="875"/>
      <c r="OWN208" s="875"/>
      <c r="OWO208" s="875"/>
      <c r="OWP208" s="875"/>
      <c r="OWQ208" s="875"/>
      <c r="OWR208" s="875"/>
      <c r="OWS208" s="875"/>
      <c r="OWT208" s="875"/>
      <c r="OWU208" s="875"/>
      <c r="OWV208" s="875"/>
      <c r="OWW208" s="875"/>
      <c r="OWX208" s="875"/>
      <c r="OWY208" s="875"/>
      <c r="OWZ208" s="875"/>
      <c r="OXA208" s="875"/>
      <c r="OXB208" s="875"/>
      <c r="OXC208" s="875"/>
      <c r="OXD208" s="875"/>
      <c r="OXE208" s="875"/>
      <c r="OXF208" s="875"/>
      <c r="OXG208" s="875"/>
      <c r="OXH208" s="875"/>
      <c r="OXI208" s="875"/>
      <c r="OXJ208" s="875"/>
      <c r="OXK208" s="875"/>
      <c r="OXL208" s="875"/>
      <c r="OXM208" s="875"/>
      <c r="OXN208" s="875"/>
      <c r="OXO208" s="875"/>
      <c r="OXP208" s="875"/>
      <c r="OXQ208" s="875"/>
      <c r="OXR208" s="875"/>
      <c r="OXS208" s="875"/>
      <c r="OXT208" s="875"/>
      <c r="OXU208" s="875"/>
      <c r="OXV208" s="875"/>
      <c r="OXW208" s="875"/>
      <c r="OXX208" s="875"/>
      <c r="OXY208" s="875"/>
      <c r="OXZ208" s="875"/>
      <c r="OYA208" s="875"/>
      <c r="OYB208" s="875"/>
      <c r="OYC208" s="875"/>
      <c r="OYD208" s="875"/>
      <c r="OYE208" s="875"/>
      <c r="OYF208" s="875"/>
      <c r="OYG208" s="875"/>
      <c r="OYH208" s="875"/>
      <c r="OYI208" s="875"/>
      <c r="OYJ208" s="875"/>
      <c r="OYK208" s="875"/>
      <c r="OYL208" s="875"/>
      <c r="OYM208" s="875"/>
      <c r="OYN208" s="875"/>
      <c r="OYO208" s="875"/>
      <c r="OYP208" s="875"/>
      <c r="OYQ208" s="875"/>
      <c r="OYR208" s="875"/>
      <c r="OYS208" s="875"/>
      <c r="OYT208" s="875"/>
      <c r="OYU208" s="875"/>
      <c r="OYV208" s="875"/>
      <c r="OYW208" s="875"/>
      <c r="OYX208" s="875"/>
      <c r="OYY208" s="875"/>
      <c r="OYZ208" s="875"/>
      <c r="OZA208" s="875"/>
      <c r="OZB208" s="875"/>
      <c r="OZC208" s="875"/>
      <c r="OZD208" s="875"/>
      <c r="OZE208" s="875"/>
      <c r="OZF208" s="875"/>
      <c r="OZG208" s="875"/>
      <c r="OZH208" s="875"/>
      <c r="OZI208" s="875"/>
      <c r="OZJ208" s="875"/>
      <c r="OZK208" s="875"/>
      <c r="OZL208" s="875"/>
      <c r="OZM208" s="875"/>
      <c r="OZN208" s="875"/>
      <c r="OZO208" s="875"/>
      <c r="OZP208" s="875"/>
      <c r="OZQ208" s="875"/>
      <c r="OZR208" s="875"/>
      <c r="OZS208" s="875"/>
      <c r="OZT208" s="875"/>
      <c r="OZU208" s="875"/>
      <c r="OZV208" s="875"/>
      <c r="OZW208" s="875"/>
      <c r="OZX208" s="875"/>
      <c r="OZY208" s="875"/>
      <c r="OZZ208" s="875"/>
      <c r="PAA208" s="875"/>
      <c r="PAB208" s="875"/>
      <c r="PAC208" s="875"/>
      <c r="PAD208" s="875"/>
      <c r="PAE208" s="875"/>
      <c r="PAF208" s="875"/>
      <c r="PAG208" s="875"/>
      <c r="PAH208" s="875"/>
      <c r="PAI208" s="875"/>
      <c r="PAJ208" s="875"/>
      <c r="PAK208" s="875"/>
      <c r="PAL208" s="875"/>
      <c r="PAM208" s="875"/>
      <c r="PAN208" s="875"/>
      <c r="PAO208" s="875"/>
      <c r="PAP208" s="875"/>
      <c r="PAQ208" s="875"/>
      <c r="PAR208" s="875"/>
      <c r="PAS208" s="875"/>
      <c r="PAT208" s="875"/>
      <c r="PAU208" s="875"/>
      <c r="PAV208" s="875"/>
      <c r="PAW208" s="875"/>
      <c r="PAX208" s="875"/>
      <c r="PAY208" s="875"/>
      <c r="PAZ208" s="875"/>
      <c r="PBA208" s="875"/>
      <c r="PBB208" s="875"/>
      <c r="PBC208" s="875"/>
      <c r="PBD208" s="875"/>
      <c r="PBE208" s="875"/>
      <c r="PBF208" s="875"/>
      <c r="PBG208" s="875"/>
      <c r="PBH208" s="875"/>
      <c r="PBI208" s="875"/>
      <c r="PBJ208" s="875"/>
      <c r="PBK208" s="875"/>
      <c r="PBL208" s="875"/>
      <c r="PBM208" s="875"/>
      <c r="PBN208" s="875"/>
      <c r="PBO208" s="875"/>
      <c r="PBP208" s="875"/>
      <c r="PBQ208" s="875"/>
      <c r="PBR208" s="875"/>
      <c r="PBS208" s="875"/>
      <c r="PBT208" s="875"/>
      <c r="PBU208" s="875"/>
      <c r="PBV208" s="875"/>
      <c r="PBW208" s="875"/>
      <c r="PBX208" s="875"/>
      <c r="PBY208" s="875"/>
      <c r="PBZ208" s="875"/>
      <c r="PCA208" s="875"/>
      <c r="PCB208" s="875"/>
      <c r="PCC208" s="875"/>
      <c r="PCD208" s="875"/>
      <c r="PCE208" s="875"/>
      <c r="PCF208" s="875"/>
      <c r="PCG208" s="875"/>
      <c r="PCH208" s="875"/>
      <c r="PCI208" s="875"/>
      <c r="PCJ208" s="875"/>
      <c r="PCK208" s="875"/>
      <c r="PCL208" s="875"/>
      <c r="PCM208" s="875"/>
      <c r="PCN208" s="875"/>
      <c r="PCO208" s="875"/>
      <c r="PCP208" s="875"/>
      <c r="PCQ208" s="875"/>
      <c r="PCR208" s="875"/>
      <c r="PCS208" s="875"/>
      <c r="PCT208" s="875"/>
      <c r="PCU208" s="875"/>
      <c r="PCV208" s="875"/>
      <c r="PCW208" s="875"/>
      <c r="PCX208" s="875"/>
      <c r="PCY208" s="875"/>
      <c r="PCZ208" s="875"/>
      <c r="PDA208" s="875"/>
      <c r="PDB208" s="875"/>
      <c r="PDC208" s="875"/>
      <c r="PDD208" s="875"/>
      <c r="PDE208" s="875"/>
      <c r="PDF208" s="875"/>
      <c r="PDG208" s="875"/>
      <c r="PDH208" s="875"/>
      <c r="PDI208" s="875"/>
      <c r="PDJ208" s="875"/>
      <c r="PDK208" s="875"/>
      <c r="PDL208" s="875"/>
      <c r="PDM208" s="875"/>
      <c r="PDN208" s="875"/>
      <c r="PDO208" s="875"/>
      <c r="PDP208" s="875"/>
      <c r="PDQ208" s="875"/>
      <c r="PDR208" s="875"/>
      <c r="PDS208" s="875"/>
      <c r="PDT208" s="875"/>
      <c r="PDU208" s="875"/>
      <c r="PDV208" s="875"/>
      <c r="PDW208" s="875"/>
      <c r="PDX208" s="875"/>
      <c r="PDY208" s="875"/>
      <c r="PDZ208" s="875"/>
      <c r="PEA208" s="875"/>
      <c r="PEB208" s="875"/>
      <c r="PEC208" s="875"/>
      <c r="PED208" s="875"/>
      <c r="PEE208" s="875"/>
      <c r="PEF208" s="875"/>
      <c r="PEG208" s="875"/>
      <c r="PEH208" s="875"/>
      <c r="PEI208" s="875"/>
      <c r="PEJ208" s="875"/>
      <c r="PEK208" s="875"/>
      <c r="PEL208" s="875"/>
      <c r="PEM208" s="875"/>
      <c r="PEN208" s="875"/>
      <c r="PEO208" s="875"/>
      <c r="PEP208" s="875"/>
      <c r="PEQ208" s="875"/>
      <c r="PER208" s="875"/>
      <c r="PES208" s="875"/>
      <c r="PET208" s="875"/>
      <c r="PEU208" s="875"/>
      <c r="PEV208" s="875"/>
      <c r="PEW208" s="875"/>
      <c r="PEX208" s="875"/>
      <c r="PEY208" s="875"/>
      <c r="PEZ208" s="875"/>
      <c r="PFA208" s="875"/>
      <c r="PFB208" s="875"/>
      <c r="PFC208" s="875"/>
      <c r="PFD208" s="875"/>
      <c r="PFE208" s="875"/>
      <c r="PFF208" s="875"/>
      <c r="PFG208" s="875"/>
      <c r="PFH208" s="875"/>
      <c r="PFI208" s="875"/>
      <c r="PFJ208" s="875"/>
      <c r="PFK208" s="875"/>
      <c r="PFL208" s="875"/>
      <c r="PFM208" s="875"/>
      <c r="PFN208" s="875"/>
      <c r="PFO208" s="875"/>
      <c r="PFP208" s="875"/>
      <c r="PFQ208" s="875"/>
      <c r="PFR208" s="875"/>
      <c r="PFS208" s="875"/>
      <c r="PFT208" s="875"/>
      <c r="PFU208" s="875"/>
      <c r="PFV208" s="875"/>
      <c r="PFW208" s="875"/>
      <c r="PFX208" s="875"/>
      <c r="PFY208" s="875"/>
      <c r="PFZ208" s="875"/>
      <c r="PGA208" s="875"/>
      <c r="PGB208" s="875"/>
      <c r="PGC208" s="875"/>
      <c r="PGD208" s="875"/>
      <c r="PGE208" s="875"/>
      <c r="PGF208" s="875"/>
      <c r="PGG208" s="875"/>
      <c r="PGI208" s="875"/>
      <c r="PGJ208" s="875"/>
      <c r="PGK208" s="875"/>
      <c r="PGL208" s="875"/>
      <c r="PGM208" s="875"/>
      <c r="PGN208" s="875"/>
      <c r="PGO208" s="875"/>
      <c r="PGP208" s="875"/>
      <c r="PGQ208" s="875"/>
      <c r="PGR208" s="875"/>
      <c r="PGS208" s="875"/>
      <c r="PGT208" s="875"/>
      <c r="PGU208" s="875"/>
      <c r="PGV208" s="875"/>
      <c r="PGW208" s="875"/>
      <c r="PGX208" s="875"/>
      <c r="PGY208" s="875"/>
      <c r="PGZ208" s="875"/>
      <c r="PHA208" s="875"/>
      <c r="PHB208" s="875"/>
      <c r="PHC208" s="875"/>
      <c r="PHD208" s="875"/>
      <c r="PHE208" s="875"/>
      <c r="PHF208" s="875"/>
      <c r="PHG208" s="875"/>
      <c r="PHH208" s="875"/>
      <c r="PHI208" s="875"/>
      <c r="PHJ208" s="875"/>
      <c r="PHK208" s="875"/>
      <c r="PHL208" s="875"/>
      <c r="PHM208" s="875"/>
      <c r="PHN208" s="875"/>
      <c r="PHO208" s="875"/>
      <c r="PHP208" s="875"/>
      <c r="PHQ208" s="875"/>
      <c r="PHR208" s="875"/>
      <c r="PHS208" s="875"/>
      <c r="PHT208" s="875"/>
      <c r="PHU208" s="875"/>
      <c r="PHV208" s="875"/>
      <c r="PHW208" s="875"/>
      <c r="PHX208" s="875"/>
      <c r="PHY208" s="875"/>
      <c r="PHZ208" s="875"/>
      <c r="PIA208" s="875"/>
      <c r="PIB208" s="875"/>
      <c r="PIC208" s="875"/>
      <c r="PID208" s="875"/>
      <c r="PIE208" s="875"/>
      <c r="PIF208" s="875"/>
      <c r="PIG208" s="875"/>
      <c r="PIH208" s="875"/>
      <c r="PII208" s="875"/>
      <c r="PIJ208" s="875"/>
      <c r="PIK208" s="875"/>
      <c r="PIL208" s="875"/>
      <c r="PIM208" s="875"/>
      <c r="PIN208" s="875"/>
      <c r="PIO208" s="875"/>
      <c r="PIP208" s="875"/>
      <c r="PIQ208" s="875"/>
      <c r="PIR208" s="875"/>
      <c r="PIS208" s="875"/>
      <c r="PIT208" s="875"/>
      <c r="PIU208" s="875"/>
      <c r="PIV208" s="875"/>
      <c r="PIW208" s="875"/>
      <c r="PIX208" s="875"/>
      <c r="PIY208" s="875"/>
      <c r="PIZ208" s="875"/>
      <c r="PJA208" s="875"/>
      <c r="PJB208" s="875"/>
      <c r="PJC208" s="875"/>
      <c r="PJD208" s="875"/>
      <c r="PJE208" s="875"/>
      <c r="PJF208" s="875"/>
      <c r="PJG208" s="875"/>
      <c r="PJH208" s="875"/>
      <c r="PJI208" s="875"/>
      <c r="PJJ208" s="875"/>
      <c r="PJK208" s="875"/>
      <c r="PJL208" s="875"/>
      <c r="PJM208" s="875"/>
      <c r="PJN208" s="875"/>
      <c r="PJO208" s="875"/>
      <c r="PJP208" s="875"/>
      <c r="PJQ208" s="875"/>
      <c r="PJR208" s="875"/>
      <c r="PJS208" s="875"/>
      <c r="PJT208" s="875"/>
      <c r="PJU208" s="875"/>
      <c r="PJV208" s="875"/>
      <c r="PJW208" s="875"/>
      <c r="PJX208" s="875"/>
      <c r="PJY208" s="875"/>
      <c r="PJZ208" s="875"/>
      <c r="PKA208" s="875"/>
      <c r="PKB208" s="875"/>
      <c r="PKC208" s="875"/>
      <c r="PKD208" s="875"/>
      <c r="PKE208" s="875"/>
      <c r="PKF208" s="875"/>
      <c r="PKG208" s="875"/>
      <c r="PKH208" s="875"/>
      <c r="PKI208" s="875"/>
      <c r="PKJ208" s="875"/>
      <c r="PKK208" s="875"/>
      <c r="PKL208" s="875"/>
      <c r="PKM208" s="875"/>
      <c r="PKN208" s="875"/>
      <c r="PKO208" s="875"/>
      <c r="PKP208" s="875"/>
      <c r="PKQ208" s="875"/>
      <c r="PKR208" s="875"/>
      <c r="PKS208" s="875"/>
      <c r="PKT208" s="875"/>
      <c r="PKU208" s="875"/>
      <c r="PKV208" s="875"/>
      <c r="PKW208" s="875"/>
      <c r="PKX208" s="875"/>
      <c r="PKY208" s="875"/>
      <c r="PKZ208" s="875"/>
      <c r="PLA208" s="875"/>
      <c r="PLB208" s="875"/>
      <c r="PLC208" s="875"/>
      <c r="PLD208" s="875"/>
      <c r="PLE208" s="875"/>
      <c r="PLF208" s="875"/>
      <c r="PLG208" s="875"/>
      <c r="PLH208" s="875"/>
      <c r="PLI208" s="875"/>
      <c r="PLJ208" s="875"/>
      <c r="PLK208" s="875"/>
      <c r="PLL208" s="875"/>
      <c r="PLM208" s="875"/>
      <c r="PLN208" s="875"/>
      <c r="PLO208" s="875"/>
      <c r="PLP208" s="875"/>
      <c r="PLQ208" s="875"/>
      <c r="PLR208" s="875"/>
      <c r="PLS208" s="875"/>
      <c r="PLT208" s="875"/>
      <c r="PLU208" s="875"/>
      <c r="PLV208" s="875"/>
      <c r="PLW208" s="875"/>
      <c r="PLX208" s="875"/>
      <c r="PLY208" s="875"/>
      <c r="PLZ208" s="875"/>
      <c r="PMA208" s="875"/>
      <c r="PMB208" s="875"/>
      <c r="PMC208" s="875"/>
      <c r="PMD208" s="875"/>
      <c r="PME208" s="875"/>
      <c r="PMF208" s="875"/>
      <c r="PMG208" s="875"/>
      <c r="PMH208" s="875"/>
      <c r="PMI208" s="875"/>
      <c r="PMJ208" s="875"/>
      <c r="PMK208" s="875"/>
      <c r="PML208" s="875"/>
      <c r="PMM208" s="875"/>
      <c r="PMN208" s="875"/>
      <c r="PMO208" s="875"/>
      <c r="PMP208" s="875"/>
      <c r="PMQ208" s="875"/>
      <c r="PMR208" s="875"/>
      <c r="PMS208" s="875"/>
      <c r="PMT208" s="875"/>
      <c r="PMU208" s="875"/>
      <c r="PMV208" s="875"/>
      <c r="PMW208" s="875"/>
      <c r="PMX208" s="875"/>
      <c r="PMY208" s="875"/>
      <c r="PMZ208" s="875"/>
      <c r="PNA208" s="875"/>
      <c r="PNB208" s="875"/>
      <c r="PNC208" s="875"/>
      <c r="PND208" s="875"/>
      <c r="PNE208" s="875"/>
      <c r="PNF208" s="875"/>
      <c r="PNG208" s="875"/>
      <c r="PNH208" s="875"/>
      <c r="PNI208" s="875"/>
      <c r="PNJ208" s="875"/>
      <c r="PNK208" s="875"/>
      <c r="PNL208" s="875"/>
      <c r="PNM208" s="875"/>
      <c r="PNN208" s="875"/>
      <c r="PNO208" s="875"/>
      <c r="PNP208" s="875"/>
      <c r="PNQ208" s="875"/>
      <c r="PNR208" s="875"/>
      <c r="PNS208" s="875"/>
      <c r="PNT208" s="875"/>
      <c r="PNU208" s="875"/>
      <c r="PNV208" s="875"/>
      <c r="PNW208" s="875"/>
      <c r="PNX208" s="875"/>
      <c r="PNY208" s="875"/>
      <c r="PNZ208" s="875"/>
      <c r="POA208" s="875"/>
      <c r="POB208" s="875"/>
      <c r="POC208" s="875"/>
      <c r="POD208" s="875"/>
      <c r="POE208" s="875"/>
      <c r="POF208" s="875"/>
      <c r="POG208" s="875"/>
      <c r="POH208" s="875"/>
      <c r="POI208" s="875"/>
      <c r="POJ208" s="875"/>
      <c r="POK208" s="875"/>
      <c r="POL208" s="875"/>
      <c r="POM208" s="875"/>
      <c r="PON208" s="875"/>
      <c r="POO208" s="875"/>
      <c r="POP208" s="875"/>
      <c r="POQ208" s="875"/>
      <c r="POR208" s="875"/>
      <c r="POS208" s="875"/>
      <c r="POT208" s="875"/>
      <c r="POU208" s="875"/>
      <c r="POV208" s="875"/>
      <c r="POW208" s="875"/>
      <c r="POX208" s="875"/>
      <c r="POY208" s="875"/>
      <c r="POZ208" s="875"/>
      <c r="PPA208" s="875"/>
      <c r="PPB208" s="875"/>
      <c r="PPC208" s="875"/>
      <c r="PPD208" s="875"/>
      <c r="PPE208" s="875"/>
      <c r="PPF208" s="875"/>
      <c r="PPG208" s="875"/>
      <c r="PPH208" s="875"/>
      <c r="PPI208" s="875"/>
      <c r="PPJ208" s="875"/>
      <c r="PPK208" s="875"/>
      <c r="PPL208" s="875"/>
      <c r="PPM208" s="875"/>
      <c r="PPN208" s="875"/>
      <c r="PPO208" s="875"/>
      <c r="PPP208" s="875"/>
      <c r="PPQ208" s="875"/>
      <c r="PPR208" s="875"/>
      <c r="PPS208" s="875"/>
      <c r="PPT208" s="875"/>
      <c r="PPU208" s="875"/>
      <c r="PPV208" s="875"/>
      <c r="PPW208" s="875"/>
      <c r="PPX208" s="875"/>
      <c r="PPY208" s="875"/>
      <c r="PPZ208" s="875"/>
      <c r="PQA208" s="875"/>
      <c r="PQB208" s="875"/>
      <c r="PQC208" s="875"/>
      <c r="PQE208" s="875"/>
      <c r="PQF208" s="875"/>
      <c r="PQG208" s="875"/>
      <c r="PQH208" s="875"/>
      <c r="PQI208" s="875"/>
      <c r="PQJ208" s="875"/>
      <c r="PQK208" s="875"/>
      <c r="PQL208" s="875"/>
      <c r="PQM208" s="875"/>
      <c r="PQN208" s="875"/>
      <c r="PQO208" s="875"/>
      <c r="PQP208" s="875"/>
      <c r="PQQ208" s="875"/>
      <c r="PQR208" s="875"/>
      <c r="PQS208" s="875"/>
      <c r="PQT208" s="875"/>
      <c r="PQU208" s="875"/>
      <c r="PQV208" s="875"/>
      <c r="PQW208" s="875"/>
      <c r="PQX208" s="875"/>
      <c r="PQY208" s="875"/>
      <c r="PQZ208" s="875"/>
      <c r="PRA208" s="875"/>
      <c r="PRB208" s="875"/>
      <c r="PRC208" s="875"/>
      <c r="PRD208" s="875"/>
      <c r="PRE208" s="875"/>
      <c r="PRF208" s="875"/>
      <c r="PRG208" s="875"/>
      <c r="PRH208" s="875"/>
      <c r="PRI208" s="875"/>
      <c r="PRJ208" s="875"/>
      <c r="PRK208" s="875"/>
      <c r="PRL208" s="875"/>
      <c r="PRM208" s="875"/>
      <c r="PRN208" s="875"/>
      <c r="PRO208" s="875"/>
      <c r="PRP208" s="875"/>
      <c r="PRQ208" s="875"/>
      <c r="PRR208" s="875"/>
      <c r="PRS208" s="875"/>
      <c r="PRT208" s="875"/>
      <c r="PRU208" s="875"/>
      <c r="PRV208" s="875"/>
      <c r="PRW208" s="875"/>
      <c r="PRX208" s="875"/>
      <c r="PRY208" s="875"/>
      <c r="PRZ208" s="875"/>
      <c r="PSA208" s="875"/>
      <c r="PSB208" s="875"/>
      <c r="PSC208" s="875"/>
      <c r="PSD208" s="875"/>
      <c r="PSE208" s="875"/>
      <c r="PSF208" s="875"/>
      <c r="PSG208" s="875"/>
      <c r="PSH208" s="875"/>
      <c r="PSI208" s="875"/>
      <c r="PSJ208" s="875"/>
      <c r="PSK208" s="875"/>
      <c r="PSL208" s="875"/>
      <c r="PSM208" s="875"/>
      <c r="PSN208" s="875"/>
      <c r="PSO208" s="875"/>
      <c r="PSP208" s="875"/>
      <c r="PSQ208" s="875"/>
      <c r="PSR208" s="875"/>
      <c r="PSS208" s="875"/>
      <c r="PST208" s="875"/>
      <c r="PSU208" s="875"/>
      <c r="PSV208" s="875"/>
      <c r="PSW208" s="875"/>
      <c r="PSX208" s="875"/>
      <c r="PSY208" s="875"/>
      <c r="PSZ208" s="875"/>
      <c r="PTA208" s="875"/>
      <c r="PTB208" s="875"/>
      <c r="PTC208" s="875"/>
      <c r="PTD208" s="875"/>
      <c r="PTE208" s="875"/>
      <c r="PTF208" s="875"/>
      <c r="PTG208" s="875"/>
      <c r="PTH208" s="875"/>
      <c r="PTI208" s="875"/>
      <c r="PTJ208" s="875"/>
      <c r="PTK208" s="875"/>
      <c r="PTL208" s="875"/>
      <c r="PTM208" s="875"/>
      <c r="PTN208" s="875"/>
      <c r="PTO208" s="875"/>
      <c r="PTP208" s="875"/>
      <c r="PTQ208" s="875"/>
      <c r="PTR208" s="875"/>
      <c r="PTS208" s="875"/>
      <c r="PTT208" s="875"/>
      <c r="PTU208" s="875"/>
      <c r="PTV208" s="875"/>
      <c r="PTW208" s="875"/>
      <c r="PTX208" s="875"/>
      <c r="PTY208" s="875"/>
      <c r="PTZ208" s="875"/>
      <c r="PUA208" s="875"/>
      <c r="PUB208" s="875"/>
      <c r="PUC208" s="875"/>
      <c r="PUD208" s="875"/>
      <c r="PUE208" s="875"/>
      <c r="PUF208" s="875"/>
      <c r="PUG208" s="875"/>
      <c r="PUH208" s="875"/>
      <c r="PUI208" s="875"/>
      <c r="PUJ208" s="875"/>
      <c r="PUK208" s="875"/>
      <c r="PUL208" s="875"/>
      <c r="PUM208" s="875"/>
      <c r="PUN208" s="875"/>
      <c r="PUO208" s="875"/>
      <c r="PUP208" s="875"/>
      <c r="PUQ208" s="875"/>
      <c r="PUR208" s="875"/>
      <c r="PUS208" s="875"/>
      <c r="PUT208" s="875"/>
      <c r="PUU208" s="875"/>
      <c r="PUV208" s="875"/>
      <c r="PUW208" s="875"/>
      <c r="PUX208" s="875"/>
      <c r="PUY208" s="875"/>
      <c r="PUZ208" s="875"/>
      <c r="PVA208" s="875"/>
      <c r="PVB208" s="875"/>
      <c r="PVC208" s="875"/>
      <c r="PVD208" s="875"/>
      <c r="PVE208" s="875"/>
      <c r="PVF208" s="875"/>
      <c r="PVG208" s="875"/>
      <c r="PVH208" s="875"/>
      <c r="PVI208" s="875"/>
      <c r="PVJ208" s="875"/>
      <c r="PVK208" s="875"/>
      <c r="PVL208" s="875"/>
      <c r="PVM208" s="875"/>
      <c r="PVN208" s="875"/>
      <c r="PVO208" s="875"/>
      <c r="PVP208" s="875"/>
      <c r="PVQ208" s="875"/>
      <c r="PVR208" s="875"/>
      <c r="PVS208" s="875"/>
      <c r="PVT208" s="875"/>
      <c r="PVU208" s="875"/>
      <c r="PVV208" s="875"/>
      <c r="PVW208" s="875"/>
      <c r="PVX208" s="875"/>
      <c r="PVY208" s="875"/>
      <c r="PVZ208" s="875"/>
      <c r="PWA208" s="875"/>
      <c r="PWB208" s="875"/>
      <c r="PWC208" s="875"/>
      <c r="PWD208" s="875"/>
      <c r="PWE208" s="875"/>
      <c r="PWF208" s="875"/>
      <c r="PWG208" s="875"/>
      <c r="PWH208" s="875"/>
      <c r="PWI208" s="875"/>
      <c r="PWJ208" s="875"/>
      <c r="PWK208" s="875"/>
      <c r="PWL208" s="875"/>
      <c r="PWM208" s="875"/>
      <c r="PWN208" s="875"/>
      <c r="PWO208" s="875"/>
      <c r="PWP208" s="875"/>
      <c r="PWQ208" s="875"/>
      <c r="PWR208" s="875"/>
      <c r="PWS208" s="875"/>
      <c r="PWT208" s="875"/>
      <c r="PWU208" s="875"/>
      <c r="PWV208" s="875"/>
      <c r="PWW208" s="875"/>
      <c r="PWX208" s="875"/>
      <c r="PWY208" s="875"/>
      <c r="PWZ208" s="875"/>
      <c r="PXA208" s="875"/>
      <c r="PXB208" s="875"/>
      <c r="PXC208" s="875"/>
      <c r="PXD208" s="875"/>
      <c r="PXE208" s="875"/>
      <c r="PXF208" s="875"/>
      <c r="PXG208" s="875"/>
      <c r="PXH208" s="875"/>
      <c r="PXI208" s="875"/>
      <c r="PXJ208" s="875"/>
      <c r="PXK208" s="875"/>
      <c r="PXL208" s="875"/>
      <c r="PXM208" s="875"/>
      <c r="PXN208" s="875"/>
      <c r="PXO208" s="875"/>
      <c r="PXP208" s="875"/>
      <c r="PXQ208" s="875"/>
      <c r="PXR208" s="875"/>
      <c r="PXS208" s="875"/>
      <c r="PXT208" s="875"/>
      <c r="PXU208" s="875"/>
      <c r="PXV208" s="875"/>
      <c r="PXW208" s="875"/>
      <c r="PXX208" s="875"/>
      <c r="PXY208" s="875"/>
      <c r="PXZ208" s="875"/>
      <c r="PYA208" s="875"/>
      <c r="PYB208" s="875"/>
      <c r="PYC208" s="875"/>
      <c r="PYD208" s="875"/>
      <c r="PYE208" s="875"/>
      <c r="PYF208" s="875"/>
      <c r="PYG208" s="875"/>
      <c r="PYH208" s="875"/>
      <c r="PYI208" s="875"/>
      <c r="PYJ208" s="875"/>
      <c r="PYK208" s="875"/>
      <c r="PYL208" s="875"/>
      <c r="PYM208" s="875"/>
      <c r="PYN208" s="875"/>
      <c r="PYO208" s="875"/>
      <c r="PYP208" s="875"/>
      <c r="PYQ208" s="875"/>
      <c r="PYR208" s="875"/>
      <c r="PYS208" s="875"/>
      <c r="PYT208" s="875"/>
      <c r="PYU208" s="875"/>
      <c r="PYV208" s="875"/>
      <c r="PYW208" s="875"/>
      <c r="PYX208" s="875"/>
      <c r="PYY208" s="875"/>
      <c r="PYZ208" s="875"/>
      <c r="PZA208" s="875"/>
      <c r="PZB208" s="875"/>
      <c r="PZC208" s="875"/>
      <c r="PZD208" s="875"/>
      <c r="PZE208" s="875"/>
      <c r="PZF208" s="875"/>
      <c r="PZG208" s="875"/>
      <c r="PZH208" s="875"/>
      <c r="PZI208" s="875"/>
      <c r="PZJ208" s="875"/>
      <c r="PZK208" s="875"/>
      <c r="PZL208" s="875"/>
      <c r="PZM208" s="875"/>
      <c r="PZN208" s="875"/>
      <c r="PZO208" s="875"/>
      <c r="PZP208" s="875"/>
      <c r="PZQ208" s="875"/>
      <c r="PZR208" s="875"/>
      <c r="PZS208" s="875"/>
      <c r="PZT208" s="875"/>
      <c r="PZU208" s="875"/>
      <c r="PZV208" s="875"/>
      <c r="PZW208" s="875"/>
      <c r="PZX208" s="875"/>
      <c r="PZY208" s="875"/>
      <c r="QAA208" s="875"/>
      <c r="QAB208" s="875"/>
      <c r="QAC208" s="875"/>
      <c r="QAD208" s="875"/>
      <c r="QAE208" s="875"/>
      <c r="QAF208" s="875"/>
      <c r="QAG208" s="875"/>
      <c r="QAH208" s="875"/>
      <c r="QAI208" s="875"/>
      <c r="QAJ208" s="875"/>
      <c r="QAK208" s="875"/>
      <c r="QAL208" s="875"/>
      <c r="QAM208" s="875"/>
      <c r="QAN208" s="875"/>
      <c r="QAO208" s="875"/>
      <c r="QAP208" s="875"/>
      <c r="QAQ208" s="875"/>
      <c r="QAR208" s="875"/>
      <c r="QAS208" s="875"/>
      <c r="QAT208" s="875"/>
      <c r="QAU208" s="875"/>
      <c r="QAV208" s="875"/>
      <c r="QAW208" s="875"/>
      <c r="QAX208" s="875"/>
      <c r="QAY208" s="875"/>
      <c r="QAZ208" s="875"/>
      <c r="QBA208" s="875"/>
      <c r="QBB208" s="875"/>
      <c r="QBC208" s="875"/>
      <c r="QBD208" s="875"/>
      <c r="QBE208" s="875"/>
      <c r="QBF208" s="875"/>
      <c r="QBG208" s="875"/>
      <c r="QBH208" s="875"/>
      <c r="QBI208" s="875"/>
      <c r="QBJ208" s="875"/>
      <c r="QBK208" s="875"/>
      <c r="QBL208" s="875"/>
      <c r="QBM208" s="875"/>
      <c r="QBN208" s="875"/>
      <c r="QBO208" s="875"/>
      <c r="QBP208" s="875"/>
      <c r="QBQ208" s="875"/>
      <c r="QBR208" s="875"/>
      <c r="QBS208" s="875"/>
      <c r="QBT208" s="875"/>
      <c r="QBU208" s="875"/>
      <c r="QBV208" s="875"/>
      <c r="QBW208" s="875"/>
      <c r="QBX208" s="875"/>
      <c r="QBY208" s="875"/>
      <c r="QBZ208" s="875"/>
      <c r="QCA208" s="875"/>
      <c r="QCB208" s="875"/>
      <c r="QCC208" s="875"/>
      <c r="QCD208" s="875"/>
      <c r="QCE208" s="875"/>
      <c r="QCF208" s="875"/>
      <c r="QCG208" s="875"/>
      <c r="QCH208" s="875"/>
      <c r="QCI208" s="875"/>
      <c r="QCJ208" s="875"/>
      <c r="QCK208" s="875"/>
      <c r="QCL208" s="875"/>
      <c r="QCM208" s="875"/>
      <c r="QCN208" s="875"/>
      <c r="QCO208" s="875"/>
      <c r="QCP208" s="875"/>
      <c r="QCQ208" s="875"/>
      <c r="QCR208" s="875"/>
      <c r="QCS208" s="875"/>
      <c r="QCT208" s="875"/>
      <c r="QCU208" s="875"/>
      <c r="QCV208" s="875"/>
      <c r="QCW208" s="875"/>
      <c r="QCX208" s="875"/>
      <c r="QCY208" s="875"/>
      <c r="QCZ208" s="875"/>
      <c r="QDA208" s="875"/>
      <c r="QDB208" s="875"/>
      <c r="QDC208" s="875"/>
      <c r="QDD208" s="875"/>
      <c r="QDE208" s="875"/>
      <c r="QDF208" s="875"/>
      <c r="QDG208" s="875"/>
      <c r="QDH208" s="875"/>
      <c r="QDI208" s="875"/>
      <c r="QDJ208" s="875"/>
      <c r="QDK208" s="875"/>
      <c r="QDL208" s="875"/>
      <c r="QDM208" s="875"/>
      <c r="QDN208" s="875"/>
      <c r="QDO208" s="875"/>
      <c r="QDP208" s="875"/>
      <c r="QDQ208" s="875"/>
      <c r="QDR208" s="875"/>
      <c r="QDS208" s="875"/>
      <c r="QDT208" s="875"/>
      <c r="QDU208" s="875"/>
      <c r="QDV208" s="875"/>
      <c r="QDW208" s="875"/>
      <c r="QDX208" s="875"/>
      <c r="QDY208" s="875"/>
      <c r="QDZ208" s="875"/>
      <c r="QEA208" s="875"/>
      <c r="QEB208" s="875"/>
      <c r="QEC208" s="875"/>
      <c r="QED208" s="875"/>
      <c r="QEE208" s="875"/>
      <c r="QEF208" s="875"/>
      <c r="QEG208" s="875"/>
      <c r="QEH208" s="875"/>
      <c r="QEI208" s="875"/>
      <c r="QEJ208" s="875"/>
      <c r="QEK208" s="875"/>
      <c r="QEL208" s="875"/>
      <c r="QEM208" s="875"/>
      <c r="QEN208" s="875"/>
      <c r="QEO208" s="875"/>
      <c r="QEP208" s="875"/>
      <c r="QEQ208" s="875"/>
      <c r="QER208" s="875"/>
      <c r="QES208" s="875"/>
      <c r="QET208" s="875"/>
      <c r="QEU208" s="875"/>
      <c r="QEV208" s="875"/>
      <c r="QEW208" s="875"/>
      <c r="QEX208" s="875"/>
      <c r="QEY208" s="875"/>
      <c r="QEZ208" s="875"/>
      <c r="QFA208" s="875"/>
      <c r="QFB208" s="875"/>
      <c r="QFC208" s="875"/>
      <c r="QFD208" s="875"/>
      <c r="QFE208" s="875"/>
      <c r="QFF208" s="875"/>
      <c r="QFG208" s="875"/>
      <c r="QFH208" s="875"/>
      <c r="QFI208" s="875"/>
      <c r="QFJ208" s="875"/>
      <c r="QFK208" s="875"/>
      <c r="QFL208" s="875"/>
      <c r="QFM208" s="875"/>
      <c r="QFN208" s="875"/>
      <c r="QFO208" s="875"/>
      <c r="QFP208" s="875"/>
      <c r="QFQ208" s="875"/>
      <c r="QFR208" s="875"/>
      <c r="QFS208" s="875"/>
      <c r="QFT208" s="875"/>
      <c r="QFU208" s="875"/>
      <c r="QFV208" s="875"/>
      <c r="QFW208" s="875"/>
      <c r="QFX208" s="875"/>
      <c r="QFY208" s="875"/>
      <c r="QFZ208" s="875"/>
      <c r="QGA208" s="875"/>
      <c r="QGB208" s="875"/>
      <c r="QGC208" s="875"/>
      <c r="QGD208" s="875"/>
      <c r="QGE208" s="875"/>
      <c r="QGF208" s="875"/>
      <c r="QGG208" s="875"/>
      <c r="QGH208" s="875"/>
      <c r="QGI208" s="875"/>
      <c r="QGJ208" s="875"/>
      <c r="QGK208" s="875"/>
      <c r="QGL208" s="875"/>
      <c r="QGM208" s="875"/>
      <c r="QGN208" s="875"/>
      <c r="QGO208" s="875"/>
      <c r="QGP208" s="875"/>
      <c r="QGQ208" s="875"/>
      <c r="QGR208" s="875"/>
      <c r="QGS208" s="875"/>
      <c r="QGT208" s="875"/>
      <c r="QGU208" s="875"/>
      <c r="QGV208" s="875"/>
      <c r="QGW208" s="875"/>
      <c r="QGX208" s="875"/>
      <c r="QGY208" s="875"/>
      <c r="QGZ208" s="875"/>
      <c r="QHA208" s="875"/>
      <c r="QHB208" s="875"/>
      <c r="QHC208" s="875"/>
      <c r="QHD208" s="875"/>
      <c r="QHE208" s="875"/>
      <c r="QHF208" s="875"/>
      <c r="QHG208" s="875"/>
      <c r="QHH208" s="875"/>
      <c r="QHI208" s="875"/>
      <c r="QHJ208" s="875"/>
      <c r="QHK208" s="875"/>
      <c r="QHL208" s="875"/>
      <c r="QHM208" s="875"/>
      <c r="QHN208" s="875"/>
      <c r="QHO208" s="875"/>
      <c r="QHP208" s="875"/>
      <c r="QHQ208" s="875"/>
      <c r="QHR208" s="875"/>
      <c r="QHS208" s="875"/>
      <c r="QHT208" s="875"/>
      <c r="QHU208" s="875"/>
      <c r="QHV208" s="875"/>
      <c r="QHW208" s="875"/>
      <c r="QHX208" s="875"/>
      <c r="QHY208" s="875"/>
      <c r="QHZ208" s="875"/>
      <c r="QIA208" s="875"/>
      <c r="QIB208" s="875"/>
      <c r="QIC208" s="875"/>
      <c r="QID208" s="875"/>
      <c r="QIE208" s="875"/>
      <c r="QIF208" s="875"/>
      <c r="QIG208" s="875"/>
      <c r="QIH208" s="875"/>
      <c r="QII208" s="875"/>
      <c r="QIJ208" s="875"/>
      <c r="QIK208" s="875"/>
      <c r="QIL208" s="875"/>
      <c r="QIM208" s="875"/>
      <c r="QIN208" s="875"/>
      <c r="QIO208" s="875"/>
      <c r="QIP208" s="875"/>
      <c r="QIQ208" s="875"/>
      <c r="QIR208" s="875"/>
      <c r="QIS208" s="875"/>
      <c r="QIT208" s="875"/>
      <c r="QIU208" s="875"/>
      <c r="QIV208" s="875"/>
      <c r="QIW208" s="875"/>
      <c r="QIX208" s="875"/>
      <c r="QIY208" s="875"/>
      <c r="QIZ208" s="875"/>
      <c r="QJA208" s="875"/>
      <c r="QJB208" s="875"/>
      <c r="QJC208" s="875"/>
      <c r="QJD208" s="875"/>
      <c r="QJE208" s="875"/>
      <c r="QJF208" s="875"/>
      <c r="QJG208" s="875"/>
      <c r="QJH208" s="875"/>
      <c r="QJI208" s="875"/>
      <c r="QJJ208" s="875"/>
      <c r="QJK208" s="875"/>
      <c r="QJL208" s="875"/>
      <c r="QJM208" s="875"/>
      <c r="QJN208" s="875"/>
      <c r="QJO208" s="875"/>
      <c r="QJP208" s="875"/>
      <c r="QJQ208" s="875"/>
      <c r="QJR208" s="875"/>
      <c r="QJS208" s="875"/>
      <c r="QJT208" s="875"/>
      <c r="QJU208" s="875"/>
      <c r="QJW208" s="875"/>
      <c r="QJX208" s="875"/>
      <c r="QJY208" s="875"/>
      <c r="QJZ208" s="875"/>
      <c r="QKA208" s="875"/>
      <c r="QKB208" s="875"/>
      <c r="QKC208" s="875"/>
      <c r="QKD208" s="875"/>
      <c r="QKE208" s="875"/>
      <c r="QKF208" s="875"/>
      <c r="QKG208" s="875"/>
      <c r="QKH208" s="875"/>
      <c r="QKI208" s="875"/>
      <c r="QKJ208" s="875"/>
      <c r="QKK208" s="875"/>
      <c r="QKL208" s="875"/>
      <c r="QKM208" s="875"/>
      <c r="QKN208" s="875"/>
      <c r="QKO208" s="875"/>
      <c r="QKP208" s="875"/>
      <c r="QKQ208" s="875"/>
      <c r="QKR208" s="875"/>
      <c r="QKS208" s="875"/>
      <c r="QKT208" s="875"/>
      <c r="QKU208" s="875"/>
      <c r="QKV208" s="875"/>
      <c r="QKW208" s="875"/>
      <c r="QKX208" s="875"/>
      <c r="QKY208" s="875"/>
      <c r="QKZ208" s="875"/>
      <c r="QLA208" s="875"/>
      <c r="QLB208" s="875"/>
      <c r="QLC208" s="875"/>
      <c r="QLD208" s="875"/>
      <c r="QLE208" s="875"/>
      <c r="QLF208" s="875"/>
      <c r="QLG208" s="875"/>
      <c r="QLH208" s="875"/>
      <c r="QLI208" s="875"/>
      <c r="QLJ208" s="875"/>
      <c r="QLK208" s="875"/>
      <c r="QLL208" s="875"/>
      <c r="QLM208" s="875"/>
      <c r="QLN208" s="875"/>
      <c r="QLO208" s="875"/>
      <c r="QLP208" s="875"/>
      <c r="QLQ208" s="875"/>
      <c r="QLR208" s="875"/>
      <c r="QLS208" s="875"/>
      <c r="QLT208" s="875"/>
      <c r="QLU208" s="875"/>
      <c r="QLV208" s="875"/>
      <c r="QLW208" s="875"/>
      <c r="QLX208" s="875"/>
      <c r="QLY208" s="875"/>
      <c r="QLZ208" s="875"/>
      <c r="QMA208" s="875"/>
      <c r="QMB208" s="875"/>
      <c r="QMC208" s="875"/>
      <c r="QMD208" s="875"/>
      <c r="QME208" s="875"/>
      <c r="QMF208" s="875"/>
      <c r="QMG208" s="875"/>
      <c r="QMH208" s="875"/>
      <c r="QMI208" s="875"/>
      <c r="QMJ208" s="875"/>
      <c r="QMK208" s="875"/>
      <c r="QML208" s="875"/>
      <c r="QMM208" s="875"/>
      <c r="QMN208" s="875"/>
      <c r="QMO208" s="875"/>
      <c r="QMP208" s="875"/>
      <c r="QMQ208" s="875"/>
      <c r="QMR208" s="875"/>
      <c r="QMS208" s="875"/>
      <c r="QMT208" s="875"/>
      <c r="QMU208" s="875"/>
      <c r="QMV208" s="875"/>
      <c r="QMW208" s="875"/>
      <c r="QMX208" s="875"/>
      <c r="QMY208" s="875"/>
      <c r="QMZ208" s="875"/>
      <c r="QNA208" s="875"/>
      <c r="QNB208" s="875"/>
      <c r="QNC208" s="875"/>
      <c r="QND208" s="875"/>
      <c r="QNE208" s="875"/>
      <c r="QNF208" s="875"/>
      <c r="QNG208" s="875"/>
      <c r="QNH208" s="875"/>
      <c r="QNI208" s="875"/>
      <c r="QNJ208" s="875"/>
      <c r="QNK208" s="875"/>
      <c r="QNL208" s="875"/>
      <c r="QNM208" s="875"/>
      <c r="QNN208" s="875"/>
      <c r="QNO208" s="875"/>
      <c r="QNP208" s="875"/>
      <c r="QNQ208" s="875"/>
      <c r="QNR208" s="875"/>
      <c r="QNS208" s="875"/>
      <c r="QNT208" s="875"/>
      <c r="QNU208" s="875"/>
      <c r="QNV208" s="875"/>
      <c r="QNW208" s="875"/>
      <c r="QNX208" s="875"/>
      <c r="QNY208" s="875"/>
      <c r="QNZ208" s="875"/>
      <c r="QOA208" s="875"/>
      <c r="QOB208" s="875"/>
      <c r="QOC208" s="875"/>
      <c r="QOD208" s="875"/>
      <c r="QOE208" s="875"/>
      <c r="QOF208" s="875"/>
      <c r="QOG208" s="875"/>
      <c r="QOH208" s="875"/>
      <c r="QOI208" s="875"/>
      <c r="QOJ208" s="875"/>
      <c r="QOK208" s="875"/>
      <c r="QOL208" s="875"/>
      <c r="QOM208" s="875"/>
      <c r="QON208" s="875"/>
      <c r="QOO208" s="875"/>
      <c r="QOP208" s="875"/>
      <c r="QOQ208" s="875"/>
      <c r="QOR208" s="875"/>
      <c r="QOS208" s="875"/>
      <c r="QOT208" s="875"/>
      <c r="QOU208" s="875"/>
      <c r="QOV208" s="875"/>
      <c r="QOW208" s="875"/>
      <c r="QOX208" s="875"/>
      <c r="QOY208" s="875"/>
      <c r="QOZ208" s="875"/>
      <c r="QPA208" s="875"/>
      <c r="QPB208" s="875"/>
      <c r="QPC208" s="875"/>
      <c r="QPD208" s="875"/>
      <c r="QPE208" s="875"/>
      <c r="QPF208" s="875"/>
      <c r="QPG208" s="875"/>
      <c r="QPH208" s="875"/>
      <c r="QPI208" s="875"/>
      <c r="QPJ208" s="875"/>
      <c r="QPK208" s="875"/>
      <c r="QPL208" s="875"/>
      <c r="QPM208" s="875"/>
      <c r="QPN208" s="875"/>
      <c r="QPO208" s="875"/>
      <c r="QPP208" s="875"/>
      <c r="QPQ208" s="875"/>
      <c r="QPR208" s="875"/>
      <c r="QPS208" s="875"/>
      <c r="QPT208" s="875"/>
      <c r="QPU208" s="875"/>
      <c r="QPV208" s="875"/>
      <c r="QPW208" s="875"/>
      <c r="QPX208" s="875"/>
      <c r="QPY208" s="875"/>
      <c r="QPZ208" s="875"/>
      <c r="QQA208" s="875"/>
      <c r="QQB208" s="875"/>
      <c r="QQC208" s="875"/>
      <c r="QQD208" s="875"/>
      <c r="QQE208" s="875"/>
      <c r="QQF208" s="875"/>
      <c r="QQG208" s="875"/>
      <c r="QQH208" s="875"/>
      <c r="QQI208" s="875"/>
      <c r="QQJ208" s="875"/>
      <c r="QQK208" s="875"/>
      <c r="QQL208" s="875"/>
      <c r="QQM208" s="875"/>
      <c r="QQN208" s="875"/>
      <c r="QQO208" s="875"/>
      <c r="QQP208" s="875"/>
      <c r="QQQ208" s="875"/>
      <c r="QQR208" s="875"/>
      <c r="QQS208" s="875"/>
      <c r="QQT208" s="875"/>
      <c r="QQU208" s="875"/>
      <c r="QQV208" s="875"/>
      <c r="QQW208" s="875"/>
      <c r="QQX208" s="875"/>
      <c r="QQY208" s="875"/>
      <c r="QQZ208" s="875"/>
      <c r="QRA208" s="875"/>
      <c r="QRB208" s="875"/>
      <c r="QRC208" s="875"/>
      <c r="QRD208" s="875"/>
      <c r="QRE208" s="875"/>
      <c r="QRF208" s="875"/>
      <c r="QRG208" s="875"/>
      <c r="QRH208" s="875"/>
      <c r="QRI208" s="875"/>
      <c r="QRJ208" s="875"/>
      <c r="QRK208" s="875"/>
      <c r="QRL208" s="875"/>
      <c r="QRM208" s="875"/>
      <c r="QRN208" s="875"/>
      <c r="QRO208" s="875"/>
      <c r="QRP208" s="875"/>
      <c r="QRQ208" s="875"/>
      <c r="QRR208" s="875"/>
      <c r="QRS208" s="875"/>
      <c r="QRT208" s="875"/>
      <c r="QRU208" s="875"/>
      <c r="QRV208" s="875"/>
      <c r="QRW208" s="875"/>
      <c r="QRX208" s="875"/>
      <c r="QRY208" s="875"/>
      <c r="QRZ208" s="875"/>
      <c r="QSA208" s="875"/>
      <c r="QSB208" s="875"/>
      <c r="QSC208" s="875"/>
      <c r="QSD208" s="875"/>
      <c r="QSE208" s="875"/>
      <c r="QSF208" s="875"/>
      <c r="QSG208" s="875"/>
      <c r="QSH208" s="875"/>
      <c r="QSI208" s="875"/>
      <c r="QSJ208" s="875"/>
      <c r="QSK208" s="875"/>
      <c r="QSL208" s="875"/>
      <c r="QSM208" s="875"/>
      <c r="QSN208" s="875"/>
      <c r="QSO208" s="875"/>
      <c r="QSP208" s="875"/>
      <c r="QSQ208" s="875"/>
      <c r="QSR208" s="875"/>
      <c r="QSS208" s="875"/>
      <c r="QST208" s="875"/>
      <c r="QSU208" s="875"/>
      <c r="QSV208" s="875"/>
      <c r="QSW208" s="875"/>
      <c r="QSX208" s="875"/>
      <c r="QSY208" s="875"/>
      <c r="QSZ208" s="875"/>
      <c r="QTA208" s="875"/>
      <c r="QTB208" s="875"/>
      <c r="QTC208" s="875"/>
      <c r="QTD208" s="875"/>
      <c r="QTE208" s="875"/>
      <c r="QTF208" s="875"/>
      <c r="QTG208" s="875"/>
      <c r="QTH208" s="875"/>
      <c r="QTI208" s="875"/>
      <c r="QTJ208" s="875"/>
      <c r="QTK208" s="875"/>
      <c r="QTL208" s="875"/>
      <c r="QTM208" s="875"/>
      <c r="QTN208" s="875"/>
      <c r="QTO208" s="875"/>
      <c r="QTP208" s="875"/>
      <c r="QTQ208" s="875"/>
      <c r="QTS208" s="875"/>
      <c r="QTT208" s="875"/>
      <c r="QTU208" s="875"/>
      <c r="QTV208" s="875"/>
      <c r="QTW208" s="875"/>
      <c r="QTX208" s="875"/>
      <c r="QTY208" s="875"/>
      <c r="QTZ208" s="875"/>
      <c r="QUA208" s="875"/>
      <c r="QUB208" s="875"/>
      <c r="QUC208" s="875"/>
      <c r="QUD208" s="875"/>
      <c r="QUE208" s="875"/>
      <c r="QUF208" s="875"/>
      <c r="QUG208" s="875"/>
      <c r="QUH208" s="875"/>
      <c r="QUI208" s="875"/>
      <c r="QUJ208" s="875"/>
      <c r="QUK208" s="875"/>
      <c r="QUL208" s="875"/>
      <c r="QUM208" s="875"/>
      <c r="QUN208" s="875"/>
      <c r="QUO208" s="875"/>
      <c r="QUP208" s="875"/>
      <c r="QUQ208" s="875"/>
      <c r="QUR208" s="875"/>
      <c r="QUS208" s="875"/>
      <c r="QUT208" s="875"/>
      <c r="QUU208" s="875"/>
      <c r="QUV208" s="875"/>
      <c r="QUW208" s="875"/>
      <c r="QUX208" s="875"/>
      <c r="QUY208" s="875"/>
      <c r="QUZ208" s="875"/>
      <c r="QVA208" s="875"/>
      <c r="QVB208" s="875"/>
      <c r="QVC208" s="875"/>
      <c r="QVD208" s="875"/>
      <c r="QVE208" s="875"/>
      <c r="QVF208" s="875"/>
      <c r="QVG208" s="875"/>
      <c r="QVH208" s="875"/>
      <c r="QVI208" s="875"/>
      <c r="QVJ208" s="875"/>
      <c r="QVK208" s="875"/>
      <c r="QVL208" s="875"/>
      <c r="QVM208" s="875"/>
      <c r="QVN208" s="875"/>
      <c r="QVO208" s="875"/>
      <c r="QVP208" s="875"/>
      <c r="QVQ208" s="875"/>
      <c r="QVR208" s="875"/>
      <c r="QVS208" s="875"/>
      <c r="QVT208" s="875"/>
      <c r="QVU208" s="875"/>
      <c r="QVV208" s="875"/>
      <c r="QVW208" s="875"/>
      <c r="QVX208" s="875"/>
      <c r="QVY208" s="875"/>
      <c r="QVZ208" s="875"/>
      <c r="QWA208" s="875"/>
      <c r="QWB208" s="875"/>
      <c r="QWC208" s="875"/>
      <c r="QWD208" s="875"/>
      <c r="QWE208" s="875"/>
      <c r="QWF208" s="875"/>
      <c r="QWG208" s="875"/>
      <c r="QWH208" s="875"/>
      <c r="QWI208" s="875"/>
      <c r="QWJ208" s="875"/>
      <c r="QWK208" s="875"/>
      <c r="QWL208" s="875"/>
      <c r="QWM208" s="875"/>
      <c r="QWN208" s="875"/>
      <c r="QWO208" s="875"/>
      <c r="QWP208" s="875"/>
      <c r="QWQ208" s="875"/>
      <c r="QWR208" s="875"/>
      <c r="QWS208" s="875"/>
      <c r="QWT208" s="875"/>
      <c r="QWU208" s="875"/>
      <c r="QWV208" s="875"/>
      <c r="QWW208" s="875"/>
      <c r="QWX208" s="875"/>
      <c r="QWY208" s="875"/>
      <c r="QWZ208" s="875"/>
      <c r="QXA208" s="875"/>
      <c r="QXB208" s="875"/>
      <c r="QXC208" s="875"/>
      <c r="QXD208" s="875"/>
      <c r="QXE208" s="875"/>
      <c r="QXF208" s="875"/>
      <c r="QXG208" s="875"/>
      <c r="QXH208" s="875"/>
      <c r="QXI208" s="875"/>
      <c r="QXJ208" s="875"/>
      <c r="QXK208" s="875"/>
      <c r="QXL208" s="875"/>
      <c r="QXM208" s="875"/>
      <c r="QXN208" s="875"/>
      <c r="QXO208" s="875"/>
      <c r="QXP208" s="875"/>
      <c r="QXQ208" s="875"/>
      <c r="QXR208" s="875"/>
      <c r="QXS208" s="875"/>
      <c r="QXT208" s="875"/>
      <c r="QXU208" s="875"/>
      <c r="QXV208" s="875"/>
      <c r="QXW208" s="875"/>
      <c r="QXX208" s="875"/>
      <c r="QXY208" s="875"/>
      <c r="QXZ208" s="875"/>
      <c r="QYA208" s="875"/>
      <c r="QYB208" s="875"/>
      <c r="QYC208" s="875"/>
      <c r="QYD208" s="875"/>
      <c r="QYE208" s="875"/>
      <c r="QYF208" s="875"/>
      <c r="QYG208" s="875"/>
      <c r="QYH208" s="875"/>
      <c r="QYI208" s="875"/>
      <c r="QYJ208" s="875"/>
      <c r="QYK208" s="875"/>
      <c r="QYL208" s="875"/>
      <c r="QYM208" s="875"/>
      <c r="QYN208" s="875"/>
      <c r="QYO208" s="875"/>
      <c r="QYP208" s="875"/>
      <c r="QYQ208" s="875"/>
      <c r="QYR208" s="875"/>
      <c r="QYS208" s="875"/>
      <c r="QYT208" s="875"/>
      <c r="QYU208" s="875"/>
      <c r="QYV208" s="875"/>
      <c r="QYW208" s="875"/>
      <c r="QYX208" s="875"/>
      <c r="QYY208" s="875"/>
      <c r="QYZ208" s="875"/>
      <c r="QZA208" s="875"/>
      <c r="QZB208" s="875"/>
      <c r="QZC208" s="875"/>
      <c r="QZD208" s="875"/>
      <c r="QZE208" s="875"/>
      <c r="QZF208" s="875"/>
      <c r="QZG208" s="875"/>
      <c r="QZH208" s="875"/>
      <c r="QZI208" s="875"/>
      <c r="QZJ208" s="875"/>
      <c r="QZK208" s="875"/>
      <c r="QZL208" s="875"/>
      <c r="QZM208" s="875"/>
      <c r="QZN208" s="875"/>
      <c r="QZO208" s="875"/>
      <c r="QZP208" s="875"/>
      <c r="QZQ208" s="875"/>
      <c r="QZR208" s="875"/>
      <c r="QZS208" s="875"/>
      <c r="QZT208" s="875"/>
      <c r="QZU208" s="875"/>
      <c r="QZV208" s="875"/>
      <c r="QZW208" s="875"/>
      <c r="QZX208" s="875"/>
      <c r="QZY208" s="875"/>
      <c r="QZZ208" s="875"/>
      <c r="RAA208" s="875"/>
      <c r="RAB208" s="875"/>
      <c r="RAC208" s="875"/>
      <c r="RAD208" s="875"/>
      <c r="RAE208" s="875"/>
      <c r="RAF208" s="875"/>
      <c r="RAG208" s="875"/>
      <c r="RAH208" s="875"/>
      <c r="RAI208" s="875"/>
      <c r="RAJ208" s="875"/>
      <c r="RAK208" s="875"/>
      <c r="RAL208" s="875"/>
      <c r="RAM208" s="875"/>
      <c r="RAN208" s="875"/>
      <c r="RAO208" s="875"/>
      <c r="RAP208" s="875"/>
      <c r="RAQ208" s="875"/>
      <c r="RAR208" s="875"/>
      <c r="RAS208" s="875"/>
      <c r="RAT208" s="875"/>
      <c r="RAU208" s="875"/>
      <c r="RAV208" s="875"/>
      <c r="RAW208" s="875"/>
      <c r="RAX208" s="875"/>
      <c r="RAY208" s="875"/>
      <c r="RAZ208" s="875"/>
      <c r="RBA208" s="875"/>
      <c r="RBB208" s="875"/>
      <c r="RBC208" s="875"/>
      <c r="RBD208" s="875"/>
      <c r="RBE208" s="875"/>
      <c r="RBF208" s="875"/>
      <c r="RBG208" s="875"/>
      <c r="RBH208" s="875"/>
      <c r="RBI208" s="875"/>
      <c r="RBJ208" s="875"/>
      <c r="RBK208" s="875"/>
      <c r="RBL208" s="875"/>
      <c r="RBM208" s="875"/>
      <c r="RBN208" s="875"/>
      <c r="RBO208" s="875"/>
      <c r="RBP208" s="875"/>
      <c r="RBQ208" s="875"/>
      <c r="RBR208" s="875"/>
      <c r="RBS208" s="875"/>
      <c r="RBT208" s="875"/>
      <c r="RBU208" s="875"/>
      <c r="RBV208" s="875"/>
      <c r="RBW208" s="875"/>
      <c r="RBX208" s="875"/>
      <c r="RBY208" s="875"/>
      <c r="RBZ208" s="875"/>
      <c r="RCA208" s="875"/>
      <c r="RCB208" s="875"/>
      <c r="RCC208" s="875"/>
      <c r="RCD208" s="875"/>
      <c r="RCE208" s="875"/>
      <c r="RCF208" s="875"/>
      <c r="RCG208" s="875"/>
      <c r="RCH208" s="875"/>
      <c r="RCI208" s="875"/>
      <c r="RCJ208" s="875"/>
      <c r="RCK208" s="875"/>
      <c r="RCL208" s="875"/>
      <c r="RCM208" s="875"/>
      <c r="RCN208" s="875"/>
      <c r="RCO208" s="875"/>
      <c r="RCP208" s="875"/>
      <c r="RCQ208" s="875"/>
      <c r="RCR208" s="875"/>
      <c r="RCS208" s="875"/>
      <c r="RCT208" s="875"/>
      <c r="RCU208" s="875"/>
      <c r="RCV208" s="875"/>
      <c r="RCW208" s="875"/>
      <c r="RCX208" s="875"/>
      <c r="RCY208" s="875"/>
      <c r="RCZ208" s="875"/>
      <c r="RDA208" s="875"/>
      <c r="RDB208" s="875"/>
      <c r="RDC208" s="875"/>
      <c r="RDD208" s="875"/>
      <c r="RDE208" s="875"/>
      <c r="RDF208" s="875"/>
      <c r="RDG208" s="875"/>
      <c r="RDH208" s="875"/>
      <c r="RDI208" s="875"/>
      <c r="RDJ208" s="875"/>
      <c r="RDK208" s="875"/>
      <c r="RDL208" s="875"/>
      <c r="RDM208" s="875"/>
      <c r="RDO208" s="875"/>
      <c r="RDP208" s="875"/>
      <c r="RDQ208" s="875"/>
      <c r="RDR208" s="875"/>
      <c r="RDS208" s="875"/>
      <c r="RDT208" s="875"/>
      <c r="RDU208" s="875"/>
      <c r="RDV208" s="875"/>
      <c r="RDW208" s="875"/>
      <c r="RDX208" s="875"/>
      <c r="RDY208" s="875"/>
      <c r="RDZ208" s="875"/>
      <c r="REA208" s="875"/>
      <c r="REB208" s="875"/>
      <c r="REC208" s="875"/>
      <c r="RED208" s="875"/>
      <c r="REE208" s="875"/>
      <c r="REF208" s="875"/>
      <c r="REG208" s="875"/>
      <c r="REH208" s="875"/>
      <c r="REI208" s="875"/>
      <c r="REJ208" s="875"/>
      <c r="REK208" s="875"/>
      <c r="REL208" s="875"/>
      <c r="REM208" s="875"/>
      <c r="REN208" s="875"/>
      <c r="REO208" s="875"/>
      <c r="REP208" s="875"/>
      <c r="REQ208" s="875"/>
      <c r="RER208" s="875"/>
      <c r="RES208" s="875"/>
      <c r="RET208" s="875"/>
      <c r="REU208" s="875"/>
      <c r="REV208" s="875"/>
      <c r="REW208" s="875"/>
      <c r="REX208" s="875"/>
      <c r="REY208" s="875"/>
      <c r="REZ208" s="875"/>
      <c r="RFA208" s="875"/>
      <c r="RFB208" s="875"/>
      <c r="RFC208" s="875"/>
      <c r="RFD208" s="875"/>
      <c r="RFE208" s="875"/>
      <c r="RFF208" s="875"/>
      <c r="RFG208" s="875"/>
      <c r="RFH208" s="875"/>
      <c r="RFI208" s="875"/>
      <c r="RFJ208" s="875"/>
      <c r="RFK208" s="875"/>
      <c r="RFL208" s="875"/>
      <c r="RFM208" s="875"/>
      <c r="RFN208" s="875"/>
      <c r="RFO208" s="875"/>
      <c r="RFP208" s="875"/>
      <c r="RFQ208" s="875"/>
      <c r="RFR208" s="875"/>
      <c r="RFS208" s="875"/>
      <c r="RFT208" s="875"/>
      <c r="RFU208" s="875"/>
      <c r="RFV208" s="875"/>
      <c r="RFW208" s="875"/>
      <c r="RFX208" s="875"/>
      <c r="RFY208" s="875"/>
      <c r="RFZ208" s="875"/>
      <c r="RGA208" s="875"/>
      <c r="RGB208" s="875"/>
      <c r="RGC208" s="875"/>
      <c r="RGD208" s="875"/>
      <c r="RGE208" s="875"/>
      <c r="RGF208" s="875"/>
      <c r="RGG208" s="875"/>
      <c r="RGH208" s="875"/>
      <c r="RGI208" s="875"/>
      <c r="RGJ208" s="875"/>
      <c r="RGK208" s="875"/>
      <c r="RGL208" s="875"/>
      <c r="RGM208" s="875"/>
      <c r="RGN208" s="875"/>
      <c r="RGO208" s="875"/>
      <c r="RGP208" s="875"/>
      <c r="RGQ208" s="875"/>
      <c r="RGR208" s="875"/>
      <c r="RGS208" s="875"/>
      <c r="RGT208" s="875"/>
      <c r="RGU208" s="875"/>
      <c r="RGV208" s="875"/>
      <c r="RGW208" s="875"/>
      <c r="RGX208" s="875"/>
      <c r="RGY208" s="875"/>
      <c r="RGZ208" s="875"/>
      <c r="RHA208" s="875"/>
      <c r="RHB208" s="875"/>
      <c r="RHC208" s="875"/>
      <c r="RHD208" s="875"/>
      <c r="RHE208" s="875"/>
      <c r="RHF208" s="875"/>
      <c r="RHG208" s="875"/>
      <c r="RHH208" s="875"/>
      <c r="RHI208" s="875"/>
      <c r="RHJ208" s="875"/>
      <c r="RHK208" s="875"/>
      <c r="RHL208" s="875"/>
      <c r="RHM208" s="875"/>
      <c r="RHN208" s="875"/>
      <c r="RHO208" s="875"/>
      <c r="RHP208" s="875"/>
      <c r="RHQ208" s="875"/>
      <c r="RHR208" s="875"/>
      <c r="RHS208" s="875"/>
      <c r="RHT208" s="875"/>
      <c r="RHU208" s="875"/>
      <c r="RHV208" s="875"/>
      <c r="RHW208" s="875"/>
      <c r="RHX208" s="875"/>
      <c r="RHY208" s="875"/>
      <c r="RHZ208" s="875"/>
      <c r="RIA208" s="875"/>
      <c r="RIB208" s="875"/>
      <c r="RIC208" s="875"/>
      <c r="RID208" s="875"/>
      <c r="RIE208" s="875"/>
      <c r="RIF208" s="875"/>
      <c r="RIG208" s="875"/>
      <c r="RIH208" s="875"/>
      <c r="RII208" s="875"/>
      <c r="RIJ208" s="875"/>
      <c r="RIK208" s="875"/>
      <c r="RIL208" s="875"/>
      <c r="RIM208" s="875"/>
      <c r="RIN208" s="875"/>
      <c r="RIO208" s="875"/>
      <c r="RIP208" s="875"/>
      <c r="RIQ208" s="875"/>
      <c r="RIR208" s="875"/>
      <c r="RIS208" s="875"/>
      <c r="RIT208" s="875"/>
      <c r="RIU208" s="875"/>
      <c r="RIV208" s="875"/>
      <c r="RIW208" s="875"/>
      <c r="RIX208" s="875"/>
      <c r="RIY208" s="875"/>
      <c r="RIZ208" s="875"/>
      <c r="RJA208" s="875"/>
      <c r="RJB208" s="875"/>
      <c r="RJC208" s="875"/>
      <c r="RJD208" s="875"/>
      <c r="RJE208" s="875"/>
      <c r="RJF208" s="875"/>
      <c r="RJG208" s="875"/>
      <c r="RJH208" s="875"/>
      <c r="RJI208" s="875"/>
      <c r="RJJ208" s="875"/>
      <c r="RJK208" s="875"/>
      <c r="RJL208" s="875"/>
      <c r="RJM208" s="875"/>
      <c r="RJN208" s="875"/>
      <c r="RJO208" s="875"/>
      <c r="RJP208" s="875"/>
      <c r="RJQ208" s="875"/>
      <c r="RJR208" s="875"/>
      <c r="RJS208" s="875"/>
      <c r="RJT208" s="875"/>
      <c r="RJU208" s="875"/>
      <c r="RJV208" s="875"/>
      <c r="RJW208" s="875"/>
      <c r="RJX208" s="875"/>
      <c r="RJY208" s="875"/>
      <c r="RJZ208" s="875"/>
      <c r="RKA208" s="875"/>
      <c r="RKB208" s="875"/>
      <c r="RKC208" s="875"/>
      <c r="RKD208" s="875"/>
      <c r="RKE208" s="875"/>
      <c r="RKF208" s="875"/>
      <c r="RKG208" s="875"/>
      <c r="RKH208" s="875"/>
      <c r="RKI208" s="875"/>
      <c r="RKJ208" s="875"/>
      <c r="RKK208" s="875"/>
      <c r="RKL208" s="875"/>
      <c r="RKM208" s="875"/>
      <c r="RKN208" s="875"/>
      <c r="RKO208" s="875"/>
      <c r="RKP208" s="875"/>
      <c r="RKQ208" s="875"/>
      <c r="RKR208" s="875"/>
      <c r="RKS208" s="875"/>
      <c r="RKT208" s="875"/>
      <c r="RKU208" s="875"/>
      <c r="RKV208" s="875"/>
      <c r="RKW208" s="875"/>
      <c r="RKX208" s="875"/>
      <c r="RKY208" s="875"/>
      <c r="RKZ208" s="875"/>
      <c r="RLA208" s="875"/>
      <c r="RLB208" s="875"/>
      <c r="RLC208" s="875"/>
      <c r="RLD208" s="875"/>
      <c r="RLE208" s="875"/>
      <c r="RLF208" s="875"/>
      <c r="RLG208" s="875"/>
      <c r="RLH208" s="875"/>
      <c r="RLI208" s="875"/>
      <c r="RLJ208" s="875"/>
      <c r="RLK208" s="875"/>
      <c r="RLL208" s="875"/>
      <c r="RLM208" s="875"/>
      <c r="RLN208" s="875"/>
      <c r="RLO208" s="875"/>
      <c r="RLP208" s="875"/>
      <c r="RLQ208" s="875"/>
      <c r="RLR208" s="875"/>
      <c r="RLS208" s="875"/>
      <c r="RLT208" s="875"/>
      <c r="RLU208" s="875"/>
      <c r="RLV208" s="875"/>
      <c r="RLW208" s="875"/>
      <c r="RLX208" s="875"/>
      <c r="RLY208" s="875"/>
      <c r="RLZ208" s="875"/>
      <c r="RMA208" s="875"/>
      <c r="RMB208" s="875"/>
      <c r="RMC208" s="875"/>
      <c r="RMD208" s="875"/>
      <c r="RME208" s="875"/>
      <c r="RMF208" s="875"/>
      <c r="RMG208" s="875"/>
      <c r="RMH208" s="875"/>
      <c r="RMI208" s="875"/>
      <c r="RMJ208" s="875"/>
      <c r="RMK208" s="875"/>
      <c r="RML208" s="875"/>
      <c r="RMM208" s="875"/>
      <c r="RMN208" s="875"/>
      <c r="RMO208" s="875"/>
      <c r="RMP208" s="875"/>
      <c r="RMQ208" s="875"/>
      <c r="RMR208" s="875"/>
      <c r="RMS208" s="875"/>
      <c r="RMT208" s="875"/>
      <c r="RMU208" s="875"/>
      <c r="RMV208" s="875"/>
      <c r="RMW208" s="875"/>
      <c r="RMX208" s="875"/>
      <c r="RMY208" s="875"/>
      <c r="RMZ208" s="875"/>
      <c r="RNA208" s="875"/>
      <c r="RNB208" s="875"/>
      <c r="RNC208" s="875"/>
      <c r="RND208" s="875"/>
      <c r="RNE208" s="875"/>
      <c r="RNF208" s="875"/>
      <c r="RNG208" s="875"/>
      <c r="RNH208" s="875"/>
      <c r="RNI208" s="875"/>
      <c r="RNK208" s="875"/>
      <c r="RNL208" s="875"/>
      <c r="RNM208" s="875"/>
      <c r="RNN208" s="875"/>
      <c r="RNO208" s="875"/>
      <c r="RNP208" s="875"/>
      <c r="RNQ208" s="875"/>
      <c r="RNR208" s="875"/>
      <c r="RNS208" s="875"/>
      <c r="RNT208" s="875"/>
      <c r="RNU208" s="875"/>
      <c r="RNV208" s="875"/>
      <c r="RNW208" s="875"/>
      <c r="RNX208" s="875"/>
      <c r="RNY208" s="875"/>
      <c r="RNZ208" s="875"/>
      <c r="ROA208" s="875"/>
      <c r="ROB208" s="875"/>
      <c r="ROC208" s="875"/>
      <c r="ROD208" s="875"/>
      <c r="ROE208" s="875"/>
      <c r="ROF208" s="875"/>
      <c r="ROG208" s="875"/>
      <c r="ROH208" s="875"/>
      <c r="ROI208" s="875"/>
      <c r="ROJ208" s="875"/>
      <c r="ROK208" s="875"/>
      <c r="ROL208" s="875"/>
      <c r="ROM208" s="875"/>
      <c r="RON208" s="875"/>
      <c r="ROO208" s="875"/>
      <c r="ROP208" s="875"/>
      <c r="ROQ208" s="875"/>
      <c r="ROR208" s="875"/>
      <c r="ROS208" s="875"/>
      <c r="ROT208" s="875"/>
      <c r="ROU208" s="875"/>
      <c r="ROV208" s="875"/>
      <c r="ROW208" s="875"/>
      <c r="ROX208" s="875"/>
      <c r="ROY208" s="875"/>
      <c r="ROZ208" s="875"/>
      <c r="RPA208" s="875"/>
      <c r="RPB208" s="875"/>
      <c r="RPC208" s="875"/>
      <c r="RPD208" s="875"/>
      <c r="RPE208" s="875"/>
      <c r="RPF208" s="875"/>
      <c r="RPG208" s="875"/>
      <c r="RPH208" s="875"/>
      <c r="RPI208" s="875"/>
      <c r="RPJ208" s="875"/>
      <c r="RPK208" s="875"/>
      <c r="RPL208" s="875"/>
      <c r="RPM208" s="875"/>
      <c r="RPN208" s="875"/>
      <c r="RPO208" s="875"/>
      <c r="RPP208" s="875"/>
      <c r="RPQ208" s="875"/>
      <c r="RPR208" s="875"/>
      <c r="RPS208" s="875"/>
      <c r="RPT208" s="875"/>
      <c r="RPU208" s="875"/>
      <c r="RPV208" s="875"/>
      <c r="RPW208" s="875"/>
      <c r="RPX208" s="875"/>
      <c r="RPY208" s="875"/>
      <c r="RPZ208" s="875"/>
      <c r="RQA208" s="875"/>
      <c r="RQB208" s="875"/>
      <c r="RQC208" s="875"/>
      <c r="RQD208" s="875"/>
      <c r="RQE208" s="875"/>
      <c r="RQF208" s="875"/>
      <c r="RQG208" s="875"/>
      <c r="RQH208" s="875"/>
      <c r="RQI208" s="875"/>
      <c r="RQJ208" s="875"/>
      <c r="RQK208" s="875"/>
      <c r="RQL208" s="875"/>
      <c r="RQM208" s="875"/>
      <c r="RQN208" s="875"/>
      <c r="RQO208" s="875"/>
      <c r="RQP208" s="875"/>
      <c r="RQQ208" s="875"/>
      <c r="RQR208" s="875"/>
      <c r="RQS208" s="875"/>
      <c r="RQT208" s="875"/>
      <c r="RQU208" s="875"/>
      <c r="RQV208" s="875"/>
      <c r="RQW208" s="875"/>
      <c r="RQX208" s="875"/>
      <c r="RQY208" s="875"/>
      <c r="RQZ208" s="875"/>
      <c r="RRA208" s="875"/>
      <c r="RRB208" s="875"/>
      <c r="RRC208" s="875"/>
      <c r="RRD208" s="875"/>
      <c r="RRE208" s="875"/>
      <c r="RRF208" s="875"/>
      <c r="RRG208" s="875"/>
      <c r="RRH208" s="875"/>
      <c r="RRI208" s="875"/>
      <c r="RRJ208" s="875"/>
      <c r="RRK208" s="875"/>
      <c r="RRL208" s="875"/>
      <c r="RRM208" s="875"/>
      <c r="RRN208" s="875"/>
      <c r="RRO208" s="875"/>
      <c r="RRP208" s="875"/>
      <c r="RRQ208" s="875"/>
      <c r="RRR208" s="875"/>
      <c r="RRS208" s="875"/>
      <c r="RRT208" s="875"/>
      <c r="RRU208" s="875"/>
      <c r="RRV208" s="875"/>
      <c r="RRW208" s="875"/>
      <c r="RRX208" s="875"/>
      <c r="RRY208" s="875"/>
      <c r="RRZ208" s="875"/>
      <c r="RSA208" s="875"/>
      <c r="RSB208" s="875"/>
      <c r="RSC208" s="875"/>
      <c r="RSD208" s="875"/>
      <c r="RSE208" s="875"/>
      <c r="RSF208" s="875"/>
      <c r="RSG208" s="875"/>
      <c r="RSH208" s="875"/>
      <c r="RSI208" s="875"/>
      <c r="RSJ208" s="875"/>
      <c r="RSK208" s="875"/>
      <c r="RSL208" s="875"/>
      <c r="RSM208" s="875"/>
      <c r="RSN208" s="875"/>
      <c r="RSO208" s="875"/>
      <c r="RSP208" s="875"/>
      <c r="RSQ208" s="875"/>
      <c r="RSR208" s="875"/>
      <c r="RSS208" s="875"/>
      <c r="RST208" s="875"/>
      <c r="RSU208" s="875"/>
      <c r="RSV208" s="875"/>
      <c r="RSW208" s="875"/>
      <c r="RSX208" s="875"/>
      <c r="RSY208" s="875"/>
      <c r="RSZ208" s="875"/>
      <c r="RTA208" s="875"/>
      <c r="RTB208" s="875"/>
      <c r="RTC208" s="875"/>
      <c r="RTD208" s="875"/>
      <c r="RTE208" s="875"/>
      <c r="RTF208" s="875"/>
      <c r="RTG208" s="875"/>
      <c r="RTH208" s="875"/>
      <c r="RTI208" s="875"/>
      <c r="RTJ208" s="875"/>
      <c r="RTK208" s="875"/>
      <c r="RTL208" s="875"/>
      <c r="RTM208" s="875"/>
      <c r="RTN208" s="875"/>
      <c r="RTO208" s="875"/>
      <c r="RTP208" s="875"/>
      <c r="RTQ208" s="875"/>
      <c r="RTR208" s="875"/>
      <c r="RTS208" s="875"/>
      <c r="RTT208" s="875"/>
      <c r="RTU208" s="875"/>
      <c r="RTV208" s="875"/>
      <c r="RTW208" s="875"/>
      <c r="RTX208" s="875"/>
      <c r="RTY208" s="875"/>
      <c r="RTZ208" s="875"/>
      <c r="RUA208" s="875"/>
      <c r="RUB208" s="875"/>
      <c r="RUC208" s="875"/>
      <c r="RUD208" s="875"/>
      <c r="RUE208" s="875"/>
      <c r="RUF208" s="875"/>
      <c r="RUG208" s="875"/>
      <c r="RUH208" s="875"/>
      <c r="RUI208" s="875"/>
      <c r="RUJ208" s="875"/>
      <c r="RUK208" s="875"/>
      <c r="RUL208" s="875"/>
      <c r="RUM208" s="875"/>
      <c r="RUN208" s="875"/>
      <c r="RUO208" s="875"/>
      <c r="RUP208" s="875"/>
      <c r="RUQ208" s="875"/>
      <c r="RUR208" s="875"/>
      <c r="RUS208" s="875"/>
      <c r="RUT208" s="875"/>
      <c r="RUU208" s="875"/>
      <c r="RUV208" s="875"/>
      <c r="RUW208" s="875"/>
      <c r="RUX208" s="875"/>
      <c r="RUY208" s="875"/>
      <c r="RUZ208" s="875"/>
      <c r="RVA208" s="875"/>
      <c r="RVB208" s="875"/>
      <c r="RVC208" s="875"/>
      <c r="RVD208" s="875"/>
      <c r="RVE208" s="875"/>
      <c r="RVF208" s="875"/>
      <c r="RVG208" s="875"/>
      <c r="RVH208" s="875"/>
      <c r="RVI208" s="875"/>
      <c r="RVJ208" s="875"/>
      <c r="RVK208" s="875"/>
      <c r="RVL208" s="875"/>
      <c r="RVM208" s="875"/>
      <c r="RVN208" s="875"/>
      <c r="RVO208" s="875"/>
      <c r="RVP208" s="875"/>
      <c r="RVQ208" s="875"/>
      <c r="RVR208" s="875"/>
      <c r="RVS208" s="875"/>
      <c r="RVT208" s="875"/>
      <c r="RVU208" s="875"/>
      <c r="RVV208" s="875"/>
      <c r="RVW208" s="875"/>
      <c r="RVX208" s="875"/>
      <c r="RVY208" s="875"/>
      <c r="RVZ208" s="875"/>
      <c r="RWA208" s="875"/>
      <c r="RWB208" s="875"/>
      <c r="RWC208" s="875"/>
      <c r="RWD208" s="875"/>
      <c r="RWE208" s="875"/>
      <c r="RWF208" s="875"/>
      <c r="RWG208" s="875"/>
      <c r="RWH208" s="875"/>
      <c r="RWI208" s="875"/>
      <c r="RWJ208" s="875"/>
      <c r="RWK208" s="875"/>
      <c r="RWL208" s="875"/>
      <c r="RWM208" s="875"/>
      <c r="RWN208" s="875"/>
      <c r="RWO208" s="875"/>
      <c r="RWP208" s="875"/>
      <c r="RWQ208" s="875"/>
      <c r="RWR208" s="875"/>
      <c r="RWS208" s="875"/>
      <c r="RWT208" s="875"/>
      <c r="RWU208" s="875"/>
      <c r="RWV208" s="875"/>
      <c r="RWW208" s="875"/>
      <c r="RWX208" s="875"/>
      <c r="RWY208" s="875"/>
      <c r="RWZ208" s="875"/>
      <c r="RXA208" s="875"/>
      <c r="RXB208" s="875"/>
      <c r="RXC208" s="875"/>
      <c r="RXD208" s="875"/>
      <c r="RXE208" s="875"/>
      <c r="RXG208" s="875"/>
      <c r="RXH208" s="875"/>
      <c r="RXI208" s="875"/>
      <c r="RXJ208" s="875"/>
      <c r="RXK208" s="875"/>
      <c r="RXL208" s="875"/>
      <c r="RXM208" s="875"/>
      <c r="RXN208" s="875"/>
      <c r="RXO208" s="875"/>
      <c r="RXP208" s="875"/>
      <c r="RXQ208" s="875"/>
      <c r="RXR208" s="875"/>
      <c r="RXS208" s="875"/>
      <c r="RXT208" s="875"/>
      <c r="RXU208" s="875"/>
      <c r="RXV208" s="875"/>
      <c r="RXW208" s="875"/>
      <c r="RXX208" s="875"/>
      <c r="RXY208" s="875"/>
      <c r="RXZ208" s="875"/>
      <c r="RYA208" s="875"/>
      <c r="RYB208" s="875"/>
      <c r="RYC208" s="875"/>
      <c r="RYD208" s="875"/>
      <c r="RYE208" s="875"/>
      <c r="RYF208" s="875"/>
      <c r="RYG208" s="875"/>
      <c r="RYH208" s="875"/>
      <c r="RYI208" s="875"/>
      <c r="RYJ208" s="875"/>
      <c r="RYK208" s="875"/>
      <c r="RYL208" s="875"/>
      <c r="RYM208" s="875"/>
      <c r="RYN208" s="875"/>
      <c r="RYO208" s="875"/>
      <c r="RYP208" s="875"/>
      <c r="RYQ208" s="875"/>
      <c r="RYR208" s="875"/>
      <c r="RYS208" s="875"/>
      <c r="RYT208" s="875"/>
      <c r="RYU208" s="875"/>
      <c r="RYV208" s="875"/>
      <c r="RYW208" s="875"/>
      <c r="RYX208" s="875"/>
      <c r="RYY208" s="875"/>
      <c r="RYZ208" s="875"/>
      <c r="RZA208" s="875"/>
      <c r="RZB208" s="875"/>
      <c r="RZC208" s="875"/>
      <c r="RZD208" s="875"/>
      <c r="RZE208" s="875"/>
      <c r="RZF208" s="875"/>
      <c r="RZG208" s="875"/>
      <c r="RZH208" s="875"/>
      <c r="RZI208" s="875"/>
      <c r="RZJ208" s="875"/>
      <c r="RZK208" s="875"/>
      <c r="RZL208" s="875"/>
      <c r="RZM208" s="875"/>
      <c r="RZN208" s="875"/>
      <c r="RZO208" s="875"/>
      <c r="RZP208" s="875"/>
      <c r="RZQ208" s="875"/>
      <c r="RZR208" s="875"/>
      <c r="RZS208" s="875"/>
      <c r="RZT208" s="875"/>
      <c r="RZU208" s="875"/>
      <c r="RZV208" s="875"/>
      <c r="RZW208" s="875"/>
      <c r="RZX208" s="875"/>
      <c r="RZY208" s="875"/>
      <c r="RZZ208" s="875"/>
      <c r="SAA208" s="875"/>
      <c r="SAB208" s="875"/>
      <c r="SAC208" s="875"/>
      <c r="SAD208" s="875"/>
      <c r="SAE208" s="875"/>
      <c r="SAF208" s="875"/>
      <c r="SAG208" s="875"/>
      <c r="SAH208" s="875"/>
      <c r="SAI208" s="875"/>
      <c r="SAJ208" s="875"/>
      <c r="SAK208" s="875"/>
      <c r="SAL208" s="875"/>
      <c r="SAM208" s="875"/>
      <c r="SAN208" s="875"/>
      <c r="SAO208" s="875"/>
      <c r="SAP208" s="875"/>
      <c r="SAQ208" s="875"/>
      <c r="SAR208" s="875"/>
      <c r="SAS208" s="875"/>
      <c r="SAT208" s="875"/>
      <c r="SAU208" s="875"/>
      <c r="SAV208" s="875"/>
      <c r="SAW208" s="875"/>
      <c r="SAX208" s="875"/>
      <c r="SAY208" s="875"/>
      <c r="SAZ208" s="875"/>
      <c r="SBA208" s="875"/>
      <c r="SBB208" s="875"/>
      <c r="SBC208" s="875"/>
      <c r="SBD208" s="875"/>
      <c r="SBE208" s="875"/>
      <c r="SBF208" s="875"/>
      <c r="SBG208" s="875"/>
      <c r="SBH208" s="875"/>
      <c r="SBI208" s="875"/>
      <c r="SBJ208" s="875"/>
      <c r="SBK208" s="875"/>
      <c r="SBL208" s="875"/>
      <c r="SBM208" s="875"/>
      <c r="SBN208" s="875"/>
      <c r="SBO208" s="875"/>
      <c r="SBP208" s="875"/>
      <c r="SBQ208" s="875"/>
      <c r="SBR208" s="875"/>
      <c r="SBS208" s="875"/>
      <c r="SBT208" s="875"/>
      <c r="SBU208" s="875"/>
      <c r="SBV208" s="875"/>
      <c r="SBW208" s="875"/>
      <c r="SBX208" s="875"/>
      <c r="SBY208" s="875"/>
      <c r="SBZ208" s="875"/>
      <c r="SCA208" s="875"/>
      <c r="SCB208" s="875"/>
      <c r="SCC208" s="875"/>
      <c r="SCD208" s="875"/>
      <c r="SCE208" s="875"/>
      <c r="SCF208" s="875"/>
      <c r="SCG208" s="875"/>
      <c r="SCH208" s="875"/>
      <c r="SCI208" s="875"/>
      <c r="SCJ208" s="875"/>
      <c r="SCK208" s="875"/>
      <c r="SCL208" s="875"/>
      <c r="SCM208" s="875"/>
      <c r="SCN208" s="875"/>
      <c r="SCO208" s="875"/>
      <c r="SCP208" s="875"/>
      <c r="SCQ208" s="875"/>
      <c r="SCR208" s="875"/>
      <c r="SCS208" s="875"/>
      <c r="SCT208" s="875"/>
      <c r="SCU208" s="875"/>
      <c r="SCV208" s="875"/>
      <c r="SCW208" s="875"/>
      <c r="SCX208" s="875"/>
      <c r="SCY208" s="875"/>
      <c r="SCZ208" s="875"/>
      <c r="SDA208" s="875"/>
      <c r="SDB208" s="875"/>
      <c r="SDC208" s="875"/>
      <c r="SDD208" s="875"/>
      <c r="SDE208" s="875"/>
      <c r="SDF208" s="875"/>
      <c r="SDG208" s="875"/>
      <c r="SDH208" s="875"/>
      <c r="SDI208" s="875"/>
      <c r="SDJ208" s="875"/>
      <c r="SDK208" s="875"/>
      <c r="SDL208" s="875"/>
      <c r="SDM208" s="875"/>
      <c r="SDN208" s="875"/>
      <c r="SDO208" s="875"/>
      <c r="SDP208" s="875"/>
      <c r="SDQ208" s="875"/>
      <c r="SDR208" s="875"/>
      <c r="SDS208" s="875"/>
      <c r="SDT208" s="875"/>
      <c r="SDU208" s="875"/>
      <c r="SDV208" s="875"/>
      <c r="SDW208" s="875"/>
      <c r="SDX208" s="875"/>
      <c r="SDY208" s="875"/>
      <c r="SDZ208" s="875"/>
      <c r="SEA208" s="875"/>
      <c r="SEB208" s="875"/>
      <c r="SEC208" s="875"/>
      <c r="SED208" s="875"/>
      <c r="SEE208" s="875"/>
      <c r="SEF208" s="875"/>
      <c r="SEG208" s="875"/>
      <c r="SEH208" s="875"/>
      <c r="SEI208" s="875"/>
      <c r="SEJ208" s="875"/>
      <c r="SEK208" s="875"/>
      <c r="SEL208" s="875"/>
      <c r="SEM208" s="875"/>
      <c r="SEN208" s="875"/>
      <c r="SEO208" s="875"/>
      <c r="SEP208" s="875"/>
      <c r="SEQ208" s="875"/>
      <c r="SER208" s="875"/>
      <c r="SES208" s="875"/>
      <c r="SET208" s="875"/>
      <c r="SEU208" s="875"/>
      <c r="SEV208" s="875"/>
      <c r="SEW208" s="875"/>
      <c r="SEX208" s="875"/>
      <c r="SEY208" s="875"/>
      <c r="SEZ208" s="875"/>
      <c r="SFA208" s="875"/>
      <c r="SFB208" s="875"/>
      <c r="SFC208" s="875"/>
      <c r="SFD208" s="875"/>
      <c r="SFE208" s="875"/>
      <c r="SFF208" s="875"/>
      <c r="SFG208" s="875"/>
      <c r="SFH208" s="875"/>
      <c r="SFI208" s="875"/>
      <c r="SFJ208" s="875"/>
      <c r="SFK208" s="875"/>
      <c r="SFL208" s="875"/>
      <c r="SFM208" s="875"/>
      <c r="SFN208" s="875"/>
      <c r="SFO208" s="875"/>
      <c r="SFP208" s="875"/>
      <c r="SFQ208" s="875"/>
      <c r="SFR208" s="875"/>
      <c r="SFS208" s="875"/>
      <c r="SFT208" s="875"/>
      <c r="SFU208" s="875"/>
      <c r="SFV208" s="875"/>
      <c r="SFW208" s="875"/>
      <c r="SFX208" s="875"/>
      <c r="SFY208" s="875"/>
      <c r="SFZ208" s="875"/>
      <c r="SGA208" s="875"/>
      <c r="SGB208" s="875"/>
      <c r="SGC208" s="875"/>
      <c r="SGD208" s="875"/>
      <c r="SGE208" s="875"/>
      <c r="SGF208" s="875"/>
      <c r="SGG208" s="875"/>
      <c r="SGH208" s="875"/>
      <c r="SGI208" s="875"/>
      <c r="SGJ208" s="875"/>
      <c r="SGK208" s="875"/>
      <c r="SGL208" s="875"/>
      <c r="SGM208" s="875"/>
      <c r="SGN208" s="875"/>
      <c r="SGO208" s="875"/>
      <c r="SGP208" s="875"/>
      <c r="SGQ208" s="875"/>
      <c r="SGR208" s="875"/>
      <c r="SGS208" s="875"/>
      <c r="SGT208" s="875"/>
      <c r="SGU208" s="875"/>
      <c r="SGV208" s="875"/>
      <c r="SGW208" s="875"/>
      <c r="SGX208" s="875"/>
      <c r="SGY208" s="875"/>
      <c r="SGZ208" s="875"/>
      <c r="SHA208" s="875"/>
      <c r="SHC208" s="875"/>
      <c r="SHD208" s="875"/>
      <c r="SHE208" s="875"/>
      <c r="SHF208" s="875"/>
      <c r="SHG208" s="875"/>
      <c r="SHH208" s="875"/>
      <c r="SHI208" s="875"/>
      <c r="SHJ208" s="875"/>
      <c r="SHK208" s="875"/>
      <c r="SHL208" s="875"/>
      <c r="SHM208" s="875"/>
      <c r="SHN208" s="875"/>
      <c r="SHO208" s="875"/>
      <c r="SHP208" s="875"/>
      <c r="SHQ208" s="875"/>
      <c r="SHR208" s="875"/>
      <c r="SHS208" s="875"/>
      <c r="SHT208" s="875"/>
      <c r="SHU208" s="875"/>
      <c r="SHV208" s="875"/>
      <c r="SHW208" s="875"/>
      <c r="SHX208" s="875"/>
      <c r="SHY208" s="875"/>
      <c r="SHZ208" s="875"/>
      <c r="SIA208" s="875"/>
      <c r="SIB208" s="875"/>
      <c r="SIC208" s="875"/>
      <c r="SID208" s="875"/>
      <c r="SIE208" s="875"/>
      <c r="SIF208" s="875"/>
      <c r="SIG208" s="875"/>
      <c r="SIH208" s="875"/>
      <c r="SII208" s="875"/>
      <c r="SIJ208" s="875"/>
      <c r="SIK208" s="875"/>
      <c r="SIL208" s="875"/>
      <c r="SIM208" s="875"/>
      <c r="SIN208" s="875"/>
      <c r="SIO208" s="875"/>
      <c r="SIP208" s="875"/>
      <c r="SIQ208" s="875"/>
      <c r="SIR208" s="875"/>
      <c r="SIS208" s="875"/>
      <c r="SIT208" s="875"/>
      <c r="SIU208" s="875"/>
      <c r="SIV208" s="875"/>
      <c r="SIW208" s="875"/>
      <c r="SIX208" s="875"/>
      <c r="SIY208" s="875"/>
      <c r="SIZ208" s="875"/>
      <c r="SJA208" s="875"/>
      <c r="SJB208" s="875"/>
      <c r="SJC208" s="875"/>
      <c r="SJD208" s="875"/>
      <c r="SJE208" s="875"/>
      <c r="SJF208" s="875"/>
      <c r="SJG208" s="875"/>
      <c r="SJH208" s="875"/>
      <c r="SJI208" s="875"/>
      <c r="SJJ208" s="875"/>
      <c r="SJK208" s="875"/>
      <c r="SJL208" s="875"/>
      <c r="SJM208" s="875"/>
      <c r="SJN208" s="875"/>
      <c r="SJO208" s="875"/>
      <c r="SJP208" s="875"/>
      <c r="SJQ208" s="875"/>
      <c r="SJR208" s="875"/>
      <c r="SJS208" s="875"/>
      <c r="SJT208" s="875"/>
      <c r="SJU208" s="875"/>
      <c r="SJV208" s="875"/>
      <c r="SJW208" s="875"/>
      <c r="SJX208" s="875"/>
      <c r="SJY208" s="875"/>
      <c r="SJZ208" s="875"/>
      <c r="SKA208" s="875"/>
      <c r="SKB208" s="875"/>
      <c r="SKC208" s="875"/>
      <c r="SKD208" s="875"/>
      <c r="SKE208" s="875"/>
      <c r="SKF208" s="875"/>
      <c r="SKG208" s="875"/>
      <c r="SKH208" s="875"/>
      <c r="SKI208" s="875"/>
      <c r="SKJ208" s="875"/>
      <c r="SKK208" s="875"/>
      <c r="SKL208" s="875"/>
      <c r="SKM208" s="875"/>
      <c r="SKN208" s="875"/>
      <c r="SKO208" s="875"/>
      <c r="SKP208" s="875"/>
      <c r="SKQ208" s="875"/>
      <c r="SKR208" s="875"/>
      <c r="SKS208" s="875"/>
      <c r="SKT208" s="875"/>
      <c r="SKU208" s="875"/>
      <c r="SKV208" s="875"/>
      <c r="SKW208" s="875"/>
      <c r="SKX208" s="875"/>
      <c r="SKY208" s="875"/>
      <c r="SKZ208" s="875"/>
      <c r="SLA208" s="875"/>
      <c r="SLB208" s="875"/>
      <c r="SLC208" s="875"/>
      <c r="SLD208" s="875"/>
      <c r="SLE208" s="875"/>
      <c r="SLF208" s="875"/>
      <c r="SLG208" s="875"/>
      <c r="SLH208" s="875"/>
      <c r="SLI208" s="875"/>
      <c r="SLJ208" s="875"/>
      <c r="SLK208" s="875"/>
      <c r="SLL208" s="875"/>
      <c r="SLM208" s="875"/>
      <c r="SLN208" s="875"/>
      <c r="SLO208" s="875"/>
      <c r="SLP208" s="875"/>
      <c r="SLQ208" s="875"/>
      <c r="SLR208" s="875"/>
      <c r="SLS208" s="875"/>
      <c r="SLT208" s="875"/>
      <c r="SLU208" s="875"/>
      <c r="SLV208" s="875"/>
      <c r="SLW208" s="875"/>
      <c r="SLX208" s="875"/>
      <c r="SLY208" s="875"/>
      <c r="SLZ208" s="875"/>
      <c r="SMA208" s="875"/>
      <c r="SMB208" s="875"/>
      <c r="SMC208" s="875"/>
      <c r="SMD208" s="875"/>
      <c r="SME208" s="875"/>
      <c r="SMF208" s="875"/>
      <c r="SMG208" s="875"/>
      <c r="SMH208" s="875"/>
      <c r="SMI208" s="875"/>
      <c r="SMJ208" s="875"/>
      <c r="SMK208" s="875"/>
      <c r="SML208" s="875"/>
      <c r="SMM208" s="875"/>
      <c r="SMN208" s="875"/>
      <c r="SMO208" s="875"/>
      <c r="SMP208" s="875"/>
      <c r="SMQ208" s="875"/>
      <c r="SMR208" s="875"/>
      <c r="SMS208" s="875"/>
      <c r="SMT208" s="875"/>
      <c r="SMU208" s="875"/>
      <c r="SMV208" s="875"/>
      <c r="SMW208" s="875"/>
      <c r="SMX208" s="875"/>
      <c r="SMY208" s="875"/>
      <c r="SMZ208" s="875"/>
      <c r="SNA208" s="875"/>
      <c r="SNB208" s="875"/>
      <c r="SNC208" s="875"/>
      <c r="SND208" s="875"/>
      <c r="SNE208" s="875"/>
      <c r="SNF208" s="875"/>
      <c r="SNG208" s="875"/>
      <c r="SNH208" s="875"/>
      <c r="SNI208" s="875"/>
      <c r="SNJ208" s="875"/>
      <c r="SNK208" s="875"/>
      <c r="SNL208" s="875"/>
      <c r="SNM208" s="875"/>
      <c r="SNN208" s="875"/>
      <c r="SNO208" s="875"/>
      <c r="SNP208" s="875"/>
      <c r="SNQ208" s="875"/>
      <c r="SNR208" s="875"/>
      <c r="SNS208" s="875"/>
      <c r="SNT208" s="875"/>
      <c r="SNU208" s="875"/>
      <c r="SNV208" s="875"/>
      <c r="SNW208" s="875"/>
      <c r="SNX208" s="875"/>
      <c r="SNY208" s="875"/>
      <c r="SNZ208" s="875"/>
      <c r="SOA208" s="875"/>
      <c r="SOB208" s="875"/>
      <c r="SOC208" s="875"/>
      <c r="SOD208" s="875"/>
      <c r="SOE208" s="875"/>
      <c r="SOF208" s="875"/>
      <c r="SOG208" s="875"/>
      <c r="SOH208" s="875"/>
      <c r="SOI208" s="875"/>
      <c r="SOJ208" s="875"/>
      <c r="SOK208" s="875"/>
      <c r="SOL208" s="875"/>
      <c r="SOM208" s="875"/>
      <c r="SON208" s="875"/>
      <c r="SOO208" s="875"/>
      <c r="SOP208" s="875"/>
      <c r="SOQ208" s="875"/>
      <c r="SOR208" s="875"/>
      <c r="SOS208" s="875"/>
      <c r="SOT208" s="875"/>
      <c r="SOU208" s="875"/>
      <c r="SOV208" s="875"/>
      <c r="SOW208" s="875"/>
      <c r="SOX208" s="875"/>
      <c r="SOY208" s="875"/>
      <c r="SOZ208" s="875"/>
      <c r="SPA208" s="875"/>
      <c r="SPB208" s="875"/>
      <c r="SPC208" s="875"/>
      <c r="SPD208" s="875"/>
      <c r="SPE208" s="875"/>
      <c r="SPF208" s="875"/>
      <c r="SPG208" s="875"/>
      <c r="SPH208" s="875"/>
      <c r="SPI208" s="875"/>
      <c r="SPJ208" s="875"/>
      <c r="SPK208" s="875"/>
      <c r="SPL208" s="875"/>
      <c r="SPM208" s="875"/>
      <c r="SPN208" s="875"/>
      <c r="SPO208" s="875"/>
      <c r="SPP208" s="875"/>
      <c r="SPQ208" s="875"/>
      <c r="SPR208" s="875"/>
      <c r="SPS208" s="875"/>
      <c r="SPT208" s="875"/>
      <c r="SPU208" s="875"/>
      <c r="SPV208" s="875"/>
      <c r="SPW208" s="875"/>
      <c r="SPX208" s="875"/>
      <c r="SPY208" s="875"/>
      <c r="SPZ208" s="875"/>
      <c r="SQA208" s="875"/>
      <c r="SQB208" s="875"/>
      <c r="SQC208" s="875"/>
      <c r="SQD208" s="875"/>
      <c r="SQE208" s="875"/>
      <c r="SQF208" s="875"/>
      <c r="SQG208" s="875"/>
      <c r="SQH208" s="875"/>
      <c r="SQI208" s="875"/>
      <c r="SQJ208" s="875"/>
      <c r="SQK208" s="875"/>
      <c r="SQL208" s="875"/>
      <c r="SQM208" s="875"/>
      <c r="SQN208" s="875"/>
      <c r="SQO208" s="875"/>
      <c r="SQP208" s="875"/>
      <c r="SQQ208" s="875"/>
      <c r="SQR208" s="875"/>
      <c r="SQS208" s="875"/>
      <c r="SQT208" s="875"/>
      <c r="SQU208" s="875"/>
      <c r="SQV208" s="875"/>
      <c r="SQW208" s="875"/>
      <c r="SQY208" s="875"/>
      <c r="SQZ208" s="875"/>
      <c r="SRA208" s="875"/>
      <c r="SRB208" s="875"/>
      <c r="SRC208" s="875"/>
      <c r="SRD208" s="875"/>
      <c r="SRE208" s="875"/>
      <c r="SRF208" s="875"/>
      <c r="SRG208" s="875"/>
      <c r="SRH208" s="875"/>
      <c r="SRI208" s="875"/>
      <c r="SRJ208" s="875"/>
      <c r="SRK208" s="875"/>
      <c r="SRL208" s="875"/>
      <c r="SRM208" s="875"/>
      <c r="SRN208" s="875"/>
      <c r="SRO208" s="875"/>
      <c r="SRP208" s="875"/>
      <c r="SRQ208" s="875"/>
      <c r="SRR208" s="875"/>
      <c r="SRS208" s="875"/>
      <c r="SRT208" s="875"/>
      <c r="SRU208" s="875"/>
      <c r="SRV208" s="875"/>
      <c r="SRW208" s="875"/>
      <c r="SRX208" s="875"/>
      <c r="SRY208" s="875"/>
      <c r="SRZ208" s="875"/>
      <c r="SSA208" s="875"/>
      <c r="SSB208" s="875"/>
      <c r="SSC208" s="875"/>
      <c r="SSD208" s="875"/>
      <c r="SSE208" s="875"/>
      <c r="SSF208" s="875"/>
      <c r="SSG208" s="875"/>
      <c r="SSH208" s="875"/>
      <c r="SSI208" s="875"/>
      <c r="SSJ208" s="875"/>
      <c r="SSK208" s="875"/>
      <c r="SSL208" s="875"/>
      <c r="SSM208" s="875"/>
      <c r="SSN208" s="875"/>
      <c r="SSO208" s="875"/>
      <c r="SSP208" s="875"/>
      <c r="SSQ208" s="875"/>
      <c r="SSR208" s="875"/>
      <c r="SSS208" s="875"/>
      <c r="SST208" s="875"/>
      <c r="SSU208" s="875"/>
      <c r="SSV208" s="875"/>
      <c r="SSW208" s="875"/>
      <c r="SSX208" s="875"/>
      <c r="SSY208" s="875"/>
      <c r="SSZ208" s="875"/>
      <c r="STA208" s="875"/>
      <c r="STB208" s="875"/>
      <c r="STC208" s="875"/>
      <c r="STD208" s="875"/>
      <c r="STE208" s="875"/>
      <c r="STF208" s="875"/>
      <c r="STG208" s="875"/>
      <c r="STH208" s="875"/>
      <c r="STI208" s="875"/>
      <c r="STJ208" s="875"/>
      <c r="STK208" s="875"/>
      <c r="STL208" s="875"/>
      <c r="STM208" s="875"/>
      <c r="STN208" s="875"/>
      <c r="STO208" s="875"/>
      <c r="STP208" s="875"/>
      <c r="STQ208" s="875"/>
      <c r="STR208" s="875"/>
      <c r="STS208" s="875"/>
      <c r="STT208" s="875"/>
      <c r="STU208" s="875"/>
      <c r="STV208" s="875"/>
      <c r="STW208" s="875"/>
      <c r="STX208" s="875"/>
      <c r="STY208" s="875"/>
      <c r="STZ208" s="875"/>
      <c r="SUA208" s="875"/>
      <c r="SUB208" s="875"/>
      <c r="SUC208" s="875"/>
      <c r="SUD208" s="875"/>
      <c r="SUE208" s="875"/>
      <c r="SUF208" s="875"/>
      <c r="SUG208" s="875"/>
      <c r="SUH208" s="875"/>
      <c r="SUI208" s="875"/>
      <c r="SUJ208" s="875"/>
      <c r="SUK208" s="875"/>
      <c r="SUL208" s="875"/>
      <c r="SUM208" s="875"/>
      <c r="SUN208" s="875"/>
      <c r="SUO208" s="875"/>
      <c r="SUP208" s="875"/>
      <c r="SUQ208" s="875"/>
      <c r="SUR208" s="875"/>
      <c r="SUS208" s="875"/>
      <c r="SUT208" s="875"/>
      <c r="SUU208" s="875"/>
      <c r="SUV208" s="875"/>
      <c r="SUW208" s="875"/>
      <c r="SUX208" s="875"/>
      <c r="SUY208" s="875"/>
      <c r="SUZ208" s="875"/>
      <c r="SVA208" s="875"/>
      <c r="SVB208" s="875"/>
      <c r="SVC208" s="875"/>
      <c r="SVD208" s="875"/>
      <c r="SVE208" s="875"/>
      <c r="SVF208" s="875"/>
      <c r="SVG208" s="875"/>
      <c r="SVH208" s="875"/>
      <c r="SVI208" s="875"/>
      <c r="SVJ208" s="875"/>
      <c r="SVK208" s="875"/>
      <c r="SVL208" s="875"/>
      <c r="SVM208" s="875"/>
      <c r="SVN208" s="875"/>
      <c r="SVO208" s="875"/>
      <c r="SVP208" s="875"/>
      <c r="SVQ208" s="875"/>
      <c r="SVR208" s="875"/>
      <c r="SVS208" s="875"/>
      <c r="SVT208" s="875"/>
      <c r="SVU208" s="875"/>
      <c r="SVV208" s="875"/>
      <c r="SVW208" s="875"/>
      <c r="SVX208" s="875"/>
      <c r="SVY208" s="875"/>
      <c r="SVZ208" s="875"/>
      <c r="SWA208" s="875"/>
      <c r="SWB208" s="875"/>
      <c r="SWC208" s="875"/>
      <c r="SWD208" s="875"/>
      <c r="SWE208" s="875"/>
      <c r="SWF208" s="875"/>
      <c r="SWG208" s="875"/>
      <c r="SWH208" s="875"/>
      <c r="SWI208" s="875"/>
      <c r="SWJ208" s="875"/>
      <c r="SWK208" s="875"/>
      <c r="SWL208" s="875"/>
      <c r="SWM208" s="875"/>
      <c r="SWN208" s="875"/>
      <c r="SWO208" s="875"/>
      <c r="SWP208" s="875"/>
      <c r="SWQ208" s="875"/>
      <c r="SWR208" s="875"/>
      <c r="SWS208" s="875"/>
      <c r="SWT208" s="875"/>
      <c r="SWU208" s="875"/>
      <c r="SWV208" s="875"/>
      <c r="SWW208" s="875"/>
      <c r="SWX208" s="875"/>
      <c r="SWY208" s="875"/>
      <c r="SWZ208" s="875"/>
      <c r="SXA208" s="875"/>
      <c r="SXB208" s="875"/>
      <c r="SXC208" s="875"/>
      <c r="SXD208" s="875"/>
      <c r="SXE208" s="875"/>
      <c r="SXF208" s="875"/>
      <c r="SXG208" s="875"/>
      <c r="SXH208" s="875"/>
      <c r="SXI208" s="875"/>
      <c r="SXJ208" s="875"/>
      <c r="SXK208" s="875"/>
      <c r="SXL208" s="875"/>
      <c r="SXM208" s="875"/>
      <c r="SXN208" s="875"/>
      <c r="SXO208" s="875"/>
      <c r="SXP208" s="875"/>
      <c r="SXQ208" s="875"/>
      <c r="SXR208" s="875"/>
      <c r="SXS208" s="875"/>
      <c r="SXT208" s="875"/>
      <c r="SXU208" s="875"/>
      <c r="SXV208" s="875"/>
      <c r="SXW208" s="875"/>
      <c r="SXX208" s="875"/>
      <c r="SXY208" s="875"/>
      <c r="SXZ208" s="875"/>
      <c r="SYA208" s="875"/>
      <c r="SYB208" s="875"/>
      <c r="SYC208" s="875"/>
      <c r="SYD208" s="875"/>
      <c r="SYE208" s="875"/>
      <c r="SYF208" s="875"/>
      <c r="SYG208" s="875"/>
      <c r="SYH208" s="875"/>
      <c r="SYI208" s="875"/>
      <c r="SYJ208" s="875"/>
      <c r="SYK208" s="875"/>
      <c r="SYL208" s="875"/>
      <c r="SYM208" s="875"/>
      <c r="SYN208" s="875"/>
      <c r="SYO208" s="875"/>
      <c r="SYP208" s="875"/>
      <c r="SYQ208" s="875"/>
      <c r="SYR208" s="875"/>
      <c r="SYS208" s="875"/>
      <c r="SYT208" s="875"/>
      <c r="SYU208" s="875"/>
      <c r="SYV208" s="875"/>
      <c r="SYW208" s="875"/>
      <c r="SYX208" s="875"/>
      <c r="SYY208" s="875"/>
      <c r="SYZ208" s="875"/>
      <c r="SZA208" s="875"/>
      <c r="SZB208" s="875"/>
      <c r="SZC208" s="875"/>
      <c r="SZD208" s="875"/>
      <c r="SZE208" s="875"/>
      <c r="SZF208" s="875"/>
      <c r="SZG208" s="875"/>
      <c r="SZH208" s="875"/>
      <c r="SZI208" s="875"/>
      <c r="SZJ208" s="875"/>
      <c r="SZK208" s="875"/>
      <c r="SZL208" s="875"/>
      <c r="SZM208" s="875"/>
      <c r="SZN208" s="875"/>
      <c r="SZO208" s="875"/>
      <c r="SZP208" s="875"/>
      <c r="SZQ208" s="875"/>
      <c r="SZR208" s="875"/>
      <c r="SZS208" s="875"/>
      <c r="SZT208" s="875"/>
      <c r="SZU208" s="875"/>
      <c r="SZV208" s="875"/>
      <c r="SZW208" s="875"/>
      <c r="SZX208" s="875"/>
      <c r="SZY208" s="875"/>
      <c r="SZZ208" s="875"/>
      <c r="TAA208" s="875"/>
      <c r="TAB208" s="875"/>
      <c r="TAC208" s="875"/>
      <c r="TAD208" s="875"/>
      <c r="TAE208" s="875"/>
      <c r="TAF208" s="875"/>
      <c r="TAG208" s="875"/>
      <c r="TAH208" s="875"/>
      <c r="TAI208" s="875"/>
      <c r="TAJ208" s="875"/>
      <c r="TAK208" s="875"/>
      <c r="TAL208" s="875"/>
      <c r="TAM208" s="875"/>
      <c r="TAN208" s="875"/>
      <c r="TAO208" s="875"/>
      <c r="TAP208" s="875"/>
      <c r="TAQ208" s="875"/>
      <c r="TAR208" s="875"/>
      <c r="TAS208" s="875"/>
      <c r="TAU208" s="875"/>
      <c r="TAV208" s="875"/>
      <c r="TAW208" s="875"/>
      <c r="TAX208" s="875"/>
      <c r="TAY208" s="875"/>
      <c r="TAZ208" s="875"/>
      <c r="TBA208" s="875"/>
      <c r="TBB208" s="875"/>
      <c r="TBC208" s="875"/>
      <c r="TBD208" s="875"/>
      <c r="TBE208" s="875"/>
      <c r="TBF208" s="875"/>
      <c r="TBG208" s="875"/>
      <c r="TBH208" s="875"/>
      <c r="TBI208" s="875"/>
      <c r="TBJ208" s="875"/>
      <c r="TBK208" s="875"/>
      <c r="TBL208" s="875"/>
      <c r="TBM208" s="875"/>
      <c r="TBN208" s="875"/>
      <c r="TBO208" s="875"/>
      <c r="TBP208" s="875"/>
      <c r="TBQ208" s="875"/>
      <c r="TBR208" s="875"/>
      <c r="TBS208" s="875"/>
      <c r="TBT208" s="875"/>
      <c r="TBU208" s="875"/>
      <c r="TBV208" s="875"/>
      <c r="TBW208" s="875"/>
      <c r="TBX208" s="875"/>
      <c r="TBY208" s="875"/>
      <c r="TBZ208" s="875"/>
      <c r="TCA208" s="875"/>
      <c r="TCB208" s="875"/>
      <c r="TCC208" s="875"/>
      <c r="TCD208" s="875"/>
      <c r="TCE208" s="875"/>
      <c r="TCF208" s="875"/>
      <c r="TCG208" s="875"/>
      <c r="TCH208" s="875"/>
      <c r="TCI208" s="875"/>
      <c r="TCJ208" s="875"/>
      <c r="TCK208" s="875"/>
      <c r="TCL208" s="875"/>
      <c r="TCM208" s="875"/>
      <c r="TCN208" s="875"/>
      <c r="TCO208" s="875"/>
      <c r="TCP208" s="875"/>
      <c r="TCQ208" s="875"/>
      <c r="TCR208" s="875"/>
      <c r="TCS208" s="875"/>
      <c r="TCT208" s="875"/>
      <c r="TCU208" s="875"/>
      <c r="TCV208" s="875"/>
      <c r="TCW208" s="875"/>
      <c r="TCX208" s="875"/>
      <c r="TCY208" s="875"/>
      <c r="TCZ208" s="875"/>
      <c r="TDA208" s="875"/>
      <c r="TDB208" s="875"/>
      <c r="TDC208" s="875"/>
      <c r="TDD208" s="875"/>
      <c r="TDE208" s="875"/>
      <c r="TDF208" s="875"/>
      <c r="TDG208" s="875"/>
      <c r="TDH208" s="875"/>
      <c r="TDI208" s="875"/>
      <c r="TDJ208" s="875"/>
      <c r="TDK208" s="875"/>
      <c r="TDL208" s="875"/>
      <c r="TDM208" s="875"/>
      <c r="TDN208" s="875"/>
      <c r="TDO208" s="875"/>
      <c r="TDP208" s="875"/>
      <c r="TDQ208" s="875"/>
      <c r="TDR208" s="875"/>
      <c r="TDS208" s="875"/>
      <c r="TDT208" s="875"/>
      <c r="TDU208" s="875"/>
      <c r="TDV208" s="875"/>
      <c r="TDW208" s="875"/>
      <c r="TDX208" s="875"/>
      <c r="TDY208" s="875"/>
      <c r="TDZ208" s="875"/>
      <c r="TEA208" s="875"/>
      <c r="TEB208" s="875"/>
      <c r="TEC208" s="875"/>
      <c r="TED208" s="875"/>
      <c r="TEE208" s="875"/>
      <c r="TEF208" s="875"/>
      <c r="TEG208" s="875"/>
      <c r="TEH208" s="875"/>
      <c r="TEI208" s="875"/>
      <c r="TEJ208" s="875"/>
      <c r="TEK208" s="875"/>
      <c r="TEL208" s="875"/>
      <c r="TEM208" s="875"/>
      <c r="TEN208" s="875"/>
      <c r="TEO208" s="875"/>
      <c r="TEP208" s="875"/>
      <c r="TEQ208" s="875"/>
      <c r="TER208" s="875"/>
      <c r="TES208" s="875"/>
      <c r="TET208" s="875"/>
      <c r="TEU208" s="875"/>
      <c r="TEV208" s="875"/>
      <c r="TEW208" s="875"/>
      <c r="TEX208" s="875"/>
      <c r="TEY208" s="875"/>
      <c r="TEZ208" s="875"/>
      <c r="TFA208" s="875"/>
      <c r="TFB208" s="875"/>
      <c r="TFC208" s="875"/>
      <c r="TFD208" s="875"/>
      <c r="TFE208" s="875"/>
      <c r="TFF208" s="875"/>
      <c r="TFG208" s="875"/>
      <c r="TFH208" s="875"/>
      <c r="TFI208" s="875"/>
      <c r="TFJ208" s="875"/>
      <c r="TFK208" s="875"/>
      <c r="TFL208" s="875"/>
      <c r="TFM208" s="875"/>
      <c r="TFN208" s="875"/>
      <c r="TFO208" s="875"/>
      <c r="TFP208" s="875"/>
      <c r="TFQ208" s="875"/>
      <c r="TFR208" s="875"/>
      <c r="TFS208" s="875"/>
      <c r="TFT208" s="875"/>
      <c r="TFU208" s="875"/>
      <c r="TFV208" s="875"/>
      <c r="TFW208" s="875"/>
      <c r="TFX208" s="875"/>
      <c r="TFY208" s="875"/>
      <c r="TFZ208" s="875"/>
      <c r="TGA208" s="875"/>
      <c r="TGB208" s="875"/>
      <c r="TGC208" s="875"/>
      <c r="TGD208" s="875"/>
      <c r="TGE208" s="875"/>
      <c r="TGF208" s="875"/>
      <c r="TGG208" s="875"/>
      <c r="TGH208" s="875"/>
      <c r="TGI208" s="875"/>
      <c r="TGJ208" s="875"/>
      <c r="TGK208" s="875"/>
      <c r="TGL208" s="875"/>
      <c r="TGM208" s="875"/>
      <c r="TGN208" s="875"/>
      <c r="TGO208" s="875"/>
      <c r="TGP208" s="875"/>
      <c r="TGQ208" s="875"/>
      <c r="TGR208" s="875"/>
      <c r="TGS208" s="875"/>
      <c r="TGT208" s="875"/>
      <c r="TGU208" s="875"/>
      <c r="TGV208" s="875"/>
      <c r="TGW208" s="875"/>
      <c r="TGX208" s="875"/>
      <c r="TGY208" s="875"/>
      <c r="TGZ208" s="875"/>
      <c r="THA208" s="875"/>
      <c r="THB208" s="875"/>
      <c r="THC208" s="875"/>
      <c r="THD208" s="875"/>
      <c r="THE208" s="875"/>
      <c r="THF208" s="875"/>
      <c r="THG208" s="875"/>
      <c r="THH208" s="875"/>
      <c r="THI208" s="875"/>
      <c r="THJ208" s="875"/>
      <c r="THK208" s="875"/>
      <c r="THL208" s="875"/>
      <c r="THM208" s="875"/>
      <c r="THN208" s="875"/>
      <c r="THO208" s="875"/>
      <c r="THP208" s="875"/>
      <c r="THQ208" s="875"/>
      <c r="THR208" s="875"/>
      <c r="THS208" s="875"/>
      <c r="THT208" s="875"/>
      <c r="THU208" s="875"/>
      <c r="THV208" s="875"/>
      <c r="THW208" s="875"/>
      <c r="THX208" s="875"/>
      <c r="THY208" s="875"/>
      <c r="THZ208" s="875"/>
      <c r="TIA208" s="875"/>
      <c r="TIB208" s="875"/>
      <c r="TIC208" s="875"/>
      <c r="TID208" s="875"/>
      <c r="TIE208" s="875"/>
      <c r="TIF208" s="875"/>
      <c r="TIG208" s="875"/>
      <c r="TIH208" s="875"/>
      <c r="TII208" s="875"/>
      <c r="TIJ208" s="875"/>
      <c r="TIK208" s="875"/>
      <c r="TIL208" s="875"/>
      <c r="TIM208" s="875"/>
      <c r="TIN208" s="875"/>
      <c r="TIO208" s="875"/>
      <c r="TIP208" s="875"/>
      <c r="TIQ208" s="875"/>
      <c r="TIR208" s="875"/>
      <c r="TIS208" s="875"/>
      <c r="TIT208" s="875"/>
      <c r="TIU208" s="875"/>
      <c r="TIV208" s="875"/>
      <c r="TIW208" s="875"/>
      <c r="TIX208" s="875"/>
      <c r="TIY208" s="875"/>
      <c r="TIZ208" s="875"/>
      <c r="TJA208" s="875"/>
      <c r="TJB208" s="875"/>
      <c r="TJC208" s="875"/>
      <c r="TJD208" s="875"/>
      <c r="TJE208" s="875"/>
      <c r="TJF208" s="875"/>
      <c r="TJG208" s="875"/>
      <c r="TJH208" s="875"/>
      <c r="TJI208" s="875"/>
      <c r="TJJ208" s="875"/>
      <c r="TJK208" s="875"/>
      <c r="TJL208" s="875"/>
      <c r="TJM208" s="875"/>
      <c r="TJN208" s="875"/>
      <c r="TJO208" s="875"/>
      <c r="TJP208" s="875"/>
      <c r="TJQ208" s="875"/>
      <c r="TJR208" s="875"/>
      <c r="TJS208" s="875"/>
      <c r="TJT208" s="875"/>
      <c r="TJU208" s="875"/>
      <c r="TJV208" s="875"/>
      <c r="TJW208" s="875"/>
      <c r="TJX208" s="875"/>
      <c r="TJY208" s="875"/>
      <c r="TJZ208" s="875"/>
      <c r="TKA208" s="875"/>
      <c r="TKB208" s="875"/>
      <c r="TKC208" s="875"/>
      <c r="TKD208" s="875"/>
      <c r="TKE208" s="875"/>
      <c r="TKF208" s="875"/>
      <c r="TKG208" s="875"/>
      <c r="TKH208" s="875"/>
      <c r="TKI208" s="875"/>
      <c r="TKJ208" s="875"/>
      <c r="TKK208" s="875"/>
      <c r="TKL208" s="875"/>
      <c r="TKM208" s="875"/>
      <c r="TKN208" s="875"/>
      <c r="TKO208" s="875"/>
      <c r="TKQ208" s="875"/>
      <c r="TKR208" s="875"/>
      <c r="TKS208" s="875"/>
      <c r="TKT208" s="875"/>
      <c r="TKU208" s="875"/>
      <c r="TKV208" s="875"/>
      <c r="TKW208" s="875"/>
      <c r="TKX208" s="875"/>
      <c r="TKY208" s="875"/>
      <c r="TKZ208" s="875"/>
      <c r="TLA208" s="875"/>
      <c r="TLB208" s="875"/>
      <c r="TLC208" s="875"/>
      <c r="TLD208" s="875"/>
      <c r="TLE208" s="875"/>
      <c r="TLF208" s="875"/>
      <c r="TLG208" s="875"/>
      <c r="TLH208" s="875"/>
      <c r="TLI208" s="875"/>
      <c r="TLJ208" s="875"/>
      <c r="TLK208" s="875"/>
      <c r="TLL208" s="875"/>
      <c r="TLM208" s="875"/>
      <c r="TLN208" s="875"/>
      <c r="TLO208" s="875"/>
      <c r="TLP208" s="875"/>
      <c r="TLQ208" s="875"/>
      <c r="TLR208" s="875"/>
      <c r="TLS208" s="875"/>
      <c r="TLT208" s="875"/>
      <c r="TLU208" s="875"/>
      <c r="TLV208" s="875"/>
      <c r="TLW208" s="875"/>
      <c r="TLX208" s="875"/>
      <c r="TLY208" s="875"/>
      <c r="TLZ208" s="875"/>
      <c r="TMA208" s="875"/>
      <c r="TMB208" s="875"/>
      <c r="TMC208" s="875"/>
      <c r="TMD208" s="875"/>
      <c r="TME208" s="875"/>
      <c r="TMF208" s="875"/>
      <c r="TMG208" s="875"/>
      <c r="TMH208" s="875"/>
      <c r="TMI208" s="875"/>
      <c r="TMJ208" s="875"/>
      <c r="TMK208" s="875"/>
      <c r="TML208" s="875"/>
      <c r="TMM208" s="875"/>
      <c r="TMN208" s="875"/>
      <c r="TMO208" s="875"/>
      <c r="TMP208" s="875"/>
      <c r="TMQ208" s="875"/>
      <c r="TMR208" s="875"/>
      <c r="TMS208" s="875"/>
      <c r="TMT208" s="875"/>
      <c r="TMU208" s="875"/>
      <c r="TMV208" s="875"/>
      <c r="TMW208" s="875"/>
      <c r="TMX208" s="875"/>
      <c r="TMY208" s="875"/>
      <c r="TMZ208" s="875"/>
      <c r="TNA208" s="875"/>
      <c r="TNB208" s="875"/>
      <c r="TNC208" s="875"/>
      <c r="TND208" s="875"/>
      <c r="TNE208" s="875"/>
      <c r="TNF208" s="875"/>
      <c r="TNG208" s="875"/>
      <c r="TNH208" s="875"/>
      <c r="TNI208" s="875"/>
      <c r="TNJ208" s="875"/>
      <c r="TNK208" s="875"/>
      <c r="TNL208" s="875"/>
      <c r="TNM208" s="875"/>
      <c r="TNN208" s="875"/>
      <c r="TNO208" s="875"/>
      <c r="TNP208" s="875"/>
      <c r="TNQ208" s="875"/>
      <c r="TNR208" s="875"/>
      <c r="TNS208" s="875"/>
      <c r="TNT208" s="875"/>
      <c r="TNU208" s="875"/>
      <c r="TNV208" s="875"/>
      <c r="TNW208" s="875"/>
      <c r="TNX208" s="875"/>
      <c r="TNY208" s="875"/>
      <c r="TNZ208" s="875"/>
      <c r="TOA208" s="875"/>
      <c r="TOB208" s="875"/>
      <c r="TOC208" s="875"/>
      <c r="TOD208" s="875"/>
      <c r="TOE208" s="875"/>
      <c r="TOF208" s="875"/>
      <c r="TOG208" s="875"/>
      <c r="TOH208" s="875"/>
      <c r="TOI208" s="875"/>
      <c r="TOJ208" s="875"/>
      <c r="TOK208" s="875"/>
      <c r="TOL208" s="875"/>
      <c r="TOM208" s="875"/>
      <c r="TON208" s="875"/>
      <c r="TOO208" s="875"/>
      <c r="TOP208" s="875"/>
      <c r="TOQ208" s="875"/>
      <c r="TOR208" s="875"/>
      <c r="TOS208" s="875"/>
      <c r="TOT208" s="875"/>
      <c r="TOU208" s="875"/>
      <c r="TOV208" s="875"/>
      <c r="TOW208" s="875"/>
      <c r="TOX208" s="875"/>
      <c r="TOY208" s="875"/>
      <c r="TOZ208" s="875"/>
      <c r="TPA208" s="875"/>
      <c r="TPB208" s="875"/>
      <c r="TPC208" s="875"/>
      <c r="TPD208" s="875"/>
      <c r="TPE208" s="875"/>
      <c r="TPF208" s="875"/>
      <c r="TPG208" s="875"/>
      <c r="TPH208" s="875"/>
      <c r="TPI208" s="875"/>
      <c r="TPJ208" s="875"/>
      <c r="TPK208" s="875"/>
      <c r="TPL208" s="875"/>
      <c r="TPM208" s="875"/>
      <c r="TPN208" s="875"/>
      <c r="TPO208" s="875"/>
      <c r="TPP208" s="875"/>
      <c r="TPQ208" s="875"/>
      <c r="TPR208" s="875"/>
      <c r="TPS208" s="875"/>
      <c r="TPT208" s="875"/>
      <c r="TPU208" s="875"/>
      <c r="TPV208" s="875"/>
      <c r="TPW208" s="875"/>
      <c r="TPX208" s="875"/>
      <c r="TPY208" s="875"/>
      <c r="TPZ208" s="875"/>
      <c r="TQA208" s="875"/>
      <c r="TQB208" s="875"/>
      <c r="TQC208" s="875"/>
      <c r="TQD208" s="875"/>
      <c r="TQE208" s="875"/>
      <c r="TQF208" s="875"/>
      <c r="TQG208" s="875"/>
      <c r="TQH208" s="875"/>
      <c r="TQI208" s="875"/>
      <c r="TQJ208" s="875"/>
      <c r="TQK208" s="875"/>
      <c r="TQL208" s="875"/>
      <c r="TQM208" s="875"/>
      <c r="TQN208" s="875"/>
      <c r="TQO208" s="875"/>
      <c r="TQP208" s="875"/>
      <c r="TQQ208" s="875"/>
      <c r="TQR208" s="875"/>
      <c r="TQS208" s="875"/>
      <c r="TQT208" s="875"/>
      <c r="TQU208" s="875"/>
      <c r="TQV208" s="875"/>
      <c r="TQW208" s="875"/>
      <c r="TQX208" s="875"/>
      <c r="TQY208" s="875"/>
      <c r="TQZ208" s="875"/>
      <c r="TRA208" s="875"/>
      <c r="TRB208" s="875"/>
      <c r="TRC208" s="875"/>
      <c r="TRD208" s="875"/>
      <c r="TRE208" s="875"/>
      <c r="TRF208" s="875"/>
      <c r="TRG208" s="875"/>
      <c r="TRH208" s="875"/>
      <c r="TRI208" s="875"/>
      <c r="TRJ208" s="875"/>
      <c r="TRK208" s="875"/>
      <c r="TRL208" s="875"/>
      <c r="TRM208" s="875"/>
      <c r="TRN208" s="875"/>
      <c r="TRO208" s="875"/>
      <c r="TRP208" s="875"/>
      <c r="TRQ208" s="875"/>
      <c r="TRR208" s="875"/>
      <c r="TRS208" s="875"/>
      <c r="TRT208" s="875"/>
      <c r="TRU208" s="875"/>
      <c r="TRV208" s="875"/>
      <c r="TRW208" s="875"/>
      <c r="TRX208" s="875"/>
      <c r="TRY208" s="875"/>
      <c r="TRZ208" s="875"/>
      <c r="TSA208" s="875"/>
      <c r="TSB208" s="875"/>
      <c r="TSC208" s="875"/>
      <c r="TSD208" s="875"/>
      <c r="TSE208" s="875"/>
      <c r="TSF208" s="875"/>
      <c r="TSG208" s="875"/>
      <c r="TSH208" s="875"/>
      <c r="TSI208" s="875"/>
      <c r="TSJ208" s="875"/>
      <c r="TSK208" s="875"/>
      <c r="TSL208" s="875"/>
      <c r="TSM208" s="875"/>
      <c r="TSN208" s="875"/>
      <c r="TSO208" s="875"/>
      <c r="TSP208" s="875"/>
      <c r="TSQ208" s="875"/>
      <c r="TSR208" s="875"/>
      <c r="TSS208" s="875"/>
      <c r="TST208" s="875"/>
      <c r="TSU208" s="875"/>
      <c r="TSV208" s="875"/>
      <c r="TSW208" s="875"/>
      <c r="TSX208" s="875"/>
      <c r="TSY208" s="875"/>
      <c r="TSZ208" s="875"/>
      <c r="TTA208" s="875"/>
      <c r="TTB208" s="875"/>
      <c r="TTC208" s="875"/>
      <c r="TTD208" s="875"/>
      <c r="TTE208" s="875"/>
      <c r="TTF208" s="875"/>
      <c r="TTG208" s="875"/>
      <c r="TTH208" s="875"/>
      <c r="TTI208" s="875"/>
      <c r="TTJ208" s="875"/>
      <c r="TTK208" s="875"/>
      <c r="TTL208" s="875"/>
      <c r="TTM208" s="875"/>
      <c r="TTN208" s="875"/>
      <c r="TTO208" s="875"/>
      <c r="TTP208" s="875"/>
      <c r="TTQ208" s="875"/>
      <c r="TTR208" s="875"/>
      <c r="TTS208" s="875"/>
      <c r="TTT208" s="875"/>
      <c r="TTU208" s="875"/>
      <c r="TTV208" s="875"/>
      <c r="TTW208" s="875"/>
      <c r="TTX208" s="875"/>
      <c r="TTY208" s="875"/>
      <c r="TTZ208" s="875"/>
      <c r="TUA208" s="875"/>
      <c r="TUB208" s="875"/>
      <c r="TUC208" s="875"/>
      <c r="TUD208" s="875"/>
      <c r="TUE208" s="875"/>
      <c r="TUF208" s="875"/>
      <c r="TUG208" s="875"/>
      <c r="TUH208" s="875"/>
      <c r="TUI208" s="875"/>
      <c r="TUJ208" s="875"/>
      <c r="TUK208" s="875"/>
      <c r="TUM208" s="875"/>
      <c r="TUN208" s="875"/>
      <c r="TUO208" s="875"/>
      <c r="TUP208" s="875"/>
      <c r="TUQ208" s="875"/>
      <c r="TUR208" s="875"/>
      <c r="TUS208" s="875"/>
      <c r="TUT208" s="875"/>
      <c r="TUU208" s="875"/>
      <c r="TUV208" s="875"/>
      <c r="TUW208" s="875"/>
      <c r="TUX208" s="875"/>
      <c r="TUY208" s="875"/>
      <c r="TUZ208" s="875"/>
      <c r="TVA208" s="875"/>
      <c r="TVB208" s="875"/>
      <c r="TVC208" s="875"/>
      <c r="TVD208" s="875"/>
      <c r="TVE208" s="875"/>
      <c r="TVF208" s="875"/>
      <c r="TVG208" s="875"/>
      <c r="TVH208" s="875"/>
      <c r="TVI208" s="875"/>
      <c r="TVJ208" s="875"/>
      <c r="TVK208" s="875"/>
      <c r="TVL208" s="875"/>
      <c r="TVM208" s="875"/>
      <c r="TVN208" s="875"/>
      <c r="TVO208" s="875"/>
      <c r="TVP208" s="875"/>
      <c r="TVQ208" s="875"/>
      <c r="TVR208" s="875"/>
      <c r="TVS208" s="875"/>
      <c r="TVT208" s="875"/>
      <c r="TVU208" s="875"/>
      <c r="TVV208" s="875"/>
      <c r="TVW208" s="875"/>
      <c r="TVX208" s="875"/>
      <c r="TVY208" s="875"/>
      <c r="TVZ208" s="875"/>
      <c r="TWA208" s="875"/>
      <c r="TWB208" s="875"/>
      <c r="TWC208" s="875"/>
      <c r="TWD208" s="875"/>
      <c r="TWE208" s="875"/>
      <c r="TWF208" s="875"/>
      <c r="TWG208" s="875"/>
      <c r="TWH208" s="875"/>
      <c r="TWI208" s="875"/>
      <c r="TWJ208" s="875"/>
      <c r="TWK208" s="875"/>
      <c r="TWL208" s="875"/>
      <c r="TWM208" s="875"/>
      <c r="TWN208" s="875"/>
      <c r="TWO208" s="875"/>
      <c r="TWP208" s="875"/>
      <c r="TWQ208" s="875"/>
      <c r="TWR208" s="875"/>
      <c r="TWS208" s="875"/>
      <c r="TWT208" s="875"/>
      <c r="TWU208" s="875"/>
      <c r="TWV208" s="875"/>
      <c r="TWW208" s="875"/>
      <c r="TWX208" s="875"/>
      <c r="TWY208" s="875"/>
      <c r="TWZ208" s="875"/>
      <c r="TXA208" s="875"/>
      <c r="TXB208" s="875"/>
      <c r="TXC208" s="875"/>
      <c r="TXD208" s="875"/>
      <c r="TXE208" s="875"/>
      <c r="TXF208" s="875"/>
      <c r="TXG208" s="875"/>
      <c r="TXH208" s="875"/>
      <c r="TXI208" s="875"/>
      <c r="TXJ208" s="875"/>
      <c r="TXK208" s="875"/>
      <c r="TXL208" s="875"/>
      <c r="TXM208" s="875"/>
      <c r="TXN208" s="875"/>
      <c r="TXO208" s="875"/>
      <c r="TXP208" s="875"/>
      <c r="TXQ208" s="875"/>
      <c r="TXR208" s="875"/>
      <c r="TXS208" s="875"/>
      <c r="TXT208" s="875"/>
      <c r="TXU208" s="875"/>
      <c r="TXV208" s="875"/>
      <c r="TXW208" s="875"/>
      <c r="TXX208" s="875"/>
      <c r="TXY208" s="875"/>
      <c r="TXZ208" s="875"/>
      <c r="TYA208" s="875"/>
      <c r="TYB208" s="875"/>
      <c r="TYC208" s="875"/>
      <c r="TYD208" s="875"/>
      <c r="TYE208" s="875"/>
      <c r="TYF208" s="875"/>
      <c r="TYG208" s="875"/>
      <c r="TYH208" s="875"/>
      <c r="TYI208" s="875"/>
      <c r="TYJ208" s="875"/>
      <c r="TYK208" s="875"/>
      <c r="TYL208" s="875"/>
      <c r="TYM208" s="875"/>
      <c r="TYN208" s="875"/>
      <c r="TYO208" s="875"/>
      <c r="TYP208" s="875"/>
      <c r="TYQ208" s="875"/>
      <c r="TYR208" s="875"/>
      <c r="TYS208" s="875"/>
      <c r="TYT208" s="875"/>
      <c r="TYU208" s="875"/>
      <c r="TYV208" s="875"/>
      <c r="TYW208" s="875"/>
      <c r="TYX208" s="875"/>
      <c r="TYY208" s="875"/>
      <c r="TYZ208" s="875"/>
      <c r="TZA208" s="875"/>
      <c r="TZB208" s="875"/>
      <c r="TZC208" s="875"/>
      <c r="TZD208" s="875"/>
      <c r="TZE208" s="875"/>
      <c r="TZF208" s="875"/>
      <c r="TZG208" s="875"/>
      <c r="TZH208" s="875"/>
      <c r="TZI208" s="875"/>
      <c r="TZJ208" s="875"/>
      <c r="TZK208" s="875"/>
      <c r="TZL208" s="875"/>
      <c r="TZM208" s="875"/>
      <c r="TZN208" s="875"/>
      <c r="TZO208" s="875"/>
      <c r="TZP208" s="875"/>
      <c r="TZQ208" s="875"/>
      <c r="TZR208" s="875"/>
      <c r="TZS208" s="875"/>
      <c r="TZT208" s="875"/>
      <c r="TZU208" s="875"/>
      <c r="TZV208" s="875"/>
      <c r="TZW208" s="875"/>
      <c r="TZX208" s="875"/>
      <c r="TZY208" s="875"/>
      <c r="TZZ208" s="875"/>
      <c r="UAA208" s="875"/>
      <c r="UAB208" s="875"/>
      <c r="UAC208" s="875"/>
      <c r="UAD208" s="875"/>
      <c r="UAE208" s="875"/>
      <c r="UAF208" s="875"/>
      <c r="UAG208" s="875"/>
      <c r="UAH208" s="875"/>
      <c r="UAI208" s="875"/>
      <c r="UAJ208" s="875"/>
      <c r="UAK208" s="875"/>
      <c r="UAL208" s="875"/>
      <c r="UAM208" s="875"/>
      <c r="UAN208" s="875"/>
      <c r="UAO208" s="875"/>
      <c r="UAP208" s="875"/>
      <c r="UAQ208" s="875"/>
      <c r="UAR208" s="875"/>
      <c r="UAS208" s="875"/>
      <c r="UAT208" s="875"/>
      <c r="UAU208" s="875"/>
      <c r="UAV208" s="875"/>
      <c r="UAW208" s="875"/>
      <c r="UAX208" s="875"/>
      <c r="UAY208" s="875"/>
      <c r="UAZ208" s="875"/>
      <c r="UBA208" s="875"/>
      <c r="UBB208" s="875"/>
      <c r="UBC208" s="875"/>
      <c r="UBD208" s="875"/>
      <c r="UBE208" s="875"/>
      <c r="UBF208" s="875"/>
      <c r="UBG208" s="875"/>
      <c r="UBH208" s="875"/>
      <c r="UBI208" s="875"/>
      <c r="UBJ208" s="875"/>
      <c r="UBK208" s="875"/>
      <c r="UBL208" s="875"/>
      <c r="UBM208" s="875"/>
      <c r="UBN208" s="875"/>
      <c r="UBO208" s="875"/>
      <c r="UBP208" s="875"/>
      <c r="UBQ208" s="875"/>
      <c r="UBR208" s="875"/>
      <c r="UBS208" s="875"/>
      <c r="UBT208" s="875"/>
      <c r="UBU208" s="875"/>
      <c r="UBV208" s="875"/>
      <c r="UBW208" s="875"/>
      <c r="UBX208" s="875"/>
      <c r="UBY208" s="875"/>
      <c r="UBZ208" s="875"/>
      <c r="UCA208" s="875"/>
      <c r="UCB208" s="875"/>
      <c r="UCC208" s="875"/>
      <c r="UCD208" s="875"/>
      <c r="UCE208" s="875"/>
      <c r="UCF208" s="875"/>
      <c r="UCG208" s="875"/>
      <c r="UCH208" s="875"/>
      <c r="UCI208" s="875"/>
      <c r="UCJ208" s="875"/>
      <c r="UCK208" s="875"/>
      <c r="UCL208" s="875"/>
      <c r="UCM208" s="875"/>
      <c r="UCN208" s="875"/>
      <c r="UCO208" s="875"/>
      <c r="UCP208" s="875"/>
      <c r="UCQ208" s="875"/>
      <c r="UCR208" s="875"/>
      <c r="UCS208" s="875"/>
      <c r="UCT208" s="875"/>
      <c r="UCU208" s="875"/>
      <c r="UCV208" s="875"/>
      <c r="UCW208" s="875"/>
      <c r="UCX208" s="875"/>
      <c r="UCY208" s="875"/>
      <c r="UCZ208" s="875"/>
      <c r="UDA208" s="875"/>
      <c r="UDB208" s="875"/>
      <c r="UDC208" s="875"/>
      <c r="UDD208" s="875"/>
      <c r="UDE208" s="875"/>
      <c r="UDF208" s="875"/>
      <c r="UDG208" s="875"/>
      <c r="UDH208" s="875"/>
      <c r="UDI208" s="875"/>
      <c r="UDJ208" s="875"/>
      <c r="UDK208" s="875"/>
      <c r="UDL208" s="875"/>
      <c r="UDM208" s="875"/>
      <c r="UDN208" s="875"/>
      <c r="UDO208" s="875"/>
      <c r="UDP208" s="875"/>
      <c r="UDQ208" s="875"/>
      <c r="UDR208" s="875"/>
      <c r="UDS208" s="875"/>
      <c r="UDT208" s="875"/>
      <c r="UDU208" s="875"/>
      <c r="UDV208" s="875"/>
      <c r="UDW208" s="875"/>
      <c r="UDX208" s="875"/>
      <c r="UDY208" s="875"/>
      <c r="UDZ208" s="875"/>
      <c r="UEA208" s="875"/>
      <c r="UEB208" s="875"/>
      <c r="UEC208" s="875"/>
      <c r="UED208" s="875"/>
      <c r="UEE208" s="875"/>
      <c r="UEF208" s="875"/>
      <c r="UEG208" s="875"/>
      <c r="UEI208" s="875"/>
      <c r="UEJ208" s="875"/>
      <c r="UEK208" s="875"/>
      <c r="UEL208" s="875"/>
      <c r="UEM208" s="875"/>
      <c r="UEN208" s="875"/>
      <c r="UEO208" s="875"/>
      <c r="UEP208" s="875"/>
      <c r="UEQ208" s="875"/>
      <c r="UER208" s="875"/>
      <c r="UES208" s="875"/>
      <c r="UET208" s="875"/>
      <c r="UEU208" s="875"/>
      <c r="UEV208" s="875"/>
      <c r="UEW208" s="875"/>
      <c r="UEX208" s="875"/>
      <c r="UEY208" s="875"/>
      <c r="UEZ208" s="875"/>
      <c r="UFA208" s="875"/>
      <c r="UFB208" s="875"/>
      <c r="UFC208" s="875"/>
      <c r="UFD208" s="875"/>
      <c r="UFE208" s="875"/>
      <c r="UFF208" s="875"/>
      <c r="UFG208" s="875"/>
      <c r="UFH208" s="875"/>
      <c r="UFI208" s="875"/>
      <c r="UFJ208" s="875"/>
      <c r="UFK208" s="875"/>
      <c r="UFL208" s="875"/>
      <c r="UFM208" s="875"/>
      <c r="UFN208" s="875"/>
      <c r="UFO208" s="875"/>
      <c r="UFP208" s="875"/>
      <c r="UFQ208" s="875"/>
      <c r="UFR208" s="875"/>
      <c r="UFS208" s="875"/>
      <c r="UFT208" s="875"/>
      <c r="UFU208" s="875"/>
      <c r="UFV208" s="875"/>
      <c r="UFW208" s="875"/>
      <c r="UFX208" s="875"/>
      <c r="UFY208" s="875"/>
      <c r="UFZ208" s="875"/>
      <c r="UGA208" s="875"/>
      <c r="UGB208" s="875"/>
      <c r="UGC208" s="875"/>
      <c r="UGD208" s="875"/>
      <c r="UGE208" s="875"/>
      <c r="UGF208" s="875"/>
      <c r="UGG208" s="875"/>
      <c r="UGH208" s="875"/>
      <c r="UGI208" s="875"/>
      <c r="UGJ208" s="875"/>
      <c r="UGK208" s="875"/>
      <c r="UGL208" s="875"/>
      <c r="UGM208" s="875"/>
      <c r="UGN208" s="875"/>
      <c r="UGO208" s="875"/>
      <c r="UGP208" s="875"/>
      <c r="UGQ208" s="875"/>
      <c r="UGR208" s="875"/>
      <c r="UGS208" s="875"/>
      <c r="UGT208" s="875"/>
      <c r="UGU208" s="875"/>
      <c r="UGV208" s="875"/>
      <c r="UGW208" s="875"/>
      <c r="UGX208" s="875"/>
      <c r="UGY208" s="875"/>
      <c r="UGZ208" s="875"/>
      <c r="UHA208" s="875"/>
      <c r="UHB208" s="875"/>
      <c r="UHC208" s="875"/>
      <c r="UHD208" s="875"/>
      <c r="UHE208" s="875"/>
      <c r="UHF208" s="875"/>
      <c r="UHG208" s="875"/>
      <c r="UHH208" s="875"/>
      <c r="UHI208" s="875"/>
      <c r="UHJ208" s="875"/>
      <c r="UHK208" s="875"/>
      <c r="UHL208" s="875"/>
      <c r="UHM208" s="875"/>
      <c r="UHN208" s="875"/>
      <c r="UHO208" s="875"/>
      <c r="UHP208" s="875"/>
      <c r="UHQ208" s="875"/>
      <c r="UHR208" s="875"/>
      <c r="UHS208" s="875"/>
      <c r="UHT208" s="875"/>
      <c r="UHU208" s="875"/>
      <c r="UHV208" s="875"/>
      <c r="UHW208" s="875"/>
      <c r="UHX208" s="875"/>
      <c r="UHY208" s="875"/>
      <c r="UHZ208" s="875"/>
      <c r="UIA208" s="875"/>
      <c r="UIB208" s="875"/>
      <c r="UIC208" s="875"/>
      <c r="UID208" s="875"/>
      <c r="UIE208" s="875"/>
      <c r="UIF208" s="875"/>
      <c r="UIG208" s="875"/>
      <c r="UIH208" s="875"/>
      <c r="UII208" s="875"/>
      <c r="UIJ208" s="875"/>
      <c r="UIK208" s="875"/>
      <c r="UIL208" s="875"/>
      <c r="UIM208" s="875"/>
      <c r="UIN208" s="875"/>
      <c r="UIO208" s="875"/>
      <c r="UIP208" s="875"/>
      <c r="UIQ208" s="875"/>
      <c r="UIR208" s="875"/>
      <c r="UIS208" s="875"/>
      <c r="UIT208" s="875"/>
      <c r="UIU208" s="875"/>
      <c r="UIV208" s="875"/>
      <c r="UIW208" s="875"/>
      <c r="UIX208" s="875"/>
      <c r="UIY208" s="875"/>
      <c r="UIZ208" s="875"/>
      <c r="UJA208" s="875"/>
      <c r="UJB208" s="875"/>
      <c r="UJC208" s="875"/>
      <c r="UJD208" s="875"/>
      <c r="UJE208" s="875"/>
      <c r="UJF208" s="875"/>
      <c r="UJG208" s="875"/>
      <c r="UJH208" s="875"/>
      <c r="UJI208" s="875"/>
      <c r="UJJ208" s="875"/>
      <c r="UJK208" s="875"/>
      <c r="UJL208" s="875"/>
      <c r="UJM208" s="875"/>
      <c r="UJN208" s="875"/>
      <c r="UJO208" s="875"/>
      <c r="UJP208" s="875"/>
      <c r="UJQ208" s="875"/>
      <c r="UJR208" s="875"/>
      <c r="UJS208" s="875"/>
      <c r="UJT208" s="875"/>
      <c r="UJU208" s="875"/>
      <c r="UJV208" s="875"/>
      <c r="UJW208" s="875"/>
      <c r="UJX208" s="875"/>
      <c r="UJY208" s="875"/>
      <c r="UJZ208" s="875"/>
      <c r="UKA208" s="875"/>
      <c r="UKB208" s="875"/>
      <c r="UKC208" s="875"/>
      <c r="UKD208" s="875"/>
      <c r="UKE208" s="875"/>
      <c r="UKF208" s="875"/>
      <c r="UKG208" s="875"/>
      <c r="UKH208" s="875"/>
      <c r="UKI208" s="875"/>
      <c r="UKJ208" s="875"/>
      <c r="UKK208" s="875"/>
      <c r="UKL208" s="875"/>
      <c r="UKM208" s="875"/>
      <c r="UKN208" s="875"/>
      <c r="UKO208" s="875"/>
      <c r="UKP208" s="875"/>
      <c r="UKQ208" s="875"/>
      <c r="UKR208" s="875"/>
      <c r="UKS208" s="875"/>
      <c r="UKT208" s="875"/>
      <c r="UKU208" s="875"/>
      <c r="UKV208" s="875"/>
      <c r="UKW208" s="875"/>
      <c r="UKX208" s="875"/>
      <c r="UKY208" s="875"/>
      <c r="UKZ208" s="875"/>
      <c r="ULA208" s="875"/>
      <c r="ULB208" s="875"/>
      <c r="ULC208" s="875"/>
      <c r="ULD208" s="875"/>
      <c r="ULE208" s="875"/>
      <c r="ULF208" s="875"/>
      <c r="ULG208" s="875"/>
      <c r="ULH208" s="875"/>
      <c r="ULI208" s="875"/>
      <c r="ULJ208" s="875"/>
      <c r="ULK208" s="875"/>
      <c r="ULL208" s="875"/>
      <c r="ULM208" s="875"/>
      <c r="ULN208" s="875"/>
      <c r="ULO208" s="875"/>
      <c r="ULP208" s="875"/>
      <c r="ULQ208" s="875"/>
      <c r="ULR208" s="875"/>
      <c r="ULS208" s="875"/>
      <c r="ULT208" s="875"/>
      <c r="ULU208" s="875"/>
      <c r="ULV208" s="875"/>
      <c r="ULW208" s="875"/>
      <c r="ULX208" s="875"/>
      <c r="ULY208" s="875"/>
      <c r="ULZ208" s="875"/>
      <c r="UMA208" s="875"/>
      <c r="UMB208" s="875"/>
      <c r="UMC208" s="875"/>
      <c r="UMD208" s="875"/>
      <c r="UME208" s="875"/>
      <c r="UMF208" s="875"/>
      <c r="UMG208" s="875"/>
      <c r="UMH208" s="875"/>
      <c r="UMI208" s="875"/>
      <c r="UMJ208" s="875"/>
      <c r="UMK208" s="875"/>
      <c r="UML208" s="875"/>
      <c r="UMM208" s="875"/>
      <c r="UMN208" s="875"/>
      <c r="UMO208" s="875"/>
      <c r="UMP208" s="875"/>
      <c r="UMQ208" s="875"/>
      <c r="UMR208" s="875"/>
      <c r="UMS208" s="875"/>
      <c r="UMT208" s="875"/>
      <c r="UMU208" s="875"/>
      <c r="UMV208" s="875"/>
      <c r="UMW208" s="875"/>
      <c r="UMX208" s="875"/>
      <c r="UMY208" s="875"/>
      <c r="UMZ208" s="875"/>
      <c r="UNA208" s="875"/>
      <c r="UNB208" s="875"/>
      <c r="UNC208" s="875"/>
      <c r="UND208" s="875"/>
      <c r="UNE208" s="875"/>
      <c r="UNF208" s="875"/>
      <c r="UNG208" s="875"/>
      <c r="UNH208" s="875"/>
      <c r="UNI208" s="875"/>
      <c r="UNJ208" s="875"/>
      <c r="UNK208" s="875"/>
      <c r="UNL208" s="875"/>
      <c r="UNM208" s="875"/>
      <c r="UNN208" s="875"/>
      <c r="UNO208" s="875"/>
      <c r="UNP208" s="875"/>
      <c r="UNQ208" s="875"/>
      <c r="UNR208" s="875"/>
      <c r="UNS208" s="875"/>
      <c r="UNT208" s="875"/>
      <c r="UNU208" s="875"/>
      <c r="UNV208" s="875"/>
      <c r="UNW208" s="875"/>
      <c r="UNX208" s="875"/>
      <c r="UNY208" s="875"/>
      <c r="UNZ208" s="875"/>
      <c r="UOA208" s="875"/>
      <c r="UOB208" s="875"/>
      <c r="UOC208" s="875"/>
      <c r="UOE208" s="875"/>
      <c r="UOF208" s="875"/>
      <c r="UOG208" s="875"/>
      <c r="UOH208" s="875"/>
      <c r="UOI208" s="875"/>
      <c r="UOJ208" s="875"/>
      <c r="UOK208" s="875"/>
      <c r="UOL208" s="875"/>
      <c r="UOM208" s="875"/>
      <c r="UON208" s="875"/>
      <c r="UOO208" s="875"/>
      <c r="UOP208" s="875"/>
      <c r="UOQ208" s="875"/>
      <c r="UOR208" s="875"/>
      <c r="UOS208" s="875"/>
      <c r="UOT208" s="875"/>
      <c r="UOU208" s="875"/>
      <c r="UOV208" s="875"/>
      <c r="UOW208" s="875"/>
      <c r="UOX208" s="875"/>
      <c r="UOY208" s="875"/>
      <c r="UOZ208" s="875"/>
      <c r="UPA208" s="875"/>
      <c r="UPB208" s="875"/>
      <c r="UPC208" s="875"/>
      <c r="UPD208" s="875"/>
      <c r="UPE208" s="875"/>
      <c r="UPF208" s="875"/>
      <c r="UPG208" s="875"/>
      <c r="UPH208" s="875"/>
      <c r="UPI208" s="875"/>
      <c r="UPJ208" s="875"/>
      <c r="UPK208" s="875"/>
      <c r="UPL208" s="875"/>
      <c r="UPM208" s="875"/>
      <c r="UPN208" s="875"/>
      <c r="UPO208" s="875"/>
      <c r="UPP208" s="875"/>
      <c r="UPQ208" s="875"/>
      <c r="UPR208" s="875"/>
      <c r="UPS208" s="875"/>
      <c r="UPT208" s="875"/>
      <c r="UPU208" s="875"/>
      <c r="UPV208" s="875"/>
      <c r="UPW208" s="875"/>
      <c r="UPX208" s="875"/>
      <c r="UPY208" s="875"/>
      <c r="UPZ208" s="875"/>
      <c r="UQA208" s="875"/>
      <c r="UQB208" s="875"/>
      <c r="UQC208" s="875"/>
      <c r="UQD208" s="875"/>
      <c r="UQE208" s="875"/>
      <c r="UQF208" s="875"/>
      <c r="UQG208" s="875"/>
      <c r="UQH208" s="875"/>
      <c r="UQI208" s="875"/>
      <c r="UQJ208" s="875"/>
      <c r="UQK208" s="875"/>
      <c r="UQL208" s="875"/>
      <c r="UQM208" s="875"/>
      <c r="UQN208" s="875"/>
      <c r="UQO208" s="875"/>
      <c r="UQP208" s="875"/>
      <c r="UQQ208" s="875"/>
      <c r="UQR208" s="875"/>
      <c r="UQS208" s="875"/>
      <c r="UQT208" s="875"/>
      <c r="UQU208" s="875"/>
      <c r="UQV208" s="875"/>
      <c r="UQW208" s="875"/>
      <c r="UQX208" s="875"/>
      <c r="UQY208" s="875"/>
      <c r="UQZ208" s="875"/>
      <c r="URA208" s="875"/>
      <c r="URB208" s="875"/>
      <c r="URC208" s="875"/>
      <c r="URD208" s="875"/>
      <c r="URE208" s="875"/>
      <c r="URF208" s="875"/>
      <c r="URG208" s="875"/>
      <c r="URH208" s="875"/>
      <c r="URI208" s="875"/>
      <c r="URJ208" s="875"/>
      <c r="URK208" s="875"/>
      <c r="URL208" s="875"/>
      <c r="URM208" s="875"/>
      <c r="URN208" s="875"/>
      <c r="URO208" s="875"/>
      <c r="URP208" s="875"/>
      <c r="URQ208" s="875"/>
      <c r="URR208" s="875"/>
      <c r="URS208" s="875"/>
      <c r="URT208" s="875"/>
      <c r="URU208" s="875"/>
      <c r="URV208" s="875"/>
      <c r="URW208" s="875"/>
      <c r="URX208" s="875"/>
      <c r="URY208" s="875"/>
      <c r="URZ208" s="875"/>
      <c r="USA208" s="875"/>
      <c r="USB208" s="875"/>
      <c r="USC208" s="875"/>
      <c r="USD208" s="875"/>
      <c r="USE208" s="875"/>
      <c r="USF208" s="875"/>
      <c r="USG208" s="875"/>
      <c r="USH208" s="875"/>
      <c r="USI208" s="875"/>
      <c r="USJ208" s="875"/>
      <c r="USK208" s="875"/>
      <c r="USL208" s="875"/>
      <c r="USM208" s="875"/>
      <c r="USN208" s="875"/>
      <c r="USO208" s="875"/>
      <c r="USP208" s="875"/>
      <c r="USQ208" s="875"/>
      <c r="USR208" s="875"/>
      <c r="USS208" s="875"/>
      <c r="UST208" s="875"/>
      <c r="USU208" s="875"/>
      <c r="USV208" s="875"/>
      <c r="USW208" s="875"/>
      <c r="USX208" s="875"/>
      <c r="USY208" s="875"/>
      <c r="USZ208" s="875"/>
      <c r="UTA208" s="875"/>
      <c r="UTB208" s="875"/>
      <c r="UTC208" s="875"/>
      <c r="UTD208" s="875"/>
      <c r="UTE208" s="875"/>
      <c r="UTF208" s="875"/>
      <c r="UTG208" s="875"/>
      <c r="UTH208" s="875"/>
      <c r="UTI208" s="875"/>
      <c r="UTJ208" s="875"/>
      <c r="UTK208" s="875"/>
      <c r="UTL208" s="875"/>
      <c r="UTM208" s="875"/>
      <c r="UTN208" s="875"/>
      <c r="UTO208" s="875"/>
      <c r="UTP208" s="875"/>
      <c r="UTQ208" s="875"/>
      <c r="UTR208" s="875"/>
      <c r="UTS208" s="875"/>
      <c r="UTT208" s="875"/>
      <c r="UTU208" s="875"/>
      <c r="UTV208" s="875"/>
      <c r="UTW208" s="875"/>
      <c r="UTX208" s="875"/>
      <c r="UTY208" s="875"/>
      <c r="UTZ208" s="875"/>
      <c r="UUA208" s="875"/>
      <c r="UUB208" s="875"/>
      <c r="UUC208" s="875"/>
      <c r="UUD208" s="875"/>
      <c r="UUE208" s="875"/>
      <c r="UUF208" s="875"/>
      <c r="UUG208" s="875"/>
      <c r="UUH208" s="875"/>
      <c r="UUI208" s="875"/>
      <c r="UUJ208" s="875"/>
      <c r="UUK208" s="875"/>
      <c r="UUL208" s="875"/>
      <c r="UUM208" s="875"/>
      <c r="UUN208" s="875"/>
      <c r="UUO208" s="875"/>
      <c r="UUP208" s="875"/>
      <c r="UUQ208" s="875"/>
      <c r="UUR208" s="875"/>
      <c r="UUS208" s="875"/>
      <c r="UUT208" s="875"/>
      <c r="UUU208" s="875"/>
      <c r="UUV208" s="875"/>
      <c r="UUW208" s="875"/>
      <c r="UUX208" s="875"/>
      <c r="UUY208" s="875"/>
      <c r="UUZ208" s="875"/>
      <c r="UVA208" s="875"/>
      <c r="UVB208" s="875"/>
      <c r="UVC208" s="875"/>
      <c r="UVD208" s="875"/>
      <c r="UVE208" s="875"/>
      <c r="UVF208" s="875"/>
      <c r="UVG208" s="875"/>
      <c r="UVH208" s="875"/>
      <c r="UVI208" s="875"/>
      <c r="UVJ208" s="875"/>
      <c r="UVK208" s="875"/>
      <c r="UVL208" s="875"/>
      <c r="UVM208" s="875"/>
      <c r="UVN208" s="875"/>
      <c r="UVO208" s="875"/>
      <c r="UVP208" s="875"/>
      <c r="UVQ208" s="875"/>
      <c r="UVR208" s="875"/>
      <c r="UVS208" s="875"/>
      <c r="UVT208" s="875"/>
      <c r="UVU208" s="875"/>
      <c r="UVV208" s="875"/>
      <c r="UVW208" s="875"/>
      <c r="UVX208" s="875"/>
      <c r="UVY208" s="875"/>
      <c r="UVZ208" s="875"/>
      <c r="UWA208" s="875"/>
      <c r="UWB208" s="875"/>
      <c r="UWC208" s="875"/>
      <c r="UWD208" s="875"/>
      <c r="UWE208" s="875"/>
      <c r="UWF208" s="875"/>
      <c r="UWG208" s="875"/>
      <c r="UWH208" s="875"/>
      <c r="UWI208" s="875"/>
      <c r="UWJ208" s="875"/>
      <c r="UWK208" s="875"/>
      <c r="UWL208" s="875"/>
      <c r="UWM208" s="875"/>
      <c r="UWN208" s="875"/>
      <c r="UWO208" s="875"/>
      <c r="UWP208" s="875"/>
      <c r="UWQ208" s="875"/>
      <c r="UWR208" s="875"/>
      <c r="UWS208" s="875"/>
      <c r="UWT208" s="875"/>
      <c r="UWU208" s="875"/>
      <c r="UWV208" s="875"/>
      <c r="UWW208" s="875"/>
      <c r="UWX208" s="875"/>
      <c r="UWY208" s="875"/>
      <c r="UWZ208" s="875"/>
      <c r="UXA208" s="875"/>
      <c r="UXB208" s="875"/>
      <c r="UXC208" s="875"/>
      <c r="UXD208" s="875"/>
      <c r="UXE208" s="875"/>
      <c r="UXF208" s="875"/>
      <c r="UXG208" s="875"/>
      <c r="UXH208" s="875"/>
      <c r="UXI208" s="875"/>
      <c r="UXJ208" s="875"/>
      <c r="UXK208" s="875"/>
      <c r="UXL208" s="875"/>
      <c r="UXM208" s="875"/>
      <c r="UXN208" s="875"/>
      <c r="UXO208" s="875"/>
      <c r="UXP208" s="875"/>
      <c r="UXQ208" s="875"/>
      <c r="UXR208" s="875"/>
      <c r="UXS208" s="875"/>
      <c r="UXT208" s="875"/>
      <c r="UXU208" s="875"/>
      <c r="UXV208" s="875"/>
      <c r="UXW208" s="875"/>
      <c r="UXX208" s="875"/>
      <c r="UXY208" s="875"/>
      <c r="UYA208" s="875"/>
      <c r="UYB208" s="875"/>
      <c r="UYC208" s="875"/>
      <c r="UYD208" s="875"/>
      <c r="UYE208" s="875"/>
      <c r="UYF208" s="875"/>
      <c r="UYG208" s="875"/>
      <c r="UYH208" s="875"/>
      <c r="UYI208" s="875"/>
      <c r="UYJ208" s="875"/>
      <c r="UYK208" s="875"/>
      <c r="UYL208" s="875"/>
      <c r="UYM208" s="875"/>
      <c r="UYN208" s="875"/>
      <c r="UYO208" s="875"/>
      <c r="UYP208" s="875"/>
      <c r="UYQ208" s="875"/>
      <c r="UYR208" s="875"/>
      <c r="UYS208" s="875"/>
      <c r="UYT208" s="875"/>
      <c r="UYU208" s="875"/>
      <c r="UYV208" s="875"/>
      <c r="UYW208" s="875"/>
      <c r="UYX208" s="875"/>
      <c r="UYY208" s="875"/>
      <c r="UYZ208" s="875"/>
      <c r="UZA208" s="875"/>
      <c r="UZB208" s="875"/>
      <c r="UZC208" s="875"/>
      <c r="UZD208" s="875"/>
      <c r="UZE208" s="875"/>
      <c r="UZF208" s="875"/>
      <c r="UZG208" s="875"/>
      <c r="UZH208" s="875"/>
      <c r="UZI208" s="875"/>
      <c r="UZJ208" s="875"/>
      <c r="UZK208" s="875"/>
      <c r="UZL208" s="875"/>
      <c r="UZM208" s="875"/>
      <c r="UZN208" s="875"/>
      <c r="UZO208" s="875"/>
      <c r="UZP208" s="875"/>
      <c r="UZQ208" s="875"/>
      <c r="UZR208" s="875"/>
      <c r="UZS208" s="875"/>
      <c r="UZT208" s="875"/>
      <c r="UZU208" s="875"/>
      <c r="UZV208" s="875"/>
      <c r="UZW208" s="875"/>
      <c r="UZX208" s="875"/>
      <c r="UZY208" s="875"/>
      <c r="UZZ208" s="875"/>
      <c r="VAA208" s="875"/>
      <c r="VAB208" s="875"/>
      <c r="VAC208" s="875"/>
      <c r="VAD208" s="875"/>
      <c r="VAE208" s="875"/>
      <c r="VAF208" s="875"/>
      <c r="VAG208" s="875"/>
      <c r="VAH208" s="875"/>
      <c r="VAI208" s="875"/>
      <c r="VAJ208" s="875"/>
      <c r="VAK208" s="875"/>
      <c r="VAL208" s="875"/>
      <c r="VAM208" s="875"/>
      <c r="VAN208" s="875"/>
      <c r="VAO208" s="875"/>
      <c r="VAP208" s="875"/>
      <c r="VAQ208" s="875"/>
      <c r="VAR208" s="875"/>
      <c r="VAS208" s="875"/>
      <c r="VAT208" s="875"/>
      <c r="VAU208" s="875"/>
      <c r="VAV208" s="875"/>
      <c r="VAW208" s="875"/>
      <c r="VAX208" s="875"/>
      <c r="VAY208" s="875"/>
      <c r="VAZ208" s="875"/>
      <c r="VBA208" s="875"/>
      <c r="VBB208" s="875"/>
      <c r="VBC208" s="875"/>
      <c r="VBD208" s="875"/>
      <c r="VBE208" s="875"/>
      <c r="VBF208" s="875"/>
      <c r="VBG208" s="875"/>
      <c r="VBH208" s="875"/>
      <c r="VBI208" s="875"/>
      <c r="VBJ208" s="875"/>
      <c r="VBK208" s="875"/>
      <c r="VBL208" s="875"/>
      <c r="VBM208" s="875"/>
      <c r="VBN208" s="875"/>
      <c r="VBO208" s="875"/>
      <c r="VBP208" s="875"/>
      <c r="VBQ208" s="875"/>
      <c r="VBR208" s="875"/>
      <c r="VBS208" s="875"/>
      <c r="VBT208" s="875"/>
      <c r="VBU208" s="875"/>
      <c r="VBV208" s="875"/>
      <c r="VBW208" s="875"/>
      <c r="VBX208" s="875"/>
      <c r="VBY208" s="875"/>
      <c r="VBZ208" s="875"/>
      <c r="VCA208" s="875"/>
      <c r="VCB208" s="875"/>
      <c r="VCC208" s="875"/>
      <c r="VCD208" s="875"/>
      <c r="VCE208" s="875"/>
      <c r="VCF208" s="875"/>
      <c r="VCG208" s="875"/>
      <c r="VCH208" s="875"/>
      <c r="VCI208" s="875"/>
      <c r="VCJ208" s="875"/>
      <c r="VCK208" s="875"/>
      <c r="VCL208" s="875"/>
      <c r="VCM208" s="875"/>
      <c r="VCN208" s="875"/>
      <c r="VCO208" s="875"/>
      <c r="VCP208" s="875"/>
      <c r="VCQ208" s="875"/>
      <c r="VCR208" s="875"/>
      <c r="VCS208" s="875"/>
      <c r="VCT208" s="875"/>
      <c r="VCU208" s="875"/>
      <c r="VCV208" s="875"/>
      <c r="VCW208" s="875"/>
      <c r="VCX208" s="875"/>
      <c r="VCY208" s="875"/>
      <c r="VCZ208" s="875"/>
      <c r="VDA208" s="875"/>
      <c r="VDB208" s="875"/>
      <c r="VDC208" s="875"/>
      <c r="VDD208" s="875"/>
      <c r="VDE208" s="875"/>
      <c r="VDF208" s="875"/>
      <c r="VDG208" s="875"/>
      <c r="VDH208" s="875"/>
      <c r="VDI208" s="875"/>
      <c r="VDJ208" s="875"/>
      <c r="VDK208" s="875"/>
      <c r="VDL208" s="875"/>
      <c r="VDM208" s="875"/>
      <c r="VDN208" s="875"/>
      <c r="VDO208" s="875"/>
      <c r="VDP208" s="875"/>
      <c r="VDQ208" s="875"/>
      <c r="VDR208" s="875"/>
      <c r="VDS208" s="875"/>
      <c r="VDT208" s="875"/>
      <c r="VDU208" s="875"/>
      <c r="VDV208" s="875"/>
      <c r="VDW208" s="875"/>
      <c r="VDX208" s="875"/>
      <c r="VDY208" s="875"/>
      <c r="VDZ208" s="875"/>
      <c r="VEA208" s="875"/>
      <c r="VEB208" s="875"/>
      <c r="VEC208" s="875"/>
      <c r="VED208" s="875"/>
      <c r="VEE208" s="875"/>
      <c r="VEF208" s="875"/>
      <c r="VEG208" s="875"/>
      <c r="VEH208" s="875"/>
      <c r="VEI208" s="875"/>
      <c r="VEJ208" s="875"/>
      <c r="VEK208" s="875"/>
      <c r="VEL208" s="875"/>
      <c r="VEM208" s="875"/>
      <c r="VEN208" s="875"/>
      <c r="VEO208" s="875"/>
      <c r="VEP208" s="875"/>
      <c r="VEQ208" s="875"/>
      <c r="VER208" s="875"/>
      <c r="VES208" s="875"/>
      <c r="VET208" s="875"/>
      <c r="VEU208" s="875"/>
      <c r="VEV208" s="875"/>
      <c r="VEW208" s="875"/>
      <c r="VEX208" s="875"/>
      <c r="VEY208" s="875"/>
      <c r="VEZ208" s="875"/>
      <c r="VFA208" s="875"/>
      <c r="VFB208" s="875"/>
      <c r="VFC208" s="875"/>
      <c r="VFD208" s="875"/>
      <c r="VFE208" s="875"/>
      <c r="VFF208" s="875"/>
      <c r="VFG208" s="875"/>
      <c r="VFH208" s="875"/>
      <c r="VFI208" s="875"/>
      <c r="VFJ208" s="875"/>
      <c r="VFK208" s="875"/>
      <c r="VFL208" s="875"/>
      <c r="VFM208" s="875"/>
      <c r="VFN208" s="875"/>
      <c r="VFO208" s="875"/>
      <c r="VFP208" s="875"/>
      <c r="VFQ208" s="875"/>
      <c r="VFR208" s="875"/>
      <c r="VFS208" s="875"/>
      <c r="VFT208" s="875"/>
      <c r="VFU208" s="875"/>
      <c r="VFV208" s="875"/>
      <c r="VFW208" s="875"/>
      <c r="VFX208" s="875"/>
      <c r="VFY208" s="875"/>
      <c r="VFZ208" s="875"/>
      <c r="VGA208" s="875"/>
      <c r="VGB208" s="875"/>
      <c r="VGC208" s="875"/>
      <c r="VGD208" s="875"/>
      <c r="VGE208" s="875"/>
      <c r="VGF208" s="875"/>
      <c r="VGG208" s="875"/>
      <c r="VGH208" s="875"/>
      <c r="VGI208" s="875"/>
      <c r="VGJ208" s="875"/>
      <c r="VGK208" s="875"/>
      <c r="VGL208" s="875"/>
      <c r="VGM208" s="875"/>
      <c r="VGN208" s="875"/>
      <c r="VGO208" s="875"/>
      <c r="VGP208" s="875"/>
      <c r="VGQ208" s="875"/>
      <c r="VGR208" s="875"/>
      <c r="VGS208" s="875"/>
      <c r="VGT208" s="875"/>
      <c r="VGU208" s="875"/>
      <c r="VGV208" s="875"/>
      <c r="VGW208" s="875"/>
      <c r="VGX208" s="875"/>
      <c r="VGY208" s="875"/>
      <c r="VGZ208" s="875"/>
      <c r="VHA208" s="875"/>
      <c r="VHB208" s="875"/>
      <c r="VHC208" s="875"/>
      <c r="VHD208" s="875"/>
      <c r="VHE208" s="875"/>
      <c r="VHF208" s="875"/>
      <c r="VHG208" s="875"/>
      <c r="VHH208" s="875"/>
      <c r="VHI208" s="875"/>
      <c r="VHJ208" s="875"/>
      <c r="VHK208" s="875"/>
      <c r="VHL208" s="875"/>
      <c r="VHM208" s="875"/>
      <c r="VHN208" s="875"/>
      <c r="VHO208" s="875"/>
      <c r="VHP208" s="875"/>
      <c r="VHQ208" s="875"/>
      <c r="VHR208" s="875"/>
      <c r="VHS208" s="875"/>
      <c r="VHT208" s="875"/>
      <c r="VHU208" s="875"/>
      <c r="VHW208" s="875"/>
      <c r="VHX208" s="875"/>
      <c r="VHY208" s="875"/>
      <c r="VHZ208" s="875"/>
      <c r="VIA208" s="875"/>
      <c r="VIB208" s="875"/>
      <c r="VIC208" s="875"/>
      <c r="VID208" s="875"/>
      <c r="VIE208" s="875"/>
      <c r="VIF208" s="875"/>
      <c r="VIG208" s="875"/>
      <c r="VIH208" s="875"/>
      <c r="VII208" s="875"/>
      <c r="VIJ208" s="875"/>
      <c r="VIK208" s="875"/>
      <c r="VIL208" s="875"/>
      <c r="VIM208" s="875"/>
      <c r="VIN208" s="875"/>
      <c r="VIO208" s="875"/>
      <c r="VIP208" s="875"/>
      <c r="VIQ208" s="875"/>
      <c r="VIR208" s="875"/>
      <c r="VIS208" s="875"/>
      <c r="VIT208" s="875"/>
      <c r="VIU208" s="875"/>
      <c r="VIV208" s="875"/>
      <c r="VIW208" s="875"/>
      <c r="VIX208" s="875"/>
      <c r="VIY208" s="875"/>
      <c r="VIZ208" s="875"/>
      <c r="VJA208" s="875"/>
      <c r="VJB208" s="875"/>
      <c r="VJC208" s="875"/>
      <c r="VJD208" s="875"/>
      <c r="VJE208" s="875"/>
      <c r="VJF208" s="875"/>
      <c r="VJG208" s="875"/>
      <c r="VJH208" s="875"/>
      <c r="VJI208" s="875"/>
      <c r="VJJ208" s="875"/>
      <c r="VJK208" s="875"/>
      <c r="VJL208" s="875"/>
      <c r="VJM208" s="875"/>
      <c r="VJN208" s="875"/>
      <c r="VJO208" s="875"/>
      <c r="VJP208" s="875"/>
      <c r="VJQ208" s="875"/>
      <c r="VJR208" s="875"/>
      <c r="VJS208" s="875"/>
      <c r="VJT208" s="875"/>
      <c r="VJU208" s="875"/>
      <c r="VJV208" s="875"/>
      <c r="VJW208" s="875"/>
      <c r="VJX208" s="875"/>
      <c r="VJY208" s="875"/>
      <c r="VJZ208" s="875"/>
      <c r="VKA208" s="875"/>
      <c r="VKB208" s="875"/>
      <c r="VKC208" s="875"/>
      <c r="VKD208" s="875"/>
      <c r="VKE208" s="875"/>
      <c r="VKF208" s="875"/>
      <c r="VKG208" s="875"/>
      <c r="VKH208" s="875"/>
      <c r="VKI208" s="875"/>
      <c r="VKJ208" s="875"/>
      <c r="VKK208" s="875"/>
      <c r="VKL208" s="875"/>
      <c r="VKM208" s="875"/>
      <c r="VKN208" s="875"/>
      <c r="VKO208" s="875"/>
      <c r="VKP208" s="875"/>
      <c r="VKQ208" s="875"/>
      <c r="VKR208" s="875"/>
      <c r="VKS208" s="875"/>
      <c r="VKT208" s="875"/>
      <c r="VKU208" s="875"/>
      <c r="VKV208" s="875"/>
      <c r="VKW208" s="875"/>
      <c r="VKX208" s="875"/>
      <c r="VKY208" s="875"/>
      <c r="VKZ208" s="875"/>
      <c r="VLA208" s="875"/>
      <c r="VLB208" s="875"/>
      <c r="VLC208" s="875"/>
      <c r="VLD208" s="875"/>
      <c r="VLE208" s="875"/>
      <c r="VLF208" s="875"/>
      <c r="VLG208" s="875"/>
      <c r="VLH208" s="875"/>
      <c r="VLI208" s="875"/>
      <c r="VLJ208" s="875"/>
      <c r="VLK208" s="875"/>
      <c r="VLL208" s="875"/>
      <c r="VLM208" s="875"/>
      <c r="VLN208" s="875"/>
      <c r="VLO208" s="875"/>
      <c r="VLP208" s="875"/>
      <c r="VLQ208" s="875"/>
      <c r="VLR208" s="875"/>
      <c r="VLS208" s="875"/>
      <c r="VLT208" s="875"/>
      <c r="VLU208" s="875"/>
      <c r="VLV208" s="875"/>
      <c r="VLW208" s="875"/>
      <c r="VLX208" s="875"/>
      <c r="VLY208" s="875"/>
      <c r="VLZ208" s="875"/>
      <c r="VMA208" s="875"/>
      <c r="VMB208" s="875"/>
      <c r="VMC208" s="875"/>
      <c r="VMD208" s="875"/>
      <c r="VME208" s="875"/>
      <c r="VMF208" s="875"/>
      <c r="VMG208" s="875"/>
      <c r="VMH208" s="875"/>
      <c r="VMI208" s="875"/>
      <c r="VMJ208" s="875"/>
      <c r="VMK208" s="875"/>
      <c r="VML208" s="875"/>
      <c r="VMM208" s="875"/>
      <c r="VMN208" s="875"/>
      <c r="VMO208" s="875"/>
      <c r="VMP208" s="875"/>
      <c r="VMQ208" s="875"/>
      <c r="VMR208" s="875"/>
      <c r="VMS208" s="875"/>
      <c r="VMT208" s="875"/>
      <c r="VMU208" s="875"/>
      <c r="VMV208" s="875"/>
      <c r="VMW208" s="875"/>
      <c r="VMX208" s="875"/>
      <c r="VMY208" s="875"/>
      <c r="VMZ208" s="875"/>
      <c r="VNA208" s="875"/>
      <c r="VNB208" s="875"/>
      <c r="VNC208" s="875"/>
      <c r="VND208" s="875"/>
      <c r="VNE208" s="875"/>
      <c r="VNF208" s="875"/>
      <c r="VNG208" s="875"/>
      <c r="VNH208" s="875"/>
      <c r="VNI208" s="875"/>
      <c r="VNJ208" s="875"/>
      <c r="VNK208" s="875"/>
      <c r="VNL208" s="875"/>
      <c r="VNM208" s="875"/>
      <c r="VNN208" s="875"/>
      <c r="VNO208" s="875"/>
      <c r="VNP208" s="875"/>
      <c r="VNQ208" s="875"/>
      <c r="VNR208" s="875"/>
      <c r="VNS208" s="875"/>
      <c r="VNT208" s="875"/>
      <c r="VNU208" s="875"/>
      <c r="VNV208" s="875"/>
      <c r="VNW208" s="875"/>
      <c r="VNX208" s="875"/>
      <c r="VNY208" s="875"/>
      <c r="VNZ208" s="875"/>
      <c r="VOA208" s="875"/>
      <c r="VOB208" s="875"/>
      <c r="VOC208" s="875"/>
      <c r="VOD208" s="875"/>
      <c r="VOE208" s="875"/>
      <c r="VOF208" s="875"/>
      <c r="VOG208" s="875"/>
      <c r="VOH208" s="875"/>
      <c r="VOI208" s="875"/>
      <c r="VOJ208" s="875"/>
      <c r="VOK208" s="875"/>
      <c r="VOL208" s="875"/>
      <c r="VOM208" s="875"/>
      <c r="VON208" s="875"/>
      <c r="VOO208" s="875"/>
      <c r="VOP208" s="875"/>
      <c r="VOQ208" s="875"/>
      <c r="VOR208" s="875"/>
      <c r="VOS208" s="875"/>
      <c r="VOT208" s="875"/>
      <c r="VOU208" s="875"/>
      <c r="VOV208" s="875"/>
      <c r="VOW208" s="875"/>
      <c r="VOX208" s="875"/>
      <c r="VOY208" s="875"/>
      <c r="VOZ208" s="875"/>
      <c r="VPA208" s="875"/>
      <c r="VPB208" s="875"/>
      <c r="VPC208" s="875"/>
      <c r="VPD208" s="875"/>
      <c r="VPE208" s="875"/>
      <c r="VPF208" s="875"/>
      <c r="VPG208" s="875"/>
      <c r="VPH208" s="875"/>
      <c r="VPI208" s="875"/>
      <c r="VPJ208" s="875"/>
      <c r="VPK208" s="875"/>
      <c r="VPL208" s="875"/>
      <c r="VPM208" s="875"/>
      <c r="VPN208" s="875"/>
      <c r="VPO208" s="875"/>
      <c r="VPP208" s="875"/>
      <c r="VPQ208" s="875"/>
      <c r="VPR208" s="875"/>
      <c r="VPS208" s="875"/>
      <c r="VPT208" s="875"/>
      <c r="VPU208" s="875"/>
      <c r="VPV208" s="875"/>
      <c r="VPW208" s="875"/>
      <c r="VPX208" s="875"/>
      <c r="VPY208" s="875"/>
      <c r="VPZ208" s="875"/>
      <c r="VQA208" s="875"/>
      <c r="VQB208" s="875"/>
      <c r="VQC208" s="875"/>
      <c r="VQD208" s="875"/>
      <c r="VQE208" s="875"/>
      <c r="VQF208" s="875"/>
      <c r="VQG208" s="875"/>
      <c r="VQH208" s="875"/>
      <c r="VQI208" s="875"/>
      <c r="VQJ208" s="875"/>
      <c r="VQK208" s="875"/>
      <c r="VQL208" s="875"/>
      <c r="VQM208" s="875"/>
      <c r="VQN208" s="875"/>
      <c r="VQO208" s="875"/>
      <c r="VQP208" s="875"/>
      <c r="VQQ208" s="875"/>
      <c r="VQR208" s="875"/>
      <c r="VQS208" s="875"/>
      <c r="VQT208" s="875"/>
      <c r="VQU208" s="875"/>
      <c r="VQV208" s="875"/>
      <c r="VQW208" s="875"/>
      <c r="VQX208" s="875"/>
      <c r="VQY208" s="875"/>
      <c r="VQZ208" s="875"/>
      <c r="VRA208" s="875"/>
      <c r="VRB208" s="875"/>
      <c r="VRC208" s="875"/>
      <c r="VRD208" s="875"/>
      <c r="VRE208" s="875"/>
      <c r="VRF208" s="875"/>
      <c r="VRG208" s="875"/>
      <c r="VRH208" s="875"/>
      <c r="VRI208" s="875"/>
      <c r="VRJ208" s="875"/>
      <c r="VRK208" s="875"/>
      <c r="VRL208" s="875"/>
      <c r="VRM208" s="875"/>
      <c r="VRN208" s="875"/>
      <c r="VRO208" s="875"/>
      <c r="VRP208" s="875"/>
      <c r="VRQ208" s="875"/>
      <c r="VRS208" s="875"/>
      <c r="VRT208" s="875"/>
      <c r="VRU208" s="875"/>
      <c r="VRV208" s="875"/>
      <c r="VRW208" s="875"/>
      <c r="VRX208" s="875"/>
      <c r="VRY208" s="875"/>
      <c r="VRZ208" s="875"/>
      <c r="VSA208" s="875"/>
      <c r="VSB208" s="875"/>
      <c r="VSC208" s="875"/>
      <c r="VSD208" s="875"/>
      <c r="VSE208" s="875"/>
      <c r="VSF208" s="875"/>
      <c r="VSG208" s="875"/>
      <c r="VSH208" s="875"/>
      <c r="VSI208" s="875"/>
      <c r="VSJ208" s="875"/>
      <c r="VSK208" s="875"/>
      <c r="VSL208" s="875"/>
      <c r="VSM208" s="875"/>
      <c r="VSN208" s="875"/>
      <c r="VSO208" s="875"/>
      <c r="VSP208" s="875"/>
      <c r="VSQ208" s="875"/>
      <c r="VSR208" s="875"/>
      <c r="VSS208" s="875"/>
      <c r="VST208" s="875"/>
      <c r="VSU208" s="875"/>
      <c r="VSV208" s="875"/>
      <c r="VSW208" s="875"/>
      <c r="VSX208" s="875"/>
      <c r="VSY208" s="875"/>
      <c r="VSZ208" s="875"/>
      <c r="VTA208" s="875"/>
      <c r="VTB208" s="875"/>
      <c r="VTC208" s="875"/>
      <c r="VTD208" s="875"/>
      <c r="VTE208" s="875"/>
      <c r="VTF208" s="875"/>
      <c r="VTG208" s="875"/>
      <c r="VTH208" s="875"/>
      <c r="VTI208" s="875"/>
      <c r="VTJ208" s="875"/>
      <c r="VTK208" s="875"/>
      <c r="VTL208" s="875"/>
      <c r="VTM208" s="875"/>
      <c r="VTN208" s="875"/>
      <c r="VTO208" s="875"/>
      <c r="VTP208" s="875"/>
      <c r="VTQ208" s="875"/>
      <c r="VTR208" s="875"/>
      <c r="VTS208" s="875"/>
      <c r="VTT208" s="875"/>
      <c r="VTU208" s="875"/>
      <c r="VTV208" s="875"/>
      <c r="VTW208" s="875"/>
      <c r="VTX208" s="875"/>
      <c r="VTY208" s="875"/>
      <c r="VTZ208" s="875"/>
      <c r="VUA208" s="875"/>
      <c r="VUB208" s="875"/>
      <c r="VUC208" s="875"/>
      <c r="VUD208" s="875"/>
      <c r="VUE208" s="875"/>
      <c r="VUF208" s="875"/>
      <c r="VUG208" s="875"/>
      <c r="VUH208" s="875"/>
      <c r="VUI208" s="875"/>
      <c r="VUJ208" s="875"/>
      <c r="VUK208" s="875"/>
      <c r="VUL208" s="875"/>
      <c r="VUM208" s="875"/>
      <c r="VUN208" s="875"/>
      <c r="VUO208" s="875"/>
      <c r="VUP208" s="875"/>
      <c r="VUQ208" s="875"/>
      <c r="VUR208" s="875"/>
      <c r="VUS208" s="875"/>
      <c r="VUT208" s="875"/>
      <c r="VUU208" s="875"/>
      <c r="VUV208" s="875"/>
      <c r="VUW208" s="875"/>
      <c r="VUX208" s="875"/>
      <c r="VUY208" s="875"/>
      <c r="VUZ208" s="875"/>
      <c r="VVA208" s="875"/>
      <c r="VVB208" s="875"/>
      <c r="VVC208" s="875"/>
      <c r="VVD208" s="875"/>
      <c r="VVE208" s="875"/>
      <c r="VVF208" s="875"/>
      <c r="VVG208" s="875"/>
      <c r="VVH208" s="875"/>
      <c r="VVI208" s="875"/>
      <c r="VVJ208" s="875"/>
      <c r="VVK208" s="875"/>
      <c r="VVL208" s="875"/>
      <c r="VVM208" s="875"/>
      <c r="VVN208" s="875"/>
      <c r="VVO208" s="875"/>
      <c r="VVP208" s="875"/>
      <c r="VVQ208" s="875"/>
      <c r="VVR208" s="875"/>
      <c r="VVS208" s="875"/>
      <c r="VVT208" s="875"/>
      <c r="VVU208" s="875"/>
      <c r="VVV208" s="875"/>
      <c r="VVW208" s="875"/>
      <c r="VVX208" s="875"/>
      <c r="VVY208" s="875"/>
      <c r="VVZ208" s="875"/>
      <c r="VWA208" s="875"/>
      <c r="VWB208" s="875"/>
      <c r="VWC208" s="875"/>
      <c r="VWD208" s="875"/>
      <c r="VWE208" s="875"/>
      <c r="VWF208" s="875"/>
      <c r="VWG208" s="875"/>
      <c r="VWH208" s="875"/>
      <c r="VWI208" s="875"/>
      <c r="VWJ208" s="875"/>
      <c r="VWK208" s="875"/>
      <c r="VWL208" s="875"/>
      <c r="VWM208" s="875"/>
      <c r="VWN208" s="875"/>
      <c r="VWO208" s="875"/>
      <c r="VWP208" s="875"/>
      <c r="VWQ208" s="875"/>
      <c r="VWR208" s="875"/>
      <c r="VWS208" s="875"/>
      <c r="VWT208" s="875"/>
      <c r="VWU208" s="875"/>
      <c r="VWV208" s="875"/>
      <c r="VWW208" s="875"/>
      <c r="VWX208" s="875"/>
      <c r="VWY208" s="875"/>
      <c r="VWZ208" s="875"/>
      <c r="VXA208" s="875"/>
      <c r="VXB208" s="875"/>
      <c r="VXC208" s="875"/>
      <c r="VXD208" s="875"/>
      <c r="VXE208" s="875"/>
      <c r="VXF208" s="875"/>
      <c r="VXG208" s="875"/>
      <c r="VXH208" s="875"/>
      <c r="VXI208" s="875"/>
      <c r="VXJ208" s="875"/>
      <c r="VXK208" s="875"/>
      <c r="VXL208" s="875"/>
      <c r="VXM208" s="875"/>
      <c r="VXN208" s="875"/>
      <c r="VXO208" s="875"/>
      <c r="VXP208" s="875"/>
      <c r="VXQ208" s="875"/>
      <c r="VXR208" s="875"/>
      <c r="VXS208" s="875"/>
      <c r="VXT208" s="875"/>
      <c r="VXU208" s="875"/>
      <c r="VXV208" s="875"/>
      <c r="VXW208" s="875"/>
      <c r="VXX208" s="875"/>
      <c r="VXY208" s="875"/>
      <c r="VXZ208" s="875"/>
      <c r="VYA208" s="875"/>
      <c r="VYB208" s="875"/>
      <c r="VYC208" s="875"/>
      <c r="VYD208" s="875"/>
      <c r="VYE208" s="875"/>
      <c r="VYF208" s="875"/>
      <c r="VYG208" s="875"/>
      <c r="VYH208" s="875"/>
      <c r="VYI208" s="875"/>
      <c r="VYJ208" s="875"/>
      <c r="VYK208" s="875"/>
      <c r="VYL208" s="875"/>
      <c r="VYM208" s="875"/>
      <c r="VYN208" s="875"/>
      <c r="VYO208" s="875"/>
      <c r="VYP208" s="875"/>
      <c r="VYQ208" s="875"/>
      <c r="VYR208" s="875"/>
      <c r="VYS208" s="875"/>
      <c r="VYT208" s="875"/>
      <c r="VYU208" s="875"/>
      <c r="VYV208" s="875"/>
      <c r="VYW208" s="875"/>
      <c r="VYX208" s="875"/>
      <c r="VYY208" s="875"/>
      <c r="VYZ208" s="875"/>
      <c r="VZA208" s="875"/>
      <c r="VZB208" s="875"/>
      <c r="VZC208" s="875"/>
      <c r="VZD208" s="875"/>
      <c r="VZE208" s="875"/>
      <c r="VZF208" s="875"/>
      <c r="VZG208" s="875"/>
      <c r="VZH208" s="875"/>
      <c r="VZI208" s="875"/>
      <c r="VZJ208" s="875"/>
      <c r="VZK208" s="875"/>
      <c r="VZL208" s="875"/>
      <c r="VZM208" s="875"/>
      <c r="VZN208" s="875"/>
      <c r="VZO208" s="875"/>
      <c r="VZP208" s="875"/>
      <c r="VZQ208" s="875"/>
      <c r="VZR208" s="875"/>
      <c r="VZS208" s="875"/>
      <c r="VZT208" s="875"/>
      <c r="VZU208" s="875"/>
      <c r="VZV208" s="875"/>
      <c r="VZW208" s="875"/>
      <c r="VZX208" s="875"/>
      <c r="VZY208" s="875"/>
      <c r="VZZ208" s="875"/>
      <c r="WAA208" s="875"/>
      <c r="WAB208" s="875"/>
      <c r="WAC208" s="875"/>
      <c r="WAD208" s="875"/>
      <c r="WAE208" s="875"/>
      <c r="WAF208" s="875"/>
      <c r="WAG208" s="875"/>
      <c r="WAH208" s="875"/>
      <c r="WAI208" s="875"/>
      <c r="WAJ208" s="875"/>
      <c r="WAK208" s="875"/>
      <c r="WAL208" s="875"/>
      <c r="WAM208" s="875"/>
      <c r="WAN208" s="875"/>
      <c r="WAO208" s="875"/>
      <c r="WAP208" s="875"/>
      <c r="WAQ208" s="875"/>
      <c r="WAR208" s="875"/>
      <c r="WAS208" s="875"/>
      <c r="WAT208" s="875"/>
      <c r="WAU208" s="875"/>
      <c r="WAV208" s="875"/>
      <c r="WAW208" s="875"/>
      <c r="WAX208" s="875"/>
      <c r="WAY208" s="875"/>
      <c r="WAZ208" s="875"/>
      <c r="WBA208" s="875"/>
      <c r="WBB208" s="875"/>
      <c r="WBC208" s="875"/>
      <c r="WBD208" s="875"/>
      <c r="WBE208" s="875"/>
      <c r="WBF208" s="875"/>
      <c r="WBG208" s="875"/>
      <c r="WBH208" s="875"/>
      <c r="WBI208" s="875"/>
      <c r="WBJ208" s="875"/>
      <c r="WBK208" s="875"/>
      <c r="WBL208" s="875"/>
      <c r="WBM208" s="875"/>
      <c r="WBO208" s="875"/>
      <c r="WBP208" s="875"/>
      <c r="WBQ208" s="875"/>
      <c r="WBR208" s="875"/>
      <c r="WBS208" s="875"/>
      <c r="WBT208" s="875"/>
      <c r="WBU208" s="875"/>
      <c r="WBV208" s="875"/>
      <c r="WBW208" s="875"/>
      <c r="WBX208" s="875"/>
      <c r="WBY208" s="875"/>
      <c r="WBZ208" s="875"/>
      <c r="WCA208" s="875"/>
      <c r="WCB208" s="875"/>
      <c r="WCC208" s="875"/>
      <c r="WCD208" s="875"/>
      <c r="WCE208" s="875"/>
      <c r="WCF208" s="875"/>
      <c r="WCG208" s="875"/>
      <c r="WCH208" s="875"/>
      <c r="WCI208" s="875"/>
      <c r="WCJ208" s="875"/>
      <c r="WCK208" s="875"/>
      <c r="WCL208" s="875"/>
      <c r="WCM208" s="875"/>
      <c r="WCN208" s="875"/>
      <c r="WCO208" s="875"/>
      <c r="WCP208" s="875"/>
      <c r="WCQ208" s="875"/>
      <c r="WCR208" s="875"/>
      <c r="WCS208" s="875"/>
      <c r="WCT208" s="875"/>
      <c r="WCU208" s="875"/>
      <c r="WCV208" s="875"/>
      <c r="WCW208" s="875"/>
      <c r="WCX208" s="875"/>
      <c r="WCY208" s="875"/>
      <c r="WCZ208" s="875"/>
      <c r="WDA208" s="875"/>
      <c r="WDB208" s="875"/>
      <c r="WDC208" s="875"/>
      <c r="WDD208" s="875"/>
      <c r="WDE208" s="875"/>
      <c r="WDF208" s="875"/>
      <c r="WDG208" s="875"/>
      <c r="WDH208" s="875"/>
      <c r="WDI208" s="875"/>
      <c r="WDJ208" s="875"/>
      <c r="WDK208" s="875"/>
      <c r="WDL208" s="875"/>
      <c r="WDM208" s="875"/>
      <c r="WDN208" s="875"/>
      <c r="WDO208" s="875"/>
      <c r="WDP208" s="875"/>
      <c r="WDQ208" s="875"/>
      <c r="WDR208" s="875"/>
      <c r="WDS208" s="875"/>
      <c r="WDT208" s="875"/>
      <c r="WDU208" s="875"/>
      <c r="WDV208" s="875"/>
      <c r="WDW208" s="875"/>
      <c r="WDX208" s="875"/>
      <c r="WDY208" s="875"/>
      <c r="WDZ208" s="875"/>
      <c r="WEA208" s="875"/>
      <c r="WEB208" s="875"/>
      <c r="WEC208" s="875"/>
      <c r="WED208" s="875"/>
      <c r="WEE208" s="875"/>
      <c r="WEF208" s="875"/>
      <c r="WEG208" s="875"/>
      <c r="WEH208" s="875"/>
      <c r="WEI208" s="875"/>
      <c r="WEJ208" s="875"/>
      <c r="WEK208" s="875"/>
      <c r="WEL208" s="875"/>
      <c r="WEM208" s="875"/>
      <c r="WEN208" s="875"/>
      <c r="WEO208" s="875"/>
      <c r="WEP208" s="875"/>
      <c r="WEQ208" s="875"/>
      <c r="WER208" s="875"/>
      <c r="WES208" s="875"/>
      <c r="WET208" s="875"/>
      <c r="WEU208" s="875"/>
      <c r="WEV208" s="875"/>
      <c r="WEW208" s="875"/>
      <c r="WEX208" s="875"/>
      <c r="WEY208" s="875"/>
      <c r="WEZ208" s="875"/>
      <c r="WFA208" s="875"/>
      <c r="WFB208" s="875"/>
      <c r="WFC208" s="875"/>
      <c r="WFD208" s="875"/>
      <c r="WFE208" s="875"/>
      <c r="WFF208" s="875"/>
      <c r="WFG208" s="875"/>
      <c r="WFH208" s="875"/>
      <c r="WFI208" s="875"/>
      <c r="WFJ208" s="875"/>
      <c r="WFK208" s="875"/>
      <c r="WFL208" s="875"/>
      <c r="WFM208" s="875"/>
      <c r="WFN208" s="875"/>
      <c r="WFO208" s="875"/>
      <c r="WFP208" s="875"/>
      <c r="WFQ208" s="875"/>
      <c r="WFR208" s="875"/>
      <c r="WFS208" s="875"/>
      <c r="WFT208" s="875"/>
      <c r="WFU208" s="875"/>
      <c r="WFV208" s="875"/>
      <c r="WFW208" s="875"/>
      <c r="WFX208" s="875"/>
      <c r="WFY208" s="875"/>
      <c r="WFZ208" s="875"/>
      <c r="WGA208" s="875"/>
      <c r="WGB208" s="875"/>
      <c r="WGC208" s="875"/>
      <c r="WGD208" s="875"/>
      <c r="WGE208" s="875"/>
      <c r="WGF208" s="875"/>
      <c r="WGG208" s="875"/>
      <c r="WGH208" s="875"/>
      <c r="WGI208" s="875"/>
      <c r="WGJ208" s="875"/>
      <c r="WGK208" s="875"/>
      <c r="WGL208" s="875"/>
      <c r="WGM208" s="875"/>
      <c r="WGN208" s="875"/>
      <c r="WGO208" s="875"/>
      <c r="WGP208" s="875"/>
      <c r="WGQ208" s="875"/>
      <c r="WGR208" s="875"/>
      <c r="WGS208" s="875"/>
      <c r="WGT208" s="875"/>
      <c r="WGU208" s="875"/>
      <c r="WGV208" s="875"/>
      <c r="WGW208" s="875"/>
      <c r="WGX208" s="875"/>
      <c r="WGY208" s="875"/>
      <c r="WGZ208" s="875"/>
      <c r="WHA208" s="875"/>
      <c r="WHB208" s="875"/>
      <c r="WHC208" s="875"/>
      <c r="WHD208" s="875"/>
      <c r="WHE208" s="875"/>
      <c r="WHF208" s="875"/>
      <c r="WHG208" s="875"/>
      <c r="WHH208" s="875"/>
      <c r="WHI208" s="875"/>
      <c r="WHJ208" s="875"/>
      <c r="WHK208" s="875"/>
      <c r="WHL208" s="875"/>
      <c r="WHM208" s="875"/>
      <c r="WHN208" s="875"/>
      <c r="WHO208" s="875"/>
      <c r="WHP208" s="875"/>
      <c r="WHQ208" s="875"/>
      <c r="WHR208" s="875"/>
      <c r="WHS208" s="875"/>
      <c r="WHT208" s="875"/>
      <c r="WHU208" s="875"/>
      <c r="WHV208" s="875"/>
      <c r="WHW208" s="875"/>
      <c r="WHX208" s="875"/>
      <c r="WHY208" s="875"/>
      <c r="WHZ208" s="875"/>
      <c r="WIA208" s="875"/>
      <c r="WIB208" s="875"/>
      <c r="WIC208" s="875"/>
      <c r="WID208" s="875"/>
      <c r="WIE208" s="875"/>
      <c r="WIF208" s="875"/>
      <c r="WIG208" s="875"/>
      <c r="WIH208" s="875"/>
      <c r="WII208" s="875"/>
      <c r="WIJ208" s="875"/>
      <c r="WIK208" s="875"/>
      <c r="WIL208" s="875"/>
      <c r="WIM208" s="875"/>
      <c r="WIN208" s="875"/>
      <c r="WIO208" s="875"/>
      <c r="WIP208" s="875"/>
      <c r="WIQ208" s="875"/>
      <c r="WIR208" s="875"/>
      <c r="WIS208" s="875"/>
      <c r="WIT208" s="875"/>
      <c r="WIU208" s="875"/>
      <c r="WIV208" s="875"/>
      <c r="WIW208" s="875"/>
      <c r="WIX208" s="875"/>
      <c r="WIY208" s="875"/>
      <c r="WIZ208" s="875"/>
      <c r="WJA208" s="875"/>
      <c r="WJB208" s="875"/>
      <c r="WJC208" s="875"/>
      <c r="WJD208" s="875"/>
      <c r="WJE208" s="875"/>
      <c r="WJF208" s="875"/>
      <c r="WJG208" s="875"/>
      <c r="WJH208" s="875"/>
      <c r="WJI208" s="875"/>
      <c r="WJJ208" s="875"/>
      <c r="WJK208" s="875"/>
      <c r="WJL208" s="875"/>
      <c r="WJM208" s="875"/>
      <c r="WJN208" s="875"/>
      <c r="WJO208" s="875"/>
      <c r="WJP208" s="875"/>
      <c r="WJQ208" s="875"/>
      <c r="WJR208" s="875"/>
      <c r="WJS208" s="875"/>
      <c r="WJT208" s="875"/>
      <c r="WJU208" s="875"/>
      <c r="WJV208" s="875"/>
      <c r="WJW208" s="875"/>
      <c r="WJX208" s="875"/>
      <c r="WJY208" s="875"/>
      <c r="WJZ208" s="875"/>
      <c r="WKA208" s="875"/>
      <c r="WKB208" s="875"/>
      <c r="WKC208" s="875"/>
      <c r="WKD208" s="875"/>
      <c r="WKE208" s="875"/>
      <c r="WKF208" s="875"/>
      <c r="WKG208" s="875"/>
      <c r="WKH208" s="875"/>
      <c r="WKI208" s="875"/>
      <c r="WKJ208" s="875"/>
      <c r="WKK208" s="875"/>
      <c r="WKL208" s="875"/>
      <c r="WKM208" s="875"/>
      <c r="WKN208" s="875"/>
      <c r="WKO208" s="875"/>
      <c r="WKP208" s="875"/>
      <c r="WKQ208" s="875"/>
      <c r="WKR208" s="875"/>
      <c r="WKS208" s="875"/>
      <c r="WKT208" s="875"/>
      <c r="WKU208" s="875"/>
      <c r="WKV208" s="875"/>
      <c r="WKW208" s="875"/>
      <c r="WKX208" s="875"/>
      <c r="WKY208" s="875"/>
      <c r="WKZ208" s="875"/>
      <c r="WLA208" s="875"/>
      <c r="WLB208" s="875"/>
      <c r="WLC208" s="875"/>
      <c r="WLD208" s="875"/>
      <c r="WLE208" s="875"/>
      <c r="WLF208" s="875"/>
      <c r="WLG208" s="875"/>
      <c r="WLH208" s="875"/>
      <c r="WLI208" s="875"/>
      <c r="WLK208" s="875"/>
      <c r="WLL208" s="875"/>
      <c r="WLM208" s="875"/>
      <c r="WLN208" s="875"/>
      <c r="WLO208" s="875"/>
      <c r="WLP208" s="875"/>
      <c r="WLQ208" s="875"/>
      <c r="WLR208" s="875"/>
      <c r="WLS208" s="875"/>
      <c r="WLT208" s="875"/>
      <c r="WLU208" s="875"/>
      <c r="WLV208" s="875"/>
      <c r="WLW208" s="875"/>
      <c r="WLX208" s="875"/>
      <c r="WLY208" s="875"/>
      <c r="WLZ208" s="875"/>
      <c r="WMA208" s="875"/>
      <c r="WMB208" s="875"/>
      <c r="WMC208" s="875"/>
      <c r="WMD208" s="875"/>
      <c r="WME208" s="875"/>
      <c r="WMF208" s="875"/>
      <c r="WMG208" s="875"/>
      <c r="WMH208" s="875"/>
      <c r="WMI208" s="875"/>
      <c r="WMJ208" s="875"/>
      <c r="WMK208" s="875"/>
      <c r="WML208" s="875"/>
      <c r="WMM208" s="875"/>
      <c r="WMN208" s="875"/>
      <c r="WMO208" s="875"/>
      <c r="WMP208" s="875"/>
      <c r="WMQ208" s="875"/>
      <c r="WMR208" s="875"/>
      <c r="WMS208" s="875"/>
      <c r="WMT208" s="875"/>
      <c r="WMU208" s="875"/>
      <c r="WMV208" s="875"/>
      <c r="WMW208" s="875"/>
      <c r="WMX208" s="875"/>
      <c r="WMY208" s="875"/>
      <c r="WMZ208" s="875"/>
      <c r="WNA208" s="875"/>
      <c r="WNB208" s="875"/>
      <c r="WNC208" s="875"/>
      <c r="WND208" s="875"/>
      <c r="WNE208" s="875"/>
      <c r="WNF208" s="875"/>
      <c r="WNG208" s="875"/>
      <c r="WNH208" s="875"/>
      <c r="WNI208" s="875"/>
      <c r="WNJ208" s="875"/>
      <c r="WNK208" s="875"/>
      <c r="WNL208" s="875"/>
      <c r="WNM208" s="875"/>
      <c r="WNN208" s="875"/>
      <c r="WNO208" s="875"/>
      <c r="WNP208" s="875"/>
      <c r="WNQ208" s="875"/>
      <c r="WNR208" s="875"/>
      <c r="WNS208" s="875"/>
      <c r="WNT208" s="875"/>
      <c r="WNU208" s="875"/>
      <c r="WNV208" s="875"/>
      <c r="WNW208" s="875"/>
      <c r="WNX208" s="875"/>
      <c r="WNY208" s="875"/>
      <c r="WNZ208" s="875"/>
      <c r="WOA208" s="875"/>
      <c r="WOB208" s="875"/>
      <c r="WOC208" s="875"/>
      <c r="WOD208" s="875"/>
      <c r="WOE208" s="875"/>
      <c r="WOF208" s="875"/>
      <c r="WOG208" s="875"/>
      <c r="WOH208" s="875"/>
      <c r="WOI208" s="875"/>
      <c r="WOJ208" s="875"/>
      <c r="WOK208" s="875"/>
      <c r="WOL208" s="875"/>
      <c r="WOM208" s="875"/>
      <c r="WON208" s="875"/>
      <c r="WOO208" s="875"/>
      <c r="WOP208" s="875"/>
      <c r="WOQ208" s="875"/>
      <c r="WOR208" s="875"/>
      <c r="WOS208" s="875"/>
      <c r="WOT208" s="875"/>
      <c r="WOU208" s="875"/>
      <c r="WOV208" s="875"/>
      <c r="WOW208" s="875"/>
      <c r="WOX208" s="875"/>
      <c r="WOY208" s="875"/>
      <c r="WOZ208" s="875"/>
      <c r="WPA208" s="875"/>
      <c r="WPB208" s="875"/>
      <c r="WPC208" s="875"/>
      <c r="WPD208" s="875"/>
      <c r="WPE208" s="875"/>
      <c r="WPF208" s="875"/>
      <c r="WPG208" s="875"/>
      <c r="WPH208" s="875"/>
      <c r="WPI208" s="875"/>
      <c r="WPJ208" s="875"/>
      <c r="WPK208" s="875"/>
      <c r="WPL208" s="875"/>
      <c r="WPM208" s="875"/>
      <c r="WPN208" s="875"/>
      <c r="WPO208" s="875"/>
      <c r="WPP208" s="875"/>
      <c r="WPQ208" s="875"/>
      <c r="WPR208" s="875"/>
      <c r="WPS208" s="875"/>
      <c r="WPT208" s="875"/>
      <c r="WPU208" s="875"/>
      <c r="WPV208" s="875"/>
      <c r="WPW208" s="875"/>
      <c r="WPX208" s="875"/>
      <c r="WPY208" s="875"/>
      <c r="WPZ208" s="875"/>
      <c r="WQA208" s="875"/>
      <c r="WQB208" s="875"/>
      <c r="WQC208" s="875"/>
      <c r="WQD208" s="875"/>
      <c r="WQE208" s="875"/>
      <c r="WQF208" s="875"/>
      <c r="WQG208" s="875"/>
      <c r="WQH208" s="875"/>
      <c r="WQI208" s="875"/>
      <c r="WQJ208" s="875"/>
      <c r="WQK208" s="875"/>
      <c r="WQL208" s="875"/>
      <c r="WQM208" s="875"/>
      <c r="WQN208" s="875"/>
      <c r="WQO208" s="875"/>
      <c r="WQP208" s="875"/>
      <c r="WQQ208" s="875"/>
      <c r="WQR208" s="875"/>
      <c r="WQS208" s="875"/>
      <c r="WQT208" s="875"/>
      <c r="WQU208" s="875"/>
      <c r="WQV208" s="875"/>
      <c r="WQW208" s="875"/>
      <c r="WQX208" s="875"/>
      <c r="WQY208" s="875"/>
      <c r="WQZ208" s="875"/>
      <c r="WRA208" s="875"/>
      <c r="WRB208" s="875"/>
      <c r="WRC208" s="875"/>
      <c r="WRD208" s="875"/>
      <c r="WRE208" s="875"/>
      <c r="WRF208" s="875"/>
      <c r="WRG208" s="875"/>
      <c r="WRH208" s="875"/>
      <c r="WRI208" s="875"/>
      <c r="WRJ208" s="875"/>
      <c r="WRK208" s="875"/>
      <c r="WRL208" s="875"/>
      <c r="WRM208" s="875"/>
      <c r="WRN208" s="875"/>
      <c r="WRO208" s="875"/>
      <c r="WRP208" s="875"/>
      <c r="WRQ208" s="875"/>
      <c r="WRR208" s="875"/>
      <c r="WRS208" s="875"/>
      <c r="WRT208" s="875"/>
      <c r="WRU208" s="875"/>
      <c r="WRV208" s="875"/>
      <c r="WRW208" s="875"/>
      <c r="WRX208" s="875"/>
      <c r="WRY208" s="875"/>
      <c r="WRZ208" s="875"/>
      <c r="WSA208" s="875"/>
      <c r="WSB208" s="875"/>
      <c r="WSC208" s="875"/>
      <c r="WSD208" s="875"/>
      <c r="WSE208" s="875"/>
      <c r="WSF208" s="875"/>
      <c r="WSG208" s="875"/>
      <c r="WSH208" s="875"/>
      <c r="WSI208" s="875"/>
      <c r="WSJ208" s="875"/>
      <c r="WSK208" s="875"/>
      <c r="WSL208" s="875"/>
      <c r="WSM208" s="875"/>
      <c r="WSN208" s="875"/>
      <c r="WSO208" s="875"/>
      <c r="WSP208" s="875"/>
      <c r="WSQ208" s="875"/>
      <c r="WSR208" s="875"/>
      <c r="WSS208" s="875"/>
      <c r="WST208" s="875"/>
      <c r="WSU208" s="875"/>
      <c r="WSV208" s="875"/>
      <c r="WSW208" s="875"/>
      <c r="WSX208" s="875"/>
      <c r="WSY208" s="875"/>
      <c r="WSZ208" s="875"/>
      <c r="WTA208" s="875"/>
      <c r="WTB208" s="875"/>
      <c r="WTC208" s="875"/>
      <c r="WTD208" s="875"/>
      <c r="WTE208" s="875"/>
      <c r="WTF208" s="875"/>
      <c r="WTG208" s="875"/>
      <c r="WTH208" s="875"/>
      <c r="WTI208" s="875"/>
      <c r="WTJ208" s="875"/>
      <c r="WTK208" s="875"/>
      <c r="WTL208" s="875"/>
      <c r="WTM208" s="875"/>
      <c r="WTN208" s="875"/>
      <c r="WTO208" s="875"/>
      <c r="WTP208" s="875"/>
      <c r="WTQ208" s="875"/>
      <c r="WTR208" s="875"/>
      <c r="WTS208" s="875"/>
      <c r="WTT208" s="875"/>
      <c r="WTU208" s="875"/>
      <c r="WTV208" s="875"/>
      <c r="WTW208" s="875"/>
      <c r="WTX208" s="875"/>
      <c r="WTY208" s="875"/>
      <c r="WTZ208" s="875"/>
      <c r="WUA208" s="875"/>
      <c r="WUB208" s="875"/>
      <c r="WUC208" s="875"/>
      <c r="WUD208" s="875"/>
      <c r="WUE208" s="875"/>
      <c r="WUF208" s="875"/>
      <c r="WUG208" s="875"/>
      <c r="WUH208" s="875"/>
      <c r="WUI208" s="875"/>
      <c r="WUJ208" s="875"/>
      <c r="WUK208" s="875"/>
      <c r="WUL208" s="875"/>
      <c r="WUM208" s="875"/>
      <c r="WUN208" s="875"/>
      <c r="WUO208" s="875"/>
      <c r="WUP208" s="875"/>
      <c r="WUQ208" s="875"/>
      <c r="WUR208" s="875"/>
      <c r="WUS208" s="875"/>
      <c r="WUT208" s="875"/>
      <c r="WUU208" s="875"/>
      <c r="WUV208" s="875"/>
      <c r="WUW208" s="875"/>
      <c r="WUX208" s="875"/>
      <c r="WUY208" s="875"/>
      <c r="WUZ208" s="875"/>
      <c r="WVA208" s="875"/>
      <c r="WVB208" s="875"/>
      <c r="WVC208" s="875"/>
      <c r="WVD208" s="875"/>
      <c r="WVE208" s="875"/>
      <c r="WVG208" s="875"/>
      <c r="WVH208" s="875"/>
      <c r="WVI208" s="875"/>
      <c r="WVJ208" s="875"/>
      <c r="WVK208" s="875"/>
      <c r="WVL208" s="875"/>
      <c r="WVM208" s="875"/>
      <c r="WVN208" s="875"/>
      <c r="WVO208" s="875"/>
      <c r="WVP208" s="875"/>
      <c r="WVQ208" s="875"/>
      <c r="WVR208" s="875"/>
      <c r="WVS208" s="875"/>
      <c r="WVT208" s="875"/>
      <c r="WVU208" s="875"/>
      <c r="WVV208" s="875"/>
      <c r="WVW208" s="875"/>
      <c r="WVX208" s="875"/>
      <c r="WVY208" s="875"/>
      <c r="WVZ208" s="875"/>
      <c r="WWA208" s="875"/>
      <c r="WWB208" s="875"/>
      <c r="WWC208" s="875"/>
      <c r="WWD208" s="875"/>
      <c r="WWE208" s="875"/>
      <c r="WWF208" s="875"/>
      <c r="WWG208" s="875"/>
      <c r="WWH208" s="875"/>
      <c r="WWI208" s="875"/>
      <c r="WWJ208" s="875"/>
      <c r="WWK208" s="875"/>
      <c r="WWL208" s="875"/>
      <c r="WWM208" s="875"/>
      <c r="WWN208" s="875"/>
      <c r="WWO208" s="875"/>
      <c r="WWP208" s="875"/>
      <c r="WWQ208" s="875"/>
      <c r="WWR208" s="875"/>
      <c r="WWS208" s="875"/>
      <c r="WWT208" s="875"/>
      <c r="WWU208" s="875"/>
      <c r="WWV208" s="875"/>
      <c r="WWW208" s="875"/>
      <c r="WWX208" s="875"/>
      <c r="WWY208" s="875"/>
      <c r="WWZ208" s="875"/>
      <c r="WXA208" s="875"/>
      <c r="WXB208" s="875"/>
      <c r="WXC208" s="875"/>
      <c r="WXD208" s="875"/>
      <c r="WXE208" s="875"/>
      <c r="WXF208" s="875"/>
      <c r="WXG208" s="875"/>
      <c r="WXH208" s="875"/>
      <c r="WXI208" s="875"/>
      <c r="WXJ208" s="875"/>
      <c r="WXK208" s="875"/>
      <c r="WXL208" s="875"/>
      <c r="WXM208" s="875"/>
      <c r="WXN208" s="875"/>
      <c r="WXO208" s="875"/>
      <c r="WXP208" s="875"/>
      <c r="WXQ208" s="875"/>
      <c r="WXR208" s="875"/>
      <c r="WXS208" s="875"/>
      <c r="WXT208" s="875"/>
      <c r="WXU208" s="875"/>
      <c r="WXV208" s="875"/>
      <c r="WXW208" s="875"/>
      <c r="WXX208" s="875"/>
      <c r="WXY208" s="875"/>
      <c r="WXZ208" s="875"/>
      <c r="WYA208" s="875"/>
      <c r="WYB208" s="875"/>
      <c r="WYC208" s="875"/>
      <c r="WYD208" s="875"/>
      <c r="WYE208" s="875"/>
      <c r="WYF208" s="875"/>
      <c r="WYG208" s="875"/>
      <c r="WYH208" s="875"/>
      <c r="WYI208" s="875"/>
      <c r="WYJ208" s="875"/>
      <c r="WYK208" s="875"/>
      <c r="WYL208" s="875"/>
      <c r="WYM208" s="875"/>
      <c r="WYN208" s="875"/>
      <c r="WYO208" s="875"/>
      <c r="WYP208" s="875"/>
      <c r="WYQ208" s="875"/>
      <c r="WYR208" s="875"/>
      <c r="WYS208" s="875"/>
      <c r="WYT208" s="875"/>
      <c r="WYU208" s="875"/>
      <c r="WYV208" s="875"/>
      <c r="WYW208" s="875"/>
      <c r="WYX208" s="875"/>
      <c r="WYY208" s="875"/>
      <c r="WYZ208" s="875"/>
      <c r="WZA208" s="875"/>
      <c r="WZB208" s="875"/>
      <c r="WZC208" s="875"/>
      <c r="WZD208" s="875"/>
      <c r="WZE208" s="875"/>
      <c r="WZF208" s="875"/>
      <c r="WZG208" s="875"/>
      <c r="WZH208" s="875"/>
      <c r="WZI208" s="875"/>
      <c r="WZJ208" s="875"/>
      <c r="WZK208" s="875"/>
      <c r="WZL208" s="875"/>
      <c r="WZM208" s="875"/>
      <c r="WZN208" s="875"/>
      <c r="WZO208" s="875"/>
      <c r="WZP208" s="875"/>
      <c r="WZQ208" s="875"/>
      <c r="WZR208" s="875"/>
      <c r="WZS208" s="875"/>
      <c r="WZT208" s="875"/>
      <c r="WZU208" s="875"/>
      <c r="WZV208" s="875"/>
      <c r="WZW208" s="875"/>
      <c r="WZX208" s="875"/>
      <c r="WZY208" s="875"/>
      <c r="WZZ208" s="875"/>
      <c r="XAA208" s="875"/>
      <c r="XAB208" s="875"/>
      <c r="XAC208" s="875"/>
      <c r="XAD208" s="875"/>
      <c r="XAE208" s="875"/>
      <c r="XAF208" s="875"/>
      <c r="XAG208" s="875"/>
      <c r="XAH208" s="875"/>
      <c r="XAI208" s="875"/>
      <c r="XAJ208" s="875"/>
      <c r="XAK208" s="875"/>
      <c r="XAL208" s="875"/>
      <c r="XAM208" s="875"/>
      <c r="XAN208" s="875"/>
      <c r="XAO208" s="875"/>
      <c r="XAP208" s="875"/>
      <c r="XAQ208" s="875"/>
      <c r="XAR208" s="875"/>
      <c r="XAS208" s="875"/>
      <c r="XAT208" s="875"/>
      <c r="XAU208" s="875"/>
      <c r="XAV208" s="875"/>
      <c r="XAW208" s="875"/>
      <c r="XAX208" s="875"/>
      <c r="XAY208" s="875"/>
      <c r="XAZ208" s="875"/>
      <c r="XBA208" s="875"/>
      <c r="XBB208" s="875"/>
      <c r="XBC208" s="875"/>
      <c r="XBD208" s="875"/>
      <c r="XBE208" s="875"/>
      <c r="XBF208" s="875"/>
      <c r="XBG208" s="875"/>
      <c r="XBH208" s="875"/>
      <c r="XBI208" s="875"/>
      <c r="XBJ208" s="875"/>
      <c r="XBK208" s="875"/>
      <c r="XBL208" s="875"/>
      <c r="XBM208" s="875"/>
      <c r="XBN208" s="875"/>
      <c r="XBO208" s="875"/>
      <c r="XBP208" s="875"/>
      <c r="XBQ208" s="875"/>
      <c r="XBR208" s="875"/>
      <c r="XBS208" s="875"/>
      <c r="XBT208" s="875"/>
      <c r="XBU208" s="875"/>
      <c r="XBV208" s="875"/>
      <c r="XBW208" s="875"/>
      <c r="XBX208" s="875"/>
      <c r="XBY208" s="875"/>
      <c r="XBZ208" s="875"/>
      <c r="XCA208" s="875"/>
      <c r="XCB208" s="875"/>
      <c r="XCC208" s="875"/>
      <c r="XCD208" s="875"/>
      <c r="XCE208" s="875"/>
      <c r="XCF208" s="875"/>
      <c r="XCG208" s="875"/>
      <c r="XCH208" s="875"/>
      <c r="XCI208" s="875"/>
      <c r="XCJ208" s="875"/>
      <c r="XCK208" s="875"/>
      <c r="XCL208" s="875"/>
      <c r="XCM208" s="875"/>
      <c r="XCN208" s="875"/>
      <c r="XCO208" s="875"/>
      <c r="XCP208" s="875"/>
      <c r="XCQ208" s="875"/>
      <c r="XCR208" s="875"/>
      <c r="XCS208" s="875"/>
      <c r="XCT208" s="875"/>
      <c r="XCU208" s="875"/>
      <c r="XCV208" s="875"/>
      <c r="XCW208" s="875"/>
      <c r="XCX208" s="875"/>
      <c r="XCY208" s="875"/>
      <c r="XCZ208" s="875"/>
      <c r="XDA208" s="875"/>
      <c r="XDB208" s="875"/>
      <c r="XDC208" s="875"/>
      <c r="XDD208" s="875"/>
      <c r="XDE208" s="875"/>
      <c r="XDF208" s="875"/>
      <c r="XDG208" s="875"/>
      <c r="XDH208" s="875"/>
      <c r="XDI208" s="875"/>
      <c r="XDJ208" s="875"/>
      <c r="XDK208" s="875"/>
      <c r="XDL208" s="875"/>
      <c r="XDM208" s="875"/>
      <c r="XDN208" s="875"/>
      <c r="XDO208" s="875"/>
      <c r="XDP208" s="875"/>
      <c r="XDQ208" s="875"/>
      <c r="XDR208" s="875"/>
      <c r="XDS208" s="875"/>
      <c r="XDT208" s="875"/>
      <c r="XDU208" s="875"/>
      <c r="XDV208" s="875"/>
      <c r="XDW208" s="875"/>
      <c r="XDX208" s="875"/>
      <c r="XDY208" s="875"/>
      <c r="XDZ208" s="875"/>
      <c r="XEA208" s="875"/>
      <c r="XEB208" s="875"/>
      <c r="XEC208" s="875"/>
      <c r="XED208" s="875"/>
      <c r="XEE208" s="875"/>
      <c r="XEF208" s="875"/>
      <c r="XEG208" s="875"/>
      <c r="XEH208" s="875"/>
      <c r="XEI208" s="875"/>
      <c r="XEJ208" s="875"/>
      <c r="XEK208" s="875"/>
      <c r="XEL208" s="875"/>
      <c r="XEM208" s="875"/>
      <c r="XEN208" s="875"/>
      <c r="XEO208" s="875"/>
      <c r="XEP208" s="875"/>
      <c r="XEQ208" s="875"/>
      <c r="XER208" s="875"/>
      <c r="XES208" s="875"/>
      <c r="XET208" s="875"/>
      <c r="XEU208" s="875"/>
      <c r="XEV208" s="875"/>
      <c r="XEW208" s="875"/>
      <c r="XEX208" s="875"/>
      <c r="XEY208" s="875"/>
      <c r="XEZ208" s="875"/>
      <c r="XFA208" s="875"/>
      <c r="XFB208" s="875"/>
      <c r="XFC208" s="875"/>
    </row>
    <row r="209" spans="1:16383" s="76" customFormat="1" ht="60" x14ac:dyDescent="0.25">
      <c r="A209" s="1632" t="s">
        <v>4902</v>
      </c>
      <c r="B209" s="1632" t="s">
        <v>4733</v>
      </c>
      <c r="C209" s="1632" t="s">
        <v>50</v>
      </c>
      <c r="D209" s="1633" t="s">
        <v>4905</v>
      </c>
      <c r="E209" s="1634"/>
      <c r="F209" s="1635"/>
      <c r="G209" s="217"/>
      <c r="H209" s="217"/>
      <c r="I209" s="1623"/>
      <c r="J209" s="1625"/>
      <c r="K209" s="1636"/>
      <c r="L209" s="1637"/>
      <c r="M209" s="1625"/>
      <c r="N209" s="1638"/>
      <c r="O209" s="1162"/>
      <c r="P209" s="1084" t="s">
        <v>52</v>
      </c>
      <c r="Q209" s="874"/>
      <c r="R209" s="874"/>
      <c r="S209" s="874"/>
      <c r="T209" s="874"/>
      <c r="U209" s="874"/>
      <c r="V209" s="874"/>
      <c r="W209" s="874"/>
      <c r="X209" s="874"/>
      <c r="Y209" s="874"/>
      <c r="Z209" s="875"/>
      <c r="AA209" s="875"/>
      <c r="AB209" s="875"/>
      <c r="AC209" s="875"/>
      <c r="AD209" s="875"/>
      <c r="AE209" s="875"/>
      <c r="AF209" s="875"/>
      <c r="AG209" s="875"/>
      <c r="AH209" s="875"/>
      <c r="AI209" s="875"/>
      <c r="AJ209" s="875"/>
      <c r="AK209" s="875"/>
      <c r="AL209" s="875"/>
      <c r="AM209" s="875"/>
      <c r="AN209" s="875"/>
      <c r="AO209" s="875"/>
      <c r="AP209" s="875"/>
      <c r="AQ209" s="875"/>
      <c r="AR209" s="875"/>
      <c r="AS209" s="875"/>
      <c r="AT209" s="875"/>
      <c r="AU209" s="875"/>
      <c r="AV209" s="875"/>
      <c r="AW209" s="875"/>
      <c r="AX209" s="875"/>
      <c r="AY209" s="875"/>
      <c r="AZ209" s="875"/>
      <c r="BA209" s="875"/>
      <c r="BB209" s="875"/>
      <c r="BC209" s="875"/>
      <c r="BD209" s="875"/>
      <c r="BE209" s="875"/>
      <c r="BF209" s="875"/>
      <c r="BG209" s="875"/>
      <c r="BH209" s="875"/>
      <c r="BI209" s="875"/>
      <c r="BJ209" s="875"/>
      <c r="BK209" s="875"/>
      <c r="BL209" s="875"/>
      <c r="BM209" s="875"/>
      <c r="BN209" s="875"/>
      <c r="BO209" s="875"/>
      <c r="BP209" s="875"/>
      <c r="BQ209" s="875"/>
      <c r="BR209" s="875"/>
      <c r="BS209" s="875"/>
      <c r="BT209" s="875"/>
      <c r="BU209" s="875"/>
      <c r="BV209" s="875"/>
      <c r="BW209" s="875"/>
      <c r="BX209" s="875"/>
      <c r="BY209" s="875"/>
      <c r="BZ209" s="875"/>
      <c r="CA209" s="875"/>
      <c r="CB209" s="875"/>
      <c r="CC209" s="875"/>
      <c r="CD209" s="875"/>
      <c r="CE209" s="875"/>
      <c r="CF209" s="875"/>
      <c r="CG209" s="875"/>
      <c r="CH209" s="875"/>
      <c r="CI209" s="875"/>
      <c r="CJ209" s="875"/>
      <c r="CK209" s="875"/>
      <c r="CL209" s="875"/>
      <c r="CM209" s="875"/>
      <c r="CN209" s="875"/>
      <c r="CO209" s="875"/>
      <c r="CP209" s="875"/>
      <c r="CQ209" s="875"/>
      <c r="CR209" s="875"/>
      <c r="CS209" s="875"/>
      <c r="CT209" s="875"/>
      <c r="CU209" s="875"/>
      <c r="CV209" s="875"/>
      <c r="CW209" s="875"/>
      <c r="CX209" s="875"/>
      <c r="CY209" s="875"/>
      <c r="CZ209" s="875"/>
      <c r="DA209" s="875"/>
      <c r="DB209" s="875"/>
      <c r="DC209" s="875"/>
      <c r="DD209" s="875"/>
      <c r="DE209" s="875"/>
      <c r="DF209" s="875"/>
      <c r="DG209" s="875"/>
      <c r="DH209" s="875"/>
      <c r="DI209" s="875"/>
      <c r="DJ209" s="875"/>
      <c r="DK209" s="875"/>
      <c r="DL209" s="875"/>
      <c r="DM209" s="875"/>
      <c r="DN209" s="875"/>
      <c r="DO209" s="875"/>
      <c r="DP209" s="875"/>
      <c r="DQ209" s="875"/>
      <c r="DR209" s="875"/>
      <c r="DS209" s="875"/>
      <c r="DT209" s="875"/>
      <c r="DU209" s="875"/>
      <c r="DV209" s="875"/>
      <c r="DW209" s="875"/>
      <c r="DX209" s="875"/>
      <c r="DY209" s="875"/>
      <c r="DZ209" s="875"/>
      <c r="EA209" s="875"/>
      <c r="EB209" s="875"/>
      <c r="EC209" s="875"/>
      <c r="ED209" s="875"/>
      <c r="EE209" s="875"/>
      <c r="EF209" s="875"/>
      <c r="EG209" s="875"/>
      <c r="EH209" s="875"/>
      <c r="EI209" s="875"/>
      <c r="EJ209" s="875"/>
      <c r="EK209" s="875"/>
      <c r="EL209" s="875"/>
      <c r="EM209" s="875"/>
      <c r="EN209" s="875"/>
      <c r="EO209" s="875"/>
      <c r="EP209" s="875"/>
      <c r="EQ209" s="875"/>
      <c r="ER209" s="875"/>
      <c r="ES209" s="875"/>
      <c r="ET209" s="875"/>
      <c r="EU209" s="875"/>
      <c r="EV209" s="875"/>
      <c r="EW209" s="875"/>
      <c r="EX209" s="875"/>
      <c r="EY209" s="875"/>
      <c r="EZ209" s="875"/>
      <c r="FA209" s="875"/>
      <c r="FB209" s="875"/>
      <c r="FC209" s="875"/>
      <c r="FD209" s="875"/>
      <c r="FE209" s="875"/>
      <c r="FF209" s="875"/>
      <c r="FG209" s="875"/>
      <c r="FH209" s="875"/>
      <c r="FI209" s="875"/>
      <c r="FJ209" s="875"/>
      <c r="FK209" s="875"/>
      <c r="FL209" s="875"/>
      <c r="FM209" s="875"/>
      <c r="FN209" s="875"/>
      <c r="FO209" s="875"/>
      <c r="FP209" s="875"/>
      <c r="FQ209" s="875"/>
      <c r="FR209" s="875"/>
      <c r="FS209" s="875"/>
      <c r="FT209" s="875"/>
      <c r="FU209" s="875"/>
      <c r="FV209" s="875"/>
      <c r="FW209" s="875"/>
      <c r="FX209" s="875"/>
      <c r="FY209" s="875"/>
      <c r="FZ209" s="875"/>
      <c r="GA209" s="875"/>
      <c r="GB209" s="875"/>
      <c r="GC209" s="875"/>
      <c r="GD209" s="875"/>
      <c r="GE209" s="875"/>
      <c r="GF209" s="875"/>
      <c r="GG209" s="875"/>
      <c r="GH209" s="875"/>
      <c r="GI209" s="875"/>
      <c r="GJ209" s="875"/>
      <c r="GK209" s="875"/>
      <c r="GL209" s="875"/>
      <c r="GM209" s="875"/>
      <c r="GN209" s="875"/>
      <c r="GO209" s="875"/>
      <c r="GP209" s="875"/>
      <c r="GQ209" s="875"/>
      <c r="GR209" s="875"/>
      <c r="GS209" s="875"/>
      <c r="GT209" s="875"/>
      <c r="GU209" s="875"/>
      <c r="GV209" s="875"/>
      <c r="GW209" s="875"/>
      <c r="GX209" s="875"/>
      <c r="GY209" s="875"/>
      <c r="GZ209" s="875"/>
      <c r="HA209" s="875"/>
      <c r="HB209" s="875"/>
      <c r="HC209" s="875"/>
      <c r="HD209" s="875"/>
      <c r="HE209" s="875"/>
      <c r="HF209" s="875"/>
      <c r="HG209" s="875"/>
      <c r="HH209" s="875"/>
      <c r="HI209" s="875"/>
      <c r="HJ209" s="875"/>
      <c r="HK209" s="875"/>
      <c r="HL209" s="875"/>
      <c r="HM209" s="875"/>
      <c r="HN209" s="875"/>
      <c r="HO209" s="875"/>
      <c r="HP209" s="875"/>
      <c r="HQ209" s="875"/>
      <c r="HR209" s="875"/>
      <c r="HS209" s="875"/>
      <c r="HT209" s="875"/>
      <c r="HU209" s="875"/>
      <c r="HV209" s="875"/>
      <c r="HW209" s="875"/>
      <c r="HX209" s="875"/>
      <c r="HY209" s="875"/>
      <c r="HZ209" s="875"/>
      <c r="IA209" s="875"/>
      <c r="IB209" s="875"/>
      <c r="IC209" s="875"/>
      <c r="ID209" s="875"/>
      <c r="IE209" s="875"/>
      <c r="IF209" s="875"/>
      <c r="IG209" s="875"/>
      <c r="IH209" s="875"/>
      <c r="II209" s="875"/>
      <c r="IJ209" s="875"/>
      <c r="IK209" s="875"/>
      <c r="IL209" s="875"/>
      <c r="IM209" s="875"/>
      <c r="IN209" s="875"/>
      <c r="IO209" s="875"/>
      <c r="IP209" s="875"/>
      <c r="IQ209" s="875"/>
      <c r="IR209" s="875"/>
      <c r="IS209" s="875"/>
      <c r="IU209" s="875"/>
      <c r="IV209" s="875"/>
      <c r="IW209" s="875"/>
      <c r="IX209" s="875"/>
      <c r="IY209" s="875"/>
      <c r="IZ209" s="875"/>
      <c r="JA209" s="875"/>
      <c r="JB209" s="875"/>
      <c r="JC209" s="875"/>
      <c r="JD209" s="875"/>
      <c r="JE209" s="875"/>
      <c r="JF209" s="875"/>
      <c r="JG209" s="875"/>
      <c r="JH209" s="875"/>
      <c r="JI209" s="875"/>
      <c r="JJ209" s="875"/>
      <c r="JK209" s="875"/>
      <c r="JL209" s="875"/>
      <c r="JM209" s="875"/>
      <c r="JN209" s="875"/>
      <c r="JO209" s="875"/>
      <c r="JP209" s="875"/>
      <c r="JQ209" s="875"/>
      <c r="JR209" s="875"/>
      <c r="JS209" s="875"/>
      <c r="JT209" s="875"/>
      <c r="JU209" s="875"/>
      <c r="JV209" s="875"/>
      <c r="JW209" s="875"/>
      <c r="JX209" s="875"/>
      <c r="JY209" s="875"/>
      <c r="JZ209" s="875"/>
      <c r="KA209" s="875"/>
      <c r="KB209" s="875"/>
      <c r="KC209" s="875"/>
      <c r="KD209" s="875"/>
      <c r="KE209" s="875"/>
      <c r="KF209" s="875"/>
      <c r="KG209" s="875"/>
      <c r="KH209" s="875"/>
      <c r="KI209" s="875"/>
      <c r="KJ209" s="875"/>
      <c r="KK209" s="875"/>
      <c r="KL209" s="875"/>
      <c r="KM209" s="875"/>
      <c r="KN209" s="875"/>
      <c r="KO209" s="875"/>
      <c r="KP209" s="875"/>
      <c r="KQ209" s="875"/>
      <c r="KR209" s="875"/>
      <c r="KS209" s="875"/>
      <c r="KT209" s="875"/>
      <c r="KU209" s="875"/>
      <c r="KV209" s="875"/>
      <c r="KW209" s="875"/>
      <c r="KX209" s="875"/>
      <c r="KY209" s="875"/>
      <c r="KZ209" s="875"/>
      <c r="LA209" s="875"/>
      <c r="LB209" s="875"/>
      <c r="LC209" s="875"/>
      <c r="LD209" s="875"/>
      <c r="LE209" s="875"/>
      <c r="LF209" s="875"/>
      <c r="LG209" s="875"/>
      <c r="LH209" s="875"/>
      <c r="LI209" s="875"/>
      <c r="LJ209" s="875"/>
      <c r="LK209" s="875"/>
      <c r="LL209" s="875"/>
      <c r="LM209" s="875"/>
      <c r="LN209" s="875"/>
      <c r="LO209" s="875"/>
      <c r="LP209" s="875"/>
      <c r="LQ209" s="875"/>
      <c r="LR209" s="875"/>
      <c r="LS209" s="875"/>
      <c r="LT209" s="875"/>
      <c r="LU209" s="875"/>
      <c r="LV209" s="875"/>
      <c r="LW209" s="875"/>
      <c r="LX209" s="875"/>
      <c r="LY209" s="875"/>
      <c r="LZ209" s="875"/>
      <c r="MA209" s="875"/>
      <c r="MB209" s="875"/>
      <c r="MC209" s="875"/>
      <c r="MD209" s="875"/>
      <c r="ME209" s="875"/>
      <c r="MF209" s="875"/>
      <c r="MG209" s="875"/>
      <c r="MH209" s="875"/>
      <c r="MI209" s="875"/>
      <c r="MJ209" s="875"/>
      <c r="MK209" s="875"/>
      <c r="ML209" s="875"/>
      <c r="MM209" s="875"/>
      <c r="MN209" s="875"/>
      <c r="MO209" s="875"/>
      <c r="MP209" s="875"/>
      <c r="MQ209" s="875"/>
      <c r="MR209" s="875"/>
      <c r="MS209" s="875"/>
      <c r="MT209" s="875"/>
      <c r="MU209" s="875"/>
      <c r="MV209" s="875"/>
      <c r="MW209" s="875"/>
      <c r="MX209" s="875"/>
      <c r="MY209" s="875"/>
      <c r="MZ209" s="875"/>
      <c r="NA209" s="875"/>
      <c r="NB209" s="875"/>
      <c r="NC209" s="875"/>
      <c r="ND209" s="875"/>
      <c r="NE209" s="875"/>
      <c r="NF209" s="875"/>
      <c r="NG209" s="875"/>
      <c r="NH209" s="875"/>
      <c r="NI209" s="875"/>
      <c r="NJ209" s="875"/>
      <c r="NK209" s="875"/>
      <c r="NL209" s="875"/>
      <c r="NM209" s="875"/>
      <c r="NN209" s="875"/>
      <c r="NO209" s="875"/>
      <c r="NP209" s="875"/>
      <c r="NQ209" s="875"/>
      <c r="NR209" s="875"/>
      <c r="NS209" s="875"/>
      <c r="NT209" s="875"/>
      <c r="NU209" s="875"/>
      <c r="NV209" s="875"/>
      <c r="NW209" s="875"/>
      <c r="NX209" s="875"/>
      <c r="NY209" s="875"/>
      <c r="NZ209" s="875"/>
      <c r="OA209" s="875"/>
      <c r="OB209" s="875"/>
      <c r="OC209" s="875"/>
      <c r="OD209" s="875"/>
      <c r="OE209" s="875"/>
      <c r="OF209" s="875"/>
      <c r="OG209" s="875"/>
      <c r="OH209" s="875"/>
      <c r="OI209" s="875"/>
      <c r="OJ209" s="875"/>
      <c r="OK209" s="875"/>
      <c r="OL209" s="875"/>
      <c r="OM209" s="875"/>
      <c r="ON209" s="875"/>
      <c r="OO209" s="875"/>
      <c r="OP209" s="875"/>
      <c r="OQ209" s="875"/>
      <c r="OR209" s="875"/>
      <c r="OS209" s="875"/>
      <c r="OT209" s="875"/>
      <c r="OU209" s="875"/>
      <c r="OV209" s="875"/>
      <c r="OW209" s="875"/>
      <c r="OX209" s="875"/>
      <c r="OY209" s="875"/>
      <c r="OZ209" s="875"/>
      <c r="PA209" s="875"/>
      <c r="PB209" s="875"/>
      <c r="PC209" s="875"/>
      <c r="PD209" s="875"/>
      <c r="PE209" s="875"/>
      <c r="PF209" s="875"/>
      <c r="PG209" s="875"/>
      <c r="PH209" s="875"/>
      <c r="PI209" s="875"/>
      <c r="PJ209" s="875"/>
      <c r="PK209" s="875"/>
      <c r="PL209" s="875"/>
      <c r="PM209" s="875"/>
      <c r="PN209" s="875"/>
      <c r="PO209" s="875"/>
      <c r="PP209" s="875"/>
      <c r="PQ209" s="875"/>
      <c r="PR209" s="875"/>
      <c r="PS209" s="875"/>
      <c r="PT209" s="875"/>
      <c r="PU209" s="875"/>
      <c r="PV209" s="875"/>
      <c r="PW209" s="875"/>
      <c r="PX209" s="875"/>
      <c r="PY209" s="875"/>
      <c r="PZ209" s="875"/>
      <c r="QA209" s="875"/>
      <c r="QB209" s="875"/>
      <c r="QC209" s="875"/>
      <c r="QD209" s="875"/>
      <c r="QE209" s="875"/>
      <c r="QF209" s="875"/>
      <c r="QG209" s="875"/>
      <c r="QH209" s="875"/>
      <c r="QI209" s="875"/>
      <c r="QJ209" s="875"/>
      <c r="QK209" s="875"/>
      <c r="QL209" s="875"/>
      <c r="QM209" s="875"/>
      <c r="QN209" s="875"/>
      <c r="QO209" s="875"/>
      <c r="QP209" s="875"/>
      <c r="QQ209" s="875"/>
      <c r="QR209" s="875"/>
      <c r="QS209" s="875"/>
      <c r="QT209" s="875"/>
      <c r="QU209" s="875"/>
      <c r="QV209" s="875"/>
      <c r="QW209" s="875"/>
      <c r="QX209" s="875"/>
      <c r="QY209" s="875"/>
      <c r="QZ209" s="875"/>
      <c r="RA209" s="875"/>
      <c r="RB209" s="875"/>
      <c r="RC209" s="875"/>
      <c r="RD209" s="875"/>
      <c r="RE209" s="875"/>
      <c r="RF209" s="875"/>
      <c r="RG209" s="875"/>
      <c r="RH209" s="875"/>
      <c r="RI209" s="875"/>
      <c r="RJ209" s="875"/>
      <c r="RK209" s="875"/>
      <c r="RL209" s="875"/>
      <c r="RM209" s="875"/>
      <c r="RN209" s="875"/>
      <c r="RO209" s="875"/>
      <c r="RP209" s="875"/>
      <c r="RQ209" s="875"/>
      <c r="RR209" s="875"/>
      <c r="RS209" s="875"/>
      <c r="RT209" s="875"/>
      <c r="RU209" s="875"/>
      <c r="RV209" s="875"/>
      <c r="RW209" s="875"/>
      <c r="RX209" s="875"/>
      <c r="RY209" s="875"/>
      <c r="RZ209" s="875"/>
      <c r="SA209" s="875"/>
      <c r="SB209" s="875"/>
      <c r="SC209" s="875"/>
      <c r="SD209" s="875"/>
      <c r="SE209" s="875"/>
      <c r="SF209" s="875"/>
      <c r="SG209" s="875"/>
      <c r="SH209" s="875"/>
      <c r="SI209" s="875"/>
      <c r="SJ209" s="875"/>
      <c r="SK209" s="875"/>
      <c r="SL209" s="875"/>
      <c r="SM209" s="875"/>
      <c r="SN209" s="875"/>
      <c r="SO209" s="875"/>
      <c r="SQ209" s="875"/>
      <c r="SR209" s="875"/>
      <c r="SS209" s="875"/>
      <c r="ST209" s="875"/>
      <c r="SU209" s="875"/>
      <c r="SV209" s="875"/>
      <c r="SW209" s="875"/>
      <c r="SX209" s="875"/>
      <c r="SY209" s="875"/>
      <c r="SZ209" s="875"/>
      <c r="TA209" s="875"/>
      <c r="TB209" s="875"/>
      <c r="TC209" s="875"/>
      <c r="TD209" s="875"/>
      <c r="TE209" s="875"/>
      <c r="TF209" s="875"/>
      <c r="TG209" s="875"/>
      <c r="TH209" s="875"/>
      <c r="TI209" s="875"/>
      <c r="TJ209" s="875"/>
      <c r="TK209" s="875"/>
      <c r="TL209" s="875"/>
      <c r="TM209" s="875"/>
      <c r="TN209" s="875"/>
      <c r="TO209" s="875"/>
      <c r="TP209" s="875"/>
      <c r="TQ209" s="875"/>
      <c r="TR209" s="875"/>
      <c r="TS209" s="875"/>
      <c r="TT209" s="875"/>
      <c r="TU209" s="875"/>
      <c r="TV209" s="875"/>
      <c r="TW209" s="875"/>
      <c r="TX209" s="875"/>
      <c r="TY209" s="875"/>
      <c r="TZ209" s="875"/>
      <c r="UA209" s="875"/>
      <c r="UB209" s="875"/>
      <c r="UC209" s="875"/>
      <c r="UD209" s="875"/>
      <c r="UE209" s="875"/>
      <c r="UF209" s="875"/>
      <c r="UG209" s="875"/>
      <c r="UH209" s="875"/>
      <c r="UI209" s="875"/>
      <c r="UJ209" s="875"/>
      <c r="UK209" s="875"/>
      <c r="UL209" s="875"/>
      <c r="UM209" s="875"/>
      <c r="UN209" s="875"/>
      <c r="UO209" s="875"/>
      <c r="UP209" s="875"/>
      <c r="UQ209" s="875"/>
      <c r="UR209" s="875"/>
      <c r="US209" s="875"/>
      <c r="UT209" s="875"/>
      <c r="UU209" s="875"/>
      <c r="UV209" s="875"/>
      <c r="UW209" s="875"/>
      <c r="UX209" s="875"/>
      <c r="UY209" s="875"/>
      <c r="UZ209" s="875"/>
      <c r="VA209" s="875"/>
      <c r="VB209" s="875"/>
      <c r="VC209" s="875"/>
      <c r="VD209" s="875"/>
      <c r="VE209" s="875"/>
      <c r="VF209" s="875"/>
      <c r="VG209" s="875"/>
      <c r="VH209" s="875"/>
      <c r="VI209" s="875"/>
      <c r="VJ209" s="875"/>
      <c r="VK209" s="875"/>
      <c r="VL209" s="875"/>
      <c r="VM209" s="875"/>
      <c r="VN209" s="875"/>
      <c r="VO209" s="875"/>
      <c r="VP209" s="875"/>
      <c r="VQ209" s="875"/>
      <c r="VR209" s="875"/>
      <c r="VS209" s="875"/>
      <c r="VT209" s="875"/>
      <c r="VU209" s="875"/>
      <c r="VV209" s="875"/>
      <c r="VW209" s="875"/>
      <c r="VX209" s="875"/>
      <c r="VY209" s="875"/>
      <c r="VZ209" s="875"/>
      <c r="WA209" s="875"/>
      <c r="WB209" s="875"/>
      <c r="WC209" s="875"/>
      <c r="WD209" s="875"/>
      <c r="WE209" s="875"/>
      <c r="WF209" s="875"/>
      <c r="WG209" s="875"/>
      <c r="WH209" s="875"/>
      <c r="WI209" s="875"/>
      <c r="WJ209" s="875"/>
      <c r="WK209" s="875"/>
      <c r="WL209" s="875"/>
      <c r="WM209" s="875"/>
      <c r="WN209" s="875"/>
      <c r="WO209" s="875"/>
      <c r="WP209" s="875"/>
      <c r="WQ209" s="875"/>
      <c r="WR209" s="875"/>
      <c r="WS209" s="875"/>
      <c r="WT209" s="875"/>
      <c r="WU209" s="875"/>
      <c r="WV209" s="875"/>
      <c r="WW209" s="875"/>
      <c r="WX209" s="875"/>
      <c r="WY209" s="875"/>
      <c r="WZ209" s="875"/>
      <c r="XA209" s="875"/>
      <c r="XB209" s="875"/>
      <c r="XC209" s="875"/>
      <c r="XD209" s="875"/>
      <c r="XE209" s="875"/>
      <c r="XF209" s="875"/>
      <c r="XG209" s="875"/>
      <c r="XH209" s="875"/>
      <c r="XI209" s="875"/>
      <c r="XJ209" s="875"/>
      <c r="XK209" s="875"/>
      <c r="XL209" s="875"/>
      <c r="XM209" s="875"/>
      <c r="XN209" s="875"/>
      <c r="XO209" s="875"/>
      <c r="XP209" s="875"/>
      <c r="XQ209" s="875"/>
      <c r="XR209" s="875"/>
      <c r="XS209" s="875"/>
      <c r="XT209" s="875"/>
      <c r="XU209" s="875"/>
      <c r="XV209" s="875"/>
      <c r="XW209" s="875"/>
      <c r="XX209" s="875"/>
      <c r="XY209" s="875"/>
      <c r="XZ209" s="875"/>
      <c r="YA209" s="875"/>
      <c r="YB209" s="875"/>
      <c r="YC209" s="875"/>
      <c r="YD209" s="875"/>
      <c r="YE209" s="875"/>
      <c r="YF209" s="875"/>
      <c r="YG209" s="875"/>
      <c r="YH209" s="875"/>
      <c r="YI209" s="875"/>
      <c r="YJ209" s="875"/>
      <c r="YK209" s="875"/>
      <c r="YL209" s="875"/>
      <c r="YM209" s="875"/>
      <c r="YN209" s="875"/>
      <c r="YO209" s="875"/>
      <c r="YP209" s="875"/>
      <c r="YQ209" s="875"/>
      <c r="YR209" s="875"/>
      <c r="YS209" s="875"/>
      <c r="YT209" s="875"/>
      <c r="YU209" s="875"/>
      <c r="YV209" s="875"/>
      <c r="YW209" s="875"/>
      <c r="YX209" s="875"/>
      <c r="YY209" s="875"/>
      <c r="YZ209" s="875"/>
      <c r="ZA209" s="875"/>
      <c r="ZB209" s="875"/>
      <c r="ZC209" s="875"/>
      <c r="ZD209" s="875"/>
      <c r="ZE209" s="875"/>
      <c r="ZF209" s="875"/>
      <c r="ZG209" s="875"/>
      <c r="ZH209" s="875"/>
      <c r="ZI209" s="875"/>
      <c r="ZJ209" s="875"/>
      <c r="ZK209" s="875"/>
      <c r="ZL209" s="875"/>
      <c r="ZM209" s="875"/>
      <c r="ZN209" s="875"/>
      <c r="ZO209" s="875"/>
      <c r="ZP209" s="875"/>
      <c r="ZQ209" s="875"/>
      <c r="ZR209" s="875"/>
      <c r="ZS209" s="875"/>
      <c r="ZT209" s="875"/>
      <c r="ZU209" s="875"/>
      <c r="ZV209" s="875"/>
      <c r="ZW209" s="875"/>
      <c r="ZX209" s="875"/>
      <c r="ZY209" s="875"/>
      <c r="ZZ209" s="875"/>
      <c r="AAA209" s="875"/>
      <c r="AAB209" s="875"/>
      <c r="AAC209" s="875"/>
      <c r="AAD209" s="875"/>
      <c r="AAE209" s="875"/>
      <c r="AAF209" s="875"/>
      <c r="AAG209" s="875"/>
      <c r="AAH209" s="875"/>
      <c r="AAI209" s="875"/>
      <c r="AAJ209" s="875"/>
      <c r="AAK209" s="875"/>
      <c r="AAL209" s="875"/>
      <c r="AAM209" s="875"/>
      <c r="AAN209" s="875"/>
      <c r="AAO209" s="875"/>
      <c r="AAP209" s="875"/>
      <c r="AAQ209" s="875"/>
      <c r="AAR209" s="875"/>
      <c r="AAS209" s="875"/>
      <c r="AAT209" s="875"/>
      <c r="AAU209" s="875"/>
      <c r="AAV209" s="875"/>
      <c r="AAW209" s="875"/>
      <c r="AAX209" s="875"/>
      <c r="AAY209" s="875"/>
      <c r="AAZ209" s="875"/>
      <c r="ABA209" s="875"/>
      <c r="ABB209" s="875"/>
      <c r="ABC209" s="875"/>
      <c r="ABD209" s="875"/>
      <c r="ABE209" s="875"/>
      <c r="ABF209" s="875"/>
      <c r="ABG209" s="875"/>
      <c r="ABH209" s="875"/>
      <c r="ABI209" s="875"/>
      <c r="ABJ209" s="875"/>
      <c r="ABK209" s="875"/>
      <c r="ABL209" s="875"/>
      <c r="ABM209" s="875"/>
      <c r="ABN209" s="875"/>
      <c r="ABO209" s="875"/>
      <c r="ABP209" s="875"/>
      <c r="ABQ209" s="875"/>
      <c r="ABR209" s="875"/>
      <c r="ABS209" s="875"/>
      <c r="ABT209" s="875"/>
      <c r="ABU209" s="875"/>
      <c r="ABV209" s="875"/>
      <c r="ABW209" s="875"/>
      <c r="ABX209" s="875"/>
      <c r="ABY209" s="875"/>
      <c r="ABZ209" s="875"/>
      <c r="ACA209" s="875"/>
      <c r="ACB209" s="875"/>
      <c r="ACC209" s="875"/>
      <c r="ACD209" s="875"/>
      <c r="ACE209" s="875"/>
      <c r="ACF209" s="875"/>
      <c r="ACG209" s="875"/>
      <c r="ACH209" s="875"/>
      <c r="ACI209" s="875"/>
      <c r="ACJ209" s="875"/>
      <c r="ACK209" s="875"/>
      <c r="ACM209" s="875"/>
      <c r="ACN209" s="875"/>
      <c r="ACO209" s="875"/>
      <c r="ACP209" s="875"/>
      <c r="ACQ209" s="875"/>
      <c r="ACR209" s="875"/>
      <c r="ACS209" s="875"/>
      <c r="ACT209" s="875"/>
      <c r="ACU209" s="875"/>
      <c r="ACV209" s="875"/>
      <c r="ACW209" s="875"/>
      <c r="ACX209" s="875"/>
      <c r="ACY209" s="875"/>
      <c r="ACZ209" s="875"/>
      <c r="ADA209" s="875"/>
      <c r="ADB209" s="875"/>
      <c r="ADC209" s="875"/>
      <c r="ADD209" s="875"/>
      <c r="ADE209" s="875"/>
      <c r="ADF209" s="875"/>
      <c r="ADG209" s="875"/>
      <c r="ADH209" s="875"/>
      <c r="ADI209" s="875"/>
      <c r="ADJ209" s="875"/>
      <c r="ADK209" s="875"/>
      <c r="ADL209" s="875"/>
      <c r="ADM209" s="875"/>
      <c r="ADN209" s="875"/>
      <c r="ADO209" s="875"/>
      <c r="ADP209" s="875"/>
      <c r="ADQ209" s="875"/>
      <c r="ADR209" s="875"/>
      <c r="ADS209" s="875"/>
      <c r="ADT209" s="875"/>
      <c r="ADU209" s="875"/>
      <c r="ADV209" s="875"/>
      <c r="ADW209" s="875"/>
      <c r="ADX209" s="875"/>
      <c r="ADY209" s="875"/>
      <c r="ADZ209" s="875"/>
      <c r="AEA209" s="875"/>
      <c r="AEB209" s="875"/>
      <c r="AEC209" s="875"/>
      <c r="AED209" s="875"/>
      <c r="AEE209" s="875"/>
      <c r="AEF209" s="875"/>
      <c r="AEG209" s="875"/>
      <c r="AEH209" s="875"/>
      <c r="AEI209" s="875"/>
      <c r="AEJ209" s="875"/>
      <c r="AEK209" s="875"/>
      <c r="AEL209" s="875"/>
      <c r="AEM209" s="875"/>
      <c r="AEN209" s="875"/>
      <c r="AEO209" s="875"/>
      <c r="AEP209" s="875"/>
      <c r="AEQ209" s="875"/>
      <c r="AER209" s="875"/>
      <c r="AES209" s="875"/>
      <c r="AET209" s="875"/>
      <c r="AEU209" s="875"/>
      <c r="AEV209" s="875"/>
      <c r="AEW209" s="875"/>
      <c r="AEX209" s="875"/>
      <c r="AEY209" s="875"/>
      <c r="AEZ209" s="875"/>
      <c r="AFA209" s="875"/>
      <c r="AFB209" s="875"/>
      <c r="AFC209" s="875"/>
      <c r="AFD209" s="875"/>
      <c r="AFE209" s="875"/>
      <c r="AFF209" s="875"/>
      <c r="AFG209" s="875"/>
      <c r="AFH209" s="875"/>
      <c r="AFI209" s="875"/>
      <c r="AFJ209" s="875"/>
      <c r="AFK209" s="875"/>
      <c r="AFL209" s="875"/>
      <c r="AFM209" s="875"/>
      <c r="AFN209" s="875"/>
      <c r="AFO209" s="875"/>
      <c r="AFP209" s="875"/>
      <c r="AFQ209" s="875"/>
      <c r="AFR209" s="875"/>
      <c r="AFS209" s="875"/>
      <c r="AFT209" s="875"/>
      <c r="AFU209" s="875"/>
      <c r="AFV209" s="875"/>
      <c r="AFW209" s="875"/>
      <c r="AFX209" s="875"/>
      <c r="AFY209" s="875"/>
      <c r="AFZ209" s="875"/>
      <c r="AGA209" s="875"/>
      <c r="AGB209" s="875"/>
      <c r="AGC209" s="875"/>
      <c r="AGD209" s="875"/>
      <c r="AGE209" s="875"/>
      <c r="AGF209" s="875"/>
      <c r="AGG209" s="875"/>
      <c r="AGH209" s="875"/>
      <c r="AGI209" s="875"/>
      <c r="AGJ209" s="875"/>
      <c r="AGK209" s="875"/>
      <c r="AGL209" s="875"/>
      <c r="AGM209" s="875"/>
      <c r="AGN209" s="875"/>
      <c r="AGO209" s="875"/>
      <c r="AGP209" s="875"/>
      <c r="AGQ209" s="875"/>
      <c r="AGR209" s="875"/>
      <c r="AGS209" s="875"/>
      <c r="AGT209" s="875"/>
      <c r="AGU209" s="875"/>
      <c r="AGV209" s="875"/>
      <c r="AGW209" s="875"/>
      <c r="AGX209" s="875"/>
      <c r="AGY209" s="875"/>
      <c r="AGZ209" s="875"/>
      <c r="AHA209" s="875"/>
      <c r="AHB209" s="875"/>
      <c r="AHC209" s="875"/>
      <c r="AHD209" s="875"/>
      <c r="AHE209" s="875"/>
      <c r="AHF209" s="875"/>
      <c r="AHG209" s="875"/>
      <c r="AHH209" s="875"/>
      <c r="AHI209" s="875"/>
      <c r="AHJ209" s="875"/>
      <c r="AHK209" s="875"/>
      <c r="AHL209" s="875"/>
      <c r="AHM209" s="875"/>
      <c r="AHN209" s="875"/>
      <c r="AHO209" s="875"/>
      <c r="AHP209" s="875"/>
      <c r="AHQ209" s="875"/>
      <c r="AHR209" s="875"/>
      <c r="AHS209" s="875"/>
      <c r="AHT209" s="875"/>
      <c r="AHU209" s="875"/>
      <c r="AHV209" s="875"/>
      <c r="AHW209" s="875"/>
      <c r="AHX209" s="875"/>
      <c r="AHY209" s="875"/>
      <c r="AHZ209" s="875"/>
      <c r="AIA209" s="875"/>
      <c r="AIB209" s="875"/>
      <c r="AIC209" s="875"/>
      <c r="AID209" s="875"/>
      <c r="AIE209" s="875"/>
      <c r="AIF209" s="875"/>
      <c r="AIG209" s="875"/>
      <c r="AIH209" s="875"/>
      <c r="AII209" s="875"/>
      <c r="AIJ209" s="875"/>
      <c r="AIK209" s="875"/>
      <c r="AIL209" s="875"/>
      <c r="AIM209" s="875"/>
      <c r="AIN209" s="875"/>
      <c r="AIO209" s="875"/>
      <c r="AIP209" s="875"/>
      <c r="AIQ209" s="875"/>
      <c r="AIR209" s="875"/>
      <c r="AIS209" s="875"/>
      <c r="AIT209" s="875"/>
      <c r="AIU209" s="875"/>
      <c r="AIV209" s="875"/>
      <c r="AIW209" s="875"/>
      <c r="AIX209" s="875"/>
      <c r="AIY209" s="875"/>
      <c r="AIZ209" s="875"/>
      <c r="AJA209" s="875"/>
      <c r="AJB209" s="875"/>
      <c r="AJC209" s="875"/>
      <c r="AJD209" s="875"/>
      <c r="AJE209" s="875"/>
      <c r="AJF209" s="875"/>
      <c r="AJG209" s="875"/>
      <c r="AJH209" s="875"/>
      <c r="AJI209" s="875"/>
      <c r="AJJ209" s="875"/>
      <c r="AJK209" s="875"/>
      <c r="AJL209" s="875"/>
      <c r="AJM209" s="875"/>
      <c r="AJN209" s="875"/>
      <c r="AJO209" s="875"/>
      <c r="AJP209" s="875"/>
      <c r="AJQ209" s="875"/>
      <c r="AJR209" s="875"/>
      <c r="AJS209" s="875"/>
      <c r="AJT209" s="875"/>
      <c r="AJU209" s="875"/>
      <c r="AJV209" s="875"/>
      <c r="AJW209" s="875"/>
      <c r="AJX209" s="875"/>
      <c r="AJY209" s="875"/>
      <c r="AJZ209" s="875"/>
      <c r="AKA209" s="875"/>
      <c r="AKB209" s="875"/>
      <c r="AKC209" s="875"/>
      <c r="AKD209" s="875"/>
      <c r="AKE209" s="875"/>
      <c r="AKF209" s="875"/>
      <c r="AKG209" s="875"/>
      <c r="AKH209" s="875"/>
      <c r="AKI209" s="875"/>
      <c r="AKJ209" s="875"/>
      <c r="AKK209" s="875"/>
      <c r="AKL209" s="875"/>
      <c r="AKM209" s="875"/>
      <c r="AKN209" s="875"/>
      <c r="AKO209" s="875"/>
      <c r="AKP209" s="875"/>
      <c r="AKQ209" s="875"/>
      <c r="AKR209" s="875"/>
      <c r="AKS209" s="875"/>
      <c r="AKT209" s="875"/>
      <c r="AKU209" s="875"/>
      <c r="AKV209" s="875"/>
      <c r="AKW209" s="875"/>
      <c r="AKX209" s="875"/>
      <c r="AKY209" s="875"/>
      <c r="AKZ209" s="875"/>
      <c r="ALA209" s="875"/>
      <c r="ALB209" s="875"/>
      <c r="ALC209" s="875"/>
      <c r="ALD209" s="875"/>
      <c r="ALE209" s="875"/>
      <c r="ALF209" s="875"/>
      <c r="ALG209" s="875"/>
      <c r="ALH209" s="875"/>
      <c r="ALI209" s="875"/>
      <c r="ALJ209" s="875"/>
      <c r="ALK209" s="875"/>
      <c r="ALL209" s="875"/>
      <c r="ALM209" s="875"/>
      <c r="ALN209" s="875"/>
      <c r="ALO209" s="875"/>
      <c r="ALP209" s="875"/>
      <c r="ALQ209" s="875"/>
      <c r="ALR209" s="875"/>
      <c r="ALS209" s="875"/>
      <c r="ALT209" s="875"/>
      <c r="ALU209" s="875"/>
      <c r="ALV209" s="875"/>
      <c r="ALW209" s="875"/>
      <c r="ALX209" s="875"/>
      <c r="ALY209" s="875"/>
      <c r="ALZ209" s="875"/>
      <c r="AMA209" s="875"/>
      <c r="AMB209" s="875"/>
      <c r="AMC209" s="875"/>
      <c r="AMD209" s="875"/>
      <c r="AME209" s="875"/>
      <c r="AMF209" s="875"/>
      <c r="AMG209" s="875"/>
      <c r="AMI209" s="875"/>
      <c r="AMJ209" s="875"/>
      <c r="AMK209" s="875"/>
      <c r="AML209" s="875"/>
      <c r="AMM209" s="875"/>
      <c r="AMN209" s="875"/>
      <c r="AMO209" s="875"/>
      <c r="AMP209" s="875"/>
      <c r="AMQ209" s="875"/>
      <c r="AMR209" s="875"/>
      <c r="AMS209" s="875"/>
      <c r="AMT209" s="875"/>
      <c r="AMU209" s="875"/>
      <c r="AMV209" s="875"/>
      <c r="AMW209" s="875"/>
      <c r="AMX209" s="875"/>
      <c r="AMY209" s="875"/>
      <c r="AMZ209" s="875"/>
      <c r="ANA209" s="875"/>
      <c r="ANB209" s="875"/>
      <c r="ANC209" s="875"/>
      <c r="AND209" s="875"/>
      <c r="ANE209" s="875"/>
      <c r="ANF209" s="875"/>
      <c r="ANG209" s="875"/>
      <c r="ANH209" s="875"/>
      <c r="ANI209" s="875"/>
      <c r="ANJ209" s="875"/>
      <c r="ANK209" s="875"/>
      <c r="ANL209" s="875"/>
      <c r="ANM209" s="875"/>
      <c r="ANN209" s="875"/>
      <c r="ANO209" s="875"/>
      <c r="ANP209" s="875"/>
      <c r="ANQ209" s="875"/>
      <c r="ANR209" s="875"/>
      <c r="ANS209" s="875"/>
      <c r="ANT209" s="875"/>
      <c r="ANU209" s="875"/>
      <c r="ANV209" s="875"/>
      <c r="ANW209" s="875"/>
      <c r="ANX209" s="875"/>
      <c r="ANY209" s="875"/>
      <c r="ANZ209" s="875"/>
      <c r="AOA209" s="875"/>
      <c r="AOB209" s="875"/>
      <c r="AOC209" s="875"/>
      <c r="AOD209" s="875"/>
      <c r="AOE209" s="875"/>
      <c r="AOF209" s="875"/>
      <c r="AOG209" s="875"/>
      <c r="AOH209" s="875"/>
      <c r="AOI209" s="875"/>
      <c r="AOJ209" s="875"/>
      <c r="AOK209" s="875"/>
      <c r="AOL209" s="875"/>
      <c r="AOM209" s="875"/>
      <c r="AON209" s="875"/>
      <c r="AOO209" s="875"/>
      <c r="AOP209" s="875"/>
      <c r="AOQ209" s="875"/>
      <c r="AOR209" s="875"/>
      <c r="AOS209" s="875"/>
      <c r="AOT209" s="875"/>
      <c r="AOU209" s="875"/>
      <c r="AOV209" s="875"/>
      <c r="AOW209" s="875"/>
      <c r="AOX209" s="875"/>
      <c r="AOY209" s="875"/>
      <c r="AOZ209" s="875"/>
      <c r="APA209" s="875"/>
      <c r="APB209" s="875"/>
      <c r="APC209" s="875"/>
      <c r="APD209" s="875"/>
      <c r="APE209" s="875"/>
      <c r="APF209" s="875"/>
      <c r="APG209" s="875"/>
      <c r="APH209" s="875"/>
      <c r="API209" s="875"/>
      <c r="APJ209" s="875"/>
      <c r="APK209" s="875"/>
      <c r="APL209" s="875"/>
      <c r="APM209" s="875"/>
      <c r="APN209" s="875"/>
      <c r="APO209" s="875"/>
      <c r="APP209" s="875"/>
      <c r="APQ209" s="875"/>
      <c r="APR209" s="875"/>
      <c r="APS209" s="875"/>
      <c r="APT209" s="875"/>
      <c r="APU209" s="875"/>
      <c r="APV209" s="875"/>
      <c r="APW209" s="875"/>
      <c r="APX209" s="875"/>
      <c r="APY209" s="875"/>
      <c r="APZ209" s="875"/>
      <c r="AQA209" s="875"/>
      <c r="AQB209" s="875"/>
      <c r="AQC209" s="875"/>
      <c r="AQD209" s="875"/>
      <c r="AQE209" s="875"/>
      <c r="AQF209" s="875"/>
      <c r="AQG209" s="875"/>
      <c r="AQH209" s="875"/>
      <c r="AQI209" s="875"/>
      <c r="AQJ209" s="875"/>
      <c r="AQK209" s="875"/>
      <c r="AQL209" s="875"/>
      <c r="AQM209" s="875"/>
      <c r="AQN209" s="875"/>
      <c r="AQO209" s="875"/>
      <c r="AQP209" s="875"/>
      <c r="AQQ209" s="875"/>
      <c r="AQR209" s="875"/>
      <c r="AQS209" s="875"/>
      <c r="AQT209" s="875"/>
      <c r="AQU209" s="875"/>
      <c r="AQV209" s="875"/>
      <c r="AQW209" s="875"/>
      <c r="AQX209" s="875"/>
      <c r="AQY209" s="875"/>
      <c r="AQZ209" s="875"/>
      <c r="ARA209" s="875"/>
      <c r="ARB209" s="875"/>
      <c r="ARC209" s="875"/>
      <c r="ARD209" s="875"/>
      <c r="ARE209" s="875"/>
      <c r="ARF209" s="875"/>
      <c r="ARG209" s="875"/>
      <c r="ARH209" s="875"/>
      <c r="ARI209" s="875"/>
      <c r="ARJ209" s="875"/>
      <c r="ARK209" s="875"/>
      <c r="ARL209" s="875"/>
      <c r="ARM209" s="875"/>
      <c r="ARN209" s="875"/>
      <c r="ARO209" s="875"/>
      <c r="ARP209" s="875"/>
      <c r="ARQ209" s="875"/>
      <c r="ARR209" s="875"/>
      <c r="ARS209" s="875"/>
      <c r="ART209" s="875"/>
      <c r="ARU209" s="875"/>
      <c r="ARV209" s="875"/>
      <c r="ARW209" s="875"/>
      <c r="ARX209" s="875"/>
      <c r="ARY209" s="875"/>
      <c r="ARZ209" s="875"/>
      <c r="ASA209" s="875"/>
      <c r="ASB209" s="875"/>
      <c r="ASC209" s="875"/>
      <c r="ASD209" s="875"/>
      <c r="ASE209" s="875"/>
      <c r="ASF209" s="875"/>
      <c r="ASG209" s="875"/>
      <c r="ASH209" s="875"/>
      <c r="ASI209" s="875"/>
      <c r="ASJ209" s="875"/>
      <c r="ASK209" s="875"/>
      <c r="ASL209" s="875"/>
      <c r="ASM209" s="875"/>
      <c r="ASN209" s="875"/>
      <c r="ASO209" s="875"/>
      <c r="ASP209" s="875"/>
      <c r="ASQ209" s="875"/>
      <c r="ASR209" s="875"/>
      <c r="ASS209" s="875"/>
      <c r="AST209" s="875"/>
      <c r="ASU209" s="875"/>
      <c r="ASV209" s="875"/>
      <c r="ASW209" s="875"/>
      <c r="ASX209" s="875"/>
      <c r="ASY209" s="875"/>
      <c r="ASZ209" s="875"/>
      <c r="ATA209" s="875"/>
      <c r="ATB209" s="875"/>
      <c r="ATC209" s="875"/>
      <c r="ATD209" s="875"/>
      <c r="ATE209" s="875"/>
      <c r="ATF209" s="875"/>
      <c r="ATG209" s="875"/>
      <c r="ATH209" s="875"/>
      <c r="ATI209" s="875"/>
      <c r="ATJ209" s="875"/>
      <c r="ATK209" s="875"/>
      <c r="ATL209" s="875"/>
      <c r="ATM209" s="875"/>
      <c r="ATN209" s="875"/>
      <c r="ATO209" s="875"/>
      <c r="ATP209" s="875"/>
      <c r="ATQ209" s="875"/>
      <c r="ATR209" s="875"/>
      <c r="ATS209" s="875"/>
      <c r="ATT209" s="875"/>
      <c r="ATU209" s="875"/>
      <c r="ATV209" s="875"/>
      <c r="ATW209" s="875"/>
      <c r="ATX209" s="875"/>
      <c r="ATY209" s="875"/>
      <c r="ATZ209" s="875"/>
      <c r="AUA209" s="875"/>
      <c r="AUB209" s="875"/>
      <c r="AUC209" s="875"/>
      <c r="AUD209" s="875"/>
      <c r="AUE209" s="875"/>
      <c r="AUF209" s="875"/>
      <c r="AUG209" s="875"/>
      <c r="AUH209" s="875"/>
      <c r="AUI209" s="875"/>
      <c r="AUJ209" s="875"/>
      <c r="AUK209" s="875"/>
      <c r="AUL209" s="875"/>
      <c r="AUM209" s="875"/>
      <c r="AUN209" s="875"/>
      <c r="AUO209" s="875"/>
      <c r="AUP209" s="875"/>
      <c r="AUQ209" s="875"/>
      <c r="AUR209" s="875"/>
      <c r="AUS209" s="875"/>
      <c r="AUT209" s="875"/>
      <c r="AUU209" s="875"/>
      <c r="AUV209" s="875"/>
      <c r="AUW209" s="875"/>
      <c r="AUX209" s="875"/>
      <c r="AUY209" s="875"/>
      <c r="AUZ209" s="875"/>
      <c r="AVA209" s="875"/>
      <c r="AVB209" s="875"/>
      <c r="AVC209" s="875"/>
      <c r="AVD209" s="875"/>
      <c r="AVE209" s="875"/>
      <c r="AVF209" s="875"/>
      <c r="AVG209" s="875"/>
      <c r="AVH209" s="875"/>
      <c r="AVI209" s="875"/>
      <c r="AVJ209" s="875"/>
      <c r="AVK209" s="875"/>
      <c r="AVL209" s="875"/>
      <c r="AVM209" s="875"/>
      <c r="AVN209" s="875"/>
      <c r="AVO209" s="875"/>
      <c r="AVP209" s="875"/>
      <c r="AVQ209" s="875"/>
      <c r="AVR209" s="875"/>
      <c r="AVS209" s="875"/>
      <c r="AVT209" s="875"/>
      <c r="AVU209" s="875"/>
      <c r="AVV209" s="875"/>
      <c r="AVW209" s="875"/>
      <c r="AVX209" s="875"/>
      <c r="AVY209" s="875"/>
      <c r="AVZ209" s="875"/>
      <c r="AWA209" s="875"/>
      <c r="AWB209" s="875"/>
      <c r="AWC209" s="875"/>
      <c r="AWE209" s="875"/>
      <c r="AWF209" s="875"/>
      <c r="AWG209" s="875"/>
      <c r="AWH209" s="875"/>
      <c r="AWI209" s="875"/>
      <c r="AWJ209" s="875"/>
      <c r="AWK209" s="875"/>
      <c r="AWL209" s="875"/>
      <c r="AWM209" s="875"/>
      <c r="AWN209" s="875"/>
      <c r="AWO209" s="875"/>
      <c r="AWP209" s="875"/>
      <c r="AWQ209" s="875"/>
      <c r="AWR209" s="875"/>
      <c r="AWS209" s="875"/>
      <c r="AWT209" s="875"/>
      <c r="AWU209" s="875"/>
      <c r="AWV209" s="875"/>
      <c r="AWW209" s="875"/>
      <c r="AWX209" s="875"/>
      <c r="AWY209" s="875"/>
      <c r="AWZ209" s="875"/>
      <c r="AXA209" s="875"/>
      <c r="AXB209" s="875"/>
      <c r="AXC209" s="875"/>
      <c r="AXD209" s="875"/>
      <c r="AXE209" s="875"/>
      <c r="AXF209" s="875"/>
      <c r="AXG209" s="875"/>
      <c r="AXH209" s="875"/>
      <c r="AXI209" s="875"/>
      <c r="AXJ209" s="875"/>
      <c r="AXK209" s="875"/>
      <c r="AXL209" s="875"/>
      <c r="AXM209" s="875"/>
      <c r="AXN209" s="875"/>
      <c r="AXO209" s="875"/>
      <c r="AXP209" s="875"/>
      <c r="AXQ209" s="875"/>
      <c r="AXR209" s="875"/>
      <c r="AXS209" s="875"/>
      <c r="AXT209" s="875"/>
      <c r="AXU209" s="875"/>
      <c r="AXV209" s="875"/>
      <c r="AXW209" s="875"/>
      <c r="AXX209" s="875"/>
      <c r="AXY209" s="875"/>
      <c r="AXZ209" s="875"/>
      <c r="AYA209" s="875"/>
      <c r="AYB209" s="875"/>
      <c r="AYC209" s="875"/>
      <c r="AYD209" s="875"/>
      <c r="AYE209" s="875"/>
      <c r="AYF209" s="875"/>
      <c r="AYG209" s="875"/>
      <c r="AYH209" s="875"/>
      <c r="AYI209" s="875"/>
      <c r="AYJ209" s="875"/>
      <c r="AYK209" s="875"/>
      <c r="AYL209" s="875"/>
      <c r="AYM209" s="875"/>
      <c r="AYN209" s="875"/>
      <c r="AYO209" s="875"/>
      <c r="AYP209" s="875"/>
      <c r="AYQ209" s="875"/>
      <c r="AYR209" s="875"/>
      <c r="AYS209" s="875"/>
      <c r="AYT209" s="875"/>
      <c r="AYU209" s="875"/>
      <c r="AYV209" s="875"/>
      <c r="AYW209" s="875"/>
      <c r="AYX209" s="875"/>
      <c r="AYY209" s="875"/>
      <c r="AYZ209" s="875"/>
      <c r="AZA209" s="875"/>
      <c r="AZB209" s="875"/>
      <c r="AZC209" s="875"/>
      <c r="AZD209" s="875"/>
      <c r="AZE209" s="875"/>
      <c r="AZF209" s="875"/>
      <c r="AZG209" s="875"/>
      <c r="AZH209" s="875"/>
      <c r="AZI209" s="875"/>
      <c r="AZJ209" s="875"/>
      <c r="AZK209" s="875"/>
      <c r="AZL209" s="875"/>
      <c r="AZM209" s="875"/>
      <c r="AZN209" s="875"/>
      <c r="AZO209" s="875"/>
      <c r="AZP209" s="875"/>
      <c r="AZQ209" s="875"/>
      <c r="AZR209" s="875"/>
      <c r="AZS209" s="875"/>
      <c r="AZT209" s="875"/>
      <c r="AZU209" s="875"/>
      <c r="AZV209" s="875"/>
      <c r="AZW209" s="875"/>
      <c r="AZX209" s="875"/>
      <c r="AZY209" s="875"/>
      <c r="AZZ209" s="875"/>
      <c r="BAA209" s="875"/>
      <c r="BAB209" s="875"/>
      <c r="BAC209" s="875"/>
      <c r="BAD209" s="875"/>
      <c r="BAE209" s="875"/>
      <c r="BAF209" s="875"/>
      <c r="BAG209" s="875"/>
      <c r="BAH209" s="875"/>
      <c r="BAI209" s="875"/>
      <c r="BAJ209" s="875"/>
      <c r="BAK209" s="875"/>
      <c r="BAL209" s="875"/>
      <c r="BAM209" s="875"/>
      <c r="BAN209" s="875"/>
      <c r="BAO209" s="875"/>
      <c r="BAP209" s="875"/>
      <c r="BAQ209" s="875"/>
      <c r="BAR209" s="875"/>
      <c r="BAS209" s="875"/>
      <c r="BAT209" s="875"/>
      <c r="BAU209" s="875"/>
      <c r="BAV209" s="875"/>
      <c r="BAW209" s="875"/>
      <c r="BAX209" s="875"/>
      <c r="BAY209" s="875"/>
      <c r="BAZ209" s="875"/>
      <c r="BBA209" s="875"/>
      <c r="BBB209" s="875"/>
      <c r="BBC209" s="875"/>
      <c r="BBD209" s="875"/>
      <c r="BBE209" s="875"/>
      <c r="BBF209" s="875"/>
      <c r="BBG209" s="875"/>
      <c r="BBH209" s="875"/>
      <c r="BBI209" s="875"/>
      <c r="BBJ209" s="875"/>
      <c r="BBK209" s="875"/>
      <c r="BBL209" s="875"/>
      <c r="BBM209" s="875"/>
      <c r="BBN209" s="875"/>
      <c r="BBO209" s="875"/>
      <c r="BBP209" s="875"/>
      <c r="BBQ209" s="875"/>
      <c r="BBR209" s="875"/>
      <c r="BBS209" s="875"/>
      <c r="BBT209" s="875"/>
      <c r="BBU209" s="875"/>
      <c r="BBV209" s="875"/>
      <c r="BBW209" s="875"/>
      <c r="BBX209" s="875"/>
      <c r="BBY209" s="875"/>
      <c r="BBZ209" s="875"/>
      <c r="BCA209" s="875"/>
      <c r="BCB209" s="875"/>
      <c r="BCC209" s="875"/>
      <c r="BCD209" s="875"/>
      <c r="BCE209" s="875"/>
      <c r="BCF209" s="875"/>
      <c r="BCG209" s="875"/>
      <c r="BCH209" s="875"/>
      <c r="BCI209" s="875"/>
      <c r="BCJ209" s="875"/>
      <c r="BCK209" s="875"/>
      <c r="BCL209" s="875"/>
      <c r="BCM209" s="875"/>
      <c r="BCN209" s="875"/>
      <c r="BCO209" s="875"/>
      <c r="BCP209" s="875"/>
      <c r="BCQ209" s="875"/>
      <c r="BCR209" s="875"/>
      <c r="BCS209" s="875"/>
      <c r="BCT209" s="875"/>
      <c r="BCU209" s="875"/>
      <c r="BCV209" s="875"/>
      <c r="BCW209" s="875"/>
      <c r="BCX209" s="875"/>
      <c r="BCY209" s="875"/>
      <c r="BCZ209" s="875"/>
      <c r="BDA209" s="875"/>
      <c r="BDB209" s="875"/>
      <c r="BDC209" s="875"/>
      <c r="BDD209" s="875"/>
      <c r="BDE209" s="875"/>
      <c r="BDF209" s="875"/>
      <c r="BDG209" s="875"/>
      <c r="BDH209" s="875"/>
      <c r="BDI209" s="875"/>
      <c r="BDJ209" s="875"/>
      <c r="BDK209" s="875"/>
      <c r="BDL209" s="875"/>
      <c r="BDM209" s="875"/>
      <c r="BDN209" s="875"/>
      <c r="BDO209" s="875"/>
      <c r="BDP209" s="875"/>
      <c r="BDQ209" s="875"/>
      <c r="BDR209" s="875"/>
      <c r="BDS209" s="875"/>
      <c r="BDT209" s="875"/>
      <c r="BDU209" s="875"/>
      <c r="BDV209" s="875"/>
      <c r="BDW209" s="875"/>
      <c r="BDX209" s="875"/>
      <c r="BDY209" s="875"/>
      <c r="BDZ209" s="875"/>
      <c r="BEA209" s="875"/>
      <c r="BEB209" s="875"/>
      <c r="BEC209" s="875"/>
      <c r="BED209" s="875"/>
      <c r="BEE209" s="875"/>
      <c r="BEF209" s="875"/>
      <c r="BEG209" s="875"/>
      <c r="BEH209" s="875"/>
      <c r="BEI209" s="875"/>
      <c r="BEJ209" s="875"/>
      <c r="BEK209" s="875"/>
      <c r="BEL209" s="875"/>
      <c r="BEM209" s="875"/>
      <c r="BEN209" s="875"/>
      <c r="BEO209" s="875"/>
      <c r="BEP209" s="875"/>
      <c r="BEQ209" s="875"/>
      <c r="BER209" s="875"/>
      <c r="BES209" s="875"/>
      <c r="BET209" s="875"/>
      <c r="BEU209" s="875"/>
      <c r="BEV209" s="875"/>
      <c r="BEW209" s="875"/>
      <c r="BEX209" s="875"/>
      <c r="BEY209" s="875"/>
      <c r="BEZ209" s="875"/>
      <c r="BFA209" s="875"/>
      <c r="BFB209" s="875"/>
      <c r="BFC209" s="875"/>
      <c r="BFD209" s="875"/>
      <c r="BFE209" s="875"/>
      <c r="BFF209" s="875"/>
      <c r="BFG209" s="875"/>
      <c r="BFH209" s="875"/>
      <c r="BFI209" s="875"/>
      <c r="BFJ209" s="875"/>
      <c r="BFK209" s="875"/>
      <c r="BFL209" s="875"/>
      <c r="BFM209" s="875"/>
      <c r="BFN209" s="875"/>
      <c r="BFO209" s="875"/>
      <c r="BFP209" s="875"/>
      <c r="BFQ209" s="875"/>
      <c r="BFR209" s="875"/>
      <c r="BFS209" s="875"/>
      <c r="BFT209" s="875"/>
      <c r="BFU209" s="875"/>
      <c r="BFV209" s="875"/>
      <c r="BFW209" s="875"/>
      <c r="BFX209" s="875"/>
      <c r="BFY209" s="875"/>
      <c r="BGA209" s="875"/>
      <c r="BGB209" s="875"/>
      <c r="BGC209" s="875"/>
      <c r="BGD209" s="875"/>
      <c r="BGE209" s="875"/>
      <c r="BGF209" s="875"/>
      <c r="BGG209" s="875"/>
      <c r="BGH209" s="875"/>
      <c r="BGI209" s="875"/>
      <c r="BGJ209" s="875"/>
      <c r="BGK209" s="875"/>
      <c r="BGL209" s="875"/>
      <c r="BGM209" s="875"/>
      <c r="BGN209" s="875"/>
      <c r="BGO209" s="875"/>
      <c r="BGP209" s="875"/>
      <c r="BGQ209" s="875"/>
      <c r="BGR209" s="875"/>
      <c r="BGS209" s="875"/>
      <c r="BGT209" s="875"/>
      <c r="BGU209" s="875"/>
      <c r="BGV209" s="875"/>
      <c r="BGW209" s="875"/>
      <c r="BGX209" s="875"/>
      <c r="BGY209" s="875"/>
      <c r="BGZ209" s="875"/>
      <c r="BHA209" s="875"/>
      <c r="BHB209" s="875"/>
      <c r="BHC209" s="875"/>
      <c r="BHD209" s="875"/>
      <c r="BHE209" s="875"/>
      <c r="BHF209" s="875"/>
      <c r="BHG209" s="875"/>
      <c r="BHH209" s="875"/>
      <c r="BHI209" s="875"/>
      <c r="BHJ209" s="875"/>
      <c r="BHK209" s="875"/>
      <c r="BHL209" s="875"/>
      <c r="BHM209" s="875"/>
      <c r="BHN209" s="875"/>
      <c r="BHO209" s="875"/>
      <c r="BHP209" s="875"/>
      <c r="BHQ209" s="875"/>
      <c r="BHR209" s="875"/>
      <c r="BHS209" s="875"/>
      <c r="BHT209" s="875"/>
      <c r="BHU209" s="875"/>
      <c r="BHV209" s="875"/>
      <c r="BHW209" s="875"/>
      <c r="BHX209" s="875"/>
      <c r="BHY209" s="875"/>
      <c r="BHZ209" s="875"/>
      <c r="BIA209" s="875"/>
      <c r="BIB209" s="875"/>
      <c r="BIC209" s="875"/>
      <c r="BID209" s="875"/>
      <c r="BIE209" s="875"/>
      <c r="BIF209" s="875"/>
      <c r="BIG209" s="875"/>
      <c r="BIH209" s="875"/>
      <c r="BII209" s="875"/>
      <c r="BIJ209" s="875"/>
      <c r="BIK209" s="875"/>
      <c r="BIL209" s="875"/>
      <c r="BIM209" s="875"/>
      <c r="BIN209" s="875"/>
      <c r="BIO209" s="875"/>
      <c r="BIP209" s="875"/>
      <c r="BIQ209" s="875"/>
      <c r="BIR209" s="875"/>
      <c r="BIS209" s="875"/>
      <c r="BIT209" s="875"/>
      <c r="BIU209" s="875"/>
      <c r="BIV209" s="875"/>
      <c r="BIW209" s="875"/>
      <c r="BIX209" s="875"/>
      <c r="BIY209" s="875"/>
      <c r="BIZ209" s="875"/>
      <c r="BJA209" s="875"/>
      <c r="BJB209" s="875"/>
      <c r="BJC209" s="875"/>
      <c r="BJD209" s="875"/>
      <c r="BJE209" s="875"/>
      <c r="BJF209" s="875"/>
      <c r="BJG209" s="875"/>
      <c r="BJH209" s="875"/>
      <c r="BJI209" s="875"/>
      <c r="BJJ209" s="875"/>
      <c r="BJK209" s="875"/>
      <c r="BJL209" s="875"/>
      <c r="BJM209" s="875"/>
      <c r="BJN209" s="875"/>
      <c r="BJO209" s="875"/>
      <c r="BJP209" s="875"/>
      <c r="BJQ209" s="875"/>
      <c r="BJR209" s="875"/>
      <c r="BJS209" s="875"/>
      <c r="BJT209" s="875"/>
      <c r="BJU209" s="875"/>
      <c r="BJV209" s="875"/>
      <c r="BJW209" s="875"/>
      <c r="BJX209" s="875"/>
      <c r="BJY209" s="875"/>
      <c r="BJZ209" s="875"/>
      <c r="BKA209" s="875"/>
      <c r="BKB209" s="875"/>
      <c r="BKC209" s="875"/>
      <c r="BKD209" s="875"/>
      <c r="BKE209" s="875"/>
      <c r="BKF209" s="875"/>
      <c r="BKG209" s="875"/>
      <c r="BKH209" s="875"/>
      <c r="BKI209" s="875"/>
      <c r="BKJ209" s="875"/>
      <c r="BKK209" s="875"/>
      <c r="BKL209" s="875"/>
      <c r="BKM209" s="875"/>
      <c r="BKN209" s="875"/>
      <c r="BKO209" s="875"/>
      <c r="BKP209" s="875"/>
      <c r="BKQ209" s="875"/>
      <c r="BKR209" s="875"/>
      <c r="BKS209" s="875"/>
      <c r="BKT209" s="875"/>
      <c r="BKU209" s="875"/>
      <c r="BKV209" s="875"/>
      <c r="BKW209" s="875"/>
      <c r="BKX209" s="875"/>
      <c r="BKY209" s="875"/>
      <c r="BKZ209" s="875"/>
      <c r="BLA209" s="875"/>
      <c r="BLB209" s="875"/>
      <c r="BLC209" s="875"/>
      <c r="BLD209" s="875"/>
      <c r="BLE209" s="875"/>
      <c r="BLF209" s="875"/>
      <c r="BLG209" s="875"/>
      <c r="BLH209" s="875"/>
      <c r="BLI209" s="875"/>
      <c r="BLJ209" s="875"/>
      <c r="BLK209" s="875"/>
      <c r="BLL209" s="875"/>
      <c r="BLM209" s="875"/>
      <c r="BLN209" s="875"/>
      <c r="BLO209" s="875"/>
      <c r="BLP209" s="875"/>
      <c r="BLQ209" s="875"/>
      <c r="BLR209" s="875"/>
      <c r="BLS209" s="875"/>
      <c r="BLT209" s="875"/>
      <c r="BLU209" s="875"/>
      <c r="BLV209" s="875"/>
      <c r="BLW209" s="875"/>
      <c r="BLX209" s="875"/>
      <c r="BLY209" s="875"/>
      <c r="BLZ209" s="875"/>
      <c r="BMA209" s="875"/>
      <c r="BMB209" s="875"/>
      <c r="BMC209" s="875"/>
      <c r="BMD209" s="875"/>
      <c r="BME209" s="875"/>
      <c r="BMF209" s="875"/>
      <c r="BMG209" s="875"/>
      <c r="BMH209" s="875"/>
      <c r="BMI209" s="875"/>
      <c r="BMJ209" s="875"/>
      <c r="BMK209" s="875"/>
      <c r="BML209" s="875"/>
      <c r="BMM209" s="875"/>
      <c r="BMN209" s="875"/>
      <c r="BMO209" s="875"/>
      <c r="BMP209" s="875"/>
      <c r="BMQ209" s="875"/>
      <c r="BMR209" s="875"/>
      <c r="BMS209" s="875"/>
      <c r="BMT209" s="875"/>
      <c r="BMU209" s="875"/>
      <c r="BMV209" s="875"/>
      <c r="BMW209" s="875"/>
      <c r="BMX209" s="875"/>
      <c r="BMY209" s="875"/>
      <c r="BMZ209" s="875"/>
      <c r="BNA209" s="875"/>
      <c r="BNB209" s="875"/>
      <c r="BNC209" s="875"/>
      <c r="BND209" s="875"/>
      <c r="BNE209" s="875"/>
      <c r="BNF209" s="875"/>
      <c r="BNG209" s="875"/>
      <c r="BNH209" s="875"/>
      <c r="BNI209" s="875"/>
      <c r="BNJ209" s="875"/>
      <c r="BNK209" s="875"/>
      <c r="BNL209" s="875"/>
      <c r="BNM209" s="875"/>
      <c r="BNN209" s="875"/>
      <c r="BNO209" s="875"/>
      <c r="BNP209" s="875"/>
      <c r="BNQ209" s="875"/>
      <c r="BNR209" s="875"/>
      <c r="BNS209" s="875"/>
      <c r="BNT209" s="875"/>
      <c r="BNU209" s="875"/>
      <c r="BNV209" s="875"/>
      <c r="BNW209" s="875"/>
      <c r="BNX209" s="875"/>
      <c r="BNY209" s="875"/>
      <c r="BNZ209" s="875"/>
      <c r="BOA209" s="875"/>
      <c r="BOB209" s="875"/>
      <c r="BOC209" s="875"/>
      <c r="BOD209" s="875"/>
      <c r="BOE209" s="875"/>
      <c r="BOF209" s="875"/>
      <c r="BOG209" s="875"/>
      <c r="BOH209" s="875"/>
      <c r="BOI209" s="875"/>
      <c r="BOJ209" s="875"/>
      <c r="BOK209" s="875"/>
      <c r="BOL209" s="875"/>
      <c r="BOM209" s="875"/>
      <c r="BON209" s="875"/>
      <c r="BOO209" s="875"/>
      <c r="BOP209" s="875"/>
      <c r="BOQ209" s="875"/>
      <c r="BOR209" s="875"/>
      <c r="BOS209" s="875"/>
      <c r="BOT209" s="875"/>
      <c r="BOU209" s="875"/>
      <c r="BOV209" s="875"/>
      <c r="BOW209" s="875"/>
      <c r="BOX209" s="875"/>
      <c r="BOY209" s="875"/>
      <c r="BOZ209" s="875"/>
      <c r="BPA209" s="875"/>
      <c r="BPB209" s="875"/>
      <c r="BPC209" s="875"/>
      <c r="BPD209" s="875"/>
      <c r="BPE209" s="875"/>
      <c r="BPF209" s="875"/>
      <c r="BPG209" s="875"/>
      <c r="BPH209" s="875"/>
      <c r="BPI209" s="875"/>
      <c r="BPJ209" s="875"/>
      <c r="BPK209" s="875"/>
      <c r="BPL209" s="875"/>
      <c r="BPM209" s="875"/>
      <c r="BPN209" s="875"/>
      <c r="BPO209" s="875"/>
      <c r="BPP209" s="875"/>
      <c r="BPQ209" s="875"/>
      <c r="BPR209" s="875"/>
      <c r="BPS209" s="875"/>
      <c r="BPT209" s="875"/>
      <c r="BPU209" s="875"/>
      <c r="BPW209" s="875"/>
      <c r="BPX209" s="875"/>
      <c r="BPY209" s="875"/>
      <c r="BPZ209" s="875"/>
      <c r="BQA209" s="875"/>
      <c r="BQB209" s="875"/>
      <c r="BQC209" s="875"/>
      <c r="BQD209" s="875"/>
      <c r="BQE209" s="875"/>
      <c r="BQF209" s="875"/>
      <c r="BQG209" s="875"/>
      <c r="BQH209" s="875"/>
      <c r="BQI209" s="875"/>
      <c r="BQJ209" s="875"/>
      <c r="BQK209" s="875"/>
      <c r="BQL209" s="875"/>
      <c r="BQM209" s="875"/>
      <c r="BQN209" s="875"/>
      <c r="BQO209" s="875"/>
      <c r="BQP209" s="875"/>
      <c r="BQQ209" s="875"/>
      <c r="BQR209" s="875"/>
      <c r="BQS209" s="875"/>
      <c r="BQT209" s="875"/>
      <c r="BQU209" s="875"/>
      <c r="BQV209" s="875"/>
      <c r="BQW209" s="875"/>
      <c r="BQX209" s="875"/>
      <c r="BQY209" s="875"/>
      <c r="BQZ209" s="875"/>
      <c r="BRA209" s="875"/>
      <c r="BRB209" s="875"/>
      <c r="BRC209" s="875"/>
      <c r="BRD209" s="875"/>
      <c r="BRE209" s="875"/>
      <c r="BRF209" s="875"/>
      <c r="BRG209" s="875"/>
      <c r="BRH209" s="875"/>
      <c r="BRI209" s="875"/>
      <c r="BRJ209" s="875"/>
      <c r="BRK209" s="875"/>
      <c r="BRL209" s="875"/>
      <c r="BRM209" s="875"/>
      <c r="BRN209" s="875"/>
      <c r="BRO209" s="875"/>
      <c r="BRP209" s="875"/>
      <c r="BRQ209" s="875"/>
      <c r="BRR209" s="875"/>
      <c r="BRS209" s="875"/>
      <c r="BRT209" s="875"/>
      <c r="BRU209" s="875"/>
      <c r="BRV209" s="875"/>
      <c r="BRW209" s="875"/>
      <c r="BRX209" s="875"/>
      <c r="BRY209" s="875"/>
      <c r="BRZ209" s="875"/>
      <c r="BSA209" s="875"/>
      <c r="BSB209" s="875"/>
      <c r="BSC209" s="875"/>
      <c r="BSD209" s="875"/>
      <c r="BSE209" s="875"/>
      <c r="BSF209" s="875"/>
      <c r="BSG209" s="875"/>
      <c r="BSH209" s="875"/>
      <c r="BSI209" s="875"/>
      <c r="BSJ209" s="875"/>
      <c r="BSK209" s="875"/>
      <c r="BSL209" s="875"/>
      <c r="BSM209" s="875"/>
      <c r="BSN209" s="875"/>
      <c r="BSO209" s="875"/>
      <c r="BSP209" s="875"/>
      <c r="BSQ209" s="875"/>
      <c r="BSR209" s="875"/>
      <c r="BSS209" s="875"/>
      <c r="BST209" s="875"/>
      <c r="BSU209" s="875"/>
      <c r="BSV209" s="875"/>
      <c r="BSW209" s="875"/>
      <c r="BSX209" s="875"/>
      <c r="BSY209" s="875"/>
      <c r="BSZ209" s="875"/>
      <c r="BTA209" s="875"/>
      <c r="BTB209" s="875"/>
      <c r="BTC209" s="875"/>
      <c r="BTD209" s="875"/>
      <c r="BTE209" s="875"/>
      <c r="BTF209" s="875"/>
      <c r="BTG209" s="875"/>
      <c r="BTH209" s="875"/>
      <c r="BTI209" s="875"/>
      <c r="BTJ209" s="875"/>
      <c r="BTK209" s="875"/>
      <c r="BTL209" s="875"/>
      <c r="BTM209" s="875"/>
      <c r="BTN209" s="875"/>
      <c r="BTO209" s="875"/>
      <c r="BTP209" s="875"/>
      <c r="BTQ209" s="875"/>
      <c r="BTR209" s="875"/>
      <c r="BTS209" s="875"/>
      <c r="BTT209" s="875"/>
      <c r="BTU209" s="875"/>
      <c r="BTV209" s="875"/>
      <c r="BTW209" s="875"/>
      <c r="BTX209" s="875"/>
      <c r="BTY209" s="875"/>
      <c r="BTZ209" s="875"/>
      <c r="BUA209" s="875"/>
      <c r="BUB209" s="875"/>
      <c r="BUC209" s="875"/>
      <c r="BUD209" s="875"/>
      <c r="BUE209" s="875"/>
      <c r="BUF209" s="875"/>
      <c r="BUG209" s="875"/>
      <c r="BUH209" s="875"/>
      <c r="BUI209" s="875"/>
      <c r="BUJ209" s="875"/>
      <c r="BUK209" s="875"/>
      <c r="BUL209" s="875"/>
      <c r="BUM209" s="875"/>
      <c r="BUN209" s="875"/>
      <c r="BUO209" s="875"/>
      <c r="BUP209" s="875"/>
      <c r="BUQ209" s="875"/>
      <c r="BUR209" s="875"/>
      <c r="BUS209" s="875"/>
      <c r="BUT209" s="875"/>
      <c r="BUU209" s="875"/>
      <c r="BUV209" s="875"/>
      <c r="BUW209" s="875"/>
      <c r="BUX209" s="875"/>
      <c r="BUY209" s="875"/>
      <c r="BUZ209" s="875"/>
      <c r="BVA209" s="875"/>
      <c r="BVB209" s="875"/>
      <c r="BVC209" s="875"/>
      <c r="BVD209" s="875"/>
      <c r="BVE209" s="875"/>
      <c r="BVF209" s="875"/>
      <c r="BVG209" s="875"/>
      <c r="BVH209" s="875"/>
      <c r="BVI209" s="875"/>
      <c r="BVJ209" s="875"/>
      <c r="BVK209" s="875"/>
      <c r="BVL209" s="875"/>
      <c r="BVM209" s="875"/>
      <c r="BVN209" s="875"/>
      <c r="BVO209" s="875"/>
      <c r="BVP209" s="875"/>
      <c r="BVQ209" s="875"/>
      <c r="BVR209" s="875"/>
      <c r="BVS209" s="875"/>
      <c r="BVT209" s="875"/>
      <c r="BVU209" s="875"/>
      <c r="BVV209" s="875"/>
      <c r="BVW209" s="875"/>
      <c r="BVX209" s="875"/>
      <c r="BVY209" s="875"/>
      <c r="BVZ209" s="875"/>
      <c r="BWA209" s="875"/>
      <c r="BWB209" s="875"/>
      <c r="BWC209" s="875"/>
      <c r="BWD209" s="875"/>
      <c r="BWE209" s="875"/>
      <c r="BWF209" s="875"/>
      <c r="BWG209" s="875"/>
      <c r="BWH209" s="875"/>
      <c r="BWI209" s="875"/>
      <c r="BWJ209" s="875"/>
      <c r="BWK209" s="875"/>
      <c r="BWL209" s="875"/>
      <c r="BWM209" s="875"/>
      <c r="BWN209" s="875"/>
      <c r="BWO209" s="875"/>
      <c r="BWP209" s="875"/>
      <c r="BWQ209" s="875"/>
      <c r="BWR209" s="875"/>
      <c r="BWS209" s="875"/>
      <c r="BWT209" s="875"/>
      <c r="BWU209" s="875"/>
      <c r="BWV209" s="875"/>
      <c r="BWW209" s="875"/>
      <c r="BWX209" s="875"/>
      <c r="BWY209" s="875"/>
      <c r="BWZ209" s="875"/>
      <c r="BXA209" s="875"/>
      <c r="BXB209" s="875"/>
      <c r="BXC209" s="875"/>
      <c r="BXD209" s="875"/>
      <c r="BXE209" s="875"/>
      <c r="BXF209" s="875"/>
      <c r="BXG209" s="875"/>
      <c r="BXH209" s="875"/>
      <c r="BXI209" s="875"/>
      <c r="BXJ209" s="875"/>
      <c r="BXK209" s="875"/>
      <c r="BXL209" s="875"/>
      <c r="BXM209" s="875"/>
      <c r="BXN209" s="875"/>
      <c r="BXO209" s="875"/>
      <c r="BXP209" s="875"/>
      <c r="BXQ209" s="875"/>
      <c r="BXR209" s="875"/>
      <c r="BXS209" s="875"/>
      <c r="BXT209" s="875"/>
      <c r="BXU209" s="875"/>
      <c r="BXV209" s="875"/>
      <c r="BXW209" s="875"/>
      <c r="BXX209" s="875"/>
      <c r="BXY209" s="875"/>
      <c r="BXZ209" s="875"/>
      <c r="BYA209" s="875"/>
      <c r="BYB209" s="875"/>
      <c r="BYC209" s="875"/>
      <c r="BYD209" s="875"/>
      <c r="BYE209" s="875"/>
      <c r="BYF209" s="875"/>
      <c r="BYG209" s="875"/>
      <c r="BYH209" s="875"/>
      <c r="BYI209" s="875"/>
      <c r="BYJ209" s="875"/>
      <c r="BYK209" s="875"/>
      <c r="BYL209" s="875"/>
      <c r="BYM209" s="875"/>
      <c r="BYN209" s="875"/>
      <c r="BYO209" s="875"/>
      <c r="BYP209" s="875"/>
      <c r="BYQ209" s="875"/>
      <c r="BYR209" s="875"/>
      <c r="BYS209" s="875"/>
      <c r="BYT209" s="875"/>
      <c r="BYU209" s="875"/>
      <c r="BYV209" s="875"/>
      <c r="BYW209" s="875"/>
      <c r="BYX209" s="875"/>
      <c r="BYY209" s="875"/>
      <c r="BYZ209" s="875"/>
      <c r="BZA209" s="875"/>
      <c r="BZB209" s="875"/>
      <c r="BZC209" s="875"/>
      <c r="BZD209" s="875"/>
      <c r="BZE209" s="875"/>
      <c r="BZF209" s="875"/>
      <c r="BZG209" s="875"/>
      <c r="BZH209" s="875"/>
      <c r="BZI209" s="875"/>
      <c r="BZJ209" s="875"/>
      <c r="BZK209" s="875"/>
      <c r="BZL209" s="875"/>
      <c r="BZM209" s="875"/>
      <c r="BZN209" s="875"/>
      <c r="BZO209" s="875"/>
      <c r="BZP209" s="875"/>
      <c r="BZQ209" s="875"/>
      <c r="BZS209" s="875"/>
      <c r="BZT209" s="875"/>
      <c r="BZU209" s="875"/>
      <c r="BZV209" s="875"/>
      <c r="BZW209" s="875"/>
      <c r="BZX209" s="875"/>
      <c r="BZY209" s="875"/>
      <c r="BZZ209" s="875"/>
      <c r="CAA209" s="875"/>
      <c r="CAB209" s="875"/>
      <c r="CAC209" s="875"/>
      <c r="CAD209" s="875"/>
      <c r="CAE209" s="875"/>
      <c r="CAF209" s="875"/>
      <c r="CAG209" s="875"/>
      <c r="CAH209" s="875"/>
      <c r="CAI209" s="875"/>
      <c r="CAJ209" s="875"/>
      <c r="CAK209" s="875"/>
      <c r="CAL209" s="875"/>
      <c r="CAM209" s="875"/>
      <c r="CAN209" s="875"/>
      <c r="CAO209" s="875"/>
      <c r="CAP209" s="875"/>
      <c r="CAQ209" s="875"/>
      <c r="CAR209" s="875"/>
      <c r="CAS209" s="875"/>
      <c r="CAT209" s="875"/>
      <c r="CAU209" s="875"/>
      <c r="CAV209" s="875"/>
      <c r="CAW209" s="875"/>
      <c r="CAX209" s="875"/>
      <c r="CAY209" s="875"/>
      <c r="CAZ209" s="875"/>
      <c r="CBA209" s="875"/>
      <c r="CBB209" s="875"/>
      <c r="CBC209" s="875"/>
      <c r="CBD209" s="875"/>
      <c r="CBE209" s="875"/>
      <c r="CBF209" s="875"/>
      <c r="CBG209" s="875"/>
      <c r="CBH209" s="875"/>
      <c r="CBI209" s="875"/>
      <c r="CBJ209" s="875"/>
      <c r="CBK209" s="875"/>
      <c r="CBL209" s="875"/>
      <c r="CBM209" s="875"/>
      <c r="CBN209" s="875"/>
      <c r="CBO209" s="875"/>
      <c r="CBP209" s="875"/>
      <c r="CBQ209" s="875"/>
      <c r="CBR209" s="875"/>
      <c r="CBS209" s="875"/>
      <c r="CBT209" s="875"/>
      <c r="CBU209" s="875"/>
      <c r="CBV209" s="875"/>
      <c r="CBW209" s="875"/>
      <c r="CBX209" s="875"/>
      <c r="CBY209" s="875"/>
      <c r="CBZ209" s="875"/>
      <c r="CCA209" s="875"/>
      <c r="CCB209" s="875"/>
      <c r="CCC209" s="875"/>
      <c r="CCD209" s="875"/>
      <c r="CCE209" s="875"/>
      <c r="CCF209" s="875"/>
      <c r="CCG209" s="875"/>
      <c r="CCH209" s="875"/>
      <c r="CCI209" s="875"/>
      <c r="CCJ209" s="875"/>
      <c r="CCK209" s="875"/>
      <c r="CCL209" s="875"/>
      <c r="CCM209" s="875"/>
      <c r="CCN209" s="875"/>
      <c r="CCO209" s="875"/>
      <c r="CCP209" s="875"/>
      <c r="CCQ209" s="875"/>
      <c r="CCR209" s="875"/>
      <c r="CCS209" s="875"/>
      <c r="CCT209" s="875"/>
      <c r="CCU209" s="875"/>
      <c r="CCV209" s="875"/>
      <c r="CCW209" s="875"/>
      <c r="CCX209" s="875"/>
      <c r="CCY209" s="875"/>
      <c r="CCZ209" s="875"/>
      <c r="CDA209" s="875"/>
      <c r="CDB209" s="875"/>
      <c r="CDC209" s="875"/>
      <c r="CDD209" s="875"/>
      <c r="CDE209" s="875"/>
      <c r="CDF209" s="875"/>
      <c r="CDG209" s="875"/>
      <c r="CDH209" s="875"/>
      <c r="CDI209" s="875"/>
      <c r="CDJ209" s="875"/>
      <c r="CDK209" s="875"/>
      <c r="CDL209" s="875"/>
      <c r="CDM209" s="875"/>
      <c r="CDN209" s="875"/>
      <c r="CDO209" s="875"/>
      <c r="CDP209" s="875"/>
      <c r="CDQ209" s="875"/>
      <c r="CDR209" s="875"/>
      <c r="CDS209" s="875"/>
      <c r="CDT209" s="875"/>
      <c r="CDU209" s="875"/>
      <c r="CDV209" s="875"/>
      <c r="CDW209" s="875"/>
      <c r="CDX209" s="875"/>
      <c r="CDY209" s="875"/>
      <c r="CDZ209" s="875"/>
      <c r="CEA209" s="875"/>
      <c r="CEB209" s="875"/>
      <c r="CEC209" s="875"/>
      <c r="CED209" s="875"/>
      <c r="CEE209" s="875"/>
      <c r="CEF209" s="875"/>
      <c r="CEG209" s="875"/>
      <c r="CEH209" s="875"/>
      <c r="CEI209" s="875"/>
      <c r="CEJ209" s="875"/>
      <c r="CEK209" s="875"/>
      <c r="CEL209" s="875"/>
      <c r="CEM209" s="875"/>
      <c r="CEN209" s="875"/>
      <c r="CEO209" s="875"/>
      <c r="CEP209" s="875"/>
      <c r="CEQ209" s="875"/>
      <c r="CER209" s="875"/>
      <c r="CES209" s="875"/>
      <c r="CET209" s="875"/>
      <c r="CEU209" s="875"/>
      <c r="CEV209" s="875"/>
      <c r="CEW209" s="875"/>
      <c r="CEX209" s="875"/>
      <c r="CEY209" s="875"/>
      <c r="CEZ209" s="875"/>
      <c r="CFA209" s="875"/>
      <c r="CFB209" s="875"/>
      <c r="CFC209" s="875"/>
      <c r="CFD209" s="875"/>
      <c r="CFE209" s="875"/>
      <c r="CFF209" s="875"/>
      <c r="CFG209" s="875"/>
      <c r="CFH209" s="875"/>
      <c r="CFI209" s="875"/>
      <c r="CFJ209" s="875"/>
      <c r="CFK209" s="875"/>
      <c r="CFL209" s="875"/>
      <c r="CFM209" s="875"/>
      <c r="CFN209" s="875"/>
      <c r="CFO209" s="875"/>
      <c r="CFP209" s="875"/>
      <c r="CFQ209" s="875"/>
      <c r="CFR209" s="875"/>
      <c r="CFS209" s="875"/>
      <c r="CFT209" s="875"/>
      <c r="CFU209" s="875"/>
      <c r="CFV209" s="875"/>
      <c r="CFW209" s="875"/>
      <c r="CFX209" s="875"/>
      <c r="CFY209" s="875"/>
      <c r="CFZ209" s="875"/>
      <c r="CGA209" s="875"/>
      <c r="CGB209" s="875"/>
      <c r="CGC209" s="875"/>
      <c r="CGD209" s="875"/>
      <c r="CGE209" s="875"/>
      <c r="CGF209" s="875"/>
      <c r="CGG209" s="875"/>
      <c r="CGH209" s="875"/>
      <c r="CGI209" s="875"/>
      <c r="CGJ209" s="875"/>
      <c r="CGK209" s="875"/>
      <c r="CGL209" s="875"/>
      <c r="CGM209" s="875"/>
      <c r="CGN209" s="875"/>
      <c r="CGO209" s="875"/>
      <c r="CGP209" s="875"/>
      <c r="CGQ209" s="875"/>
      <c r="CGR209" s="875"/>
      <c r="CGS209" s="875"/>
      <c r="CGT209" s="875"/>
      <c r="CGU209" s="875"/>
      <c r="CGV209" s="875"/>
      <c r="CGW209" s="875"/>
      <c r="CGX209" s="875"/>
      <c r="CGY209" s="875"/>
      <c r="CGZ209" s="875"/>
      <c r="CHA209" s="875"/>
      <c r="CHB209" s="875"/>
      <c r="CHC209" s="875"/>
      <c r="CHD209" s="875"/>
      <c r="CHE209" s="875"/>
      <c r="CHF209" s="875"/>
      <c r="CHG209" s="875"/>
      <c r="CHH209" s="875"/>
      <c r="CHI209" s="875"/>
      <c r="CHJ209" s="875"/>
      <c r="CHK209" s="875"/>
      <c r="CHL209" s="875"/>
      <c r="CHM209" s="875"/>
      <c r="CHN209" s="875"/>
      <c r="CHO209" s="875"/>
      <c r="CHP209" s="875"/>
      <c r="CHQ209" s="875"/>
      <c r="CHR209" s="875"/>
      <c r="CHS209" s="875"/>
      <c r="CHT209" s="875"/>
      <c r="CHU209" s="875"/>
      <c r="CHV209" s="875"/>
      <c r="CHW209" s="875"/>
      <c r="CHX209" s="875"/>
      <c r="CHY209" s="875"/>
      <c r="CHZ209" s="875"/>
      <c r="CIA209" s="875"/>
      <c r="CIB209" s="875"/>
      <c r="CIC209" s="875"/>
      <c r="CID209" s="875"/>
      <c r="CIE209" s="875"/>
      <c r="CIF209" s="875"/>
      <c r="CIG209" s="875"/>
      <c r="CIH209" s="875"/>
      <c r="CII209" s="875"/>
      <c r="CIJ209" s="875"/>
      <c r="CIK209" s="875"/>
      <c r="CIL209" s="875"/>
      <c r="CIM209" s="875"/>
      <c r="CIN209" s="875"/>
      <c r="CIO209" s="875"/>
      <c r="CIP209" s="875"/>
      <c r="CIQ209" s="875"/>
      <c r="CIR209" s="875"/>
      <c r="CIS209" s="875"/>
      <c r="CIT209" s="875"/>
      <c r="CIU209" s="875"/>
      <c r="CIV209" s="875"/>
      <c r="CIW209" s="875"/>
      <c r="CIX209" s="875"/>
      <c r="CIY209" s="875"/>
      <c r="CIZ209" s="875"/>
      <c r="CJA209" s="875"/>
      <c r="CJB209" s="875"/>
      <c r="CJC209" s="875"/>
      <c r="CJD209" s="875"/>
      <c r="CJE209" s="875"/>
      <c r="CJF209" s="875"/>
      <c r="CJG209" s="875"/>
      <c r="CJH209" s="875"/>
      <c r="CJI209" s="875"/>
      <c r="CJJ209" s="875"/>
      <c r="CJK209" s="875"/>
      <c r="CJL209" s="875"/>
      <c r="CJM209" s="875"/>
      <c r="CJO209" s="875"/>
      <c r="CJP209" s="875"/>
      <c r="CJQ209" s="875"/>
      <c r="CJR209" s="875"/>
      <c r="CJS209" s="875"/>
      <c r="CJT209" s="875"/>
      <c r="CJU209" s="875"/>
      <c r="CJV209" s="875"/>
      <c r="CJW209" s="875"/>
      <c r="CJX209" s="875"/>
      <c r="CJY209" s="875"/>
      <c r="CJZ209" s="875"/>
      <c r="CKA209" s="875"/>
      <c r="CKB209" s="875"/>
      <c r="CKC209" s="875"/>
      <c r="CKD209" s="875"/>
      <c r="CKE209" s="875"/>
      <c r="CKF209" s="875"/>
      <c r="CKG209" s="875"/>
      <c r="CKH209" s="875"/>
      <c r="CKI209" s="875"/>
      <c r="CKJ209" s="875"/>
      <c r="CKK209" s="875"/>
      <c r="CKL209" s="875"/>
      <c r="CKM209" s="875"/>
      <c r="CKN209" s="875"/>
      <c r="CKO209" s="875"/>
      <c r="CKP209" s="875"/>
      <c r="CKQ209" s="875"/>
      <c r="CKR209" s="875"/>
      <c r="CKS209" s="875"/>
      <c r="CKT209" s="875"/>
      <c r="CKU209" s="875"/>
      <c r="CKV209" s="875"/>
      <c r="CKW209" s="875"/>
      <c r="CKX209" s="875"/>
      <c r="CKY209" s="875"/>
      <c r="CKZ209" s="875"/>
      <c r="CLA209" s="875"/>
      <c r="CLB209" s="875"/>
      <c r="CLC209" s="875"/>
      <c r="CLD209" s="875"/>
      <c r="CLE209" s="875"/>
      <c r="CLF209" s="875"/>
      <c r="CLG209" s="875"/>
      <c r="CLH209" s="875"/>
      <c r="CLI209" s="875"/>
      <c r="CLJ209" s="875"/>
      <c r="CLK209" s="875"/>
      <c r="CLL209" s="875"/>
      <c r="CLM209" s="875"/>
      <c r="CLN209" s="875"/>
      <c r="CLO209" s="875"/>
      <c r="CLP209" s="875"/>
      <c r="CLQ209" s="875"/>
      <c r="CLR209" s="875"/>
      <c r="CLS209" s="875"/>
      <c r="CLT209" s="875"/>
      <c r="CLU209" s="875"/>
      <c r="CLV209" s="875"/>
      <c r="CLW209" s="875"/>
      <c r="CLX209" s="875"/>
      <c r="CLY209" s="875"/>
      <c r="CLZ209" s="875"/>
      <c r="CMA209" s="875"/>
      <c r="CMB209" s="875"/>
      <c r="CMC209" s="875"/>
      <c r="CMD209" s="875"/>
      <c r="CME209" s="875"/>
      <c r="CMF209" s="875"/>
      <c r="CMG209" s="875"/>
      <c r="CMH209" s="875"/>
      <c r="CMI209" s="875"/>
      <c r="CMJ209" s="875"/>
      <c r="CMK209" s="875"/>
      <c r="CML209" s="875"/>
      <c r="CMM209" s="875"/>
      <c r="CMN209" s="875"/>
      <c r="CMO209" s="875"/>
      <c r="CMP209" s="875"/>
      <c r="CMQ209" s="875"/>
      <c r="CMR209" s="875"/>
      <c r="CMS209" s="875"/>
      <c r="CMT209" s="875"/>
      <c r="CMU209" s="875"/>
      <c r="CMV209" s="875"/>
      <c r="CMW209" s="875"/>
      <c r="CMX209" s="875"/>
      <c r="CMY209" s="875"/>
      <c r="CMZ209" s="875"/>
      <c r="CNA209" s="875"/>
      <c r="CNB209" s="875"/>
      <c r="CNC209" s="875"/>
      <c r="CND209" s="875"/>
      <c r="CNE209" s="875"/>
      <c r="CNF209" s="875"/>
      <c r="CNG209" s="875"/>
      <c r="CNH209" s="875"/>
      <c r="CNI209" s="875"/>
      <c r="CNJ209" s="875"/>
      <c r="CNK209" s="875"/>
      <c r="CNL209" s="875"/>
      <c r="CNM209" s="875"/>
      <c r="CNN209" s="875"/>
      <c r="CNO209" s="875"/>
      <c r="CNP209" s="875"/>
      <c r="CNQ209" s="875"/>
      <c r="CNR209" s="875"/>
      <c r="CNS209" s="875"/>
      <c r="CNT209" s="875"/>
      <c r="CNU209" s="875"/>
      <c r="CNV209" s="875"/>
      <c r="CNW209" s="875"/>
      <c r="CNX209" s="875"/>
      <c r="CNY209" s="875"/>
      <c r="CNZ209" s="875"/>
      <c r="COA209" s="875"/>
      <c r="COB209" s="875"/>
      <c r="COC209" s="875"/>
      <c r="COD209" s="875"/>
      <c r="COE209" s="875"/>
      <c r="COF209" s="875"/>
      <c r="COG209" s="875"/>
      <c r="COH209" s="875"/>
      <c r="COI209" s="875"/>
      <c r="COJ209" s="875"/>
      <c r="COK209" s="875"/>
      <c r="COL209" s="875"/>
      <c r="COM209" s="875"/>
      <c r="CON209" s="875"/>
      <c r="COO209" s="875"/>
      <c r="COP209" s="875"/>
      <c r="COQ209" s="875"/>
      <c r="COR209" s="875"/>
      <c r="COS209" s="875"/>
      <c r="COT209" s="875"/>
      <c r="COU209" s="875"/>
      <c r="COV209" s="875"/>
      <c r="COW209" s="875"/>
      <c r="COX209" s="875"/>
      <c r="COY209" s="875"/>
      <c r="COZ209" s="875"/>
      <c r="CPA209" s="875"/>
      <c r="CPB209" s="875"/>
      <c r="CPC209" s="875"/>
      <c r="CPD209" s="875"/>
      <c r="CPE209" s="875"/>
      <c r="CPF209" s="875"/>
      <c r="CPG209" s="875"/>
      <c r="CPH209" s="875"/>
      <c r="CPI209" s="875"/>
      <c r="CPJ209" s="875"/>
      <c r="CPK209" s="875"/>
      <c r="CPL209" s="875"/>
      <c r="CPM209" s="875"/>
      <c r="CPN209" s="875"/>
      <c r="CPO209" s="875"/>
      <c r="CPP209" s="875"/>
      <c r="CPQ209" s="875"/>
      <c r="CPR209" s="875"/>
      <c r="CPS209" s="875"/>
      <c r="CPT209" s="875"/>
      <c r="CPU209" s="875"/>
      <c r="CPV209" s="875"/>
      <c r="CPW209" s="875"/>
      <c r="CPX209" s="875"/>
      <c r="CPY209" s="875"/>
      <c r="CPZ209" s="875"/>
      <c r="CQA209" s="875"/>
      <c r="CQB209" s="875"/>
      <c r="CQC209" s="875"/>
      <c r="CQD209" s="875"/>
      <c r="CQE209" s="875"/>
      <c r="CQF209" s="875"/>
      <c r="CQG209" s="875"/>
      <c r="CQH209" s="875"/>
      <c r="CQI209" s="875"/>
      <c r="CQJ209" s="875"/>
      <c r="CQK209" s="875"/>
      <c r="CQL209" s="875"/>
      <c r="CQM209" s="875"/>
      <c r="CQN209" s="875"/>
      <c r="CQO209" s="875"/>
      <c r="CQP209" s="875"/>
      <c r="CQQ209" s="875"/>
      <c r="CQR209" s="875"/>
      <c r="CQS209" s="875"/>
      <c r="CQT209" s="875"/>
      <c r="CQU209" s="875"/>
      <c r="CQV209" s="875"/>
      <c r="CQW209" s="875"/>
      <c r="CQX209" s="875"/>
      <c r="CQY209" s="875"/>
      <c r="CQZ209" s="875"/>
      <c r="CRA209" s="875"/>
      <c r="CRB209" s="875"/>
      <c r="CRC209" s="875"/>
      <c r="CRD209" s="875"/>
      <c r="CRE209" s="875"/>
      <c r="CRF209" s="875"/>
      <c r="CRG209" s="875"/>
      <c r="CRH209" s="875"/>
      <c r="CRI209" s="875"/>
      <c r="CRJ209" s="875"/>
      <c r="CRK209" s="875"/>
      <c r="CRL209" s="875"/>
      <c r="CRM209" s="875"/>
      <c r="CRN209" s="875"/>
      <c r="CRO209" s="875"/>
      <c r="CRP209" s="875"/>
      <c r="CRQ209" s="875"/>
      <c r="CRR209" s="875"/>
      <c r="CRS209" s="875"/>
      <c r="CRT209" s="875"/>
      <c r="CRU209" s="875"/>
      <c r="CRV209" s="875"/>
      <c r="CRW209" s="875"/>
      <c r="CRX209" s="875"/>
      <c r="CRY209" s="875"/>
      <c r="CRZ209" s="875"/>
      <c r="CSA209" s="875"/>
      <c r="CSB209" s="875"/>
      <c r="CSC209" s="875"/>
      <c r="CSD209" s="875"/>
      <c r="CSE209" s="875"/>
      <c r="CSF209" s="875"/>
      <c r="CSG209" s="875"/>
      <c r="CSH209" s="875"/>
      <c r="CSI209" s="875"/>
      <c r="CSJ209" s="875"/>
      <c r="CSK209" s="875"/>
      <c r="CSL209" s="875"/>
      <c r="CSM209" s="875"/>
      <c r="CSN209" s="875"/>
      <c r="CSO209" s="875"/>
      <c r="CSP209" s="875"/>
      <c r="CSQ209" s="875"/>
      <c r="CSR209" s="875"/>
      <c r="CSS209" s="875"/>
      <c r="CST209" s="875"/>
      <c r="CSU209" s="875"/>
      <c r="CSV209" s="875"/>
      <c r="CSW209" s="875"/>
      <c r="CSX209" s="875"/>
      <c r="CSY209" s="875"/>
      <c r="CSZ209" s="875"/>
      <c r="CTA209" s="875"/>
      <c r="CTB209" s="875"/>
      <c r="CTC209" s="875"/>
      <c r="CTD209" s="875"/>
      <c r="CTE209" s="875"/>
      <c r="CTF209" s="875"/>
      <c r="CTG209" s="875"/>
      <c r="CTH209" s="875"/>
      <c r="CTI209" s="875"/>
      <c r="CTK209" s="875"/>
      <c r="CTL209" s="875"/>
      <c r="CTM209" s="875"/>
      <c r="CTN209" s="875"/>
      <c r="CTO209" s="875"/>
      <c r="CTP209" s="875"/>
      <c r="CTQ209" s="875"/>
      <c r="CTR209" s="875"/>
      <c r="CTS209" s="875"/>
      <c r="CTT209" s="875"/>
      <c r="CTU209" s="875"/>
      <c r="CTV209" s="875"/>
      <c r="CTW209" s="875"/>
      <c r="CTX209" s="875"/>
      <c r="CTY209" s="875"/>
      <c r="CTZ209" s="875"/>
      <c r="CUA209" s="875"/>
      <c r="CUB209" s="875"/>
      <c r="CUC209" s="875"/>
      <c r="CUD209" s="875"/>
      <c r="CUE209" s="875"/>
      <c r="CUF209" s="875"/>
      <c r="CUG209" s="875"/>
      <c r="CUH209" s="875"/>
      <c r="CUI209" s="875"/>
      <c r="CUJ209" s="875"/>
      <c r="CUK209" s="875"/>
      <c r="CUL209" s="875"/>
      <c r="CUM209" s="875"/>
      <c r="CUN209" s="875"/>
      <c r="CUO209" s="875"/>
      <c r="CUP209" s="875"/>
      <c r="CUQ209" s="875"/>
      <c r="CUR209" s="875"/>
      <c r="CUS209" s="875"/>
      <c r="CUT209" s="875"/>
      <c r="CUU209" s="875"/>
      <c r="CUV209" s="875"/>
      <c r="CUW209" s="875"/>
      <c r="CUX209" s="875"/>
      <c r="CUY209" s="875"/>
      <c r="CUZ209" s="875"/>
      <c r="CVA209" s="875"/>
      <c r="CVB209" s="875"/>
      <c r="CVC209" s="875"/>
      <c r="CVD209" s="875"/>
      <c r="CVE209" s="875"/>
      <c r="CVF209" s="875"/>
      <c r="CVG209" s="875"/>
      <c r="CVH209" s="875"/>
      <c r="CVI209" s="875"/>
      <c r="CVJ209" s="875"/>
      <c r="CVK209" s="875"/>
      <c r="CVL209" s="875"/>
      <c r="CVM209" s="875"/>
      <c r="CVN209" s="875"/>
      <c r="CVO209" s="875"/>
      <c r="CVP209" s="875"/>
      <c r="CVQ209" s="875"/>
      <c r="CVR209" s="875"/>
      <c r="CVS209" s="875"/>
      <c r="CVT209" s="875"/>
      <c r="CVU209" s="875"/>
      <c r="CVV209" s="875"/>
      <c r="CVW209" s="875"/>
      <c r="CVX209" s="875"/>
      <c r="CVY209" s="875"/>
      <c r="CVZ209" s="875"/>
      <c r="CWA209" s="875"/>
      <c r="CWB209" s="875"/>
      <c r="CWC209" s="875"/>
      <c r="CWD209" s="875"/>
      <c r="CWE209" s="875"/>
      <c r="CWF209" s="875"/>
      <c r="CWG209" s="875"/>
      <c r="CWH209" s="875"/>
      <c r="CWI209" s="875"/>
      <c r="CWJ209" s="875"/>
      <c r="CWK209" s="875"/>
      <c r="CWL209" s="875"/>
      <c r="CWM209" s="875"/>
      <c r="CWN209" s="875"/>
      <c r="CWO209" s="875"/>
      <c r="CWP209" s="875"/>
      <c r="CWQ209" s="875"/>
      <c r="CWR209" s="875"/>
      <c r="CWS209" s="875"/>
      <c r="CWT209" s="875"/>
      <c r="CWU209" s="875"/>
      <c r="CWV209" s="875"/>
      <c r="CWW209" s="875"/>
      <c r="CWX209" s="875"/>
      <c r="CWY209" s="875"/>
      <c r="CWZ209" s="875"/>
      <c r="CXA209" s="875"/>
      <c r="CXB209" s="875"/>
      <c r="CXC209" s="875"/>
      <c r="CXD209" s="875"/>
      <c r="CXE209" s="875"/>
      <c r="CXF209" s="875"/>
      <c r="CXG209" s="875"/>
      <c r="CXH209" s="875"/>
      <c r="CXI209" s="875"/>
      <c r="CXJ209" s="875"/>
      <c r="CXK209" s="875"/>
      <c r="CXL209" s="875"/>
      <c r="CXM209" s="875"/>
      <c r="CXN209" s="875"/>
      <c r="CXO209" s="875"/>
      <c r="CXP209" s="875"/>
      <c r="CXQ209" s="875"/>
      <c r="CXR209" s="875"/>
      <c r="CXS209" s="875"/>
      <c r="CXT209" s="875"/>
      <c r="CXU209" s="875"/>
      <c r="CXV209" s="875"/>
      <c r="CXW209" s="875"/>
      <c r="CXX209" s="875"/>
      <c r="CXY209" s="875"/>
      <c r="CXZ209" s="875"/>
      <c r="CYA209" s="875"/>
      <c r="CYB209" s="875"/>
      <c r="CYC209" s="875"/>
      <c r="CYD209" s="875"/>
      <c r="CYE209" s="875"/>
      <c r="CYF209" s="875"/>
      <c r="CYG209" s="875"/>
      <c r="CYH209" s="875"/>
      <c r="CYI209" s="875"/>
      <c r="CYJ209" s="875"/>
      <c r="CYK209" s="875"/>
      <c r="CYL209" s="875"/>
      <c r="CYM209" s="875"/>
      <c r="CYN209" s="875"/>
      <c r="CYO209" s="875"/>
      <c r="CYP209" s="875"/>
      <c r="CYQ209" s="875"/>
      <c r="CYR209" s="875"/>
      <c r="CYS209" s="875"/>
      <c r="CYT209" s="875"/>
      <c r="CYU209" s="875"/>
      <c r="CYV209" s="875"/>
      <c r="CYW209" s="875"/>
      <c r="CYX209" s="875"/>
      <c r="CYY209" s="875"/>
      <c r="CYZ209" s="875"/>
      <c r="CZA209" s="875"/>
      <c r="CZB209" s="875"/>
      <c r="CZC209" s="875"/>
      <c r="CZD209" s="875"/>
      <c r="CZE209" s="875"/>
      <c r="CZF209" s="875"/>
      <c r="CZG209" s="875"/>
      <c r="CZH209" s="875"/>
      <c r="CZI209" s="875"/>
      <c r="CZJ209" s="875"/>
      <c r="CZK209" s="875"/>
      <c r="CZL209" s="875"/>
      <c r="CZM209" s="875"/>
      <c r="CZN209" s="875"/>
      <c r="CZO209" s="875"/>
      <c r="CZP209" s="875"/>
      <c r="CZQ209" s="875"/>
      <c r="CZR209" s="875"/>
      <c r="CZS209" s="875"/>
      <c r="CZT209" s="875"/>
      <c r="CZU209" s="875"/>
      <c r="CZV209" s="875"/>
      <c r="CZW209" s="875"/>
      <c r="CZX209" s="875"/>
      <c r="CZY209" s="875"/>
      <c r="CZZ209" s="875"/>
      <c r="DAA209" s="875"/>
      <c r="DAB209" s="875"/>
      <c r="DAC209" s="875"/>
      <c r="DAD209" s="875"/>
      <c r="DAE209" s="875"/>
      <c r="DAF209" s="875"/>
      <c r="DAG209" s="875"/>
      <c r="DAH209" s="875"/>
      <c r="DAI209" s="875"/>
      <c r="DAJ209" s="875"/>
      <c r="DAK209" s="875"/>
      <c r="DAL209" s="875"/>
      <c r="DAM209" s="875"/>
      <c r="DAN209" s="875"/>
      <c r="DAO209" s="875"/>
      <c r="DAP209" s="875"/>
      <c r="DAQ209" s="875"/>
      <c r="DAR209" s="875"/>
      <c r="DAS209" s="875"/>
      <c r="DAT209" s="875"/>
      <c r="DAU209" s="875"/>
      <c r="DAV209" s="875"/>
      <c r="DAW209" s="875"/>
      <c r="DAX209" s="875"/>
      <c r="DAY209" s="875"/>
      <c r="DAZ209" s="875"/>
      <c r="DBA209" s="875"/>
      <c r="DBB209" s="875"/>
      <c r="DBC209" s="875"/>
      <c r="DBD209" s="875"/>
      <c r="DBE209" s="875"/>
      <c r="DBF209" s="875"/>
      <c r="DBG209" s="875"/>
      <c r="DBH209" s="875"/>
      <c r="DBI209" s="875"/>
      <c r="DBJ209" s="875"/>
      <c r="DBK209" s="875"/>
      <c r="DBL209" s="875"/>
      <c r="DBM209" s="875"/>
      <c r="DBN209" s="875"/>
      <c r="DBO209" s="875"/>
      <c r="DBP209" s="875"/>
      <c r="DBQ209" s="875"/>
      <c r="DBR209" s="875"/>
      <c r="DBS209" s="875"/>
      <c r="DBT209" s="875"/>
      <c r="DBU209" s="875"/>
      <c r="DBV209" s="875"/>
      <c r="DBW209" s="875"/>
      <c r="DBX209" s="875"/>
      <c r="DBY209" s="875"/>
      <c r="DBZ209" s="875"/>
      <c r="DCA209" s="875"/>
      <c r="DCB209" s="875"/>
      <c r="DCC209" s="875"/>
      <c r="DCD209" s="875"/>
      <c r="DCE209" s="875"/>
      <c r="DCF209" s="875"/>
      <c r="DCG209" s="875"/>
      <c r="DCH209" s="875"/>
      <c r="DCI209" s="875"/>
      <c r="DCJ209" s="875"/>
      <c r="DCK209" s="875"/>
      <c r="DCL209" s="875"/>
      <c r="DCM209" s="875"/>
      <c r="DCN209" s="875"/>
      <c r="DCO209" s="875"/>
      <c r="DCP209" s="875"/>
      <c r="DCQ209" s="875"/>
      <c r="DCR209" s="875"/>
      <c r="DCS209" s="875"/>
      <c r="DCT209" s="875"/>
      <c r="DCU209" s="875"/>
      <c r="DCV209" s="875"/>
      <c r="DCW209" s="875"/>
      <c r="DCX209" s="875"/>
      <c r="DCY209" s="875"/>
      <c r="DCZ209" s="875"/>
      <c r="DDA209" s="875"/>
      <c r="DDB209" s="875"/>
      <c r="DDC209" s="875"/>
      <c r="DDD209" s="875"/>
      <c r="DDE209" s="875"/>
      <c r="DDG209" s="875"/>
      <c r="DDH209" s="875"/>
      <c r="DDI209" s="875"/>
      <c r="DDJ209" s="875"/>
      <c r="DDK209" s="875"/>
      <c r="DDL209" s="875"/>
      <c r="DDM209" s="875"/>
      <c r="DDN209" s="875"/>
      <c r="DDO209" s="875"/>
      <c r="DDP209" s="875"/>
      <c r="DDQ209" s="875"/>
      <c r="DDR209" s="875"/>
      <c r="DDS209" s="875"/>
      <c r="DDT209" s="875"/>
      <c r="DDU209" s="875"/>
      <c r="DDV209" s="875"/>
      <c r="DDW209" s="875"/>
      <c r="DDX209" s="875"/>
      <c r="DDY209" s="875"/>
      <c r="DDZ209" s="875"/>
      <c r="DEA209" s="875"/>
      <c r="DEB209" s="875"/>
      <c r="DEC209" s="875"/>
      <c r="DED209" s="875"/>
      <c r="DEE209" s="875"/>
      <c r="DEF209" s="875"/>
      <c r="DEG209" s="875"/>
      <c r="DEH209" s="875"/>
      <c r="DEI209" s="875"/>
      <c r="DEJ209" s="875"/>
      <c r="DEK209" s="875"/>
      <c r="DEL209" s="875"/>
      <c r="DEM209" s="875"/>
      <c r="DEN209" s="875"/>
      <c r="DEO209" s="875"/>
      <c r="DEP209" s="875"/>
      <c r="DEQ209" s="875"/>
      <c r="DER209" s="875"/>
      <c r="DES209" s="875"/>
      <c r="DET209" s="875"/>
      <c r="DEU209" s="875"/>
      <c r="DEV209" s="875"/>
      <c r="DEW209" s="875"/>
      <c r="DEX209" s="875"/>
      <c r="DEY209" s="875"/>
      <c r="DEZ209" s="875"/>
      <c r="DFA209" s="875"/>
      <c r="DFB209" s="875"/>
      <c r="DFC209" s="875"/>
      <c r="DFD209" s="875"/>
      <c r="DFE209" s="875"/>
      <c r="DFF209" s="875"/>
      <c r="DFG209" s="875"/>
      <c r="DFH209" s="875"/>
      <c r="DFI209" s="875"/>
      <c r="DFJ209" s="875"/>
      <c r="DFK209" s="875"/>
      <c r="DFL209" s="875"/>
      <c r="DFM209" s="875"/>
      <c r="DFN209" s="875"/>
      <c r="DFO209" s="875"/>
      <c r="DFP209" s="875"/>
      <c r="DFQ209" s="875"/>
      <c r="DFR209" s="875"/>
      <c r="DFS209" s="875"/>
      <c r="DFT209" s="875"/>
      <c r="DFU209" s="875"/>
      <c r="DFV209" s="875"/>
      <c r="DFW209" s="875"/>
      <c r="DFX209" s="875"/>
      <c r="DFY209" s="875"/>
      <c r="DFZ209" s="875"/>
      <c r="DGA209" s="875"/>
      <c r="DGB209" s="875"/>
      <c r="DGC209" s="875"/>
      <c r="DGD209" s="875"/>
      <c r="DGE209" s="875"/>
      <c r="DGF209" s="875"/>
      <c r="DGG209" s="875"/>
      <c r="DGH209" s="875"/>
      <c r="DGI209" s="875"/>
      <c r="DGJ209" s="875"/>
      <c r="DGK209" s="875"/>
      <c r="DGL209" s="875"/>
      <c r="DGM209" s="875"/>
      <c r="DGN209" s="875"/>
      <c r="DGO209" s="875"/>
      <c r="DGP209" s="875"/>
      <c r="DGQ209" s="875"/>
      <c r="DGR209" s="875"/>
      <c r="DGS209" s="875"/>
      <c r="DGT209" s="875"/>
      <c r="DGU209" s="875"/>
      <c r="DGV209" s="875"/>
      <c r="DGW209" s="875"/>
      <c r="DGX209" s="875"/>
      <c r="DGY209" s="875"/>
      <c r="DGZ209" s="875"/>
      <c r="DHA209" s="875"/>
      <c r="DHB209" s="875"/>
      <c r="DHC209" s="875"/>
      <c r="DHD209" s="875"/>
      <c r="DHE209" s="875"/>
      <c r="DHF209" s="875"/>
      <c r="DHG209" s="875"/>
      <c r="DHH209" s="875"/>
      <c r="DHI209" s="875"/>
      <c r="DHJ209" s="875"/>
      <c r="DHK209" s="875"/>
      <c r="DHL209" s="875"/>
      <c r="DHM209" s="875"/>
      <c r="DHN209" s="875"/>
      <c r="DHO209" s="875"/>
      <c r="DHP209" s="875"/>
      <c r="DHQ209" s="875"/>
      <c r="DHR209" s="875"/>
      <c r="DHS209" s="875"/>
      <c r="DHT209" s="875"/>
      <c r="DHU209" s="875"/>
      <c r="DHV209" s="875"/>
      <c r="DHW209" s="875"/>
      <c r="DHX209" s="875"/>
      <c r="DHY209" s="875"/>
      <c r="DHZ209" s="875"/>
      <c r="DIA209" s="875"/>
      <c r="DIB209" s="875"/>
      <c r="DIC209" s="875"/>
      <c r="DID209" s="875"/>
      <c r="DIE209" s="875"/>
      <c r="DIF209" s="875"/>
      <c r="DIG209" s="875"/>
      <c r="DIH209" s="875"/>
      <c r="DII209" s="875"/>
      <c r="DIJ209" s="875"/>
      <c r="DIK209" s="875"/>
      <c r="DIL209" s="875"/>
      <c r="DIM209" s="875"/>
      <c r="DIN209" s="875"/>
      <c r="DIO209" s="875"/>
      <c r="DIP209" s="875"/>
      <c r="DIQ209" s="875"/>
      <c r="DIR209" s="875"/>
      <c r="DIS209" s="875"/>
      <c r="DIT209" s="875"/>
      <c r="DIU209" s="875"/>
      <c r="DIV209" s="875"/>
      <c r="DIW209" s="875"/>
      <c r="DIX209" s="875"/>
      <c r="DIY209" s="875"/>
      <c r="DIZ209" s="875"/>
      <c r="DJA209" s="875"/>
      <c r="DJB209" s="875"/>
      <c r="DJC209" s="875"/>
      <c r="DJD209" s="875"/>
      <c r="DJE209" s="875"/>
      <c r="DJF209" s="875"/>
      <c r="DJG209" s="875"/>
      <c r="DJH209" s="875"/>
      <c r="DJI209" s="875"/>
      <c r="DJJ209" s="875"/>
      <c r="DJK209" s="875"/>
      <c r="DJL209" s="875"/>
      <c r="DJM209" s="875"/>
      <c r="DJN209" s="875"/>
      <c r="DJO209" s="875"/>
      <c r="DJP209" s="875"/>
      <c r="DJQ209" s="875"/>
      <c r="DJR209" s="875"/>
      <c r="DJS209" s="875"/>
      <c r="DJT209" s="875"/>
      <c r="DJU209" s="875"/>
      <c r="DJV209" s="875"/>
      <c r="DJW209" s="875"/>
      <c r="DJX209" s="875"/>
      <c r="DJY209" s="875"/>
      <c r="DJZ209" s="875"/>
      <c r="DKA209" s="875"/>
      <c r="DKB209" s="875"/>
      <c r="DKC209" s="875"/>
      <c r="DKD209" s="875"/>
      <c r="DKE209" s="875"/>
      <c r="DKF209" s="875"/>
      <c r="DKG209" s="875"/>
      <c r="DKH209" s="875"/>
      <c r="DKI209" s="875"/>
      <c r="DKJ209" s="875"/>
      <c r="DKK209" s="875"/>
      <c r="DKL209" s="875"/>
      <c r="DKM209" s="875"/>
      <c r="DKN209" s="875"/>
      <c r="DKO209" s="875"/>
      <c r="DKP209" s="875"/>
      <c r="DKQ209" s="875"/>
      <c r="DKR209" s="875"/>
      <c r="DKS209" s="875"/>
      <c r="DKT209" s="875"/>
      <c r="DKU209" s="875"/>
      <c r="DKV209" s="875"/>
      <c r="DKW209" s="875"/>
      <c r="DKX209" s="875"/>
      <c r="DKY209" s="875"/>
      <c r="DKZ209" s="875"/>
      <c r="DLA209" s="875"/>
      <c r="DLB209" s="875"/>
      <c r="DLC209" s="875"/>
      <c r="DLD209" s="875"/>
      <c r="DLE209" s="875"/>
      <c r="DLF209" s="875"/>
      <c r="DLG209" s="875"/>
      <c r="DLH209" s="875"/>
      <c r="DLI209" s="875"/>
      <c r="DLJ209" s="875"/>
      <c r="DLK209" s="875"/>
      <c r="DLL209" s="875"/>
      <c r="DLM209" s="875"/>
      <c r="DLN209" s="875"/>
      <c r="DLO209" s="875"/>
      <c r="DLP209" s="875"/>
      <c r="DLQ209" s="875"/>
      <c r="DLR209" s="875"/>
      <c r="DLS209" s="875"/>
      <c r="DLT209" s="875"/>
      <c r="DLU209" s="875"/>
      <c r="DLV209" s="875"/>
      <c r="DLW209" s="875"/>
      <c r="DLX209" s="875"/>
      <c r="DLY209" s="875"/>
      <c r="DLZ209" s="875"/>
      <c r="DMA209" s="875"/>
      <c r="DMB209" s="875"/>
      <c r="DMC209" s="875"/>
      <c r="DMD209" s="875"/>
      <c r="DME209" s="875"/>
      <c r="DMF209" s="875"/>
      <c r="DMG209" s="875"/>
      <c r="DMH209" s="875"/>
      <c r="DMI209" s="875"/>
      <c r="DMJ209" s="875"/>
      <c r="DMK209" s="875"/>
      <c r="DML209" s="875"/>
      <c r="DMM209" s="875"/>
      <c r="DMN209" s="875"/>
      <c r="DMO209" s="875"/>
      <c r="DMP209" s="875"/>
      <c r="DMQ209" s="875"/>
      <c r="DMR209" s="875"/>
      <c r="DMS209" s="875"/>
      <c r="DMT209" s="875"/>
      <c r="DMU209" s="875"/>
      <c r="DMV209" s="875"/>
      <c r="DMW209" s="875"/>
      <c r="DMX209" s="875"/>
      <c r="DMY209" s="875"/>
      <c r="DMZ209" s="875"/>
      <c r="DNA209" s="875"/>
      <c r="DNC209" s="875"/>
      <c r="DND209" s="875"/>
      <c r="DNE209" s="875"/>
      <c r="DNF209" s="875"/>
      <c r="DNG209" s="875"/>
      <c r="DNH209" s="875"/>
      <c r="DNI209" s="875"/>
      <c r="DNJ209" s="875"/>
      <c r="DNK209" s="875"/>
      <c r="DNL209" s="875"/>
      <c r="DNM209" s="875"/>
      <c r="DNN209" s="875"/>
      <c r="DNO209" s="875"/>
      <c r="DNP209" s="875"/>
      <c r="DNQ209" s="875"/>
      <c r="DNR209" s="875"/>
      <c r="DNS209" s="875"/>
      <c r="DNT209" s="875"/>
      <c r="DNU209" s="875"/>
      <c r="DNV209" s="875"/>
      <c r="DNW209" s="875"/>
      <c r="DNX209" s="875"/>
      <c r="DNY209" s="875"/>
      <c r="DNZ209" s="875"/>
      <c r="DOA209" s="875"/>
      <c r="DOB209" s="875"/>
      <c r="DOC209" s="875"/>
      <c r="DOD209" s="875"/>
      <c r="DOE209" s="875"/>
      <c r="DOF209" s="875"/>
      <c r="DOG209" s="875"/>
      <c r="DOH209" s="875"/>
      <c r="DOI209" s="875"/>
      <c r="DOJ209" s="875"/>
      <c r="DOK209" s="875"/>
      <c r="DOL209" s="875"/>
      <c r="DOM209" s="875"/>
      <c r="DON209" s="875"/>
      <c r="DOO209" s="875"/>
      <c r="DOP209" s="875"/>
      <c r="DOQ209" s="875"/>
      <c r="DOR209" s="875"/>
      <c r="DOS209" s="875"/>
      <c r="DOT209" s="875"/>
      <c r="DOU209" s="875"/>
      <c r="DOV209" s="875"/>
      <c r="DOW209" s="875"/>
      <c r="DOX209" s="875"/>
      <c r="DOY209" s="875"/>
      <c r="DOZ209" s="875"/>
      <c r="DPA209" s="875"/>
      <c r="DPB209" s="875"/>
      <c r="DPC209" s="875"/>
      <c r="DPD209" s="875"/>
      <c r="DPE209" s="875"/>
      <c r="DPF209" s="875"/>
      <c r="DPG209" s="875"/>
      <c r="DPH209" s="875"/>
      <c r="DPI209" s="875"/>
      <c r="DPJ209" s="875"/>
      <c r="DPK209" s="875"/>
      <c r="DPL209" s="875"/>
      <c r="DPM209" s="875"/>
      <c r="DPN209" s="875"/>
      <c r="DPO209" s="875"/>
      <c r="DPP209" s="875"/>
      <c r="DPQ209" s="875"/>
      <c r="DPR209" s="875"/>
      <c r="DPS209" s="875"/>
      <c r="DPT209" s="875"/>
      <c r="DPU209" s="875"/>
      <c r="DPV209" s="875"/>
      <c r="DPW209" s="875"/>
      <c r="DPX209" s="875"/>
      <c r="DPY209" s="875"/>
      <c r="DPZ209" s="875"/>
      <c r="DQA209" s="875"/>
      <c r="DQB209" s="875"/>
      <c r="DQC209" s="875"/>
      <c r="DQD209" s="875"/>
      <c r="DQE209" s="875"/>
      <c r="DQF209" s="875"/>
      <c r="DQG209" s="875"/>
      <c r="DQH209" s="875"/>
      <c r="DQI209" s="875"/>
      <c r="DQJ209" s="875"/>
      <c r="DQK209" s="875"/>
      <c r="DQL209" s="875"/>
      <c r="DQM209" s="875"/>
      <c r="DQN209" s="875"/>
      <c r="DQO209" s="875"/>
      <c r="DQP209" s="875"/>
      <c r="DQQ209" s="875"/>
      <c r="DQR209" s="875"/>
      <c r="DQS209" s="875"/>
      <c r="DQT209" s="875"/>
      <c r="DQU209" s="875"/>
      <c r="DQV209" s="875"/>
      <c r="DQW209" s="875"/>
      <c r="DQX209" s="875"/>
      <c r="DQY209" s="875"/>
      <c r="DQZ209" s="875"/>
      <c r="DRA209" s="875"/>
      <c r="DRB209" s="875"/>
      <c r="DRC209" s="875"/>
      <c r="DRD209" s="875"/>
      <c r="DRE209" s="875"/>
      <c r="DRF209" s="875"/>
      <c r="DRG209" s="875"/>
      <c r="DRH209" s="875"/>
      <c r="DRI209" s="875"/>
      <c r="DRJ209" s="875"/>
      <c r="DRK209" s="875"/>
      <c r="DRL209" s="875"/>
      <c r="DRM209" s="875"/>
      <c r="DRN209" s="875"/>
      <c r="DRO209" s="875"/>
      <c r="DRP209" s="875"/>
      <c r="DRQ209" s="875"/>
      <c r="DRR209" s="875"/>
      <c r="DRS209" s="875"/>
      <c r="DRT209" s="875"/>
      <c r="DRU209" s="875"/>
      <c r="DRV209" s="875"/>
      <c r="DRW209" s="875"/>
      <c r="DRX209" s="875"/>
      <c r="DRY209" s="875"/>
      <c r="DRZ209" s="875"/>
      <c r="DSA209" s="875"/>
      <c r="DSB209" s="875"/>
      <c r="DSC209" s="875"/>
      <c r="DSD209" s="875"/>
      <c r="DSE209" s="875"/>
      <c r="DSF209" s="875"/>
      <c r="DSG209" s="875"/>
      <c r="DSH209" s="875"/>
      <c r="DSI209" s="875"/>
      <c r="DSJ209" s="875"/>
      <c r="DSK209" s="875"/>
      <c r="DSL209" s="875"/>
      <c r="DSM209" s="875"/>
      <c r="DSN209" s="875"/>
      <c r="DSO209" s="875"/>
      <c r="DSP209" s="875"/>
      <c r="DSQ209" s="875"/>
      <c r="DSR209" s="875"/>
      <c r="DSS209" s="875"/>
      <c r="DST209" s="875"/>
      <c r="DSU209" s="875"/>
      <c r="DSV209" s="875"/>
      <c r="DSW209" s="875"/>
      <c r="DSX209" s="875"/>
      <c r="DSY209" s="875"/>
      <c r="DSZ209" s="875"/>
      <c r="DTA209" s="875"/>
      <c r="DTB209" s="875"/>
      <c r="DTC209" s="875"/>
      <c r="DTD209" s="875"/>
      <c r="DTE209" s="875"/>
      <c r="DTF209" s="875"/>
      <c r="DTG209" s="875"/>
      <c r="DTH209" s="875"/>
      <c r="DTI209" s="875"/>
      <c r="DTJ209" s="875"/>
      <c r="DTK209" s="875"/>
      <c r="DTL209" s="875"/>
      <c r="DTM209" s="875"/>
      <c r="DTN209" s="875"/>
      <c r="DTO209" s="875"/>
      <c r="DTP209" s="875"/>
      <c r="DTQ209" s="875"/>
      <c r="DTR209" s="875"/>
      <c r="DTS209" s="875"/>
      <c r="DTT209" s="875"/>
      <c r="DTU209" s="875"/>
      <c r="DTV209" s="875"/>
      <c r="DTW209" s="875"/>
      <c r="DTX209" s="875"/>
      <c r="DTY209" s="875"/>
      <c r="DTZ209" s="875"/>
      <c r="DUA209" s="875"/>
      <c r="DUB209" s="875"/>
      <c r="DUC209" s="875"/>
      <c r="DUD209" s="875"/>
      <c r="DUE209" s="875"/>
      <c r="DUF209" s="875"/>
      <c r="DUG209" s="875"/>
      <c r="DUH209" s="875"/>
      <c r="DUI209" s="875"/>
      <c r="DUJ209" s="875"/>
      <c r="DUK209" s="875"/>
      <c r="DUL209" s="875"/>
      <c r="DUM209" s="875"/>
      <c r="DUN209" s="875"/>
      <c r="DUO209" s="875"/>
      <c r="DUP209" s="875"/>
      <c r="DUQ209" s="875"/>
      <c r="DUR209" s="875"/>
      <c r="DUS209" s="875"/>
      <c r="DUT209" s="875"/>
      <c r="DUU209" s="875"/>
      <c r="DUV209" s="875"/>
      <c r="DUW209" s="875"/>
      <c r="DUX209" s="875"/>
      <c r="DUY209" s="875"/>
      <c r="DUZ209" s="875"/>
      <c r="DVA209" s="875"/>
      <c r="DVB209" s="875"/>
      <c r="DVC209" s="875"/>
      <c r="DVD209" s="875"/>
      <c r="DVE209" s="875"/>
      <c r="DVF209" s="875"/>
      <c r="DVG209" s="875"/>
      <c r="DVH209" s="875"/>
      <c r="DVI209" s="875"/>
      <c r="DVJ209" s="875"/>
      <c r="DVK209" s="875"/>
      <c r="DVL209" s="875"/>
      <c r="DVM209" s="875"/>
      <c r="DVN209" s="875"/>
      <c r="DVO209" s="875"/>
      <c r="DVP209" s="875"/>
      <c r="DVQ209" s="875"/>
      <c r="DVR209" s="875"/>
      <c r="DVS209" s="875"/>
      <c r="DVT209" s="875"/>
      <c r="DVU209" s="875"/>
      <c r="DVV209" s="875"/>
      <c r="DVW209" s="875"/>
      <c r="DVX209" s="875"/>
      <c r="DVY209" s="875"/>
      <c r="DVZ209" s="875"/>
      <c r="DWA209" s="875"/>
      <c r="DWB209" s="875"/>
      <c r="DWC209" s="875"/>
      <c r="DWD209" s="875"/>
      <c r="DWE209" s="875"/>
      <c r="DWF209" s="875"/>
      <c r="DWG209" s="875"/>
      <c r="DWH209" s="875"/>
      <c r="DWI209" s="875"/>
      <c r="DWJ209" s="875"/>
      <c r="DWK209" s="875"/>
      <c r="DWL209" s="875"/>
      <c r="DWM209" s="875"/>
      <c r="DWN209" s="875"/>
      <c r="DWO209" s="875"/>
      <c r="DWP209" s="875"/>
      <c r="DWQ209" s="875"/>
      <c r="DWR209" s="875"/>
      <c r="DWS209" s="875"/>
      <c r="DWT209" s="875"/>
      <c r="DWU209" s="875"/>
      <c r="DWV209" s="875"/>
      <c r="DWW209" s="875"/>
      <c r="DWY209" s="875"/>
      <c r="DWZ209" s="875"/>
      <c r="DXA209" s="875"/>
      <c r="DXB209" s="875"/>
      <c r="DXC209" s="875"/>
      <c r="DXD209" s="875"/>
      <c r="DXE209" s="875"/>
      <c r="DXF209" s="875"/>
      <c r="DXG209" s="875"/>
      <c r="DXH209" s="875"/>
      <c r="DXI209" s="875"/>
      <c r="DXJ209" s="875"/>
      <c r="DXK209" s="875"/>
      <c r="DXL209" s="875"/>
      <c r="DXM209" s="875"/>
      <c r="DXN209" s="875"/>
      <c r="DXO209" s="875"/>
      <c r="DXP209" s="875"/>
      <c r="DXQ209" s="875"/>
      <c r="DXR209" s="875"/>
      <c r="DXS209" s="875"/>
      <c r="DXT209" s="875"/>
      <c r="DXU209" s="875"/>
      <c r="DXV209" s="875"/>
      <c r="DXW209" s="875"/>
      <c r="DXX209" s="875"/>
      <c r="DXY209" s="875"/>
      <c r="DXZ209" s="875"/>
      <c r="DYA209" s="875"/>
      <c r="DYB209" s="875"/>
      <c r="DYC209" s="875"/>
      <c r="DYD209" s="875"/>
      <c r="DYE209" s="875"/>
      <c r="DYF209" s="875"/>
      <c r="DYG209" s="875"/>
      <c r="DYH209" s="875"/>
      <c r="DYI209" s="875"/>
      <c r="DYJ209" s="875"/>
      <c r="DYK209" s="875"/>
      <c r="DYL209" s="875"/>
      <c r="DYM209" s="875"/>
      <c r="DYN209" s="875"/>
      <c r="DYO209" s="875"/>
      <c r="DYP209" s="875"/>
      <c r="DYQ209" s="875"/>
      <c r="DYR209" s="875"/>
      <c r="DYS209" s="875"/>
      <c r="DYT209" s="875"/>
      <c r="DYU209" s="875"/>
      <c r="DYV209" s="875"/>
      <c r="DYW209" s="875"/>
      <c r="DYX209" s="875"/>
      <c r="DYY209" s="875"/>
      <c r="DYZ209" s="875"/>
      <c r="DZA209" s="875"/>
      <c r="DZB209" s="875"/>
      <c r="DZC209" s="875"/>
      <c r="DZD209" s="875"/>
      <c r="DZE209" s="875"/>
      <c r="DZF209" s="875"/>
      <c r="DZG209" s="875"/>
      <c r="DZH209" s="875"/>
      <c r="DZI209" s="875"/>
      <c r="DZJ209" s="875"/>
      <c r="DZK209" s="875"/>
      <c r="DZL209" s="875"/>
      <c r="DZM209" s="875"/>
      <c r="DZN209" s="875"/>
      <c r="DZO209" s="875"/>
      <c r="DZP209" s="875"/>
      <c r="DZQ209" s="875"/>
      <c r="DZR209" s="875"/>
      <c r="DZS209" s="875"/>
      <c r="DZT209" s="875"/>
      <c r="DZU209" s="875"/>
      <c r="DZV209" s="875"/>
      <c r="DZW209" s="875"/>
      <c r="DZX209" s="875"/>
      <c r="DZY209" s="875"/>
      <c r="DZZ209" s="875"/>
      <c r="EAA209" s="875"/>
      <c r="EAB209" s="875"/>
      <c r="EAC209" s="875"/>
      <c r="EAD209" s="875"/>
      <c r="EAE209" s="875"/>
      <c r="EAF209" s="875"/>
      <c r="EAG209" s="875"/>
      <c r="EAH209" s="875"/>
      <c r="EAI209" s="875"/>
      <c r="EAJ209" s="875"/>
      <c r="EAK209" s="875"/>
      <c r="EAL209" s="875"/>
      <c r="EAM209" s="875"/>
      <c r="EAN209" s="875"/>
      <c r="EAO209" s="875"/>
      <c r="EAP209" s="875"/>
      <c r="EAQ209" s="875"/>
      <c r="EAR209" s="875"/>
      <c r="EAS209" s="875"/>
      <c r="EAT209" s="875"/>
      <c r="EAU209" s="875"/>
      <c r="EAV209" s="875"/>
      <c r="EAW209" s="875"/>
      <c r="EAX209" s="875"/>
      <c r="EAY209" s="875"/>
      <c r="EAZ209" s="875"/>
      <c r="EBA209" s="875"/>
      <c r="EBB209" s="875"/>
      <c r="EBC209" s="875"/>
      <c r="EBD209" s="875"/>
      <c r="EBE209" s="875"/>
      <c r="EBF209" s="875"/>
      <c r="EBG209" s="875"/>
      <c r="EBH209" s="875"/>
      <c r="EBI209" s="875"/>
      <c r="EBJ209" s="875"/>
      <c r="EBK209" s="875"/>
      <c r="EBL209" s="875"/>
      <c r="EBM209" s="875"/>
      <c r="EBN209" s="875"/>
      <c r="EBO209" s="875"/>
      <c r="EBP209" s="875"/>
      <c r="EBQ209" s="875"/>
      <c r="EBR209" s="875"/>
      <c r="EBS209" s="875"/>
      <c r="EBT209" s="875"/>
      <c r="EBU209" s="875"/>
      <c r="EBV209" s="875"/>
      <c r="EBW209" s="875"/>
      <c r="EBX209" s="875"/>
      <c r="EBY209" s="875"/>
      <c r="EBZ209" s="875"/>
      <c r="ECA209" s="875"/>
      <c r="ECB209" s="875"/>
      <c r="ECC209" s="875"/>
      <c r="ECD209" s="875"/>
      <c r="ECE209" s="875"/>
      <c r="ECF209" s="875"/>
      <c r="ECG209" s="875"/>
      <c r="ECH209" s="875"/>
      <c r="ECI209" s="875"/>
      <c r="ECJ209" s="875"/>
      <c r="ECK209" s="875"/>
      <c r="ECL209" s="875"/>
      <c r="ECM209" s="875"/>
      <c r="ECN209" s="875"/>
      <c r="ECO209" s="875"/>
      <c r="ECP209" s="875"/>
      <c r="ECQ209" s="875"/>
      <c r="ECR209" s="875"/>
      <c r="ECS209" s="875"/>
      <c r="ECT209" s="875"/>
      <c r="ECU209" s="875"/>
      <c r="ECV209" s="875"/>
      <c r="ECW209" s="875"/>
      <c r="ECX209" s="875"/>
      <c r="ECY209" s="875"/>
      <c r="ECZ209" s="875"/>
      <c r="EDA209" s="875"/>
      <c r="EDB209" s="875"/>
      <c r="EDC209" s="875"/>
      <c r="EDD209" s="875"/>
      <c r="EDE209" s="875"/>
      <c r="EDF209" s="875"/>
      <c r="EDG209" s="875"/>
      <c r="EDH209" s="875"/>
      <c r="EDI209" s="875"/>
      <c r="EDJ209" s="875"/>
      <c r="EDK209" s="875"/>
      <c r="EDL209" s="875"/>
      <c r="EDM209" s="875"/>
      <c r="EDN209" s="875"/>
      <c r="EDO209" s="875"/>
      <c r="EDP209" s="875"/>
      <c r="EDQ209" s="875"/>
      <c r="EDR209" s="875"/>
      <c r="EDS209" s="875"/>
      <c r="EDT209" s="875"/>
      <c r="EDU209" s="875"/>
      <c r="EDV209" s="875"/>
      <c r="EDW209" s="875"/>
      <c r="EDX209" s="875"/>
      <c r="EDY209" s="875"/>
      <c r="EDZ209" s="875"/>
      <c r="EEA209" s="875"/>
      <c r="EEB209" s="875"/>
      <c r="EEC209" s="875"/>
      <c r="EED209" s="875"/>
      <c r="EEE209" s="875"/>
      <c r="EEF209" s="875"/>
      <c r="EEG209" s="875"/>
      <c r="EEH209" s="875"/>
      <c r="EEI209" s="875"/>
      <c r="EEJ209" s="875"/>
      <c r="EEK209" s="875"/>
      <c r="EEL209" s="875"/>
      <c r="EEM209" s="875"/>
      <c r="EEN209" s="875"/>
      <c r="EEO209" s="875"/>
      <c r="EEP209" s="875"/>
      <c r="EEQ209" s="875"/>
      <c r="EER209" s="875"/>
      <c r="EES209" s="875"/>
      <c r="EET209" s="875"/>
      <c r="EEU209" s="875"/>
      <c r="EEV209" s="875"/>
      <c r="EEW209" s="875"/>
      <c r="EEX209" s="875"/>
      <c r="EEY209" s="875"/>
      <c r="EEZ209" s="875"/>
      <c r="EFA209" s="875"/>
      <c r="EFB209" s="875"/>
      <c r="EFC209" s="875"/>
      <c r="EFD209" s="875"/>
      <c r="EFE209" s="875"/>
      <c r="EFF209" s="875"/>
      <c r="EFG209" s="875"/>
      <c r="EFH209" s="875"/>
      <c r="EFI209" s="875"/>
      <c r="EFJ209" s="875"/>
      <c r="EFK209" s="875"/>
      <c r="EFL209" s="875"/>
      <c r="EFM209" s="875"/>
      <c r="EFN209" s="875"/>
      <c r="EFO209" s="875"/>
      <c r="EFP209" s="875"/>
      <c r="EFQ209" s="875"/>
      <c r="EFR209" s="875"/>
      <c r="EFS209" s="875"/>
      <c r="EFT209" s="875"/>
      <c r="EFU209" s="875"/>
      <c r="EFV209" s="875"/>
      <c r="EFW209" s="875"/>
      <c r="EFX209" s="875"/>
      <c r="EFY209" s="875"/>
      <c r="EFZ209" s="875"/>
      <c r="EGA209" s="875"/>
      <c r="EGB209" s="875"/>
      <c r="EGC209" s="875"/>
      <c r="EGD209" s="875"/>
      <c r="EGE209" s="875"/>
      <c r="EGF209" s="875"/>
      <c r="EGG209" s="875"/>
      <c r="EGH209" s="875"/>
      <c r="EGI209" s="875"/>
      <c r="EGJ209" s="875"/>
      <c r="EGK209" s="875"/>
      <c r="EGL209" s="875"/>
      <c r="EGM209" s="875"/>
      <c r="EGN209" s="875"/>
      <c r="EGO209" s="875"/>
      <c r="EGP209" s="875"/>
      <c r="EGQ209" s="875"/>
      <c r="EGR209" s="875"/>
      <c r="EGS209" s="875"/>
      <c r="EGU209" s="875"/>
      <c r="EGV209" s="875"/>
      <c r="EGW209" s="875"/>
      <c r="EGX209" s="875"/>
      <c r="EGY209" s="875"/>
      <c r="EGZ209" s="875"/>
      <c r="EHA209" s="875"/>
      <c r="EHB209" s="875"/>
      <c r="EHC209" s="875"/>
      <c r="EHD209" s="875"/>
      <c r="EHE209" s="875"/>
      <c r="EHF209" s="875"/>
      <c r="EHG209" s="875"/>
      <c r="EHH209" s="875"/>
      <c r="EHI209" s="875"/>
      <c r="EHJ209" s="875"/>
      <c r="EHK209" s="875"/>
      <c r="EHL209" s="875"/>
      <c r="EHM209" s="875"/>
      <c r="EHN209" s="875"/>
      <c r="EHO209" s="875"/>
      <c r="EHP209" s="875"/>
      <c r="EHQ209" s="875"/>
      <c r="EHR209" s="875"/>
      <c r="EHS209" s="875"/>
      <c r="EHT209" s="875"/>
      <c r="EHU209" s="875"/>
      <c r="EHV209" s="875"/>
      <c r="EHW209" s="875"/>
      <c r="EHX209" s="875"/>
      <c r="EHY209" s="875"/>
      <c r="EHZ209" s="875"/>
      <c r="EIA209" s="875"/>
      <c r="EIB209" s="875"/>
      <c r="EIC209" s="875"/>
      <c r="EID209" s="875"/>
      <c r="EIE209" s="875"/>
      <c r="EIF209" s="875"/>
      <c r="EIG209" s="875"/>
      <c r="EIH209" s="875"/>
      <c r="EII209" s="875"/>
      <c r="EIJ209" s="875"/>
      <c r="EIK209" s="875"/>
      <c r="EIL209" s="875"/>
      <c r="EIM209" s="875"/>
      <c r="EIN209" s="875"/>
      <c r="EIO209" s="875"/>
      <c r="EIP209" s="875"/>
      <c r="EIQ209" s="875"/>
      <c r="EIR209" s="875"/>
      <c r="EIS209" s="875"/>
      <c r="EIT209" s="875"/>
      <c r="EIU209" s="875"/>
      <c r="EIV209" s="875"/>
      <c r="EIW209" s="875"/>
      <c r="EIX209" s="875"/>
      <c r="EIY209" s="875"/>
      <c r="EIZ209" s="875"/>
      <c r="EJA209" s="875"/>
      <c r="EJB209" s="875"/>
      <c r="EJC209" s="875"/>
      <c r="EJD209" s="875"/>
      <c r="EJE209" s="875"/>
      <c r="EJF209" s="875"/>
      <c r="EJG209" s="875"/>
      <c r="EJH209" s="875"/>
      <c r="EJI209" s="875"/>
      <c r="EJJ209" s="875"/>
      <c r="EJK209" s="875"/>
      <c r="EJL209" s="875"/>
      <c r="EJM209" s="875"/>
      <c r="EJN209" s="875"/>
      <c r="EJO209" s="875"/>
      <c r="EJP209" s="875"/>
      <c r="EJQ209" s="875"/>
      <c r="EJR209" s="875"/>
      <c r="EJS209" s="875"/>
      <c r="EJT209" s="875"/>
      <c r="EJU209" s="875"/>
      <c r="EJV209" s="875"/>
      <c r="EJW209" s="875"/>
      <c r="EJX209" s="875"/>
      <c r="EJY209" s="875"/>
      <c r="EJZ209" s="875"/>
      <c r="EKA209" s="875"/>
      <c r="EKB209" s="875"/>
      <c r="EKC209" s="875"/>
      <c r="EKD209" s="875"/>
      <c r="EKE209" s="875"/>
      <c r="EKF209" s="875"/>
      <c r="EKG209" s="875"/>
      <c r="EKH209" s="875"/>
      <c r="EKI209" s="875"/>
      <c r="EKJ209" s="875"/>
      <c r="EKK209" s="875"/>
      <c r="EKL209" s="875"/>
      <c r="EKM209" s="875"/>
      <c r="EKN209" s="875"/>
      <c r="EKO209" s="875"/>
      <c r="EKP209" s="875"/>
      <c r="EKQ209" s="875"/>
      <c r="EKR209" s="875"/>
      <c r="EKS209" s="875"/>
      <c r="EKT209" s="875"/>
      <c r="EKU209" s="875"/>
      <c r="EKV209" s="875"/>
      <c r="EKW209" s="875"/>
      <c r="EKX209" s="875"/>
      <c r="EKY209" s="875"/>
      <c r="EKZ209" s="875"/>
      <c r="ELA209" s="875"/>
      <c r="ELB209" s="875"/>
      <c r="ELC209" s="875"/>
      <c r="ELD209" s="875"/>
      <c r="ELE209" s="875"/>
      <c r="ELF209" s="875"/>
      <c r="ELG209" s="875"/>
      <c r="ELH209" s="875"/>
      <c r="ELI209" s="875"/>
      <c r="ELJ209" s="875"/>
      <c r="ELK209" s="875"/>
      <c r="ELL209" s="875"/>
      <c r="ELM209" s="875"/>
      <c r="ELN209" s="875"/>
      <c r="ELO209" s="875"/>
      <c r="ELP209" s="875"/>
      <c r="ELQ209" s="875"/>
      <c r="ELR209" s="875"/>
      <c r="ELS209" s="875"/>
      <c r="ELT209" s="875"/>
      <c r="ELU209" s="875"/>
      <c r="ELV209" s="875"/>
      <c r="ELW209" s="875"/>
      <c r="ELX209" s="875"/>
      <c r="ELY209" s="875"/>
      <c r="ELZ209" s="875"/>
      <c r="EMA209" s="875"/>
      <c r="EMB209" s="875"/>
      <c r="EMC209" s="875"/>
      <c r="EMD209" s="875"/>
      <c r="EME209" s="875"/>
      <c r="EMF209" s="875"/>
      <c r="EMG209" s="875"/>
      <c r="EMH209" s="875"/>
      <c r="EMI209" s="875"/>
      <c r="EMJ209" s="875"/>
      <c r="EMK209" s="875"/>
      <c r="EML209" s="875"/>
      <c r="EMM209" s="875"/>
      <c r="EMN209" s="875"/>
      <c r="EMO209" s="875"/>
      <c r="EMP209" s="875"/>
      <c r="EMQ209" s="875"/>
      <c r="EMR209" s="875"/>
      <c r="EMS209" s="875"/>
      <c r="EMT209" s="875"/>
      <c r="EMU209" s="875"/>
      <c r="EMV209" s="875"/>
      <c r="EMW209" s="875"/>
      <c r="EMX209" s="875"/>
      <c r="EMY209" s="875"/>
      <c r="EMZ209" s="875"/>
      <c r="ENA209" s="875"/>
      <c r="ENB209" s="875"/>
      <c r="ENC209" s="875"/>
      <c r="END209" s="875"/>
      <c r="ENE209" s="875"/>
      <c r="ENF209" s="875"/>
      <c r="ENG209" s="875"/>
      <c r="ENH209" s="875"/>
      <c r="ENI209" s="875"/>
      <c r="ENJ209" s="875"/>
      <c r="ENK209" s="875"/>
      <c r="ENL209" s="875"/>
      <c r="ENM209" s="875"/>
      <c r="ENN209" s="875"/>
      <c r="ENO209" s="875"/>
      <c r="ENP209" s="875"/>
      <c r="ENQ209" s="875"/>
      <c r="ENR209" s="875"/>
      <c r="ENS209" s="875"/>
      <c r="ENT209" s="875"/>
      <c r="ENU209" s="875"/>
      <c r="ENV209" s="875"/>
      <c r="ENW209" s="875"/>
      <c r="ENX209" s="875"/>
      <c r="ENY209" s="875"/>
      <c r="ENZ209" s="875"/>
      <c r="EOA209" s="875"/>
      <c r="EOB209" s="875"/>
      <c r="EOC209" s="875"/>
      <c r="EOD209" s="875"/>
      <c r="EOE209" s="875"/>
      <c r="EOF209" s="875"/>
      <c r="EOG209" s="875"/>
      <c r="EOH209" s="875"/>
      <c r="EOI209" s="875"/>
      <c r="EOJ209" s="875"/>
      <c r="EOK209" s="875"/>
      <c r="EOL209" s="875"/>
      <c r="EOM209" s="875"/>
      <c r="EON209" s="875"/>
      <c r="EOO209" s="875"/>
      <c r="EOP209" s="875"/>
      <c r="EOQ209" s="875"/>
      <c r="EOR209" s="875"/>
      <c r="EOS209" s="875"/>
      <c r="EOT209" s="875"/>
      <c r="EOU209" s="875"/>
      <c r="EOV209" s="875"/>
      <c r="EOW209" s="875"/>
      <c r="EOX209" s="875"/>
      <c r="EOY209" s="875"/>
      <c r="EOZ209" s="875"/>
      <c r="EPA209" s="875"/>
      <c r="EPB209" s="875"/>
      <c r="EPC209" s="875"/>
      <c r="EPD209" s="875"/>
      <c r="EPE209" s="875"/>
      <c r="EPF209" s="875"/>
      <c r="EPG209" s="875"/>
      <c r="EPH209" s="875"/>
      <c r="EPI209" s="875"/>
      <c r="EPJ209" s="875"/>
      <c r="EPK209" s="875"/>
      <c r="EPL209" s="875"/>
      <c r="EPM209" s="875"/>
      <c r="EPN209" s="875"/>
      <c r="EPO209" s="875"/>
      <c r="EPP209" s="875"/>
      <c r="EPQ209" s="875"/>
      <c r="EPR209" s="875"/>
      <c r="EPS209" s="875"/>
      <c r="EPT209" s="875"/>
      <c r="EPU209" s="875"/>
      <c r="EPV209" s="875"/>
      <c r="EPW209" s="875"/>
      <c r="EPX209" s="875"/>
      <c r="EPY209" s="875"/>
      <c r="EPZ209" s="875"/>
      <c r="EQA209" s="875"/>
      <c r="EQB209" s="875"/>
      <c r="EQC209" s="875"/>
      <c r="EQD209" s="875"/>
      <c r="EQE209" s="875"/>
      <c r="EQF209" s="875"/>
      <c r="EQG209" s="875"/>
      <c r="EQH209" s="875"/>
      <c r="EQI209" s="875"/>
      <c r="EQJ209" s="875"/>
      <c r="EQK209" s="875"/>
      <c r="EQL209" s="875"/>
      <c r="EQM209" s="875"/>
      <c r="EQN209" s="875"/>
      <c r="EQO209" s="875"/>
      <c r="EQQ209" s="875"/>
      <c r="EQR209" s="875"/>
      <c r="EQS209" s="875"/>
      <c r="EQT209" s="875"/>
      <c r="EQU209" s="875"/>
      <c r="EQV209" s="875"/>
      <c r="EQW209" s="875"/>
      <c r="EQX209" s="875"/>
      <c r="EQY209" s="875"/>
      <c r="EQZ209" s="875"/>
      <c r="ERA209" s="875"/>
      <c r="ERB209" s="875"/>
      <c r="ERC209" s="875"/>
      <c r="ERD209" s="875"/>
      <c r="ERE209" s="875"/>
      <c r="ERF209" s="875"/>
      <c r="ERG209" s="875"/>
      <c r="ERH209" s="875"/>
      <c r="ERI209" s="875"/>
      <c r="ERJ209" s="875"/>
      <c r="ERK209" s="875"/>
      <c r="ERL209" s="875"/>
      <c r="ERM209" s="875"/>
      <c r="ERN209" s="875"/>
      <c r="ERO209" s="875"/>
      <c r="ERP209" s="875"/>
      <c r="ERQ209" s="875"/>
      <c r="ERR209" s="875"/>
      <c r="ERS209" s="875"/>
      <c r="ERT209" s="875"/>
      <c r="ERU209" s="875"/>
      <c r="ERV209" s="875"/>
      <c r="ERW209" s="875"/>
      <c r="ERX209" s="875"/>
      <c r="ERY209" s="875"/>
      <c r="ERZ209" s="875"/>
      <c r="ESA209" s="875"/>
      <c r="ESB209" s="875"/>
      <c r="ESC209" s="875"/>
      <c r="ESD209" s="875"/>
      <c r="ESE209" s="875"/>
      <c r="ESF209" s="875"/>
      <c r="ESG209" s="875"/>
      <c r="ESH209" s="875"/>
      <c r="ESI209" s="875"/>
      <c r="ESJ209" s="875"/>
      <c r="ESK209" s="875"/>
      <c r="ESL209" s="875"/>
      <c r="ESM209" s="875"/>
      <c r="ESN209" s="875"/>
      <c r="ESO209" s="875"/>
      <c r="ESP209" s="875"/>
      <c r="ESQ209" s="875"/>
      <c r="ESR209" s="875"/>
      <c r="ESS209" s="875"/>
      <c r="EST209" s="875"/>
      <c r="ESU209" s="875"/>
      <c r="ESV209" s="875"/>
      <c r="ESW209" s="875"/>
      <c r="ESX209" s="875"/>
      <c r="ESY209" s="875"/>
      <c r="ESZ209" s="875"/>
      <c r="ETA209" s="875"/>
      <c r="ETB209" s="875"/>
      <c r="ETC209" s="875"/>
      <c r="ETD209" s="875"/>
      <c r="ETE209" s="875"/>
      <c r="ETF209" s="875"/>
      <c r="ETG209" s="875"/>
      <c r="ETH209" s="875"/>
      <c r="ETI209" s="875"/>
      <c r="ETJ209" s="875"/>
      <c r="ETK209" s="875"/>
      <c r="ETL209" s="875"/>
      <c r="ETM209" s="875"/>
      <c r="ETN209" s="875"/>
      <c r="ETO209" s="875"/>
      <c r="ETP209" s="875"/>
      <c r="ETQ209" s="875"/>
      <c r="ETR209" s="875"/>
      <c r="ETS209" s="875"/>
      <c r="ETT209" s="875"/>
      <c r="ETU209" s="875"/>
      <c r="ETV209" s="875"/>
      <c r="ETW209" s="875"/>
      <c r="ETX209" s="875"/>
      <c r="ETY209" s="875"/>
      <c r="ETZ209" s="875"/>
      <c r="EUA209" s="875"/>
      <c r="EUB209" s="875"/>
      <c r="EUC209" s="875"/>
      <c r="EUD209" s="875"/>
      <c r="EUE209" s="875"/>
      <c r="EUF209" s="875"/>
      <c r="EUG209" s="875"/>
      <c r="EUH209" s="875"/>
      <c r="EUI209" s="875"/>
      <c r="EUJ209" s="875"/>
      <c r="EUK209" s="875"/>
      <c r="EUL209" s="875"/>
      <c r="EUM209" s="875"/>
      <c r="EUN209" s="875"/>
      <c r="EUO209" s="875"/>
      <c r="EUP209" s="875"/>
      <c r="EUQ209" s="875"/>
      <c r="EUR209" s="875"/>
      <c r="EUS209" s="875"/>
      <c r="EUT209" s="875"/>
      <c r="EUU209" s="875"/>
      <c r="EUV209" s="875"/>
      <c r="EUW209" s="875"/>
      <c r="EUX209" s="875"/>
      <c r="EUY209" s="875"/>
      <c r="EUZ209" s="875"/>
      <c r="EVA209" s="875"/>
      <c r="EVB209" s="875"/>
      <c r="EVC209" s="875"/>
      <c r="EVD209" s="875"/>
      <c r="EVE209" s="875"/>
      <c r="EVF209" s="875"/>
      <c r="EVG209" s="875"/>
      <c r="EVH209" s="875"/>
      <c r="EVI209" s="875"/>
      <c r="EVJ209" s="875"/>
      <c r="EVK209" s="875"/>
      <c r="EVL209" s="875"/>
      <c r="EVM209" s="875"/>
      <c r="EVN209" s="875"/>
      <c r="EVO209" s="875"/>
      <c r="EVP209" s="875"/>
      <c r="EVQ209" s="875"/>
      <c r="EVR209" s="875"/>
      <c r="EVS209" s="875"/>
      <c r="EVT209" s="875"/>
      <c r="EVU209" s="875"/>
      <c r="EVV209" s="875"/>
      <c r="EVW209" s="875"/>
      <c r="EVX209" s="875"/>
      <c r="EVY209" s="875"/>
      <c r="EVZ209" s="875"/>
      <c r="EWA209" s="875"/>
      <c r="EWB209" s="875"/>
      <c r="EWC209" s="875"/>
      <c r="EWD209" s="875"/>
      <c r="EWE209" s="875"/>
      <c r="EWF209" s="875"/>
      <c r="EWG209" s="875"/>
      <c r="EWH209" s="875"/>
      <c r="EWI209" s="875"/>
      <c r="EWJ209" s="875"/>
      <c r="EWK209" s="875"/>
      <c r="EWL209" s="875"/>
      <c r="EWM209" s="875"/>
      <c r="EWN209" s="875"/>
      <c r="EWO209" s="875"/>
      <c r="EWP209" s="875"/>
      <c r="EWQ209" s="875"/>
      <c r="EWR209" s="875"/>
      <c r="EWS209" s="875"/>
      <c r="EWT209" s="875"/>
      <c r="EWU209" s="875"/>
      <c r="EWV209" s="875"/>
      <c r="EWW209" s="875"/>
      <c r="EWX209" s="875"/>
      <c r="EWY209" s="875"/>
      <c r="EWZ209" s="875"/>
      <c r="EXA209" s="875"/>
      <c r="EXB209" s="875"/>
      <c r="EXC209" s="875"/>
      <c r="EXD209" s="875"/>
      <c r="EXE209" s="875"/>
      <c r="EXF209" s="875"/>
      <c r="EXG209" s="875"/>
      <c r="EXH209" s="875"/>
      <c r="EXI209" s="875"/>
      <c r="EXJ209" s="875"/>
      <c r="EXK209" s="875"/>
      <c r="EXL209" s="875"/>
      <c r="EXM209" s="875"/>
      <c r="EXN209" s="875"/>
      <c r="EXO209" s="875"/>
      <c r="EXP209" s="875"/>
      <c r="EXQ209" s="875"/>
      <c r="EXR209" s="875"/>
      <c r="EXS209" s="875"/>
      <c r="EXT209" s="875"/>
      <c r="EXU209" s="875"/>
      <c r="EXV209" s="875"/>
      <c r="EXW209" s="875"/>
      <c r="EXX209" s="875"/>
      <c r="EXY209" s="875"/>
      <c r="EXZ209" s="875"/>
      <c r="EYA209" s="875"/>
      <c r="EYB209" s="875"/>
      <c r="EYC209" s="875"/>
      <c r="EYD209" s="875"/>
      <c r="EYE209" s="875"/>
      <c r="EYF209" s="875"/>
      <c r="EYG209" s="875"/>
      <c r="EYH209" s="875"/>
      <c r="EYI209" s="875"/>
      <c r="EYJ209" s="875"/>
      <c r="EYK209" s="875"/>
      <c r="EYL209" s="875"/>
      <c r="EYM209" s="875"/>
      <c r="EYN209" s="875"/>
      <c r="EYO209" s="875"/>
      <c r="EYP209" s="875"/>
      <c r="EYQ209" s="875"/>
      <c r="EYR209" s="875"/>
      <c r="EYS209" s="875"/>
      <c r="EYT209" s="875"/>
      <c r="EYU209" s="875"/>
      <c r="EYV209" s="875"/>
      <c r="EYW209" s="875"/>
      <c r="EYX209" s="875"/>
      <c r="EYY209" s="875"/>
      <c r="EYZ209" s="875"/>
      <c r="EZA209" s="875"/>
      <c r="EZB209" s="875"/>
      <c r="EZC209" s="875"/>
      <c r="EZD209" s="875"/>
      <c r="EZE209" s="875"/>
      <c r="EZF209" s="875"/>
      <c r="EZG209" s="875"/>
      <c r="EZH209" s="875"/>
      <c r="EZI209" s="875"/>
      <c r="EZJ209" s="875"/>
      <c r="EZK209" s="875"/>
      <c r="EZL209" s="875"/>
      <c r="EZM209" s="875"/>
      <c r="EZN209" s="875"/>
      <c r="EZO209" s="875"/>
      <c r="EZP209" s="875"/>
      <c r="EZQ209" s="875"/>
      <c r="EZR209" s="875"/>
      <c r="EZS209" s="875"/>
      <c r="EZT209" s="875"/>
      <c r="EZU209" s="875"/>
      <c r="EZV209" s="875"/>
      <c r="EZW209" s="875"/>
      <c r="EZX209" s="875"/>
      <c r="EZY209" s="875"/>
      <c r="EZZ209" s="875"/>
      <c r="FAA209" s="875"/>
      <c r="FAB209" s="875"/>
      <c r="FAC209" s="875"/>
      <c r="FAD209" s="875"/>
      <c r="FAE209" s="875"/>
      <c r="FAF209" s="875"/>
      <c r="FAG209" s="875"/>
      <c r="FAH209" s="875"/>
      <c r="FAI209" s="875"/>
      <c r="FAJ209" s="875"/>
      <c r="FAK209" s="875"/>
      <c r="FAM209" s="875"/>
      <c r="FAN209" s="875"/>
      <c r="FAO209" s="875"/>
      <c r="FAP209" s="875"/>
      <c r="FAQ209" s="875"/>
      <c r="FAR209" s="875"/>
      <c r="FAS209" s="875"/>
      <c r="FAT209" s="875"/>
      <c r="FAU209" s="875"/>
      <c r="FAV209" s="875"/>
      <c r="FAW209" s="875"/>
      <c r="FAX209" s="875"/>
      <c r="FAY209" s="875"/>
      <c r="FAZ209" s="875"/>
      <c r="FBA209" s="875"/>
      <c r="FBB209" s="875"/>
      <c r="FBC209" s="875"/>
      <c r="FBD209" s="875"/>
      <c r="FBE209" s="875"/>
      <c r="FBF209" s="875"/>
      <c r="FBG209" s="875"/>
      <c r="FBH209" s="875"/>
      <c r="FBI209" s="875"/>
      <c r="FBJ209" s="875"/>
      <c r="FBK209" s="875"/>
      <c r="FBL209" s="875"/>
      <c r="FBM209" s="875"/>
      <c r="FBN209" s="875"/>
      <c r="FBO209" s="875"/>
      <c r="FBP209" s="875"/>
      <c r="FBQ209" s="875"/>
      <c r="FBR209" s="875"/>
      <c r="FBS209" s="875"/>
      <c r="FBT209" s="875"/>
      <c r="FBU209" s="875"/>
      <c r="FBV209" s="875"/>
      <c r="FBW209" s="875"/>
      <c r="FBX209" s="875"/>
      <c r="FBY209" s="875"/>
      <c r="FBZ209" s="875"/>
      <c r="FCA209" s="875"/>
      <c r="FCB209" s="875"/>
      <c r="FCC209" s="875"/>
      <c r="FCD209" s="875"/>
      <c r="FCE209" s="875"/>
      <c r="FCF209" s="875"/>
      <c r="FCG209" s="875"/>
      <c r="FCH209" s="875"/>
      <c r="FCI209" s="875"/>
      <c r="FCJ209" s="875"/>
      <c r="FCK209" s="875"/>
      <c r="FCL209" s="875"/>
      <c r="FCM209" s="875"/>
      <c r="FCN209" s="875"/>
      <c r="FCO209" s="875"/>
      <c r="FCP209" s="875"/>
      <c r="FCQ209" s="875"/>
      <c r="FCR209" s="875"/>
      <c r="FCS209" s="875"/>
      <c r="FCT209" s="875"/>
      <c r="FCU209" s="875"/>
      <c r="FCV209" s="875"/>
      <c r="FCW209" s="875"/>
      <c r="FCX209" s="875"/>
      <c r="FCY209" s="875"/>
      <c r="FCZ209" s="875"/>
      <c r="FDA209" s="875"/>
      <c r="FDB209" s="875"/>
      <c r="FDC209" s="875"/>
      <c r="FDD209" s="875"/>
      <c r="FDE209" s="875"/>
      <c r="FDF209" s="875"/>
      <c r="FDG209" s="875"/>
      <c r="FDH209" s="875"/>
      <c r="FDI209" s="875"/>
      <c r="FDJ209" s="875"/>
      <c r="FDK209" s="875"/>
      <c r="FDL209" s="875"/>
      <c r="FDM209" s="875"/>
      <c r="FDN209" s="875"/>
      <c r="FDO209" s="875"/>
      <c r="FDP209" s="875"/>
      <c r="FDQ209" s="875"/>
      <c r="FDR209" s="875"/>
      <c r="FDS209" s="875"/>
      <c r="FDT209" s="875"/>
      <c r="FDU209" s="875"/>
      <c r="FDV209" s="875"/>
      <c r="FDW209" s="875"/>
      <c r="FDX209" s="875"/>
      <c r="FDY209" s="875"/>
      <c r="FDZ209" s="875"/>
      <c r="FEA209" s="875"/>
      <c r="FEB209" s="875"/>
      <c r="FEC209" s="875"/>
      <c r="FED209" s="875"/>
      <c r="FEE209" s="875"/>
      <c r="FEF209" s="875"/>
      <c r="FEG209" s="875"/>
      <c r="FEH209" s="875"/>
      <c r="FEI209" s="875"/>
      <c r="FEJ209" s="875"/>
      <c r="FEK209" s="875"/>
      <c r="FEL209" s="875"/>
      <c r="FEM209" s="875"/>
      <c r="FEN209" s="875"/>
      <c r="FEO209" s="875"/>
      <c r="FEP209" s="875"/>
      <c r="FEQ209" s="875"/>
      <c r="FER209" s="875"/>
      <c r="FES209" s="875"/>
      <c r="FET209" s="875"/>
      <c r="FEU209" s="875"/>
      <c r="FEV209" s="875"/>
      <c r="FEW209" s="875"/>
      <c r="FEX209" s="875"/>
      <c r="FEY209" s="875"/>
      <c r="FEZ209" s="875"/>
      <c r="FFA209" s="875"/>
      <c r="FFB209" s="875"/>
      <c r="FFC209" s="875"/>
      <c r="FFD209" s="875"/>
      <c r="FFE209" s="875"/>
      <c r="FFF209" s="875"/>
      <c r="FFG209" s="875"/>
      <c r="FFH209" s="875"/>
      <c r="FFI209" s="875"/>
      <c r="FFJ209" s="875"/>
      <c r="FFK209" s="875"/>
      <c r="FFL209" s="875"/>
      <c r="FFM209" s="875"/>
      <c r="FFN209" s="875"/>
      <c r="FFO209" s="875"/>
      <c r="FFP209" s="875"/>
      <c r="FFQ209" s="875"/>
      <c r="FFR209" s="875"/>
      <c r="FFS209" s="875"/>
      <c r="FFT209" s="875"/>
      <c r="FFU209" s="875"/>
      <c r="FFV209" s="875"/>
      <c r="FFW209" s="875"/>
      <c r="FFX209" s="875"/>
      <c r="FFY209" s="875"/>
      <c r="FFZ209" s="875"/>
      <c r="FGA209" s="875"/>
      <c r="FGB209" s="875"/>
      <c r="FGC209" s="875"/>
      <c r="FGD209" s="875"/>
      <c r="FGE209" s="875"/>
      <c r="FGF209" s="875"/>
      <c r="FGG209" s="875"/>
      <c r="FGH209" s="875"/>
      <c r="FGI209" s="875"/>
      <c r="FGJ209" s="875"/>
      <c r="FGK209" s="875"/>
      <c r="FGL209" s="875"/>
      <c r="FGM209" s="875"/>
      <c r="FGN209" s="875"/>
      <c r="FGO209" s="875"/>
      <c r="FGP209" s="875"/>
      <c r="FGQ209" s="875"/>
      <c r="FGR209" s="875"/>
      <c r="FGS209" s="875"/>
      <c r="FGT209" s="875"/>
      <c r="FGU209" s="875"/>
      <c r="FGV209" s="875"/>
      <c r="FGW209" s="875"/>
      <c r="FGX209" s="875"/>
      <c r="FGY209" s="875"/>
      <c r="FGZ209" s="875"/>
      <c r="FHA209" s="875"/>
      <c r="FHB209" s="875"/>
      <c r="FHC209" s="875"/>
      <c r="FHD209" s="875"/>
      <c r="FHE209" s="875"/>
      <c r="FHF209" s="875"/>
      <c r="FHG209" s="875"/>
      <c r="FHH209" s="875"/>
      <c r="FHI209" s="875"/>
      <c r="FHJ209" s="875"/>
      <c r="FHK209" s="875"/>
      <c r="FHL209" s="875"/>
      <c r="FHM209" s="875"/>
      <c r="FHN209" s="875"/>
      <c r="FHO209" s="875"/>
      <c r="FHP209" s="875"/>
      <c r="FHQ209" s="875"/>
      <c r="FHR209" s="875"/>
      <c r="FHS209" s="875"/>
      <c r="FHT209" s="875"/>
      <c r="FHU209" s="875"/>
      <c r="FHV209" s="875"/>
      <c r="FHW209" s="875"/>
      <c r="FHX209" s="875"/>
      <c r="FHY209" s="875"/>
      <c r="FHZ209" s="875"/>
      <c r="FIA209" s="875"/>
      <c r="FIB209" s="875"/>
      <c r="FIC209" s="875"/>
      <c r="FID209" s="875"/>
      <c r="FIE209" s="875"/>
      <c r="FIF209" s="875"/>
      <c r="FIG209" s="875"/>
      <c r="FIH209" s="875"/>
      <c r="FII209" s="875"/>
      <c r="FIJ209" s="875"/>
      <c r="FIK209" s="875"/>
      <c r="FIL209" s="875"/>
      <c r="FIM209" s="875"/>
      <c r="FIN209" s="875"/>
      <c r="FIO209" s="875"/>
      <c r="FIP209" s="875"/>
      <c r="FIQ209" s="875"/>
      <c r="FIR209" s="875"/>
      <c r="FIS209" s="875"/>
      <c r="FIT209" s="875"/>
      <c r="FIU209" s="875"/>
      <c r="FIV209" s="875"/>
      <c r="FIW209" s="875"/>
      <c r="FIX209" s="875"/>
      <c r="FIY209" s="875"/>
      <c r="FIZ209" s="875"/>
      <c r="FJA209" s="875"/>
      <c r="FJB209" s="875"/>
      <c r="FJC209" s="875"/>
      <c r="FJD209" s="875"/>
      <c r="FJE209" s="875"/>
      <c r="FJF209" s="875"/>
      <c r="FJG209" s="875"/>
      <c r="FJH209" s="875"/>
      <c r="FJI209" s="875"/>
      <c r="FJJ209" s="875"/>
      <c r="FJK209" s="875"/>
      <c r="FJL209" s="875"/>
      <c r="FJM209" s="875"/>
      <c r="FJN209" s="875"/>
      <c r="FJO209" s="875"/>
      <c r="FJP209" s="875"/>
      <c r="FJQ209" s="875"/>
      <c r="FJR209" s="875"/>
      <c r="FJS209" s="875"/>
      <c r="FJT209" s="875"/>
      <c r="FJU209" s="875"/>
      <c r="FJV209" s="875"/>
      <c r="FJW209" s="875"/>
      <c r="FJX209" s="875"/>
      <c r="FJY209" s="875"/>
      <c r="FJZ209" s="875"/>
      <c r="FKA209" s="875"/>
      <c r="FKB209" s="875"/>
      <c r="FKC209" s="875"/>
      <c r="FKD209" s="875"/>
      <c r="FKE209" s="875"/>
      <c r="FKF209" s="875"/>
      <c r="FKG209" s="875"/>
      <c r="FKI209" s="875"/>
      <c r="FKJ209" s="875"/>
      <c r="FKK209" s="875"/>
      <c r="FKL209" s="875"/>
      <c r="FKM209" s="875"/>
      <c r="FKN209" s="875"/>
      <c r="FKO209" s="875"/>
      <c r="FKP209" s="875"/>
      <c r="FKQ209" s="875"/>
      <c r="FKR209" s="875"/>
      <c r="FKS209" s="875"/>
      <c r="FKT209" s="875"/>
      <c r="FKU209" s="875"/>
      <c r="FKV209" s="875"/>
      <c r="FKW209" s="875"/>
      <c r="FKX209" s="875"/>
      <c r="FKY209" s="875"/>
      <c r="FKZ209" s="875"/>
      <c r="FLA209" s="875"/>
      <c r="FLB209" s="875"/>
      <c r="FLC209" s="875"/>
      <c r="FLD209" s="875"/>
      <c r="FLE209" s="875"/>
      <c r="FLF209" s="875"/>
      <c r="FLG209" s="875"/>
      <c r="FLH209" s="875"/>
      <c r="FLI209" s="875"/>
      <c r="FLJ209" s="875"/>
      <c r="FLK209" s="875"/>
      <c r="FLL209" s="875"/>
      <c r="FLM209" s="875"/>
      <c r="FLN209" s="875"/>
      <c r="FLO209" s="875"/>
      <c r="FLP209" s="875"/>
      <c r="FLQ209" s="875"/>
      <c r="FLR209" s="875"/>
      <c r="FLS209" s="875"/>
      <c r="FLT209" s="875"/>
      <c r="FLU209" s="875"/>
      <c r="FLV209" s="875"/>
      <c r="FLW209" s="875"/>
      <c r="FLX209" s="875"/>
      <c r="FLY209" s="875"/>
      <c r="FLZ209" s="875"/>
      <c r="FMA209" s="875"/>
      <c r="FMB209" s="875"/>
      <c r="FMC209" s="875"/>
      <c r="FMD209" s="875"/>
      <c r="FME209" s="875"/>
      <c r="FMF209" s="875"/>
      <c r="FMG209" s="875"/>
      <c r="FMH209" s="875"/>
      <c r="FMI209" s="875"/>
      <c r="FMJ209" s="875"/>
      <c r="FMK209" s="875"/>
      <c r="FML209" s="875"/>
      <c r="FMM209" s="875"/>
      <c r="FMN209" s="875"/>
      <c r="FMO209" s="875"/>
      <c r="FMP209" s="875"/>
      <c r="FMQ209" s="875"/>
      <c r="FMR209" s="875"/>
      <c r="FMS209" s="875"/>
      <c r="FMT209" s="875"/>
      <c r="FMU209" s="875"/>
      <c r="FMV209" s="875"/>
      <c r="FMW209" s="875"/>
      <c r="FMX209" s="875"/>
      <c r="FMY209" s="875"/>
      <c r="FMZ209" s="875"/>
      <c r="FNA209" s="875"/>
      <c r="FNB209" s="875"/>
      <c r="FNC209" s="875"/>
      <c r="FND209" s="875"/>
      <c r="FNE209" s="875"/>
      <c r="FNF209" s="875"/>
      <c r="FNG209" s="875"/>
      <c r="FNH209" s="875"/>
      <c r="FNI209" s="875"/>
      <c r="FNJ209" s="875"/>
      <c r="FNK209" s="875"/>
      <c r="FNL209" s="875"/>
      <c r="FNM209" s="875"/>
      <c r="FNN209" s="875"/>
      <c r="FNO209" s="875"/>
      <c r="FNP209" s="875"/>
      <c r="FNQ209" s="875"/>
      <c r="FNR209" s="875"/>
      <c r="FNS209" s="875"/>
      <c r="FNT209" s="875"/>
      <c r="FNU209" s="875"/>
      <c r="FNV209" s="875"/>
      <c r="FNW209" s="875"/>
      <c r="FNX209" s="875"/>
      <c r="FNY209" s="875"/>
      <c r="FNZ209" s="875"/>
      <c r="FOA209" s="875"/>
      <c r="FOB209" s="875"/>
      <c r="FOC209" s="875"/>
      <c r="FOD209" s="875"/>
      <c r="FOE209" s="875"/>
      <c r="FOF209" s="875"/>
      <c r="FOG209" s="875"/>
      <c r="FOH209" s="875"/>
      <c r="FOI209" s="875"/>
      <c r="FOJ209" s="875"/>
      <c r="FOK209" s="875"/>
      <c r="FOL209" s="875"/>
      <c r="FOM209" s="875"/>
      <c r="FON209" s="875"/>
      <c r="FOO209" s="875"/>
      <c r="FOP209" s="875"/>
      <c r="FOQ209" s="875"/>
      <c r="FOR209" s="875"/>
      <c r="FOS209" s="875"/>
      <c r="FOT209" s="875"/>
      <c r="FOU209" s="875"/>
      <c r="FOV209" s="875"/>
      <c r="FOW209" s="875"/>
      <c r="FOX209" s="875"/>
      <c r="FOY209" s="875"/>
      <c r="FOZ209" s="875"/>
      <c r="FPA209" s="875"/>
      <c r="FPB209" s="875"/>
      <c r="FPC209" s="875"/>
      <c r="FPD209" s="875"/>
      <c r="FPE209" s="875"/>
      <c r="FPF209" s="875"/>
      <c r="FPG209" s="875"/>
      <c r="FPH209" s="875"/>
      <c r="FPI209" s="875"/>
      <c r="FPJ209" s="875"/>
      <c r="FPK209" s="875"/>
      <c r="FPL209" s="875"/>
      <c r="FPM209" s="875"/>
      <c r="FPN209" s="875"/>
      <c r="FPO209" s="875"/>
      <c r="FPP209" s="875"/>
      <c r="FPQ209" s="875"/>
      <c r="FPR209" s="875"/>
      <c r="FPS209" s="875"/>
      <c r="FPT209" s="875"/>
      <c r="FPU209" s="875"/>
      <c r="FPV209" s="875"/>
      <c r="FPW209" s="875"/>
      <c r="FPX209" s="875"/>
      <c r="FPY209" s="875"/>
      <c r="FPZ209" s="875"/>
      <c r="FQA209" s="875"/>
      <c r="FQB209" s="875"/>
      <c r="FQC209" s="875"/>
      <c r="FQD209" s="875"/>
      <c r="FQE209" s="875"/>
      <c r="FQF209" s="875"/>
      <c r="FQG209" s="875"/>
      <c r="FQH209" s="875"/>
      <c r="FQI209" s="875"/>
      <c r="FQJ209" s="875"/>
      <c r="FQK209" s="875"/>
      <c r="FQL209" s="875"/>
      <c r="FQM209" s="875"/>
      <c r="FQN209" s="875"/>
      <c r="FQO209" s="875"/>
      <c r="FQP209" s="875"/>
      <c r="FQQ209" s="875"/>
      <c r="FQR209" s="875"/>
      <c r="FQS209" s="875"/>
      <c r="FQT209" s="875"/>
      <c r="FQU209" s="875"/>
      <c r="FQV209" s="875"/>
      <c r="FQW209" s="875"/>
      <c r="FQX209" s="875"/>
      <c r="FQY209" s="875"/>
      <c r="FQZ209" s="875"/>
      <c r="FRA209" s="875"/>
      <c r="FRB209" s="875"/>
      <c r="FRC209" s="875"/>
      <c r="FRD209" s="875"/>
      <c r="FRE209" s="875"/>
      <c r="FRF209" s="875"/>
      <c r="FRG209" s="875"/>
      <c r="FRH209" s="875"/>
      <c r="FRI209" s="875"/>
      <c r="FRJ209" s="875"/>
      <c r="FRK209" s="875"/>
      <c r="FRL209" s="875"/>
      <c r="FRM209" s="875"/>
      <c r="FRN209" s="875"/>
      <c r="FRO209" s="875"/>
      <c r="FRP209" s="875"/>
      <c r="FRQ209" s="875"/>
      <c r="FRR209" s="875"/>
      <c r="FRS209" s="875"/>
      <c r="FRT209" s="875"/>
      <c r="FRU209" s="875"/>
      <c r="FRV209" s="875"/>
      <c r="FRW209" s="875"/>
      <c r="FRX209" s="875"/>
      <c r="FRY209" s="875"/>
      <c r="FRZ209" s="875"/>
      <c r="FSA209" s="875"/>
      <c r="FSB209" s="875"/>
      <c r="FSC209" s="875"/>
      <c r="FSD209" s="875"/>
      <c r="FSE209" s="875"/>
      <c r="FSF209" s="875"/>
      <c r="FSG209" s="875"/>
      <c r="FSH209" s="875"/>
      <c r="FSI209" s="875"/>
      <c r="FSJ209" s="875"/>
      <c r="FSK209" s="875"/>
      <c r="FSL209" s="875"/>
      <c r="FSM209" s="875"/>
      <c r="FSN209" s="875"/>
      <c r="FSO209" s="875"/>
      <c r="FSP209" s="875"/>
      <c r="FSQ209" s="875"/>
      <c r="FSR209" s="875"/>
      <c r="FSS209" s="875"/>
      <c r="FST209" s="875"/>
      <c r="FSU209" s="875"/>
      <c r="FSV209" s="875"/>
      <c r="FSW209" s="875"/>
      <c r="FSX209" s="875"/>
      <c r="FSY209" s="875"/>
      <c r="FSZ209" s="875"/>
      <c r="FTA209" s="875"/>
      <c r="FTB209" s="875"/>
      <c r="FTC209" s="875"/>
      <c r="FTD209" s="875"/>
      <c r="FTE209" s="875"/>
      <c r="FTF209" s="875"/>
      <c r="FTG209" s="875"/>
      <c r="FTH209" s="875"/>
      <c r="FTI209" s="875"/>
      <c r="FTJ209" s="875"/>
      <c r="FTK209" s="875"/>
      <c r="FTL209" s="875"/>
      <c r="FTM209" s="875"/>
      <c r="FTN209" s="875"/>
      <c r="FTO209" s="875"/>
      <c r="FTP209" s="875"/>
      <c r="FTQ209" s="875"/>
      <c r="FTR209" s="875"/>
      <c r="FTS209" s="875"/>
      <c r="FTT209" s="875"/>
      <c r="FTU209" s="875"/>
      <c r="FTV209" s="875"/>
      <c r="FTW209" s="875"/>
      <c r="FTX209" s="875"/>
      <c r="FTY209" s="875"/>
      <c r="FTZ209" s="875"/>
      <c r="FUA209" s="875"/>
      <c r="FUB209" s="875"/>
      <c r="FUC209" s="875"/>
      <c r="FUE209" s="875"/>
      <c r="FUF209" s="875"/>
      <c r="FUG209" s="875"/>
      <c r="FUH209" s="875"/>
      <c r="FUI209" s="875"/>
      <c r="FUJ209" s="875"/>
      <c r="FUK209" s="875"/>
      <c r="FUL209" s="875"/>
      <c r="FUM209" s="875"/>
      <c r="FUN209" s="875"/>
      <c r="FUO209" s="875"/>
      <c r="FUP209" s="875"/>
      <c r="FUQ209" s="875"/>
      <c r="FUR209" s="875"/>
      <c r="FUS209" s="875"/>
      <c r="FUT209" s="875"/>
      <c r="FUU209" s="875"/>
      <c r="FUV209" s="875"/>
      <c r="FUW209" s="875"/>
      <c r="FUX209" s="875"/>
      <c r="FUY209" s="875"/>
      <c r="FUZ209" s="875"/>
      <c r="FVA209" s="875"/>
      <c r="FVB209" s="875"/>
      <c r="FVC209" s="875"/>
      <c r="FVD209" s="875"/>
      <c r="FVE209" s="875"/>
      <c r="FVF209" s="875"/>
      <c r="FVG209" s="875"/>
      <c r="FVH209" s="875"/>
      <c r="FVI209" s="875"/>
      <c r="FVJ209" s="875"/>
      <c r="FVK209" s="875"/>
      <c r="FVL209" s="875"/>
      <c r="FVM209" s="875"/>
      <c r="FVN209" s="875"/>
      <c r="FVO209" s="875"/>
      <c r="FVP209" s="875"/>
      <c r="FVQ209" s="875"/>
      <c r="FVR209" s="875"/>
      <c r="FVS209" s="875"/>
      <c r="FVT209" s="875"/>
      <c r="FVU209" s="875"/>
      <c r="FVV209" s="875"/>
      <c r="FVW209" s="875"/>
      <c r="FVX209" s="875"/>
      <c r="FVY209" s="875"/>
      <c r="FVZ209" s="875"/>
      <c r="FWA209" s="875"/>
      <c r="FWB209" s="875"/>
      <c r="FWC209" s="875"/>
      <c r="FWD209" s="875"/>
      <c r="FWE209" s="875"/>
      <c r="FWF209" s="875"/>
      <c r="FWG209" s="875"/>
      <c r="FWH209" s="875"/>
      <c r="FWI209" s="875"/>
      <c r="FWJ209" s="875"/>
      <c r="FWK209" s="875"/>
      <c r="FWL209" s="875"/>
      <c r="FWM209" s="875"/>
      <c r="FWN209" s="875"/>
      <c r="FWO209" s="875"/>
      <c r="FWP209" s="875"/>
      <c r="FWQ209" s="875"/>
      <c r="FWR209" s="875"/>
      <c r="FWS209" s="875"/>
      <c r="FWT209" s="875"/>
      <c r="FWU209" s="875"/>
      <c r="FWV209" s="875"/>
      <c r="FWW209" s="875"/>
      <c r="FWX209" s="875"/>
      <c r="FWY209" s="875"/>
      <c r="FWZ209" s="875"/>
      <c r="FXA209" s="875"/>
      <c r="FXB209" s="875"/>
      <c r="FXC209" s="875"/>
      <c r="FXD209" s="875"/>
      <c r="FXE209" s="875"/>
      <c r="FXF209" s="875"/>
      <c r="FXG209" s="875"/>
      <c r="FXH209" s="875"/>
      <c r="FXI209" s="875"/>
      <c r="FXJ209" s="875"/>
      <c r="FXK209" s="875"/>
      <c r="FXL209" s="875"/>
      <c r="FXM209" s="875"/>
      <c r="FXN209" s="875"/>
      <c r="FXO209" s="875"/>
      <c r="FXP209" s="875"/>
      <c r="FXQ209" s="875"/>
      <c r="FXR209" s="875"/>
      <c r="FXS209" s="875"/>
      <c r="FXT209" s="875"/>
      <c r="FXU209" s="875"/>
      <c r="FXV209" s="875"/>
      <c r="FXW209" s="875"/>
      <c r="FXX209" s="875"/>
      <c r="FXY209" s="875"/>
      <c r="FXZ209" s="875"/>
      <c r="FYA209" s="875"/>
      <c r="FYB209" s="875"/>
      <c r="FYC209" s="875"/>
      <c r="FYD209" s="875"/>
      <c r="FYE209" s="875"/>
      <c r="FYF209" s="875"/>
      <c r="FYG209" s="875"/>
      <c r="FYH209" s="875"/>
      <c r="FYI209" s="875"/>
      <c r="FYJ209" s="875"/>
      <c r="FYK209" s="875"/>
      <c r="FYL209" s="875"/>
      <c r="FYM209" s="875"/>
      <c r="FYN209" s="875"/>
      <c r="FYO209" s="875"/>
      <c r="FYP209" s="875"/>
      <c r="FYQ209" s="875"/>
      <c r="FYR209" s="875"/>
      <c r="FYS209" s="875"/>
      <c r="FYT209" s="875"/>
      <c r="FYU209" s="875"/>
      <c r="FYV209" s="875"/>
      <c r="FYW209" s="875"/>
      <c r="FYX209" s="875"/>
      <c r="FYY209" s="875"/>
      <c r="FYZ209" s="875"/>
      <c r="FZA209" s="875"/>
      <c r="FZB209" s="875"/>
      <c r="FZC209" s="875"/>
      <c r="FZD209" s="875"/>
      <c r="FZE209" s="875"/>
      <c r="FZF209" s="875"/>
      <c r="FZG209" s="875"/>
      <c r="FZH209" s="875"/>
      <c r="FZI209" s="875"/>
      <c r="FZJ209" s="875"/>
      <c r="FZK209" s="875"/>
      <c r="FZL209" s="875"/>
      <c r="FZM209" s="875"/>
      <c r="FZN209" s="875"/>
      <c r="FZO209" s="875"/>
      <c r="FZP209" s="875"/>
      <c r="FZQ209" s="875"/>
      <c r="FZR209" s="875"/>
      <c r="FZS209" s="875"/>
      <c r="FZT209" s="875"/>
      <c r="FZU209" s="875"/>
      <c r="FZV209" s="875"/>
      <c r="FZW209" s="875"/>
      <c r="FZX209" s="875"/>
      <c r="FZY209" s="875"/>
      <c r="FZZ209" s="875"/>
      <c r="GAA209" s="875"/>
      <c r="GAB209" s="875"/>
      <c r="GAC209" s="875"/>
      <c r="GAD209" s="875"/>
      <c r="GAE209" s="875"/>
      <c r="GAF209" s="875"/>
      <c r="GAG209" s="875"/>
      <c r="GAH209" s="875"/>
      <c r="GAI209" s="875"/>
      <c r="GAJ209" s="875"/>
      <c r="GAK209" s="875"/>
      <c r="GAL209" s="875"/>
      <c r="GAM209" s="875"/>
      <c r="GAN209" s="875"/>
      <c r="GAO209" s="875"/>
      <c r="GAP209" s="875"/>
      <c r="GAQ209" s="875"/>
      <c r="GAR209" s="875"/>
      <c r="GAS209" s="875"/>
      <c r="GAT209" s="875"/>
      <c r="GAU209" s="875"/>
      <c r="GAV209" s="875"/>
      <c r="GAW209" s="875"/>
      <c r="GAX209" s="875"/>
      <c r="GAY209" s="875"/>
      <c r="GAZ209" s="875"/>
      <c r="GBA209" s="875"/>
      <c r="GBB209" s="875"/>
      <c r="GBC209" s="875"/>
      <c r="GBD209" s="875"/>
      <c r="GBE209" s="875"/>
      <c r="GBF209" s="875"/>
      <c r="GBG209" s="875"/>
      <c r="GBH209" s="875"/>
      <c r="GBI209" s="875"/>
      <c r="GBJ209" s="875"/>
      <c r="GBK209" s="875"/>
      <c r="GBL209" s="875"/>
      <c r="GBM209" s="875"/>
      <c r="GBN209" s="875"/>
      <c r="GBO209" s="875"/>
      <c r="GBP209" s="875"/>
      <c r="GBQ209" s="875"/>
      <c r="GBR209" s="875"/>
      <c r="GBS209" s="875"/>
      <c r="GBT209" s="875"/>
      <c r="GBU209" s="875"/>
      <c r="GBV209" s="875"/>
      <c r="GBW209" s="875"/>
      <c r="GBX209" s="875"/>
      <c r="GBY209" s="875"/>
      <c r="GBZ209" s="875"/>
      <c r="GCA209" s="875"/>
      <c r="GCB209" s="875"/>
      <c r="GCC209" s="875"/>
      <c r="GCD209" s="875"/>
      <c r="GCE209" s="875"/>
      <c r="GCF209" s="875"/>
      <c r="GCG209" s="875"/>
      <c r="GCH209" s="875"/>
      <c r="GCI209" s="875"/>
      <c r="GCJ209" s="875"/>
      <c r="GCK209" s="875"/>
      <c r="GCL209" s="875"/>
      <c r="GCM209" s="875"/>
      <c r="GCN209" s="875"/>
      <c r="GCO209" s="875"/>
      <c r="GCP209" s="875"/>
      <c r="GCQ209" s="875"/>
      <c r="GCR209" s="875"/>
      <c r="GCS209" s="875"/>
      <c r="GCT209" s="875"/>
      <c r="GCU209" s="875"/>
      <c r="GCV209" s="875"/>
      <c r="GCW209" s="875"/>
      <c r="GCX209" s="875"/>
      <c r="GCY209" s="875"/>
      <c r="GCZ209" s="875"/>
      <c r="GDA209" s="875"/>
      <c r="GDB209" s="875"/>
      <c r="GDC209" s="875"/>
      <c r="GDD209" s="875"/>
      <c r="GDE209" s="875"/>
      <c r="GDF209" s="875"/>
      <c r="GDG209" s="875"/>
      <c r="GDH209" s="875"/>
      <c r="GDI209" s="875"/>
      <c r="GDJ209" s="875"/>
      <c r="GDK209" s="875"/>
      <c r="GDL209" s="875"/>
      <c r="GDM209" s="875"/>
      <c r="GDN209" s="875"/>
      <c r="GDO209" s="875"/>
      <c r="GDP209" s="875"/>
      <c r="GDQ209" s="875"/>
      <c r="GDR209" s="875"/>
      <c r="GDS209" s="875"/>
      <c r="GDT209" s="875"/>
      <c r="GDU209" s="875"/>
      <c r="GDV209" s="875"/>
      <c r="GDW209" s="875"/>
      <c r="GDX209" s="875"/>
      <c r="GDY209" s="875"/>
      <c r="GEA209" s="875"/>
      <c r="GEB209" s="875"/>
      <c r="GEC209" s="875"/>
      <c r="GED209" s="875"/>
      <c r="GEE209" s="875"/>
      <c r="GEF209" s="875"/>
      <c r="GEG209" s="875"/>
      <c r="GEH209" s="875"/>
      <c r="GEI209" s="875"/>
      <c r="GEJ209" s="875"/>
      <c r="GEK209" s="875"/>
      <c r="GEL209" s="875"/>
      <c r="GEM209" s="875"/>
      <c r="GEN209" s="875"/>
      <c r="GEO209" s="875"/>
      <c r="GEP209" s="875"/>
      <c r="GEQ209" s="875"/>
      <c r="GER209" s="875"/>
      <c r="GES209" s="875"/>
      <c r="GET209" s="875"/>
      <c r="GEU209" s="875"/>
      <c r="GEV209" s="875"/>
      <c r="GEW209" s="875"/>
      <c r="GEX209" s="875"/>
      <c r="GEY209" s="875"/>
      <c r="GEZ209" s="875"/>
      <c r="GFA209" s="875"/>
      <c r="GFB209" s="875"/>
      <c r="GFC209" s="875"/>
      <c r="GFD209" s="875"/>
      <c r="GFE209" s="875"/>
      <c r="GFF209" s="875"/>
      <c r="GFG209" s="875"/>
      <c r="GFH209" s="875"/>
      <c r="GFI209" s="875"/>
      <c r="GFJ209" s="875"/>
      <c r="GFK209" s="875"/>
      <c r="GFL209" s="875"/>
      <c r="GFM209" s="875"/>
      <c r="GFN209" s="875"/>
      <c r="GFO209" s="875"/>
      <c r="GFP209" s="875"/>
      <c r="GFQ209" s="875"/>
      <c r="GFR209" s="875"/>
      <c r="GFS209" s="875"/>
      <c r="GFT209" s="875"/>
      <c r="GFU209" s="875"/>
      <c r="GFV209" s="875"/>
      <c r="GFW209" s="875"/>
      <c r="GFX209" s="875"/>
      <c r="GFY209" s="875"/>
      <c r="GFZ209" s="875"/>
      <c r="GGA209" s="875"/>
      <c r="GGB209" s="875"/>
      <c r="GGC209" s="875"/>
      <c r="GGD209" s="875"/>
      <c r="GGE209" s="875"/>
      <c r="GGF209" s="875"/>
      <c r="GGG209" s="875"/>
      <c r="GGH209" s="875"/>
      <c r="GGI209" s="875"/>
      <c r="GGJ209" s="875"/>
      <c r="GGK209" s="875"/>
      <c r="GGL209" s="875"/>
      <c r="GGM209" s="875"/>
      <c r="GGN209" s="875"/>
      <c r="GGO209" s="875"/>
      <c r="GGP209" s="875"/>
      <c r="GGQ209" s="875"/>
      <c r="GGR209" s="875"/>
      <c r="GGS209" s="875"/>
      <c r="GGT209" s="875"/>
      <c r="GGU209" s="875"/>
      <c r="GGV209" s="875"/>
      <c r="GGW209" s="875"/>
      <c r="GGX209" s="875"/>
      <c r="GGY209" s="875"/>
      <c r="GGZ209" s="875"/>
      <c r="GHA209" s="875"/>
      <c r="GHB209" s="875"/>
      <c r="GHC209" s="875"/>
      <c r="GHD209" s="875"/>
      <c r="GHE209" s="875"/>
      <c r="GHF209" s="875"/>
      <c r="GHG209" s="875"/>
      <c r="GHH209" s="875"/>
      <c r="GHI209" s="875"/>
      <c r="GHJ209" s="875"/>
      <c r="GHK209" s="875"/>
      <c r="GHL209" s="875"/>
      <c r="GHM209" s="875"/>
      <c r="GHN209" s="875"/>
      <c r="GHO209" s="875"/>
      <c r="GHP209" s="875"/>
      <c r="GHQ209" s="875"/>
      <c r="GHR209" s="875"/>
      <c r="GHS209" s="875"/>
      <c r="GHT209" s="875"/>
      <c r="GHU209" s="875"/>
      <c r="GHV209" s="875"/>
      <c r="GHW209" s="875"/>
      <c r="GHX209" s="875"/>
      <c r="GHY209" s="875"/>
      <c r="GHZ209" s="875"/>
      <c r="GIA209" s="875"/>
      <c r="GIB209" s="875"/>
      <c r="GIC209" s="875"/>
      <c r="GID209" s="875"/>
      <c r="GIE209" s="875"/>
      <c r="GIF209" s="875"/>
      <c r="GIG209" s="875"/>
      <c r="GIH209" s="875"/>
      <c r="GII209" s="875"/>
      <c r="GIJ209" s="875"/>
      <c r="GIK209" s="875"/>
      <c r="GIL209" s="875"/>
      <c r="GIM209" s="875"/>
      <c r="GIN209" s="875"/>
      <c r="GIO209" s="875"/>
      <c r="GIP209" s="875"/>
      <c r="GIQ209" s="875"/>
      <c r="GIR209" s="875"/>
      <c r="GIS209" s="875"/>
      <c r="GIT209" s="875"/>
      <c r="GIU209" s="875"/>
      <c r="GIV209" s="875"/>
      <c r="GIW209" s="875"/>
      <c r="GIX209" s="875"/>
      <c r="GIY209" s="875"/>
      <c r="GIZ209" s="875"/>
      <c r="GJA209" s="875"/>
      <c r="GJB209" s="875"/>
      <c r="GJC209" s="875"/>
      <c r="GJD209" s="875"/>
      <c r="GJE209" s="875"/>
      <c r="GJF209" s="875"/>
      <c r="GJG209" s="875"/>
      <c r="GJH209" s="875"/>
      <c r="GJI209" s="875"/>
      <c r="GJJ209" s="875"/>
      <c r="GJK209" s="875"/>
      <c r="GJL209" s="875"/>
      <c r="GJM209" s="875"/>
      <c r="GJN209" s="875"/>
      <c r="GJO209" s="875"/>
      <c r="GJP209" s="875"/>
      <c r="GJQ209" s="875"/>
      <c r="GJR209" s="875"/>
      <c r="GJS209" s="875"/>
      <c r="GJT209" s="875"/>
      <c r="GJU209" s="875"/>
      <c r="GJV209" s="875"/>
      <c r="GJW209" s="875"/>
      <c r="GJX209" s="875"/>
      <c r="GJY209" s="875"/>
      <c r="GJZ209" s="875"/>
      <c r="GKA209" s="875"/>
      <c r="GKB209" s="875"/>
      <c r="GKC209" s="875"/>
      <c r="GKD209" s="875"/>
      <c r="GKE209" s="875"/>
      <c r="GKF209" s="875"/>
      <c r="GKG209" s="875"/>
      <c r="GKH209" s="875"/>
      <c r="GKI209" s="875"/>
      <c r="GKJ209" s="875"/>
      <c r="GKK209" s="875"/>
      <c r="GKL209" s="875"/>
      <c r="GKM209" s="875"/>
      <c r="GKN209" s="875"/>
      <c r="GKO209" s="875"/>
      <c r="GKP209" s="875"/>
      <c r="GKQ209" s="875"/>
      <c r="GKR209" s="875"/>
      <c r="GKS209" s="875"/>
      <c r="GKT209" s="875"/>
      <c r="GKU209" s="875"/>
      <c r="GKV209" s="875"/>
      <c r="GKW209" s="875"/>
      <c r="GKX209" s="875"/>
      <c r="GKY209" s="875"/>
      <c r="GKZ209" s="875"/>
      <c r="GLA209" s="875"/>
      <c r="GLB209" s="875"/>
      <c r="GLC209" s="875"/>
      <c r="GLD209" s="875"/>
      <c r="GLE209" s="875"/>
      <c r="GLF209" s="875"/>
      <c r="GLG209" s="875"/>
      <c r="GLH209" s="875"/>
      <c r="GLI209" s="875"/>
      <c r="GLJ209" s="875"/>
      <c r="GLK209" s="875"/>
      <c r="GLL209" s="875"/>
      <c r="GLM209" s="875"/>
      <c r="GLN209" s="875"/>
      <c r="GLO209" s="875"/>
      <c r="GLP209" s="875"/>
      <c r="GLQ209" s="875"/>
      <c r="GLR209" s="875"/>
      <c r="GLS209" s="875"/>
      <c r="GLT209" s="875"/>
      <c r="GLU209" s="875"/>
      <c r="GLV209" s="875"/>
      <c r="GLW209" s="875"/>
      <c r="GLX209" s="875"/>
      <c r="GLY209" s="875"/>
      <c r="GLZ209" s="875"/>
      <c r="GMA209" s="875"/>
      <c r="GMB209" s="875"/>
      <c r="GMC209" s="875"/>
      <c r="GMD209" s="875"/>
      <c r="GME209" s="875"/>
      <c r="GMF209" s="875"/>
      <c r="GMG209" s="875"/>
      <c r="GMH209" s="875"/>
      <c r="GMI209" s="875"/>
      <c r="GMJ209" s="875"/>
      <c r="GMK209" s="875"/>
      <c r="GML209" s="875"/>
      <c r="GMM209" s="875"/>
      <c r="GMN209" s="875"/>
      <c r="GMO209" s="875"/>
      <c r="GMP209" s="875"/>
      <c r="GMQ209" s="875"/>
      <c r="GMR209" s="875"/>
      <c r="GMS209" s="875"/>
      <c r="GMT209" s="875"/>
      <c r="GMU209" s="875"/>
      <c r="GMV209" s="875"/>
      <c r="GMW209" s="875"/>
      <c r="GMX209" s="875"/>
      <c r="GMY209" s="875"/>
      <c r="GMZ209" s="875"/>
      <c r="GNA209" s="875"/>
      <c r="GNB209" s="875"/>
      <c r="GNC209" s="875"/>
      <c r="GND209" s="875"/>
      <c r="GNE209" s="875"/>
      <c r="GNF209" s="875"/>
      <c r="GNG209" s="875"/>
      <c r="GNH209" s="875"/>
      <c r="GNI209" s="875"/>
      <c r="GNJ209" s="875"/>
      <c r="GNK209" s="875"/>
      <c r="GNL209" s="875"/>
      <c r="GNM209" s="875"/>
      <c r="GNN209" s="875"/>
      <c r="GNO209" s="875"/>
      <c r="GNP209" s="875"/>
      <c r="GNQ209" s="875"/>
      <c r="GNR209" s="875"/>
      <c r="GNS209" s="875"/>
      <c r="GNT209" s="875"/>
      <c r="GNU209" s="875"/>
      <c r="GNW209" s="875"/>
      <c r="GNX209" s="875"/>
      <c r="GNY209" s="875"/>
      <c r="GNZ209" s="875"/>
      <c r="GOA209" s="875"/>
      <c r="GOB209" s="875"/>
      <c r="GOC209" s="875"/>
      <c r="GOD209" s="875"/>
      <c r="GOE209" s="875"/>
      <c r="GOF209" s="875"/>
      <c r="GOG209" s="875"/>
      <c r="GOH209" s="875"/>
      <c r="GOI209" s="875"/>
      <c r="GOJ209" s="875"/>
      <c r="GOK209" s="875"/>
      <c r="GOL209" s="875"/>
      <c r="GOM209" s="875"/>
      <c r="GON209" s="875"/>
      <c r="GOO209" s="875"/>
      <c r="GOP209" s="875"/>
      <c r="GOQ209" s="875"/>
      <c r="GOR209" s="875"/>
      <c r="GOS209" s="875"/>
      <c r="GOT209" s="875"/>
      <c r="GOU209" s="875"/>
      <c r="GOV209" s="875"/>
      <c r="GOW209" s="875"/>
      <c r="GOX209" s="875"/>
      <c r="GOY209" s="875"/>
      <c r="GOZ209" s="875"/>
      <c r="GPA209" s="875"/>
      <c r="GPB209" s="875"/>
      <c r="GPC209" s="875"/>
      <c r="GPD209" s="875"/>
      <c r="GPE209" s="875"/>
      <c r="GPF209" s="875"/>
      <c r="GPG209" s="875"/>
      <c r="GPH209" s="875"/>
      <c r="GPI209" s="875"/>
      <c r="GPJ209" s="875"/>
      <c r="GPK209" s="875"/>
      <c r="GPL209" s="875"/>
      <c r="GPM209" s="875"/>
      <c r="GPN209" s="875"/>
      <c r="GPO209" s="875"/>
      <c r="GPP209" s="875"/>
      <c r="GPQ209" s="875"/>
      <c r="GPR209" s="875"/>
      <c r="GPS209" s="875"/>
      <c r="GPT209" s="875"/>
      <c r="GPU209" s="875"/>
      <c r="GPV209" s="875"/>
      <c r="GPW209" s="875"/>
      <c r="GPX209" s="875"/>
      <c r="GPY209" s="875"/>
      <c r="GPZ209" s="875"/>
      <c r="GQA209" s="875"/>
      <c r="GQB209" s="875"/>
      <c r="GQC209" s="875"/>
      <c r="GQD209" s="875"/>
      <c r="GQE209" s="875"/>
      <c r="GQF209" s="875"/>
      <c r="GQG209" s="875"/>
      <c r="GQH209" s="875"/>
      <c r="GQI209" s="875"/>
      <c r="GQJ209" s="875"/>
      <c r="GQK209" s="875"/>
      <c r="GQL209" s="875"/>
      <c r="GQM209" s="875"/>
      <c r="GQN209" s="875"/>
      <c r="GQO209" s="875"/>
      <c r="GQP209" s="875"/>
      <c r="GQQ209" s="875"/>
      <c r="GQR209" s="875"/>
      <c r="GQS209" s="875"/>
      <c r="GQT209" s="875"/>
      <c r="GQU209" s="875"/>
      <c r="GQV209" s="875"/>
      <c r="GQW209" s="875"/>
      <c r="GQX209" s="875"/>
      <c r="GQY209" s="875"/>
      <c r="GQZ209" s="875"/>
      <c r="GRA209" s="875"/>
      <c r="GRB209" s="875"/>
      <c r="GRC209" s="875"/>
      <c r="GRD209" s="875"/>
      <c r="GRE209" s="875"/>
      <c r="GRF209" s="875"/>
      <c r="GRG209" s="875"/>
      <c r="GRH209" s="875"/>
      <c r="GRI209" s="875"/>
      <c r="GRJ209" s="875"/>
      <c r="GRK209" s="875"/>
      <c r="GRL209" s="875"/>
      <c r="GRM209" s="875"/>
      <c r="GRN209" s="875"/>
      <c r="GRO209" s="875"/>
      <c r="GRP209" s="875"/>
      <c r="GRQ209" s="875"/>
      <c r="GRR209" s="875"/>
      <c r="GRS209" s="875"/>
      <c r="GRT209" s="875"/>
      <c r="GRU209" s="875"/>
      <c r="GRV209" s="875"/>
      <c r="GRW209" s="875"/>
      <c r="GRX209" s="875"/>
      <c r="GRY209" s="875"/>
      <c r="GRZ209" s="875"/>
      <c r="GSA209" s="875"/>
      <c r="GSB209" s="875"/>
      <c r="GSC209" s="875"/>
      <c r="GSD209" s="875"/>
      <c r="GSE209" s="875"/>
      <c r="GSF209" s="875"/>
      <c r="GSG209" s="875"/>
      <c r="GSH209" s="875"/>
      <c r="GSI209" s="875"/>
      <c r="GSJ209" s="875"/>
      <c r="GSK209" s="875"/>
      <c r="GSL209" s="875"/>
      <c r="GSM209" s="875"/>
      <c r="GSN209" s="875"/>
      <c r="GSO209" s="875"/>
      <c r="GSP209" s="875"/>
      <c r="GSQ209" s="875"/>
      <c r="GSR209" s="875"/>
      <c r="GSS209" s="875"/>
      <c r="GST209" s="875"/>
      <c r="GSU209" s="875"/>
      <c r="GSV209" s="875"/>
      <c r="GSW209" s="875"/>
      <c r="GSX209" s="875"/>
      <c r="GSY209" s="875"/>
      <c r="GSZ209" s="875"/>
      <c r="GTA209" s="875"/>
      <c r="GTB209" s="875"/>
      <c r="GTC209" s="875"/>
      <c r="GTD209" s="875"/>
      <c r="GTE209" s="875"/>
      <c r="GTF209" s="875"/>
      <c r="GTG209" s="875"/>
      <c r="GTH209" s="875"/>
      <c r="GTI209" s="875"/>
      <c r="GTJ209" s="875"/>
      <c r="GTK209" s="875"/>
      <c r="GTL209" s="875"/>
      <c r="GTM209" s="875"/>
      <c r="GTN209" s="875"/>
      <c r="GTO209" s="875"/>
      <c r="GTP209" s="875"/>
      <c r="GTQ209" s="875"/>
      <c r="GTR209" s="875"/>
      <c r="GTS209" s="875"/>
      <c r="GTT209" s="875"/>
      <c r="GTU209" s="875"/>
      <c r="GTV209" s="875"/>
      <c r="GTW209" s="875"/>
      <c r="GTX209" s="875"/>
      <c r="GTY209" s="875"/>
      <c r="GTZ209" s="875"/>
      <c r="GUA209" s="875"/>
      <c r="GUB209" s="875"/>
      <c r="GUC209" s="875"/>
      <c r="GUD209" s="875"/>
      <c r="GUE209" s="875"/>
      <c r="GUF209" s="875"/>
      <c r="GUG209" s="875"/>
      <c r="GUH209" s="875"/>
      <c r="GUI209" s="875"/>
      <c r="GUJ209" s="875"/>
      <c r="GUK209" s="875"/>
      <c r="GUL209" s="875"/>
      <c r="GUM209" s="875"/>
      <c r="GUN209" s="875"/>
      <c r="GUO209" s="875"/>
      <c r="GUP209" s="875"/>
      <c r="GUQ209" s="875"/>
      <c r="GUR209" s="875"/>
      <c r="GUS209" s="875"/>
      <c r="GUT209" s="875"/>
      <c r="GUU209" s="875"/>
      <c r="GUV209" s="875"/>
      <c r="GUW209" s="875"/>
      <c r="GUX209" s="875"/>
      <c r="GUY209" s="875"/>
      <c r="GUZ209" s="875"/>
      <c r="GVA209" s="875"/>
      <c r="GVB209" s="875"/>
      <c r="GVC209" s="875"/>
      <c r="GVD209" s="875"/>
      <c r="GVE209" s="875"/>
      <c r="GVF209" s="875"/>
      <c r="GVG209" s="875"/>
      <c r="GVH209" s="875"/>
      <c r="GVI209" s="875"/>
      <c r="GVJ209" s="875"/>
      <c r="GVK209" s="875"/>
      <c r="GVL209" s="875"/>
      <c r="GVM209" s="875"/>
      <c r="GVN209" s="875"/>
      <c r="GVO209" s="875"/>
      <c r="GVP209" s="875"/>
      <c r="GVQ209" s="875"/>
      <c r="GVR209" s="875"/>
      <c r="GVS209" s="875"/>
      <c r="GVT209" s="875"/>
      <c r="GVU209" s="875"/>
      <c r="GVV209" s="875"/>
      <c r="GVW209" s="875"/>
      <c r="GVX209" s="875"/>
      <c r="GVY209" s="875"/>
      <c r="GVZ209" s="875"/>
      <c r="GWA209" s="875"/>
      <c r="GWB209" s="875"/>
      <c r="GWC209" s="875"/>
      <c r="GWD209" s="875"/>
      <c r="GWE209" s="875"/>
      <c r="GWF209" s="875"/>
      <c r="GWG209" s="875"/>
      <c r="GWH209" s="875"/>
      <c r="GWI209" s="875"/>
      <c r="GWJ209" s="875"/>
      <c r="GWK209" s="875"/>
      <c r="GWL209" s="875"/>
      <c r="GWM209" s="875"/>
      <c r="GWN209" s="875"/>
      <c r="GWO209" s="875"/>
      <c r="GWP209" s="875"/>
      <c r="GWQ209" s="875"/>
      <c r="GWR209" s="875"/>
      <c r="GWS209" s="875"/>
      <c r="GWT209" s="875"/>
      <c r="GWU209" s="875"/>
      <c r="GWV209" s="875"/>
      <c r="GWW209" s="875"/>
      <c r="GWX209" s="875"/>
      <c r="GWY209" s="875"/>
      <c r="GWZ209" s="875"/>
      <c r="GXA209" s="875"/>
      <c r="GXB209" s="875"/>
      <c r="GXC209" s="875"/>
      <c r="GXD209" s="875"/>
      <c r="GXE209" s="875"/>
      <c r="GXF209" s="875"/>
      <c r="GXG209" s="875"/>
      <c r="GXH209" s="875"/>
      <c r="GXI209" s="875"/>
      <c r="GXJ209" s="875"/>
      <c r="GXK209" s="875"/>
      <c r="GXL209" s="875"/>
      <c r="GXM209" s="875"/>
      <c r="GXN209" s="875"/>
      <c r="GXO209" s="875"/>
      <c r="GXP209" s="875"/>
      <c r="GXQ209" s="875"/>
      <c r="GXS209" s="875"/>
      <c r="GXT209" s="875"/>
      <c r="GXU209" s="875"/>
      <c r="GXV209" s="875"/>
      <c r="GXW209" s="875"/>
      <c r="GXX209" s="875"/>
      <c r="GXY209" s="875"/>
      <c r="GXZ209" s="875"/>
      <c r="GYA209" s="875"/>
      <c r="GYB209" s="875"/>
      <c r="GYC209" s="875"/>
      <c r="GYD209" s="875"/>
      <c r="GYE209" s="875"/>
      <c r="GYF209" s="875"/>
      <c r="GYG209" s="875"/>
      <c r="GYH209" s="875"/>
      <c r="GYI209" s="875"/>
      <c r="GYJ209" s="875"/>
      <c r="GYK209" s="875"/>
      <c r="GYL209" s="875"/>
      <c r="GYM209" s="875"/>
      <c r="GYN209" s="875"/>
      <c r="GYO209" s="875"/>
      <c r="GYP209" s="875"/>
      <c r="GYQ209" s="875"/>
      <c r="GYR209" s="875"/>
      <c r="GYS209" s="875"/>
      <c r="GYT209" s="875"/>
      <c r="GYU209" s="875"/>
      <c r="GYV209" s="875"/>
      <c r="GYW209" s="875"/>
      <c r="GYX209" s="875"/>
      <c r="GYY209" s="875"/>
      <c r="GYZ209" s="875"/>
      <c r="GZA209" s="875"/>
      <c r="GZB209" s="875"/>
      <c r="GZC209" s="875"/>
      <c r="GZD209" s="875"/>
      <c r="GZE209" s="875"/>
      <c r="GZF209" s="875"/>
      <c r="GZG209" s="875"/>
      <c r="GZH209" s="875"/>
      <c r="GZI209" s="875"/>
      <c r="GZJ209" s="875"/>
      <c r="GZK209" s="875"/>
      <c r="GZL209" s="875"/>
      <c r="GZM209" s="875"/>
      <c r="GZN209" s="875"/>
      <c r="GZO209" s="875"/>
      <c r="GZP209" s="875"/>
      <c r="GZQ209" s="875"/>
      <c r="GZR209" s="875"/>
      <c r="GZS209" s="875"/>
      <c r="GZT209" s="875"/>
      <c r="GZU209" s="875"/>
      <c r="GZV209" s="875"/>
      <c r="GZW209" s="875"/>
      <c r="GZX209" s="875"/>
      <c r="GZY209" s="875"/>
      <c r="GZZ209" s="875"/>
      <c r="HAA209" s="875"/>
      <c r="HAB209" s="875"/>
      <c r="HAC209" s="875"/>
      <c r="HAD209" s="875"/>
      <c r="HAE209" s="875"/>
      <c r="HAF209" s="875"/>
      <c r="HAG209" s="875"/>
      <c r="HAH209" s="875"/>
      <c r="HAI209" s="875"/>
      <c r="HAJ209" s="875"/>
      <c r="HAK209" s="875"/>
      <c r="HAL209" s="875"/>
      <c r="HAM209" s="875"/>
      <c r="HAN209" s="875"/>
      <c r="HAO209" s="875"/>
      <c r="HAP209" s="875"/>
      <c r="HAQ209" s="875"/>
      <c r="HAR209" s="875"/>
      <c r="HAS209" s="875"/>
      <c r="HAT209" s="875"/>
      <c r="HAU209" s="875"/>
      <c r="HAV209" s="875"/>
      <c r="HAW209" s="875"/>
      <c r="HAX209" s="875"/>
      <c r="HAY209" s="875"/>
      <c r="HAZ209" s="875"/>
      <c r="HBA209" s="875"/>
      <c r="HBB209" s="875"/>
      <c r="HBC209" s="875"/>
      <c r="HBD209" s="875"/>
      <c r="HBE209" s="875"/>
      <c r="HBF209" s="875"/>
      <c r="HBG209" s="875"/>
      <c r="HBH209" s="875"/>
      <c r="HBI209" s="875"/>
      <c r="HBJ209" s="875"/>
      <c r="HBK209" s="875"/>
      <c r="HBL209" s="875"/>
      <c r="HBM209" s="875"/>
      <c r="HBN209" s="875"/>
      <c r="HBO209" s="875"/>
      <c r="HBP209" s="875"/>
      <c r="HBQ209" s="875"/>
      <c r="HBR209" s="875"/>
      <c r="HBS209" s="875"/>
      <c r="HBT209" s="875"/>
      <c r="HBU209" s="875"/>
      <c r="HBV209" s="875"/>
      <c r="HBW209" s="875"/>
      <c r="HBX209" s="875"/>
      <c r="HBY209" s="875"/>
      <c r="HBZ209" s="875"/>
      <c r="HCA209" s="875"/>
      <c r="HCB209" s="875"/>
      <c r="HCC209" s="875"/>
      <c r="HCD209" s="875"/>
      <c r="HCE209" s="875"/>
      <c r="HCF209" s="875"/>
      <c r="HCG209" s="875"/>
      <c r="HCH209" s="875"/>
      <c r="HCI209" s="875"/>
      <c r="HCJ209" s="875"/>
      <c r="HCK209" s="875"/>
      <c r="HCL209" s="875"/>
      <c r="HCM209" s="875"/>
      <c r="HCN209" s="875"/>
      <c r="HCO209" s="875"/>
      <c r="HCP209" s="875"/>
      <c r="HCQ209" s="875"/>
      <c r="HCR209" s="875"/>
      <c r="HCS209" s="875"/>
      <c r="HCT209" s="875"/>
      <c r="HCU209" s="875"/>
      <c r="HCV209" s="875"/>
      <c r="HCW209" s="875"/>
      <c r="HCX209" s="875"/>
      <c r="HCY209" s="875"/>
      <c r="HCZ209" s="875"/>
      <c r="HDA209" s="875"/>
      <c r="HDB209" s="875"/>
      <c r="HDC209" s="875"/>
      <c r="HDD209" s="875"/>
      <c r="HDE209" s="875"/>
      <c r="HDF209" s="875"/>
      <c r="HDG209" s="875"/>
      <c r="HDH209" s="875"/>
      <c r="HDI209" s="875"/>
      <c r="HDJ209" s="875"/>
      <c r="HDK209" s="875"/>
      <c r="HDL209" s="875"/>
      <c r="HDM209" s="875"/>
      <c r="HDN209" s="875"/>
      <c r="HDO209" s="875"/>
      <c r="HDP209" s="875"/>
      <c r="HDQ209" s="875"/>
      <c r="HDR209" s="875"/>
      <c r="HDS209" s="875"/>
      <c r="HDT209" s="875"/>
      <c r="HDU209" s="875"/>
      <c r="HDV209" s="875"/>
      <c r="HDW209" s="875"/>
      <c r="HDX209" s="875"/>
      <c r="HDY209" s="875"/>
      <c r="HDZ209" s="875"/>
      <c r="HEA209" s="875"/>
      <c r="HEB209" s="875"/>
      <c r="HEC209" s="875"/>
      <c r="HED209" s="875"/>
      <c r="HEE209" s="875"/>
      <c r="HEF209" s="875"/>
      <c r="HEG209" s="875"/>
      <c r="HEH209" s="875"/>
      <c r="HEI209" s="875"/>
      <c r="HEJ209" s="875"/>
      <c r="HEK209" s="875"/>
      <c r="HEL209" s="875"/>
      <c r="HEM209" s="875"/>
      <c r="HEN209" s="875"/>
      <c r="HEO209" s="875"/>
      <c r="HEP209" s="875"/>
      <c r="HEQ209" s="875"/>
      <c r="HER209" s="875"/>
      <c r="HES209" s="875"/>
      <c r="HET209" s="875"/>
      <c r="HEU209" s="875"/>
      <c r="HEV209" s="875"/>
      <c r="HEW209" s="875"/>
      <c r="HEX209" s="875"/>
      <c r="HEY209" s="875"/>
      <c r="HEZ209" s="875"/>
      <c r="HFA209" s="875"/>
      <c r="HFB209" s="875"/>
      <c r="HFC209" s="875"/>
      <c r="HFD209" s="875"/>
      <c r="HFE209" s="875"/>
      <c r="HFF209" s="875"/>
      <c r="HFG209" s="875"/>
      <c r="HFH209" s="875"/>
      <c r="HFI209" s="875"/>
      <c r="HFJ209" s="875"/>
      <c r="HFK209" s="875"/>
      <c r="HFL209" s="875"/>
      <c r="HFM209" s="875"/>
      <c r="HFN209" s="875"/>
      <c r="HFO209" s="875"/>
      <c r="HFP209" s="875"/>
      <c r="HFQ209" s="875"/>
      <c r="HFR209" s="875"/>
      <c r="HFS209" s="875"/>
      <c r="HFT209" s="875"/>
      <c r="HFU209" s="875"/>
      <c r="HFV209" s="875"/>
      <c r="HFW209" s="875"/>
      <c r="HFX209" s="875"/>
      <c r="HFY209" s="875"/>
      <c r="HFZ209" s="875"/>
      <c r="HGA209" s="875"/>
      <c r="HGB209" s="875"/>
      <c r="HGC209" s="875"/>
      <c r="HGD209" s="875"/>
      <c r="HGE209" s="875"/>
      <c r="HGF209" s="875"/>
      <c r="HGG209" s="875"/>
      <c r="HGH209" s="875"/>
      <c r="HGI209" s="875"/>
      <c r="HGJ209" s="875"/>
      <c r="HGK209" s="875"/>
      <c r="HGL209" s="875"/>
      <c r="HGM209" s="875"/>
      <c r="HGN209" s="875"/>
      <c r="HGO209" s="875"/>
      <c r="HGP209" s="875"/>
      <c r="HGQ209" s="875"/>
      <c r="HGR209" s="875"/>
      <c r="HGS209" s="875"/>
      <c r="HGT209" s="875"/>
      <c r="HGU209" s="875"/>
      <c r="HGV209" s="875"/>
      <c r="HGW209" s="875"/>
      <c r="HGX209" s="875"/>
      <c r="HGY209" s="875"/>
      <c r="HGZ209" s="875"/>
      <c r="HHA209" s="875"/>
      <c r="HHB209" s="875"/>
      <c r="HHC209" s="875"/>
      <c r="HHD209" s="875"/>
      <c r="HHE209" s="875"/>
      <c r="HHF209" s="875"/>
      <c r="HHG209" s="875"/>
      <c r="HHH209" s="875"/>
      <c r="HHI209" s="875"/>
      <c r="HHJ209" s="875"/>
      <c r="HHK209" s="875"/>
      <c r="HHL209" s="875"/>
      <c r="HHM209" s="875"/>
      <c r="HHO209" s="875"/>
      <c r="HHP209" s="875"/>
      <c r="HHQ209" s="875"/>
      <c r="HHR209" s="875"/>
      <c r="HHS209" s="875"/>
      <c r="HHT209" s="875"/>
      <c r="HHU209" s="875"/>
      <c r="HHV209" s="875"/>
      <c r="HHW209" s="875"/>
      <c r="HHX209" s="875"/>
      <c r="HHY209" s="875"/>
      <c r="HHZ209" s="875"/>
      <c r="HIA209" s="875"/>
      <c r="HIB209" s="875"/>
      <c r="HIC209" s="875"/>
      <c r="HID209" s="875"/>
      <c r="HIE209" s="875"/>
      <c r="HIF209" s="875"/>
      <c r="HIG209" s="875"/>
      <c r="HIH209" s="875"/>
      <c r="HII209" s="875"/>
      <c r="HIJ209" s="875"/>
      <c r="HIK209" s="875"/>
      <c r="HIL209" s="875"/>
      <c r="HIM209" s="875"/>
      <c r="HIN209" s="875"/>
      <c r="HIO209" s="875"/>
      <c r="HIP209" s="875"/>
      <c r="HIQ209" s="875"/>
      <c r="HIR209" s="875"/>
      <c r="HIS209" s="875"/>
      <c r="HIT209" s="875"/>
      <c r="HIU209" s="875"/>
      <c r="HIV209" s="875"/>
      <c r="HIW209" s="875"/>
      <c r="HIX209" s="875"/>
      <c r="HIY209" s="875"/>
      <c r="HIZ209" s="875"/>
      <c r="HJA209" s="875"/>
      <c r="HJB209" s="875"/>
      <c r="HJC209" s="875"/>
      <c r="HJD209" s="875"/>
      <c r="HJE209" s="875"/>
      <c r="HJF209" s="875"/>
      <c r="HJG209" s="875"/>
      <c r="HJH209" s="875"/>
      <c r="HJI209" s="875"/>
      <c r="HJJ209" s="875"/>
      <c r="HJK209" s="875"/>
      <c r="HJL209" s="875"/>
      <c r="HJM209" s="875"/>
      <c r="HJN209" s="875"/>
      <c r="HJO209" s="875"/>
      <c r="HJP209" s="875"/>
      <c r="HJQ209" s="875"/>
      <c r="HJR209" s="875"/>
      <c r="HJS209" s="875"/>
      <c r="HJT209" s="875"/>
      <c r="HJU209" s="875"/>
      <c r="HJV209" s="875"/>
      <c r="HJW209" s="875"/>
      <c r="HJX209" s="875"/>
      <c r="HJY209" s="875"/>
      <c r="HJZ209" s="875"/>
      <c r="HKA209" s="875"/>
      <c r="HKB209" s="875"/>
      <c r="HKC209" s="875"/>
      <c r="HKD209" s="875"/>
      <c r="HKE209" s="875"/>
      <c r="HKF209" s="875"/>
      <c r="HKG209" s="875"/>
      <c r="HKH209" s="875"/>
      <c r="HKI209" s="875"/>
      <c r="HKJ209" s="875"/>
      <c r="HKK209" s="875"/>
      <c r="HKL209" s="875"/>
      <c r="HKM209" s="875"/>
      <c r="HKN209" s="875"/>
      <c r="HKO209" s="875"/>
      <c r="HKP209" s="875"/>
      <c r="HKQ209" s="875"/>
      <c r="HKR209" s="875"/>
      <c r="HKS209" s="875"/>
      <c r="HKT209" s="875"/>
      <c r="HKU209" s="875"/>
      <c r="HKV209" s="875"/>
      <c r="HKW209" s="875"/>
      <c r="HKX209" s="875"/>
      <c r="HKY209" s="875"/>
      <c r="HKZ209" s="875"/>
      <c r="HLA209" s="875"/>
      <c r="HLB209" s="875"/>
      <c r="HLC209" s="875"/>
      <c r="HLD209" s="875"/>
      <c r="HLE209" s="875"/>
      <c r="HLF209" s="875"/>
      <c r="HLG209" s="875"/>
      <c r="HLH209" s="875"/>
      <c r="HLI209" s="875"/>
      <c r="HLJ209" s="875"/>
      <c r="HLK209" s="875"/>
      <c r="HLL209" s="875"/>
      <c r="HLM209" s="875"/>
      <c r="HLN209" s="875"/>
      <c r="HLO209" s="875"/>
      <c r="HLP209" s="875"/>
      <c r="HLQ209" s="875"/>
      <c r="HLR209" s="875"/>
      <c r="HLS209" s="875"/>
      <c r="HLT209" s="875"/>
      <c r="HLU209" s="875"/>
      <c r="HLV209" s="875"/>
      <c r="HLW209" s="875"/>
      <c r="HLX209" s="875"/>
      <c r="HLY209" s="875"/>
      <c r="HLZ209" s="875"/>
      <c r="HMA209" s="875"/>
      <c r="HMB209" s="875"/>
      <c r="HMC209" s="875"/>
      <c r="HMD209" s="875"/>
      <c r="HME209" s="875"/>
      <c r="HMF209" s="875"/>
      <c r="HMG209" s="875"/>
      <c r="HMH209" s="875"/>
      <c r="HMI209" s="875"/>
      <c r="HMJ209" s="875"/>
      <c r="HMK209" s="875"/>
      <c r="HML209" s="875"/>
      <c r="HMM209" s="875"/>
      <c r="HMN209" s="875"/>
      <c r="HMO209" s="875"/>
      <c r="HMP209" s="875"/>
      <c r="HMQ209" s="875"/>
      <c r="HMR209" s="875"/>
      <c r="HMS209" s="875"/>
      <c r="HMT209" s="875"/>
      <c r="HMU209" s="875"/>
      <c r="HMV209" s="875"/>
      <c r="HMW209" s="875"/>
      <c r="HMX209" s="875"/>
      <c r="HMY209" s="875"/>
      <c r="HMZ209" s="875"/>
      <c r="HNA209" s="875"/>
      <c r="HNB209" s="875"/>
      <c r="HNC209" s="875"/>
      <c r="HND209" s="875"/>
      <c r="HNE209" s="875"/>
      <c r="HNF209" s="875"/>
      <c r="HNG209" s="875"/>
      <c r="HNH209" s="875"/>
      <c r="HNI209" s="875"/>
      <c r="HNJ209" s="875"/>
      <c r="HNK209" s="875"/>
      <c r="HNL209" s="875"/>
      <c r="HNM209" s="875"/>
      <c r="HNN209" s="875"/>
      <c r="HNO209" s="875"/>
      <c r="HNP209" s="875"/>
      <c r="HNQ209" s="875"/>
      <c r="HNR209" s="875"/>
      <c r="HNS209" s="875"/>
      <c r="HNT209" s="875"/>
      <c r="HNU209" s="875"/>
      <c r="HNV209" s="875"/>
      <c r="HNW209" s="875"/>
      <c r="HNX209" s="875"/>
      <c r="HNY209" s="875"/>
      <c r="HNZ209" s="875"/>
      <c r="HOA209" s="875"/>
      <c r="HOB209" s="875"/>
      <c r="HOC209" s="875"/>
      <c r="HOD209" s="875"/>
      <c r="HOE209" s="875"/>
      <c r="HOF209" s="875"/>
      <c r="HOG209" s="875"/>
      <c r="HOH209" s="875"/>
      <c r="HOI209" s="875"/>
      <c r="HOJ209" s="875"/>
      <c r="HOK209" s="875"/>
      <c r="HOL209" s="875"/>
      <c r="HOM209" s="875"/>
      <c r="HON209" s="875"/>
      <c r="HOO209" s="875"/>
      <c r="HOP209" s="875"/>
      <c r="HOQ209" s="875"/>
      <c r="HOR209" s="875"/>
      <c r="HOS209" s="875"/>
      <c r="HOT209" s="875"/>
      <c r="HOU209" s="875"/>
      <c r="HOV209" s="875"/>
      <c r="HOW209" s="875"/>
      <c r="HOX209" s="875"/>
      <c r="HOY209" s="875"/>
      <c r="HOZ209" s="875"/>
      <c r="HPA209" s="875"/>
      <c r="HPB209" s="875"/>
      <c r="HPC209" s="875"/>
      <c r="HPD209" s="875"/>
      <c r="HPE209" s="875"/>
      <c r="HPF209" s="875"/>
      <c r="HPG209" s="875"/>
      <c r="HPH209" s="875"/>
      <c r="HPI209" s="875"/>
      <c r="HPJ209" s="875"/>
      <c r="HPK209" s="875"/>
      <c r="HPL209" s="875"/>
      <c r="HPM209" s="875"/>
      <c r="HPN209" s="875"/>
      <c r="HPO209" s="875"/>
      <c r="HPP209" s="875"/>
      <c r="HPQ209" s="875"/>
      <c r="HPR209" s="875"/>
      <c r="HPS209" s="875"/>
      <c r="HPT209" s="875"/>
      <c r="HPU209" s="875"/>
      <c r="HPV209" s="875"/>
      <c r="HPW209" s="875"/>
      <c r="HPX209" s="875"/>
      <c r="HPY209" s="875"/>
      <c r="HPZ209" s="875"/>
      <c r="HQA209" s="875"/>
      <c r="HQB209" s="875"/>
      <c r="HQC209" s="875"/>
      <c r="HQD209" s="875"/>
      <c r="HQE209" s="875"/>
      <c r="HQF209" s="875"/>
      <c r="HQG209" s="875"/>
      <c r="HQH209" s="875"/>
      <c r="HQI209" s="875"/>
      <c r="HQJ209" s="875"/>
      <c r="HQK209" s="875"/>
      <c r="HQL209" s="875"/>
      <c r="HQM209" s="875"/>
      <c r="HQN209" s="875"/>
      <c r="HQO209" s="875"/>
      <c r="HQP209" s="875"/>
      <c r="HQQ209" s="875"/>
      <c r="HQR209" s="875"/>
      <c r="HQS209" s="875"/>
      <c r="HQT209" s="875"/>
      <c r="HQU209" s="875"/>
      <c r="HQV209" s="875"/>
      <c r="HQW209" s="875"/>
      <c r="HQX209" s="875"/>
      <c r="HQY209" s="875"/>
      <c r="HQZ209" s="875"/>
      <c r="HRA209" s="875"/>
      <c r="HRB209" s="875"/>
      <c r="HRC209" s="875"/>
      <c r="HRD209" s="875"/>
      <c r="HRE209" s="875"/>
      <c r="HRF209" s="875"/>
      <c r="HRG209" s="875"/>
      <c r="HRH209" s="875"/>
      <c r="HRI209" s="875"/>
      <c r="HRK209" s="875"/>
      <c r="HRL209" s="875"/>
      <c r="HRM209" s="875"/>
      <c r="HRN209" s="875"/>
      <c r="HRO209" s="875"/>
      <c r="HRP209" s="875"/>
      <c r="HRQ209" s="875"/>
      <c r="HRR209" s="875"/>
      <c r="HRS209" s="875"/>
      <c r="HRT209" s="875"/>
      <c r="HRU209" s="875"/>
      <c r="HRV209" s="875"/>
      <c r="HRW209" s="875"/>
      <c r="HRX209" s="875"/>
      <c r="HRY209" s="875"/>
      <c r="HRZ209" s="875"/>
      <c r="HSA209" s="875"/>
      <c r="HSB209" s="875"/>
      <c r="HSC209" s="875"/>
      <c r="HSD209" s="875"/>
      <c r="HSE209" s="875"/>
      <c r="HSF209" s="875"/>
      <c r="HSG209" s="875"/>
      <c r="HSH209" s="875"/>
      <c r="HSI209" s="875"/>
      <c r="HSJ209" s="875"/>
      <c r="HSK209" s="875"/>
      <c r="HSL209" s="875"/>
      <c r="HSM209" s="875"/>
      <c r="HSN209" s="875"/>
      <c r="HSO209" s="875"/>
      <c r="HSP209" s="875"/>
      <c r="HSQ209" s="875"/>
      <c r="HSR209" s="875"/>
      <c r="HSS209" s="875"/>
      <c r="HST209" s="875"/>
      <c r="HSU209" s="875"/>
      <c r="HSV209" s="875"/>
      <c r="HSW209" s="875"/>
      <c r="HSX209" s="875"/>
      <c r="HSY209" s="875"/>
      <c r="HSZ209" s="875"/>
      <c r="HTA209" s="875"/>
      <c r="HTB209" s="875"/>
      <c r="HTC209" s="875"/>
      <c r="HTD209" s="875"/>
      <c r="HTE209" s="875"/>
      <c r="HTF209" s="875"/>
      <c r="HTG209" s="875"/>
      <c r="HTH209" s="875"/>
      <c r="HTI209" s="875"/>
      <c r="HTJ209" s="875"/>
      <c r="HTK209" s="875"/>
      <c r="HTL209" s="875"/>
      <c r="HTM209" s="875"/>
      <c r="HTN209" s="875"/>
      <c r="HTO209" s="875"/>
      <c r="HTP209" s="875"/>
      <c r="HTQ209" s="875"/>
      <c r="HTR209" s="875"/>
      <c r="HTS209" s="875"/>
      <c r="HTT209" s="875"/>
      <c r="HTU209" s="875"/>
      <c r="HTV209" s="875"/>
      <c r="HTW209" s="875"/>
      <c r="HTX209" s="875"/>
      <c r="HTY209" s="875"/>
      <c r="HTZ209" s="875"/>
      <c r="HUA209" s="875"/>
      <c r="HUB209" s="875"/>
      <c r="HUC209" s="875"/>
      <c r="HUD209" s="875"/>
      <c r="HUE209" s="875"/>
      <c r="HUF209" s="875"/>
      <c r="HUG209" s="875"/>
      <c r="HUH209" s="875"/>
      <c r="HUI209" s="875"/>
      <c r="HUJ209" s="875"/>
      <c r="HUK209" s="875"/>
      <c r="HUL209" s="875"/>
      <c r="HUM209" s="875"/>
      <c r="HUN209" s="875"/>
      <c r="HUO209" s="875"/>
      <c r="HUP209" s="875"/>
      <c r="HUQ209" s="875"/>
      <c r="HUR209" s="875"/>
      <c r="HUS209" s="875"/>
      <c r="HUT209" s="875"/>
      <c r="HUU209" s="875"/>
      <c r="HUV209" s="875"/>
      <c r="HUW209" s="875"/>
      <c r="HUX209" s="875"/>
      <c r="HUY209" s="875"/>
      <c r="HUZ209" s="875"/>
      <c r="HVA209" s="875"/>
      <c r="HVB209" s="875"/>
      <c r="HVC209" s="875"/>
      <c r="HVD209" s="875"/>
      <c r="HVE209" s="875"/>
      <c r="HVF209" s="875"/>
      <c r="HVG209" s="875"/>
      <c r="HVH209" s="875"/>
      <c r="HVI209" s="875"/>
      <c r="HVJ209" s="875"/>
      <c r="HVK209" s="875"/>
      <c r="HVL209" s="875"/>
      <c r="HVM209" s="875"/>
      <c r="HVN209" s="875"/>
      <c r="HVO209" s="875"/>
      <c r="HVP209" s="875"/>
      <c r="HVQ209" s="875"/>
      <c r="HVR209" s="875"/>
      <c r="HVS209" s="875"/>
      <c r="HVT209" s="875"/>
      <c r="HVU209" s="875"/>
      <c r="HVV209" s="875"/>
      <c r="HVW209" s="875"/>
      <c r="HVX209" s="875"/>
      <c r="HVY209" s="875"/>
      <c r="HVZ209" s="875"/>
      <c r="HWA209" s="875"/>
      <c r="HWB209" s="875"/>
      <c r="HWC209" s="875"/>
      <c r="HWD209" s="875"/>
      <c r="HWE209" s="875"/>
      <c r="HWF209" s="875"/>
      <c r="HWG209" s="875"/>
      <c r="HWH209" s="875"/>
      <c r="HWI209" s="875"/>
      <c r="HWJ209" s="875"/>
      <c r="HWK209" s="875"/>
      <c r="HWL209" s="875"/>
      <c r="HWM209" s="875"/>
      <c r="HWN209" s="875"/>
      <c r="HWO209" s="875"/>
      <c r="HWP209" s="875"/>
      <c r="HWQ209" s="875"/>
      <c r="HWR209" s="875"/>
      <c r="HWS209" s="875"/>
      <c r="HWT209" s="875"/>
      <c r="HWU209" s="875"/>
      <c r="HWV209" s="875"/>
      <c r="HWW209" s="875"/>
      <c r="HWX209" s="875"/>
      <c r="HWY209" s="875"/>
      <c r="HWZ209" s="875"/>
      <c r="HXA209" s="875"/>
      <c r="HXB209" s="875"/>
      <c r="HXC209" s="875"/>
      <c r="HXD209" s="875"/>
      <c r="HXE209" s="875"/>
      <c r="HXF209" s="875"/>
      <c r="HXG209" s="875"/>
      <c r="HXH209" s="875"/>
      <c r="HXI209" s="875"/>
      <c r="HXJ209" s="875"/>
      <c r="HXK209" s="875"/>
      <c r="HXL209" s="875"/>
      <c r="HXM209" s="875"/>
      <c r="HXN209" s="875"/>
      <c r="HXO209" s="875"/>
      <c r="HXP209" s="875"/>
      <c r="HXQ209" s="875"/>
      <c r="HXR209" s="875"/>
      <c r="HXS209" s="875"/>
      <c r="HXT209" s="875"/>
      <c r="HXU209" s="875"/>
      <c r="HXV209" s="875"/>
      <c r="HXW209" s="875"/>
      <c r="HXX209" s="875"/>
      <c r="HXY209" s="875"/>
      <c r="HXZ209" s="875"/>
      <c r="HYA209" s="875"/>
      <c r="HYB209" s="875"/>
      <c r="HYC209" s="875"/>
      <c r="HYD209" s="875"/>
      <c r="HYE209" s="875"/>
      <c r="HYF209" s="875"/>
      <c r="HYG209" s="875"/>
      <c r="HYH209" s="875"/>
      <c r="HYI209" s="875"/>
      <c r="HYJ209" s="875"/>
      <c r="HYK209" s="875"/>
      <c r="HYL209" s="875"/>
      <c r="HYM209" s="875"/>
      <c r="HYN209" s="875"/>
      <c r="HYO209" s="875"/>
      <c r="HYP209" s="875"/>
      <c r="HYQ209" s="875"/>
      <c r="HYR209" s="875"/>
      <c r="HYS209" s="875"/>
      <c r="HYT209" s="875"/>
      <c r="HYU209" s="875"/>
      <c r="HYV209" s="875"/>
      <c r="HYW209" s="875"/>
      <c r="HYX209" s="875"/>
      <c r="HYY209" s="875"/>
      <c r="HYZ209" s="875"/>
      <c r="HZA209" s="875"/>
      <c r="HZB209" s="875"/>
      <c r="HZC209" s="875"/>
      <c r="HZD209" s="875"/>
      <c r="HZE209" s="875"/>
      <c r="HZF209" s="875"/>
      <c r="HZG209" s="875"/>
      <c r="HZH209" s="875"/>
      <c r="HZI209" s="875"/>
      <c r="HZJ209" s="875"/>
      <c r="HZK209" s="875"/>
      <c r="HZL209" s="875"/>
      <c r="HZM209" s="875"/>
      <c r="HZN209" s="875"/>
      <c r="HZO209" s="875"/>
      <c r="HZP209" s="875"/>
      <c r="HZQ209" s="875"/>
      <c r="HZR209" s="875"/>
      <c r="HZS209" s="875"/>
      <c r="HZT209" s="875"/>
      <c r="HZU209" s="875"/>
      <c r="HZV209" s="875"/>
      <c r="HZW209" s="875"/>
      <c r="HZX209" s="875"/>
      <c r="HZY209" s="875"/>
      <c r="HZZ209" s="875"/>
      <c r="IAA209" s="875"/>
      <c r="IAB209" s="875"/>
      <c r="IAC209" s="875"/>
      <c r="IAD209" s="875"/>
      <c r="IAE209" s="875"/>
      <c r="IAF209" s="875"/>
      <c r="IAG209" s="875"/>
      <c r="IAH209" s="875"/>
      <c r="IAI209" s="875"/>
      <c r="IAJ209" s="875"/>
      <c r="IAK209" s="875"/>
      <c r="IAL209" s="875"/>
      <c r="IAM209" s="875"/>
      <c r="IAN209" s="875"/>
      <c r="IAO209" s="875"/>
      <c r="IAP209" s="875"/>
      <c r="IAQ209" s="875"/>
      <c r="IAR209" s="875"/>
      <c r="IAS209" s="875"/>
      <c r="IAT209" s="875"/>
      <c r="IAU209" s="875"/>
      <c r="IAV209" s="875"/>
      <c r="IAW209" s="875"/>
      <c r="IAX209" s="875"/>
      <c r="IAY209" s="875"/>
      <c r="IAZ209" s="875"/>
      <c r="IBA209" s="875"/>
      <c r="IBB209" s="875"/>
      <c r="IBC209" s="875"/>
      <c r="IBD209" s="875"/>
      <c r="IBE209" s="875"/>
      <c r="IBG209" s="875"/>
      <c r="IBH209" s="875"/>
      <c r="IBI209" s="875"/>
      <c r="IBJ209" s="875"/>
      <c r="IBK209" s="875"/>
      <c r="IBL209" s="875"/>
      <c r="IBM209" s="875"/>
      <c r="IBN209" s="875"/>
      <c r="IBO209" s="875"/>
      <c r="IBP209" s="875"/>
      <c r="IBQ209" s="875"/>
      <c r="IBR209" s="875"/>
      <c r="IBS209" s="875"/>
      <c r="IBT209" s="875"/>
      <c r="IBU209" s="875"/>
      <c r="IBV209" s="875"/>
      <c r="IBW209" s="875"/>
      <c r="IBX209" s="875"/>
      <c r="IBY209" s="875"/>
      <c r="IBZ209" s="875"/>
      <c r="ICA209" s="875"/>
      <c r="ICB209" s="875"/>
      <c r="ICC209" s="875"/>
      <c r="ICD209" s="875"/>
      <c r="ICE209" s="875"/>
      <c r="ICF209" s="875"/>
      <c r="ICG209" s="875"/>
      <c r="ICH209" s="875"/>
      <c r="ICI209" s="875"/>
      <c r="ICJ209" s="875"/>
      <c r="ICK209" s="875"/>
      <c r="ICL209" s="875"/>
      <c r="ICM209" s="875"/>
      <c r="ICN209" s="875"/>
      <c r="ICO209" s="875"/>
      <c r="ICP209" s="875"/>
      <c r="ICQ209" s="875"/>
      <c r="ICR209" s="875"/>
      <c r="ICS209" s="875"/>
      <c r="ICT209" s="875"/>
      <c r="ICU209" s="875"/>
      <c r="ICV209" s="875"/>
      <c r="ICW209" s="875"/>
      <c r="ICX209" s="875"/>
      <c r="ICY209" s="875"/>
      <c r="ICZ209" s="875"/>
      <c r="IDA209" s="875"/>
      <c r="IDB209" s="875"/>
      <c r="IDC209" s="875"/>
      <c r="IDD209" s="875"/>
      <c r="IDE209" s="875"/>
      <c r="IDF209" s="875"/>
      <c r="IDG209" s="875"/>
      <c r="IDH209" s="875"/>
      <c r="IDI209" s="875"/>
      <c r="IDJ209" s="875"/>
      <c r="IDK209" s="875"/>
      <c r="IDL209" s="875"/>
      <c r="IDM209" s="875"/>
      <c r="IDN209" s="875"/>
      <c r="IDO209" s="875"/>
      <c r="IDP209" s="875"/>
      <c r="IDQ209" s="875"/>
      <c r="IDR209" s="875"/>
      <c r="IDS209" s="875"/>
      <c r="IDT209" s="875"/>
      <c r="IDU209" s="875"/>
      <c r="IDV209" s="875"/>
      <c r="IDW209" s="875"/>
      <c r="IDX209" s="875"/>
      <c r="IDY209" s="875"/>
      <c r="IDZ209" s="875"/>
      <c r="IEA209" s="875"/>
      <c r="IEB209" s="875"/>
      <c r="IEC209" s="875"/>
      <c r="IED209" s="875"/>
      <c r="IEE209" s="875"/>
      <c r="IEF209" s="875"/>
      <c r="IEG209" s="875"/>
      <c r="IEH209" s="875"/>
      <c r="IEI209" s="875"/>
      <c r="IEJ209" s="875"/>
      <c r="IEK209" s="875"/>
      <c r="IEL209" s="875"/>
      <c r="IEM209" s="875"/>
      <c r="IEN209" s="875"/>
      <c r="IEO209" s="875"/>
      <c r="IEP209" s="875"/>
      <c r="IEQ209" s="875"/>
      <c r="IER209" s="875"/>
      <c r="IES209" s="875"/>
      <c r="IET209" s="875"/>
      <c r="IEU209" s="875"/>
      <c r="IEV209" s="875"/>
      <c r="IEW209" s="875"/>
      <c r="IEX209" s="875"/>
      <c r="IEY209" s="875"/>
      <c r="IEZ209" s="875"/>
      <c r="IFA209" s="875"/>
      <c r="IFB209" s="875"/>
      <c r="IFC209" s="875"/>
      <c r="IFD209" s="875"/>
      <c r="IFE209" s="875"/>
      <c r="IFF209" s="875"/>
      <c r="IFG209" s="875"/>
      <c r="IFH209" s="875"/>
      <c r="IFI209" s="875"/>
      <c r="IFJ209" s="875"/>
      <c r="IFK209" s="875"/>
      <c r="IFL209" s="875"/>
      <c r="IFM209" s="875"/>
      <c r="IFN209" s="875"/>
      <c r="IFO209" s="875"/>
      <c r="IFP209" s="875"/>
      <c r="IFQ209" s="875"/>
      <c r="IFR209" s="875"/>
      <c r="IFS209" s="875"/>
      <c r="IFT209" s="875"/>
      <c r="IFU209" s="875"/>
      <c r="IFV209" s="875"/>
      <c r="IFW209" s="875"/>
      <c r="IFX209" s="875"/>
      <c r="IFY209" s="875"/>
      <c r="IFZ209" s="875"/>
      <c r="IGA209" s="875"/>
      <c r="IGB209" s="875"/>
      <c r="IGC209" s="875"/>
      <c r="IGD209" s="875"/>
      <c r="IGE209" s="875"/>
      <c r="IGF209" s="875"/>
      <c r="IGG209" s="875"/>
      <c r="IGH209" s="875"/>
      <c r="IGI209" s="875"/>
      <c r="IGJ209" s="875"/>
      <c r="IGK209" s="875"/>
      <c r="IGL209" s="875"/>
      <c r="IGM209" s="875"/>
      <c r="IGN209" s="875"/>
      <c r="IGO209" s="875"/>
      <c r="IGP209" s="875"/>
      <c r="IGQ209" s="875"/>
      <c r="IGR209" s="875"/>
      <c r="IGS209" s="875"/>
      <c r="IGT209" s="875"/>
      <c r="IGU209" s="875"/>
      <c r="IGV209" s="875"/>
      <c r="IGW209" s="875"/>
      <c r="IGX209" s="875"/>
      <c r="IGY209" s="875"/>
      <c r="IGZ209" s="875"/>
      <c r="IHA209" s="875"/>
      <c r="IHB209" s="875"/>
      <c r="IHC209" s="875"/>
      <c r="IHD209" s="875"/>
      <c r="IHE209" s="875"/>
      <c r="IHF209" s="875"/>
      <c r="IHG209" s="875"/>
      <c r="IHH209" s="875"/>
      <c r="IHI209" s="875"/>
      <c r="IHJ209" s="875"/>
      <c r="IHK209" s="875"/>
      <c r="IHL209" s="875"/>
      <c r="IHM209" s="875"/>
      <c r="IHN209" s="875"/>
      <c r="IHO209" s="875"/>
      <c r="IHP209" s="875"/>
      <c r="IHQ209" s="875"/>
      <c r="IHR209" s="875"/>
      <c r="IHS209" s="875"/>
      <c r="IHT209" s="875"/>
      <c r="IHU209" s="875"/>
      <c r="IHV209" s="875"/>
      <c r="IHW209" s="875"/>
      <c r="IHX209" s="875"/>
      <c r="IHY209" s="875"/>
      <c r="IHZ209" s="875"/>
      <c r="IIA209" s="875"/>
      <c r="IIB209" s="875"/>
      <c r="IIC209" s="875"/>
      <c r="IID209" s="875"/>
      <c r="IIE209" s="875"/>
      <c r="IIF209" s="875"/>
      <c r="IIG209" s="875"/>
      <c r="IIH209" s="875"/>
      <c r="III209" s="875"/>
      <c r="IIJ209" s="875"/>
      <c r="IIK209" s="875"/>
      <c r="IIL209" s="875"/>
      <c r="IIM209" s="875"/>
      <c r="IIN209" s="875"/>
      <c r="IIO209" s="875"/>
      <c r="IIP209" s="875"/>
      <c r="IIQ209" s="875"/>
      <c r="IIR209" s="875"/>
      <c r="IIS209" s="875"/>
      <c r="IIT209" s="875"/>
      <c r="IIU209" s="875"/>
      <c r="IIV209" s="875"/>
      <c r="IIW209" s="875"/>
      <c r="IIX209" s="875"/>
      <c r="IIY209" s="875"/>
      <c r="IIZ209" s="875"/>
      <c r="IJA209" s="875"/>
      <c r="IJB209" s="875"/>
      <c r="IJC209" s="875"/>
      <c r="IJD209" s="875"/>
      <c r="IJE209" s="875"/>
      <c r="IJF209" s="875"/>
      <c r="IJG209" s="875"/>
      <c r="IJH209" s="875"/>
      <c r="IJI209" s="875"/>
      <c r="IJJ209" s="875"/>
      <c r="IJK209" s="875"/>
      <c r="IJL209" s="875"/>
      <c r="IJM209" s="875"/>
      <c r="IJN209" s="875"/>
      <c r="IJO209" s="875"/>
      <c r="IJP209" s="875"/>
      <c r="IJQ209" s="875"/>
      <c r="IJR209" s="875"/>
      <c r="IJS209" s="875"/>
      <c r="IJT209" s="875"/>
      <c r="IJU209" s="875"/>
      <c r="IJV209" s="875"/>
      <c r="IJW209" s="875"/>
      <c r="IJX209" s="875"/>
      <c r="IJY209" s="875"/>
      <c r="IJZ209" s="875"/>
      <c r="IKA209" s="875"/>
      <c r="IKB209" s="875"/>
      <c r="IKC209" s="875"/>
      <c r="IKD209" s="875"/>
      <c r="IKE209" s="875"/>
      <c r="IKF209" s="875"/>
      <c r="IKG209" s="875"/>
      <c r="IKH209" s="875"/>
      <c r="IKI209" s="875"/>
      <c r="IKJ209" s="875"/>
      <c r="IKK209" s="875"/>
      <c r="IKL209" s="875"/>
      <c r="IKM209" s="875"/>
      <c r="IKN209" s="875"/>
      <c r="IKO209" s="875"/>
      <c r="IKP209" s="875"/>
      <c r="IKQ209" s="875"/>
      <c r="IKR209" s="875"/>
      <c r="IKS209" s="875"/>
      <c r="IKT209" s="875"/>
      <c r="IKU209" s="875"/>
      <c r="IKV209" s="875"/>
      <c r="IKW209" s="875"/>
      <c r="IKX209" s="875"/>
      <c r="IKY209" s="875"/>
      <c r="IKZ209" s="875"/>
      <c r="ILA209" s="875"/>
      <c r="ILC209" s="875"/>
      <c r="ILD209" s="875"/>
      <c r="ILE209" s="875"/>
      <c r="ILF209" s="875"/>
      <c r="ILG209" s="875"/>
      <c r="ILH209" s="875"/>
      <c r="ILI209" s="875"/>
      <c r="ILJ209" s="875"/>
      <c r="ILK209" s="875"/>
      <c r="ILL209" s="875"/>
      <c r="ILM209" s="875"/>
      <c r="ILN209" s="875"/>
      <c r="ILO209" s="875"/>
      <c r="ILP209" s="875"/>
      <c r="ILQ209" s="875"/>
      <c r="ILR209" s="875"/>
      <c r="ILS209" s="875"/>
      <c r="ILT209" s="875"/>
      <c r="ILU209" s="875"/>
      <c r="ILV209" s="875"/>
      <c r="ILW209" s="875"/>
      <c r="ILX209" s="875"/>
      <c r="ILY209" s="875"/>
      <c r="ILZ209" s="875"/>
      <c r="IMA209" s="875"/>
      <c r="IMB209" s="875"/>
      <c r="IMC209" s="875"/>
      <c r="IMD209" s="875"/>
      <c r="IME209" s="875"/>
      <c r="IMF209" s="875"/>
      <c r="IMG209" s="875"/>
      <c r="IMH209" s="875"/>
      <c r="IMI209" s="875"/>
      <c r="IMJ209" s="875"/>
      <c r="IMK209" s="875"/>
      <c r="IML209" s="875"/>
      <c r="IMM209" s="875"/>
      <c r="IMN209" s="875"/>
      <c r="IMO209" s="875"/>
      <c r="IMP209" s="875"/>
      <c r="IMQ209" s="875"/>
      <c r="IMR209" s="875"/>
      <c r="IMS209" s="875"/>
      <c r="IMT209" s="875"/>
      <c r="IMU209" s="875"/>
      <c r="IMV209" s="875"/>
      <c r="IMW209" s="875"/>
      <c r="IMX209" s="875"/>
      <c r="IMY209" s="875"/>
      <c r="IMZ209" s="875"/>
      <c r="INA209" s="875"/>
      <c r="INB209" s="875"/>
      <c r="INC209" s="875"/>
      <c r="IND209" s="875"/>
      <c r="INE209" s="875"/>
      <c r="INF209" s="875"/>
      <c r="ING209" s="875"/>
      <c r="INH209" s="875"/>
      <c r="INI209" s="875"/>
      <c r="INJ209" s="875"/>
      <c r="INK209" s="875"/>
      <c r="INL209" s="875"/>
      <c r="INM209" s="875"/>
      <c r="INN209" s="875"/>
      <c r="INO209" s="875"/>
      <c r="INP209" s="875"/>
      <c r="INQ209" s="875"/>
      <c r="INR209" s="875"/>
      <c r="INS209" s="875"/>
      <c r="INT209" s="875"/>
      <c r="INU209" s="875"/>
      <c r="INV209" s="875"/>
      <c r="INW209" s="875"/>
      <c r="INX209" s="875"/>
      <c r="INY209" s="875"/>
      <c r="INZ209" s="875"/>
      <c r="IOA209" s="875"/>
      <c r="IOB209" s="875"/>
      <c r="IOC209" s="875"/>
      <c r="IOD209" s="875"/>
      <c r="IOE209" s="875"/>
      <c r="IOF209" s="875"/>
      <c r="IOG209" s="875"/>
      <c r="IOH209" s="875"/>
      <c r="IOI209" s="875"/>
      <c r="IOJ209" s="875"/>
      <c r="IOK209" s="875"/>
      <c r="IOL209" s="875"/>
      <c r="IOM209" s="875"/>
      <c r="ION209" s="875"/>
      <c r="IOO209" s="875"/>
      <c r="IOP209" s="875"/>
      <c r="IOQ209" s="875"/>
      <c r="IOR209" s="875"/>
      <c r="IOS209" s="875"/>
      <c r="IOT209" s="875"/>
      <c r="IOU209" s="875"/>
      <c r="IOV209" s="875"/>
      <c r="IOW209" s="875"/>
      <c r="IOX209" s="875"/>
      <c r="IOY209" s="875"/>
      <c r="IOZ209" s="875"/>
      <c r="IPA209" s="875"/>
      <c r="IPB209" s="875"/>
      <c r="IPC209" s="875"/>
      <c r="IPD209" s="875"/>
      <c r="IPE209" s="875"/>
      <c r="IPF209" s="875"/>
      <c r="IPG209" s="875"/>
      <c r="IPH209" s="875"/>
      <c r="IPI209" s="875"/>
      <c r="IPJ209" s="875"/>
      <c r="IPK209" s="875"/>
      <c r="IPL209" s="875"/>
      <c r="IPM209" s="875"/>
      <c r="IPN209" s="875"/>
      <c r="IPO209" s="875"/>
      <c r="IPP209" s="875"/>
      <c r="IPQ209" s="875"/>
      <c r="IPR209" s="875"/>
      <c r="IPS209" s="875"/>
      <c r="IPT209" s="875"/>
      <c r="IPU209" s="875"/>
      <c r="IPV209" s="875"/>
      <c r="IPW209" s="875"/>
      <c r="IPX209" s="875"/>
      <c r="IPY209" s="875"/>
      <c r="IPZ209" s="875"/>
      <c r="IQA209" s="875"/>
      <c r="IQB209" s="875"/>
      <c r="IQC209" s="875"/>
      <c r="IQD209" s="875"/>
      <c r="IQE209" s="875"/>
      <c r="IQF209" s="875"/>
      <c r="IQG209" s="875"/>
      <c r="IQH209" s="875"/>
      <c r="IQI209" s="875"/>
      <c r="IQJ209" s="875"/>
      <c r="IQK209" s="875"/>
      <c r="IQL209" s="875"/>
      <c r="IQM209" s="875"/>
      <c r="IQN209" s="875"/>
      <c r="IQO209" s="875"/>
      <c r="IQP209" s="875"/>
      <c r="IQQ209" s="875"/>
      <c r="IQR209" s="875"/>
      <c r="IQS209" s="875"/>
      <c r="IQT209" s="875"/>
      <c r="IQU209" s="875"/>
      <c r="IQV209" s="875"/>
      <c r="IQW209" s="875"/>
      <c r="IQX209" s="875"/>
      <c r="IQY209" s="875"/>
      <c r="IQZ209" s="875"/>
      <c r="IRA209" s="875"/>
      <c r="IRB209" s="875"/>
      <c r="IRC209" s="875"/>
      <c r="IRD209" s="875"/>
      <c r="IRE209" s="875"/>
      <c r="IRF209" s="875"/>
      <c r="IRG209" s="875"/>
      <c r="IRH209" s="875"/>
      <c r="IRI209" s="875"/>
      <c r="IRJ209" s="875"/>
      <c r="IRK209" s="875"/>
      <c r="IRL209" s="875"/>
      <c r="IRM209" s="875"/>
      <c r="IRN209" s="875"/>
      <c r="IRO209" s="875"/>
      <c r="IRP209" s="875"/>
      <c r="IRQ209" s="875"/>
      <c r="IRR209" s="875"/>
      <c r="IRS209" s="875"/>
      <c r="IRT209" s="875"/>
      <c r="IRU209" s="875"/>
      <c r="IRV209" s="875"/>
      <c r="IRW209" s="875"/>
      <c r="IRX209" s="875"/>
      <c r="IRY209" s="875"/>
      <c r="IRZ209" s="875"/>
      <c r="ISA209" s="875"/>
      <c r="ISB209" s="875"/>
      <c r="ISC209" s="875"/>
      <c r="ISD209" s="875"/>
      <c r="ISE209" s="875"/>
      <c r="ISF209" s="875"/>
      <c r="ISG209" s="875"/>
      <c r="ISH209" s="875"/>
      <c r="ISI209" s="875"/>
      <c r="ISJ209" s="875"/>
      <c r="ISK209" s="875"/>
      <c r="ISL209" s="875"/>
      <c r="ISM209" s="875"/>
      <c r="ISN209" s="875"/>
      <c r="ISO209" s="875"/>
      <c r="ISP209" s="875"/>
      <c r="ISQ209" s="875"/>
      <c r="ISR209" s="875"/>
      <c r="ISS209" s="875"/>
      <c r="IST209" s="875"/>
      <c r="ISU209" s="875"/>
      <c r="ISV209" s="875"/>
      <c r="ISW209" s="875"/>
      <c r="ISX209" s="875"/>
      <c r="ISY209" s="875"/>
      <c r="ISZ209" s="875"/>
      <c r="ITA209" s="875"/>
      <c r="ITB209" s="875"/>
      <c r="ITC209" s="875"/>
      <c r="ITD209" s="875"/>
      <c r="ITE209" s="875"/>
      <c r="ITF209" s="875"/>
      <c r="ITG209" s="875"/>
      <c r="ITH209" s="875"/>
      <c r="ITI209" s="875"/>
      <c r="ITJ209" s="875"/>
      <c r="ITK209" s="875"/>
      <c r="ITL209" s="875"/>
      <c r="ITM209" s="875"/>
      <c r="ITN209" s="875"/>
      <c r="ITO209" s="875"/>
      <c r="ITP209" s="875"/>
      <c r="ITQ209" s="875"/>
      <c r="ITR209" s="875"/>
      <c r="ITS209" s="875"/>
      <c r="ITT209" s="875"/>
      <c r="ITU209" s="875"/>
      <c r="ITV209" s="875"/>
      <c r="ITW209" s="875"/>
      <c r="ITX209" s="875"/>
      <c r="ITY209" s="875"/>
      <c r="ITZ209" s="875"/>
      <c r="IUA209" s="875"/>
      <c r="IUB209" s="875"/>
      <c r="IUC209" s="875"/>
      <c r="IUD209" s="875"/>
      <c r="IUE209" s="875"/>
      <c r="IUF209" s="875"/>
      <c r="IUG209" s="875"/>
      <c r="IUH209" s="875"/>
      <c r="IUI209" s="875"/>
      <c r="IUJ209" s="875"/>
      <c r="IUK209" s="875"/>
      <c r="IUL209" s="875"/>
      <c r="IUM209" s="875"/>
      <c r="IUN209" s="875"/>
      <c r="IUO209" s="875"/>
      <c r="IUP209" s="875"/>
      <c r="IUQ209" s="875"/>
      <c r="IUR209" s="875"/>
      <c r="IUS209" s="875"/>
      <c r="IUT209" s="875"/>
      <c r="IUU209" s="875"/>
      <c r="IUV209" s="875"/>
      <c r="IUW209" s="875"/>
      <c r="IUY209" s="875"/>
      <c r="IUZ209" s="875"/>
      <c r="IVA209" s="875"/>
      <c r="IVB209" s="875"/>
      <c r="IVC209" s="875"/>
      <c r="IVD209" s="875"/>
      <c r="IVE209" s="875"/>
      <c r="IVF209" s="875"/>
      <c r="IVG209" s="875"/>
      <c r="IVH209" s="875"/>
      <c r="IVI209" s="875"/>
      <c r="IVJ209" s="875"/>
      <c r="IVK209" s="875"/>
      <c r="IVL209" s="875"/>
      <c r="IVM209" s="875"/>
      <c r="IVN209" s="875"/>
      <c r="IVO209" s="875"/>
      <c r="IVP209" s="875"/>
      <c r="IVQ209" s="875"/>
      <c r="IVR209" s="875"/>
      <c r="IVS209" s="875"/>
      <c r="IVT209" s="875"/>
      <c r="IVU209" s="875"/>
      <c r="IVV209" s="875"/>
      <c r="IVW209" s="875"/>
      <c r="IVX209" s="875"/>
      <c r="IVY209" s="875"/>
      <c r="IVZ209" s="875"/>
      <c r="IWA209" s="875"/>
      <c r="IWB209" s="875"/>
      <c r="IWC209" s="875"/>
      <c r="IWD209" s="875"/>
      <c r="IWE209" s="875"/>
      <c r="IWF209" s="875"/>
      <c r="IWG209" s="875"/>
      <c r="IWH209" s="875"/>
      <c r="IWI209" s="875"/>
      <c r="IWJ209" s="875"/>
      <c r="IWK209" s="875"/>
      <c r="IWL209" s="875"/>
      <c r="IWM209" s="875"/>
      <c r="IWN209" s="875"/>
      <c r="IWO209" s="875"/>
      <c r="IWP209" s="875"/>
      <c r="IWQ209" s="875"/>
      <c r="IWR209" s="875"/>
      <c r="IWS209" s="875"/>
      <c r="IWT209" s="875"/>
      <c r="IWU209" s="875"/>
      <c r="IWV209" s="875"/>
      <c r="IWW209" s="875"/>
      <c r="IWX209" s="875"/>
      <c r="IWY209" s="875"/>
      <c r="IWZ209" s="875"/>
      <c r="IXA209" s="875"/>
      <c r="IXB209" s="875"/>
      <c r="IXC209" s="875"/>
      <c r="IXD209" s="875"/>
      <c r="IXE209" s="875"/>
      <c r="IXF209" s="875"/>
      <c r="IXG209" s="875"/>
      <c r="IXH209" s="875"/>
      <c r="IXI209" s="875"/>
      <c r="IXJ209" s="875"/>
      <c r="IXK209" s="875"/>
      <c r="IXL209" s="875"/>
      <c r="IXM209" s="875"/>
      <c r="IXN209" s="875"/>
      <c r="IXO209" s="875"/>
      <c r="IXP209" s="875"/>
      <c r="IXQ209" s="875"/>
      <c r="IXR209" s="875"/>
      <c r="IXS209" s="875"/>
      <c r="IXT209" s="875"/>
      <c r="IXU209" s="875"/>
      <c r="IXV209" s="875"/>
      <c r="IXW209" s="875"/>
      <c r="IXX209" s="875"/>
      <c r="IXY209" s="875"/>
      <c r="IXZ209" s="875"/>
      <c r="IYA209" s="875"/>
      <c r="IYB209" s="875"/>
      <c r="IYC209" s="875"/>
      <c r="IYD209" s="875"/>
      <c r="IYE209" s="875"/>
      <c r="IYF209" s="875"/>
      <c r="IYG209" s="875"/>
      <c r="IYH209" s="875"/>
      <c r="IYI209" s="875"/>
      <c r="IYJ209" s="875"/>
      <c r="IYK209" s="875"/>
      <c r="IYL209" s="875"/>
      <c r="IYM209" s="875"/>
      <c r="IYN209" s="875"/>
      <c r="IYO209" s="875"/>
      <c r="IYP209" s="875"/>
      <c r="IYQ209" s="875"/>
      <c r="IYR209" s="875"/>
      <c r="IYS209" s="875"/>
      <c r="IYT209" s="875"/>
      <c r="IYU209" s="875"/>
      <c r="IYV209" s="875"/>
      <c r="IYW209" s="875"/>
      <c r="IYX209" s="875"/>
      <c r="IYY209" s="875"/>
      <c r="IYZ209" s="875"/>
      <c r="IZA209" s="875"/>
      <c r="IZB209" s="875"/>
      <c r="IZC209" s="875"/>
      <c r="IZD209" s="875"/>
      <c r="IZE209" s="875"/>
      <c r="IZF209" s="875"/>
      <c r="IZG209" s="875"/>
      <c r="IZH209" s="875"/>
      <c r="IZI209" s="875"/>
      <c r="IZJ209" s="875"/>
      <c r="IZK209" s="875"/>
      <c r="IZL209" s="875"/>
      <c r="IZM209" s="875"/>
      <c r="IZN209" s="875"/>
      <c r="IZO209" s="875"/>
      <c r="IZP209" s="875"/>
      <c r="IZQ209" s="875"/>
      <c r="IZR209" s="875"/>
      <c r="IZS209" s="875"/>
      <c r="IZT209" s="875"/>
      <c r="IZU209" s="875"/>
      <c r="IZV209" s="875"/>
      <c r="IZW209" s="875"/>
      <c r="IZX209" s="875"/>
      <c r="IZY209" s="875"/>
      <c r="IZZ209" s="875"/>
      <c r="JAA209" s="875"/>
      <c r="JAB209" s="875"/>
      <c r="JAC209" s="875"/>
      <c r="JAD209" s="875"/>
      <c r="JAE209" s="875"/>
      <c r="JAF209" s="875"/>
      <c r="JAG209" s="875"/>
      <c r="JAH209" s="875"/>
      <c r="JAI209" s="875"/>
      <c r="JAJ209" s="875"/>
      <c r="JAK209" s="875"/>
      <c r="JAL209" s="875"/>
      <c r="JAM209" s="875"/>
      <c r="JAN209" s="875"/>
      <c r="JAO209" s="875"/>
      <c r="JAP209" s="875"/>
      <c r="JAQ209" s="875"/>
      <c r="JAR209" s="875"/>
      <c r="JAS209" s="875"/>
      <c r="JAT209" s="875"/>
      <c r="JAU209" s="875"/>
      <c r="JAV209" s="875"/>
      <c r="JAW209" s="875"/>
      <c r="JAX209" s="875"/>
      <c r="JAY209" s="875"/>
      <c r="JAZ209" s="875"/>
      <c r="JBA209" s="875"/>
      <c r="JBB209" s="875"/>
      <c r="JBC209" s="875"/>
      <c r="JBD209" s="875"/>
      <c r="JBE209" s="875"/>
      <c r="JBF209" s="875"/>
      <c r="JBG209" s="875"/>
      <c r="JBH209" s="875"/>
      <c r="JBI209" s="875"/>
      <c r="JBJ209" s="875"/>
      <c r="JBK209" s="875"/>
      <c r="JBL209" s="875"/>
      <c r="JBM209" s="875"/>
      <c r="JBN209" s="875"/>
      <c r="JBO209" s="875"/>
      <c r="JBP209" s="875"/>
      <c r="JBQ209" s="875"/>
      <c r="JBR209" s="875"/>
      <c r="JBS209" s="875"/>
      <c r="JBT209" s="875"/>
      <c r="JBU209" s="875"/>
      <c r="JBV209" s="875"/>
      <c r="JBW209" s="875"/>
      <c r="JBX209" s="875"/>
      <c r="JBY209" s="875"/>
      <c r="JBZ209" s="875"/>
      <c r="JCA209" s="875"/>
      <c r="JCB209" s="875"/>
      <c r="JCC209" s="875"/>
      <c r="JCD209" s="875"/>
      <c r="JCE209" s="875"/>
      <c r="JCF209" s="875"/>
      <c r="JCG209" s="875"/>
      <c r="JCH209" s="875"/>
      <c r="JCI209" s="875"/>
      <c r="JCJ209" s="875"/>
      <c r="JCK209" s="875"/>
      <c r="JCL209" s="875"/>
      <c r="JCM209" s="875"/>
      <c r="JCN209" s="875"/>
      <c r="JCO209" s="875"/>
      <c r="JCP209" s="875"/>
      <c r="JCQ209" s="875"/>
      <c r="JCR209" s="875"/>
      <c r="JCS209" s="875"/>
      <c r="JCT209" s="875"/>
      <c r="JCU209" s="875"/>
      <c r="JCV209" s="875"/>
      <c r="JCW209" s="875"/>
      <c r="JCX209" s="875"/>
      <c r="JCY209" s="875"/>
      <c r="JCZ209" s="875"/>
      <c r="JDA209" s="875"/>
      <c r="JDB209" s="875"/>
      <c r="JDC209" s="875"/>
      <c r="JDD209" s="875"/>
      <c r="JDE209" s="875"/>
      <c r="JDF209" s="875"/>
      <c r="JDG209" s="875"/>
      <c r="JDH209" s="875"/>
      <c r="JDI209" s="875"/>
      <c r="JDJ209" s="875"/>
      <c r="JDK209" s="875"/>
      <c r="JDL209" s="875"/>
      <c r="JDM209" s="875"/>
      <c r="JDN209" s="875"/>
      <c r="JDO209" s="875"/>
      <c r="JDP209" s="875"/>
      <c r="JDQ209" s="875"/>
      <c r="JDR209" s="875"/>
      <c r="JDS209" s="875"/>
      <c r="JDT209" s="875"/>
      <c r="JDU209" s="875"/>
      <c r="JDV209" s="875"/>
      <c r="JDW209" s="875"/>
      <c r="JDX209" s="875"/>
      <c r="JDY209" s="875"/>
      <c r="JDZ209" s="875"/>
      <c r="JEA209" s="875"/>
      <c r="JEB209" s="875"/>
      <c r="JEC209" s="875"/>
      <c r="JED209" s="875"/>
      <c r="JEE209" s="875"/>
      <c r="JEF209" s="875"/>
      <c r="JEG209" s="875"/>
      <c r="JEH209" s="875"/>
      <c r="JEI209" s="875"/>
      <c r="JEJ209" s="875"/>
      <c r="JEK209" s="875"/>
      <c r="JEL209" s="875"/>
      <c r="JEM209" s="875"/>
      <c r="JEN209" s="875"/>
      <c r="JEO209" s="875"/>
      <c r="JEP209" s="875"/>
      <c r="JEQ209" s="875"/>
      <c r="JER209" s="875"/>
      <c r="JES209" s="875"/>
      <c r="JEU209" s="875"/>
      <c r="JEV209" s="875"/>
      <c r="JEW209" s="875"/>
      <c r="JEX209" s="875"/>
      <c r="JEY209" s="875"/>
      <c r="JEZ209" s="875"/>
      <c r="JFA209" s="875"/>
      <c r="JFB209" s="875"/>
      <c r="JFC209" s="875"/>
      <c r="JFD209" s="875"/>
      <c r="JFE209" s="875"/>
      <c r="JFF209" s="875"/>
      <c r="JFG209" s="875"/>
      <c r="JFH209" s="875"/>
      <c r="JFI209" s="875"/>
      <c r="JFJ209" s="875"/>
      <c r="JFK209" s="875"/>
      <c r="JFL209" s="875"/>
      <c r="JFM209" s="875"/>
      <c r="JFN209" s="875"/>
      <c r="JFO209" s="875"/>
      <c r="JFP209" s="875"/>
      <c r="JFQ209" s="875"/>
      <c r="JFR209" s="875"/>
      <c r="JFS209" s="875"/>
      <c r="JFT209" s="875"/>
      <c r="JFU209" s="875"/>
      <c r="JFV209" s="875"/>
      <c r="JFW209" s="875"/>
      <c r="JFX209" s="875"/>
      <c r="JFY209" s="875"/>
      <c r="JFZ209" s="875"/>
      <c r="JGA209" s="875"/>
      <c r="JGB209" s="875"/>
      <c r="JGC209" s="875"/>
      <c r="JGD209" s="875"/>
      <c r="JGE209" s="875"/>
      <c r="JGF209" s="875"/>
      <c r="JGG209" s="875"/>
      <c r="JGH209" s="875"/>
      <c r="JGI209" s="875"/>
      <c r="JGJ209" s="875"/>
      <c r="JGK209" s="875"/>
      <c r="JGL209" s="875"/>
      <c r="JGM209" s="875"/>
      <c r="JGN209" s="875"/>
      <c r="JGO209" s="875"/>
      <c r="JGP209" s="875"/>
      <c r="JGQ209" s="875"/>
      <c r="JGR209" s="875"/>
      <c r="JGS209" s="875"/>
      <c r="JGT209" s="875"/>
      <c r="JGU209" s="875"/>
      <c r="JGV209" s="875"/>
      <c r="JGW209" s="875"/>
      <c r="JGX209" s="875"/>
      <c r="JGY209" s="875"/>
      <c r="JGZ209" s="875"/>
      <c r="JHA209" s="875"/>
      <c r="JHB209" s="875"/>
      <c r="JHC209" s="875"/>
      <c r="JHD209" s="875"/>
      <c r="JHE209" s="875"/>
      <c r="JHF209" s="875"/>
      <c r="JHG209" s="875"/>
      <c r="JHH209" s="875"/>
      <c r="JHI209" s="875"/>
      <c r="JHJ209" s="875"/>
      <c r="JHK209" s="875"/>
      <c r="JHL209" s="875"/>
      <c r="JHM209" s="875"/>
      <c r="JHN209" s="875"/>
      <c r="JHO209" s="875"/>
      <c r="JHP209" s="875"/>
      <c r="JHQ209" s="875"/>
      <c r="JHR209" s="875"/>
      <c r="JHS209" s="875"/>
      <c r="JHT209" s="875"/>
      <c r="JHU209" s="875"/>
      <c r="JHV209" s="875"/>
      <c r="JHW209" s="875"/>
      <c r="JHX209" s="875"/>
      <c r="JHY209" s="875"/>
      <c r="JHZ209" s="875"/>
      <c r="JIA209" s="875"/>
      <c r="JIB209" s="875"/>
      <c r="JIC209" s="875"/>
      <c r="JID209" s="875"/>
      <c r="JIE209" s="875"/>
      <c r="JIF209" s="875"/>
      <c r="JIG209" s="875"/>
      <c r="JIH209" s="875"/>
      <c r="JII209" s="875"/>
      <c r="JIJ209" s="875"/>
      <c r="JIK209" s="875"/>
      <c r="JIL209" s="875"/>
      <c r="JIM209" s="875"/>
      <c r="JIN209" s="875"/>
      <c r="JIO209" s="875"/>
      <c r="JIP209" s="875"/>
      <c r="JIQ209" s="875"/>
      <c r="JIR209" s="875"/>
      <c r="JIS209" s="875"/>
      <c r="JIT209" s="875"/>
      <c r="JIU209" s="875"/>
      <c r="JIV209" s="875"/>
      <c r="JIW209" s="875"/>
      <c r="JIX209" s="875"/>
      <c r="JIY209" s="875"/>
      <c r="JIZ209" s="875"/>
      <c r="JJA209" s="875"/>
      <c r="JJB209" s="875"/>
      <c r="JJC209" s="875"/>
      <c r="JJD209" s="875"/>
      <c r="JJE209" s="875"/>
      <c r="JJF209" s="875"/>
      <c r="JJG209" s="875"/>
      <c r="JJH209" s="875"/>
      <c r="JJI209" s="875"/>
      <c r="JJJ209" s="875"/>
      <c r="JJK209" s="875"/>
      <c r="JJL209" s="875"/>
      <c r="JJM209" s="875"/>
      <c r="JJN209" s="875"/>
      <c r="JJO209" s="875"/>
      <c r="JJP209" s="875"/>
      <c r="JJQ209" s="875"/>
      <c r="JJR209" s="875"/>
      <c r="JJS209" s="875"/>
      <c r="JJT209" s="875"/>
      <c r="JJU209" s="875"/>
      <c r="JJV209" s="875"/>
      <c r="JJW209" s="875"/>
      <c r="JJX209" s="875"/>
      <c r="JJY209" s="875"/>
      <c r="JJZ209" s="875"/>
      <c r="JKA209" s="875"/>
      <c r="JKB209" s="875"/>
      <c r="JKC209" s="875"/>
      <c r="JKD209" s="875"/>
      <c r="JKE209" s="875"/>
      <c r="JKF209" s="875"/>
      <c r="JKG209" s="875"/>
      <c r="JKH209" s="875"/>
      <c r="JKI209" s="875"/>
      <c r="JKJ209" s="875"/>
      <c r="JKK209" s="875"/>
      <c r="JKL209" s="875"/>
      <c r="JKM209" s="875"/>
      <c r="JKN209" s="875"/>
      <c r="JKO209" s="875"/>
      <c r="JKP209" s="875"/>
      <c r="JKQ209" s="875"/>
      <c r="JKR209" s="875"/>
      <c r="JKS209" s="875"/>
      <c r="JKT209" s="875"/>
      <c r="JKU209" s="875"/>
      <c r="JKV209" s="875"/>
      <c r="JKW209" s="875"/>
      <c r="JKX209" s="875"/>
      <c r="JKY209" s="875"/>
      <c r="JKZ209" s="875"/>
      <c r="JLA209" s="875"/>
      <c r="JLB209" s="875"/>
      <c r="JLC209" s="875"/>
      <c r="JLD209" s="875"/>
      <c r="JLE209" s="875"/>
      <c r="JLF209" s="875"/>
      <c r="JLG209" s="875"/>
      <c r="JLH209" s="875"/>
      <c r="JLI209" s="875"/>
      <c r="JLJ209" s="875"/>
      <c r="JLK209" s="875"/>
      <c r="JLL209" s="875"/>
      <c r="JLM209" s="875"/>
      <c r="JLN209" s="875"/>
      <c r="JLO209" s="875"/>
      <c r="JLP209" s="875"/>
      <c r="JLQ209" s="875"/>
      <c r="JLR209" s="875"/>
      <c r="JLS209" s="875"/>
      <c r="JLT209" s="875"/>
      <c r="JLU209" s="875"/>
      <c r="JLV209" s="875"/>
      <c r="JLW209" s="875"/>
      <c r="JLX209" s="875"/>
      <c r="JLY209" s="875"/>
      <c r="JLZ209" s="875"/>
      <c r="JMA209" s="875"/>
      <c r="JMB209" s="875"/>
      <c r="JMC209" s="875"/>
      <c r="JMD209" s="875"/>
      <c r="JME209" s="875"/>
      <c r="JMF209" s="875"/>
      <c r="JMG209" s="875"/>
      <c r="JMH209" s="875"/>
      <c r="JMI209" s="875"/>
      <c r="JMJ209" s="875"/>
      <c r="JMK209" s="875"/>
      <c r="JML209" s="875"/>
      <c r="JMM209" s="875"/>
      <c r="JMN209" s="875"/>
      <c r="JMO209" s="875"/>
      <c r="JMP209" s="875"/>
      <c r="JMQ209" s="875"/>
      <c r="JMR209" s="875"/>
      <c r="JMS209" s="875"/>
      <c r="JMT209" s="875"/>
      <c r="JMU209" s="875"/>
      <c r="JMV209" s="875"/>
      <c r="JMW209" s="875"/>
      <c r="JMX209" s="875"/>
      <c r="JMY209" s="875"/>
      <c r="JMZ209" s="875"/>
      <c r="JNA209" s="875"/>
      <c r="JNB209" s="875"/>
      <c r="JNC209" s="875"/>
      <c r="JND209" s="875"/>
      <c r="JNE209" s="875"/>
      <c r="JNF209" s="875"/>
      <c r="JNG209" s="875"/>
      <c r="JNH209" s="875"/>
      <c r="JNI209" s="875"/>
      <c r="JNJ209" s="875"/>
      <c r="JNK209" s="875"/>
      <c r="JNL209" s="875"/>
      <c r="JNM209" s="875"/>
      <c r="JNN209" s="875"/>
      <c r="JNO209" s="875"/>
      <c r="JNP209" s="875"/>
      <c r="JNQ209" s="875"/>
      <c r="JNR209" s="875"/>
      <c r="JNS209" s="875"/>
      <c r="JNT209" s="875"/>
      <c r="JNU209" s="875"/>
      <c r="JNV209" s="875"/>
      <c r="JNW209" s="875"/>
      <c r="JNX209" s="875"/>
      <c r="JNY209" s="875"/>
      <c r="JNZ209" s="875"/>
      <c r="JOA209" s="875"/>
      <c r="JOB209" s="875"/>
      <c r="JOC209" s="875"/>
      <c r="JOD209" s="875"/>
      <c r="JOE209" s="875"/>
      <c r="JOF209" s="875"/>
      <c r="JOG209" s="875"/>
      <c r="JOH209" s="875"/>
      <c r="JOI209" s="875"/>
      <c r="JOJ209" s="875"/>
      <c r="JOK209" s="875"/>
      <c r="JOL209" s="875"/>
      <c r="JOM209" s="875"/>
      <c r="JON209" s="875"/>
      <c r="JOO209" s="875"/>
      <c r="JOQ209" s="875"/>
      <c r="JOR209" s="875"/>
      <c r="JOS209" s="875"/>
      <c r="JOT209" s="875"/>
      <c r="JOU209" s="875"/>
      <c r="JOV209" s="875"/>
      <c r="JOW209" s="875"/>
      <c r="JOX209" s="875"/>
      <c r="JOY209" s="875"/>
      <c r="JOZ209" s="875"/>
      <c r="JPA209" s="875"/>
      <c r="JPB209" s="875"/>
      <c r="JPC209" s="875"/>
      <c r="JPD209" s="875"/>
      <c r="JPE209" s="875"/>
      <c r="JPF209" s="875"/>
      <c r="JPG209" s="875"/>
      <c r="JPH209" s="875"/>
      <c r="JPI209" s="875"/>
      <c r="JPJ209" s="875"/>
      <c r="JPK209" s="875"/>
      <c r="JPL209" s="875"/>
      <c r="JPM209" s="875"/>
      <c r="JPN209" s="875"/>
      <c r="JPO209" s="875"/>
      <c r="JPP209" s="875"/>
      <c r="JPQ209" s="875"/>
      <c r="JPR209" s="875"/>
      <c r="JPS209" s="875"/>
      <c r="JPT209" s="875"/>
      <c r="JPU209" s="875"/>
      <c r="JPV209" s="875"/>
      <c r="JPW209" s="875"/>
      <c r="JPX209" s="875"/>
      <c r="JPY209" s="875"/>
      <c r="JPZ209" s="875"/>
      <c r="JQA209" s="875"/>
      <c r="JQB209" s="875"/>
      <c r="JQC209" s="875"/>
      <c r="JQD209" s="875"/>
      <c r="JQE209" s="875"/>
      <c r="JQF209" s="875"/>
      <c r="JQG209" s="875"/>
      <c r="JQH209" s="875"/>
      <c r="JQI209" s="875"/>
      <c r="JQJ209" s="875"/>
      <c r="JQK209" s="875"/>
      <c r="JQL209" s="875"/>
      <c r="JQM209" s="875"/>
      <c r="JQN209" s="875"/>
      <c r="JQO209" s="875"/>
      <c r="JQP209" s="875"/>
      <c r="JQQ209" s="875"/>
      <c r="JQR209" s="875"/>
      <c r="JQS209" s="875"/>
      <c r="JQT209" s="875"/>
      <c r="JQU209" s="875"/>
      <c r="JQV209" s="875"/>
      <c r="JQW209" s="875"/>
      <c r="JQX209" s="875"/>
      <c r="JQY209" s="875"/>
      <c r="JQZ209" s="875"/>
      <c r="JRA209" s="875"/>
      <c r="JRB209" s="875"/>
      <c r="JRC209" s="875"/>
      <c r="JRD209" s="875"/>
      <c r="JRE209" s="875"/>
      <c r="JRF209" s="875"/>
      <c r="JRG209" s="875"/>
      <c r="JRH209" s="875"/>
      <c r="JRI209" s="875"/>
      <c r="JRJ209" s="875"/>
      <c r="JRK209" s="875"/>
      <c r="JRL209" s="875"/>
      <c r="JRM209" s="875"/>
      <c r="JRN209" s="875"/>
      <c r="JRO209" s="875"/>
      <c r="JRP209" s="875"/>
      <c r="JRQ209" s="875"/>
      <c r="JRR209" s="875"/>
      <c r="JRS209" s="875"/>
      <c r="JRT209" s="875"/>
      <c r="JRU209" s="875"/>
      <c r="JRV209" s="875"/>
      <c r="JRW209" s="875"/>
      <c r="JRX209" s="875"/>
      <c r="JRY209" s="875"/>
      <c r="JRZ209" s="875"/>
      <c r="JSA209" s="875"/>
      <c r="JSB209" s="875"/>
      <c r="JSC209" s="875"/>
      <c r="JSD209" s="875"/>
      <c r="JSE209" s="875"/>
      <c r="JSF209" s="875"/>
      <c r="JSG209" s="875"/>
      <c r="JSH209" s="875"/>
      <c r="JSI209" s="875"/>
      <c r="JSJ209" s="875"/>
      <c r="JSK209" s="875"/>
      <c r="JSL209" s="875"/>
      <c r="JSM209" s="875"/>
      <c r="JSN209" s="875"/>
      <c r="JSO209" s="875"/>
      <c r="JSP209" s="875"/>
      <c r="JSQ209" s="875"/>
      <c r="JSR209" s="875"/>
      <c r="JSS209" s="875"/>
      <c r="JST209" s="875"/>
      <c r="JSU209" s="875"/>
      <c r="JSV209" s="875"/>
      <c r="JSW209" s="875"/>
      <c r="JSX209" s="875"/>
      <c r="JSY209" s="875"/>
      <c r="JSZ209" s="875"/>
      <c r="JTA209" s="875"/>
      <c r="JTB209" s="875"/>
      <c r="JTC209" s="875"/>
      <c r="JTD209" s="875"/>
      <c r="JTE209" s="875"/>
      <c r="JTF209" s="875"/>
      <c r="JTG209" s="875"/>
      <c r="JTH209" s="875"/>
      <c r="JTI209" s="875"/>
      <c r="JTJ209" s="875"/>
      <c r="JTK209" s="875"/>
      <c r="JTL209" s="875"/>
      <c r="JTM209" s="875"/>
      <c r="JTN209" s="875"/>
      <c r="JTO209" s="875"/>
      <c r="JTP209" s="875"/>
      <c r="JTQ209" s="875"/>
      <c r="JTR209" s="875"/>
      <c r="JTS209" s="875"/>
      <c r="JTT209" s="875"/>
      <c r="JTU209" s="875"/>
      <c r="JTV209" s="875"/>
      <c r="JTW209" s="875"/>
      <c r="JTX209" s="875"/>
      <c r="JTY209" s="875"/>
      <c r="JTZ209" s="875"/>
      <c r="JUA209" s="875"/>
      <c r="JUB209" s="875"/>
      <c r="JUC209" s="875"/>
      <c r="JUD209" s="875"/>
      <c r="JUE209" s="875"/>
      <c r="JUF209" s="875"/>
      <c r="JUG209" s="875"/>
      <c r="JUH209" s="875"/>
      <c r="JUI209" s="875"/>
      <c r="JUJ209" s="875"/>
      <c r="JUK209" s="875"/>
      <c r="JUL209" s="875"/>
      <c r="JUM209" s="875"/>
      <c r="JUN209" s="875"/>
      <c r="JUO209" s="875"/>
      <c r="JUP209" s="875"/>
      <c r="JUQ209" s="875"/>
      <c r="JUR209" s="875"/>
      <c r="JUS209" s="875"/>
      <c r="JUT209" s="875"/>
      <c r="JUU209" s="875"/>
      <c r="JUV209" s="875"/>
      <c r="JUW209" s="875"/>
      <c r="JUX209" s="875"/>
      <c r="JUY209" s="875"/>
      <c r="JUZ209" s="875"/>
      <c r="JVA209" s="875"/>
      <c r="JVB209" s="875"/>
      <c r="JVC209" s="875"/>
      <c r="JVD209" s="875"/>
      <c r="JVE209" s="875"/>
      <c r="JVF209" s="875"/>
      <c r="JVG209" s="875"/>
      <c r="JVH209" s="875"/>
      <c r="JVI209" s="875"/>
      <c r="JVJ209" s="875"/>
      <c r="JVK209" s="875"/>
      <c r="JVL209" s="875"/>
      <c r="JVM209" s="875"/>
      <c r="JVN209" s="875"/>
      <c r="JVO209" s="875"/>
      <c r="JVP209" s="875"/>
      <c r="JVQ209" s="875"/>
      <c r="JVR209" s="875"/>
      <c r="JVS209" s="875"/>
      <c r="JVT209" s="875"/>
      <c r="JVU209" s="875"/>
      <c r="JVV209" s="875"/>
      <c r="JVW209" s="875"/>
      <c r="JVX209" s="875"/>
      <c r="JVY209" s="875"/>
      <c r="JVZ209" s="875"/>
      <c r="JWA209" s="875"/>
      <c r="JWB209" s="875"/>
      <c r="JWC209" s="875"/>
      <c r="JWD209" s="875"/>
      <c r="JWE209" s="875"/>
      <c r="JWF209" s="875"/>
      <c r="JWG209" s="875"/>
      <c r="JWH209" s="875"/>
      <c r="JWI209" s="875"/>
      <c r="JWJ209" s="875"/>
      <c r="JWK209" s="875"/>
      <c r="JWL209" s="875"/>
      <c r="JWM209" s="875"/>
      <c r="JWN209" s="875"/>
      <c r="JWO209" s="875"/>
      <c r="JWP209" s="875"/>
      <c r="JWQ209" s="875"/>
      <c r="JWR209" s="875"/>
      <c r="JWS209" s="875"/>
      <c r="JWT209" s="875"/>
      <c r="JWU209" s="875"/>
      <c r="JWV209" s="875"/>
      <c r="JWW209" s="875"/>
      <c r="JWX209" s="875"/>
      <c r="JWY209" s="875"/>
      <c r="JWZ209" s="875"/>
      <c r="JXA209" s="875"/>
      <c r="JXB209" s="875"/>
      <c r="JXC209" s="875"/>
      <c r="JXD209" s="875"/>
      <c r="JXE209" s="875"/>
      <c r="JXF209" s="875"/>
      <c r="JXG209" s="875"/>
      <c r="JXH209" s="875"/>
      <c r="JXI209" s="875"/>
      <c r="JXJ209" s="875"/>
      <c r="JXK209" s="875"/>
      <c r="JXL209" s="875"/>
      <c r="JXM209" s="875"/>
      <c r="JXN209" s="875"/>
      <c r="JXO209" s="875"/>
      <c r="JXP209" s="875"/>
      <c r="JXQ209" s="875"/>
      <c r="JXR209" s="875"/>
      <c r="JXS209" s="875"/>
      <c r="JXT209" s="875"/>
      <c r="JXU209" s="875"/>
      <c r="JXV209" s="875"/>
      <c r="JXW209" s="875"/>
      <c r="JXX209" s="875"/>
      <c r="JXY209" s="875"/>
      <c r="JXZ209" s="875"/>
      <c r="JYA209" s="875"/>
      <c r="JYB209" s="875"/>
      <c r="JYC209" s="875"/>
      <c r="JYD209" s="875"/>
      <c r="JYE209" s="875"/>
      <c r="JYF209" s="875"/>
      <c r="JYG209" s="875"/>
      <c r="JYH209" s="875"/>
      <c r="JYI209" s="875"/>
      <c r="JYJ209" s="875"/>
      <c r="JYK209" s="875"/>
      <c r="JYM209" s="875"/>
      <c r="JYN209" s="875"/>
      <c r="JYO209" s="875"/>
      <c r="JYP209" s="875"/>
      <c r="JYQ209" s="875"/>
      <c r="JYR209" s="875"/>
      <c r="JYS209" s="875"/>
      <c r="JYT209" s="875"/>
      <c r="JYU209" s="875"/>
      <c r="JYV209" s="875"/>
      <c r="JYW209" s="875"/>
      <c r="JYX209" s="875"/>
      <c r="JYY209" s="875"/>
      <c r="JYZ209" s="875"/>
      <c r="JZA209" s="875"/>
      <c r="JZB209" s="875"/>
      <c r="JZC209" s="875"/>
      <c r="JZD209" s="875"/>
      <c r="JZE209" s="875"/>
      <c r="JZF209" s="875"/>
      <c r="JZG209" s="875"/>
      <c r="JZH209" s="875"/>
      <c r="JZI209" s="875"/>
      <c r="JZJ209" s="875"/>
      <c r="JZK209" s="875"/>
      <c r="JZL209" s="875"/>
      <c r="JZM209" s="875"/>
      <c r="JZN209" s="875"/>
      <c r="JZO209" s="875"/>
      <c r="JZP209" s="875"/>
      <c r="JZQ209" s="875"/>
      <c r="JZR209" s="875"/>
      <c r="JZS209" s="875"/>
      <c r="JZT209" s="875"/>
      <c r="JZU209" s="875"/>
      <c r="JZV209" s="875"/>
      <c r="JZW209" s="875"/>
      <c r="JZX209" s="875"/>
      <c r="JZY209" s="875"/>
      <c r="JZZ209" s="875"/>
      <c r="KAA209" s="875"/>
      <c r="KAB209" s="875"/>
      <c r="KAC209" s="875"/>
      <c r="KAD209" s="875"/>
      <c r="KAE209" s="875"/>
      <c r="KAF209" s="875"/>
      <c r="KAG209" s="875"/>
      <c r="KAH209" s="875"/>
      <c r="KAI209" s="875"/>
      <c r="KAJ209" s="875"/>
      <c r="KAK209" s="875"/>
      <c r="KAL209" s="875"/>
      <c r="KAM209" s="875"/>
      <c r="KAN209" s="875"/>
      <c r="KAO209" s="875"/>
      <c r="KAP209" s="875"/>
      <c r="KAQ209" s="875"/>
      <c r="KAR209" s="875"/>
      <c r="KAS209" s="875"/>
      <c r="KAT209" s="875"/>
      <c r="KAU209" s="875"/>
      <c r="KAV209" s="875"/>
      <c r="KAW209" s="875"/>
      <c r="KAX209" s="875"/>
      <c r="KAY209" s="875"/>
      <c r="KAZ209" s="875"/>
      <c r="KBA209" s="875"/>
      <c r="KBB209" s="875"/>
      <c r="KBC209" s="875"/>
      <c r="KBD209" s="875"/>
      <c r="KBE209" s="875"/>
      <c r="KBF209" s="875"/>
      <c r="KBG209" s="875"/>
      <c r="KBH209" s="875"/>
      <c r="KBI209" s="875"/>
      <c r="KBJ209" s="875"/>
      <c r="KBK209" s="875"/>
      <c r="KBL209" s="875"/>
      <c r="KBM209" s="875"/>
      <c r="KBN209" s="875"/>
      <c r="KBO209" s="875"/>
      <c r="KBP209" s="875"/>
      <c r="KBQ209" s="875"/>
      <c r="KBR209" s="875"/>
      <c r="KBS209" s="875"/>
      <c r="KBT209" s="875"/>
      <c r="KBU209" s="875"/>
      <c r="KBV209" s="875"/>
      <c r="KBW209" s="875"/>
      <c r="KBX209" s="875"/>
      <c r="KBY209" s="875"/>
      <c r="KBZ209" s="875"/>
      <c r="KCA209" s="875"/>
      <c r="KCB209" s="875"/>
      <c r="KCC209" s="875"/>
      <c r="KCD209" s="875"/>
      <c r="KCE209" s="875"/>
      <c r="KCF209" s="875"/>
      <c r="KCG209" s="875"/>
      <c r="KCH209" s="875"/>
      <c r="KCI209" s="875"/>
      <c r="KCJ209" s="875"/>
      <c r="KCK209" s="875"/>
      <c r="KCL209" s="875"/>
      <c r="KCM209" s="875"/>
      <c r="KCN209" s="875"/>
      <c r="KCO209" s="875"/>
      <c r="KCP209" s="875"/>
      <c r="KCQ209" s="875"/>
      <c r="KCR209" s="875"/>
      <c r="KCS209" s="875"/>
      <c r="KCT209" s="875"/>
      <c r="KCU209" s="875"/>
      <c r="KCV209" s="875"/>
      <c r="KCW209" s="875"/>
      <c r="KCX209" s="875"/>
      <c r="KCY209" s="875"/>
      <c r="KCZ209" s="875"/>
      <c r="KDA209" s="875"/>
      <c r="KDB209" s="875"/>
      <c r="KDC209" s="875"/>
      <c r="KDD209" s="875"/>
      <c r="KDE209" s="875"/>
      <c r="KDF209" s="875"/>
      <c r="KDG209" s="875"/>
      <c r="KDH209" s="875"/>
      <c r="KDI209" s="875"/>
      <c r="KDJ209" s="875"/>
      <c r="KDK209" s="875"/>
      <c r="KDL209" s="875"/>
      <c r="KDM209" s="875"/>
      <c r="KDN209" s="875"/>
      <c r="KDO209" s="875"/>
      <c r="KDP209" s="875"/>
      <c r="KDQ209" s="875"/>
      <c r="KDR209" s="875"/>
      <c r="KDS209" s="875"/>
      <c r="KDT209" s="875"/>
      <c r="KDU209" s="875"/>
      <c r="KDV209" s="875"/>
      <c r="KDW209" s="875"/>
      <c r="KDX209" s="875"/>
      <c r="KDY209" s="875"/>
      <c r="KDZ209" s="875"/>
      <c r="KEA209" s="875"/>
      <c r="KEB209" s="875"/>
      <c r="KEC209" s="875"/>
      <c r="KED209" s="875"/>
      <c r="KEE209" s="875"/>
      <c r="KEF209" s="875"/>
      <c r="KEG209" s="875"/>
      <c r="KEH209" s="875"/>
      <c r="KEI209" s="875"/>
      <c r="KEJ209" s="875"/>
      <c r="KEK209" s="875"/>
      <c r="KEL209" s="875"/>
      <c r="KEM209" s="875"/>
      <c r="KEN209" s="875"/>
      <c r="KEO209" s="875"/>
      <c r="KEP209" s="875"/>
      <c r="KEQ209" s="875"/>
      <c r="KER209" s="875"/>
      <c r="KES209" s="875"/>
      <c r="KET209" s="875"/>
      <c r="KEU209" s="875"/>
      <c r="KEV209" s="875"/>
      <c r="KEW209" s="875"/>
      <c r="KEX209" s="875"/>
      <c r="KEY209" s="875"/>
      <c r="KEZ209" s="875"/>
      <c r="KFA209" s="875"/>
      <c r="KFB209" s="875"/>
      <c r="KFC209" s="875"/>
      <c r="KFD209" s="875"/>
      <c r="KFE209" s="875"/>
      <c r="KFF209" s="875"/>
      <c r="KFG209" s="875"/>
      <c r="KFH209" s="875"/>
      <c r="KFI209" s="875"/>
      <c r="KFJ209" s="875"/>
      <c r="KFK209" s="875"/>
      <c r="KFL209" s="875"/>
      <c r="KFM209" s="875"/>
      <c r="KFN209" s="875"/>
      <c r="KFO209" s="875"/>
      <c r="KFP209" s="875"/>
      <c r="KFQ209" s="875"/>
      <c r="KFR209" s="875"/>
      <c r="KFS209" s="875"/>
      <c r="KFT209" s="875"/>
      <c r="KFU209" s="875"/>
      <c r="KFV209" s="875"/>
      <c r="KFW209" s="875"/>
      <c r="KFX209" s="875"/>
      <c r="KFY209" s="875"/>
      <c r="KFZ209" s="875"/>
      <c r="KGA209" s="875"/>
      <c r="KGB209" s="875"/>
      <c r="KGC209" s="875"/>
      <c r="KGD209" s="875"/>
      <c r="KGE209" s="875"/>
      <c r="KGF209" s="875"/>
      <c r="KGG209" s="875"/>
      <c r="KGH209" s="875"/>
      <c r="KGI209" s="875"/>
      <c r="KGJ209" s="875"/>
      <c r="KGK209" s="875"/>
      <c r="KGL209" s="875"/>
      <c r="KGM209" s="875"/>
      <c r="KGN209" s="875"/>
      <c r="KGO209" s="875"/>
      <c r="KGP209" s="875"/>
      <c r="KGQ209" s="875"/>
      <c r="KGR209" s="875"/>
      <c r="KGS209" s="875"/>
      <c r="KGT209" s="875"/>
      <c r="KGU209" s="875"/>
      <c r="KGV209" s="875"/>
      <c r="KGW209" s="875"/>
      <c r="KGX209" s="875"/>
      <c r="KGY209" s="875"/>
      <c r="KGZ209" s="875"/>
      <c r="KHA209" s="875"/>
      <c r="KHB209" s="875"/>
      <c r="KHC209" s="875"/>
      <c r="KHD209" s="875"/>
      <c r="KHE209" s="875"/>
      <c r="KHF209" s="875"/>
      <c r="KHG209" s="875"/>
      <c r="KHH209" s="875"/>
      <c r="KHI209" s="875"/>
      <c r="KHJ209" s="875"/>
      <c r="KHK209" s="875"/>
      <c r="KHL209" s="875"/>
      <c r="KHM209" s="875"/>
      <c r="KHN209" s="875"/>
      <c r="KHO209" s="875"/>
      <c r="KHP209" s="875"/>
      <c r="KHQ209" s="875"/>
      <c r="KHR209" s="875"/>
      <c r="KHS209" s="875"/>
      <c r="KHT209" s="875"/>
      <c r="KHU209" s="875"/>
      <c r="KHV209" s="875"/>
      <c r="KHW209" s="875"/>
      <c r="KHX209" s="875"/>
      <c r="KHY209" s="875"/>
      <c r="KHZ209" s="875"/>
      <c r="KIA209" s="875"/>
      <c r="KIB209" s="875"/>
      <c r="KIC209" s="875"/>
      <c r="KID209" s="875"/>
      <c r="KIE209" s="875"/>
      <c r="KIF209" s="875"/>
      <c r="KIG209" s="875"/>
      <c r="KII209" s="875"/>
      <c r="KIJ209" s="875"/>
      <c r="KIK209" s="875"/>
      <c r="KIL209" s="875"/>
      <c r="KIM209" s="875"/>
      <c r="KIN209" s="875"/>
      <c r="KIO209" s="875"/>
      <c r="KIP209" s="875"/>
      <c r="KIQ209" s="875"/>
      <c r="KIR209" s="875"/>
      <c r="KIS209" s="875"/>
      <c r="KIT209" s="875"/>
      <c r="KIU209" s="875"/>
      <c r="KIV209" s="875"/>
      <c r="KIW209" s="875"/>
      <c r="KIX209" s="875"/>
      <c r="KIY209" s="875"/>
      <c r="KIZ209" s="875"/>
      <c r="KJA209" s="875"/>
      <c r="KJB209" s="875"/>
      <c r="KJC209" s="875"/>
      <c r="KJD209" s="875"/>
      <c r="KJE209" s="875"/>
      <c r="KJF209" s="875"/>
      <c r="KJG209" s="875"/>
      <c r="KJH209" s="875"/>
      <c r="KJI209" s="875"/>
      <c r="KJJ209" s="875"/>
      <c r="KJK209" s="875"/>
      <c r="KJL209" s="875"/>
      <c r="KJM209" s="875"/>
      <c r="KJN209" s="875"/>
      <c r="KJO209" s="875"/>
      <c r="KJP209" s="875"/>
      <c r="KJQ209" s="875"/>
      <c r="KJR209" s="875"/>
      <c r="KJS209" s="875"/>
      <c r="KJT209" s="875"/>
      <c r="KJU209" s="875"/>
      <c r="KJV209" s="875"/>
      <c r="KJW209" s="875"/>
      <c r="KJX209" s="875"/>
      <c r="KJY209" s="875"/>
      <c r="KJZ209" s="875"/>
      <c r="KKA209" s="875"/>
      <c r="KKB209" s="875"/>
      <c r="KKC209" s="875"/>
      <c r="KKD209" s="875"/>
      <c r="KKE209" s="875"/>
      <c r="KKF209" s="875"/>
      <c r="KKG209" s="875"/>
      <c r="KKH209" s="875"/>
      <c r="KKI209" s="875"/>
      <c r="KKJ209" s="875"/>
      <c r="KKK209" s="875"/>
      <c r="KKL209" s="875"/>
      <c r="KKM209" s="875"/>
      <c r="KKN209" s="875"/>
      <c r="KKO209" s="875"/>
      <c r="KKP209" s="875"/>
      <c r="KKQ209" s="875"/>
      <c r="KKR209" s="875"/>
      <c r="KKS209" s="875"/>
      <c r="KKT209" s="875"/>
      <c r="KKU209" s="875"/>
      <c r="KKV209" s="875"/>
      <c r="KKW209" s="875"/>
      <c r="KKX209" s="875"/>
      <c r="KKY209" s="875"/>
      <c r="KKZ209" s="875"/>
      <c r="KLA209" s="875"/>
      <c r="KLB209" s="875"/>
      <c r="KLC209" s="875"/>
      <c r="KLD209" s="875"/>
      <c r="KLE209" s="875"/>
      <c r="KLF209" s="875"/>
      <c r="KLG209" s="875"/>
      <c r="KLH209" s="875"/>
      <c r="KLI209" s="875"/>
      <c r="KLJ209" s="875"/>
      <c r="KLK209" s="875"/>
      <c r="KLL209" s="875"/>
      <c r="KLM209" s="875"/>
      <c r="KLN209" s="875"/>
      <c r="KLO209" s="875"/>
      <c r="KLP209" s="875"/>
      <c r="KLQ209" s="875"/>
      <c r="KLR209" s="875"/>
      <c r="KLS209" s="875"/>
      <c r="KLT209" s="875"/>
      <c r="KLU209" s="875"/>
      <c r="KLV209" s="875"/>
      <c r="KLW209" s="875"/>
      <c r="KLX209" s="875"/>
      <c r="KLY209" s="875"/>
      <c r="KLZ209" s="875"/>
      <c r="KMA209" s="875"/>
      <c r="KMB209" s="875"/>
      <c r="KMC209" s="875"/>
      <c r="KMD209" s="875"/>
      <c r="KME209" s="875"/>
      <c r="KMF209" s="875"/>
      <c r="KMG209" s="875"/>
      <c r="KMH209" s="875"/>
      <c r="KMI209" s="875"/>
      <c r="KMJ209" s="875"/>
      <c r="KMK209" s="875"/>
      <c r="KML209" s="875"/>
      <c r="KMM209" s="875"/>
      <c r="KMN209" s="875"/>
      <c r="KMO209" s="875"/>
      <c r="KMP209" s="875"/>
      <c r="KMQ209" s="875"/>
      <c r="KMR209" s="875"/>
      <c r="KMS209" s="875"/>
      <c r="KMT209" s="875"/>
      <c r="KMU209" s="875"/>
      <c r="KMV209" s="875"/>
      <c r="KMW209" s="875"/>
      <c r="KMX209" s="875"/>
      <c r="KMY209" s="875"/>
      <c r="KMZ209" s="875"/>
      <c r="KNA209" s="875"/>
      <c r="KNB209" s="875"/>
      <c r="KNC209" s="875"/>
      <c r="KND209" s="875"/>
      <c r="KNE209" s="875"/>
      <c r="KNF209" s="875"/>
      <c r="KNG209" s="875"/>
      <c r="KNH209" s="875"/>
      <c r="KNI209" s="875"/>
      <c r="KNJ209" s="875"/>
      <c r="KNK209" s="875"/>
      <c r="KNL209" s="875"/>
      <c r="KNM209" s="875"/>
      <c r="KNN209" s="875"/>
      <c r="KNO209" s="875"/>
      <c r="KNP209" s="875"/>
      <c r="KNQ209" s="875"/>
      <c r="KNR209" s="875"/>
      <c r="KNS209" s="875"/>
      <c r="KNT209" s="875"/>
      <c r="KNU209" s="875"/>
      <c r="KNV209" s="875"/>
      <c r="KNW209" s="875"/>
      <c r="KNX209" s="875"/>
      <c r="KNY209" s="875"/>
      <c r="KNZ209" s="875"/>
      <c r="KOA209" s="875"/>
      <c r="KOB209" s="875"/>
      <c r="KOC209" s="875"/>
      <c r="KOD209" s="875"/>
      <c r="KOE209" s="875"/>
      <c r="KOF209" s="875"/>
      <c r="KOG209" s="875"/>
      <c r="KOH209" s="875"/>
      <c r="KOI209" s="875"/>
      <c r="KOJ209" s="875"/>
      <c r="KOK209" s="875"/>
      <c r="KOL209" s="875"/>
      <c r="KOM209" s="875"/>
      <c r="KON209" s="875"/>
      <c r="KOO209" s="875"/>
      <c r="KOP209" s="875"/>
      <c r="KOQ209" s="875"/>
      <c r="KOR209" s="875"/>
      <c r="KOS209" s="875"/>
      <c r="KOT209" s="875"/>
      <c r="KOU209" s="875"/>
      <c r="KOV209" s="875"/>
      <c r="KOW209" s="875"/>
      <c r="KOX209" s="875"/>
      <c r="KOY209" s="875"/>
      <c r="KOZ209" s="875"/>
      <c r="KPA209" s="875"/>
      <c r="KPB209" s="875"/>
      <c r="KPC209" s="875"/>
      <c r="KPD209" s="875"/>
      <c r="KPE209" s="875"/>
      <c r="KPF209" s="875"/>
      <c r="KPG209" s="875"/>
      <c r="KPH209" s="875"/>
      <c r="KPI209" s="875"/>
      <c r="KPJ209" s="875"/>
      <c r="KPK209" s="875"/>
      <c r="KPL209" s="875"/>
      <c r="KPM209" s="875"/>
      <c r="KPN209" s="875"/>
      <c r="KPO209" s="875"/>
      <c r="KPP209" s="875"/>
      <c r="KPQ209" s="875"/>
      <c r="KPR209" s="875"/>
      <c r="KPS209" s="875"/>
      <c r="KPT209" s="875"/>
      <c r="KPU209" s="875"/>
      <c r="KPV209" s="875"/>
      <c r="KPW209" s="875"/>
      <c r="KPX209" s="875"/>
      <c r="KPY209" s="875"/>
      <c r="KPZ209" s="875"/>
      <c r="KQA209" s="875"/>
      <c r="KQB209" s="875"/>
      <c r="KQC209" s="875"/>
      <c r="KQD209" s="875"/>
      <c r="KQE209" s="875"/>
      <c r="KQF209" s="875"/>
      <c r="KQG209" s="875"/>
      <c r="KQH209" s="875"/>
      <c r="KQI209" s="875"/>
      <c r="KQJ209" s="875"/>
      <c r="KQK209" s="875"/>
      <c r="KQL209" s="875"/>
      <c r="KQM209" s="875"/>
      <c r="KQN209" s="875"/>
      <c r="KQO209" s="875"/>
      <c r="KQP209" s="875"/>
      <c r="KQQ209" s="875"/>
      <c r="KQR209" s="875"/>
      <c r="KQS209" s="875"/>
      <c r="KQT209" s="875"/>
      <c r="KQU209" s="875"/>
      <c r="KQV209" s="875"/>
      <c r="KQW209" s="875"/>
      <c r="KQX209" s="875"/>
      <c r="KQY209" s="875"/>
      <c r="KQZ209" s="875"/>
      <c r="KRA209" s="875"/>
      <c r="KRB209" s="875"/>
      <c r="KRC209" s="875"/>
      <c r="KRD209" s="875"/>
      <c r="KRE209" s="875"/>
      <c r="KRF209" s="875"/>
      <c r="KRG209" s="875"/>
      <c r="KRH209" s="875"/>
      <c r="KRI209" s="875"/>
      <c r="KRJ209" s="875"/>
      <c r="KRK209" s="875"/>
      <c r="KRL209" s="875"/>
      <c r="KRM209" s="875"/>
      <c r="KRN209" s="875"/>
      <c r="KRO209" s="875"/>
      <c r="KRP209" s="875"/>
      <c r="KRQ209" s="875"/>
      <c r="KRR209" s="875"/>
      <c r="KRS209" s="875"/>
      <c r="KRT209" s="875"/>
      <c r="KRU209" s="875"/>
      <c r="KRV209" s="875"/>
      <c r="KRW209" s="875"/>
      <c r="KRX209" s="875"/>
      <c r="KRY209" s="875"/>
      <c r="KRZ209" s="875"/>
      <c r="KSA209" s="875"/>
      <c r="KSB209" s="875"/>
      <c r="KSC209" s="875"/>
      <c r="KSE209" s="875"/>
      <c r="KSF209" s="875"/>
      <c r="KSG209" s="875"/>
      <c r="KSH209" s="875"/>
      <c r="KSI209" s="875"/>
      <c r="KSJ209" s="875"/>
      <c r="KSK209" s="875"/>
      <c r="KSL209" s="875"/>
      <c r="KSM209" s="875"/>
      <c r="KSN209" s="875"/>
      <c r="KSO209" s="875"/>
      <c r="KSP209" s="875"/>
      <c r="KSQ209" s="875"/>
      <c r="KSR209" s="875"/>
      <c r="KSS209" s="875"/>
      <c r="KST209" s="875"/>
      <c r="KSU209" s="875"/>
      <c r="KSV209" s="875"/>
      <c r="KSW209" s="875"/>
      <c r="KSX209" s="875"/>
      <c r="KSY209" s="875"/>
      <c r="KSZ209" s="875"/>
      <c r="KTA209" s="875"/>
      <c r="KTB209" s="875"/>
      <c r="KTC209" s="875"/>
      <c r="KTD209" s="875"/>
      <c r="KTE209" s="875"/>
      <c r="KTF209" s="875"/>
      <c r="KTG209" s="875"/>
      <c r="KTH209" s="875"/>
      <c r="KTI209" s="875"/>
      <c r="KTJ209" s="875"/>
      <c r="KTK209" s="875"/>
      <c r="KTL209" s="875"/>
      <c r="KTM209" s="875"/>
      <c r="KTN209" s="875"/>
      <c r="KTO209" s="875"/>
      <c r="KTP209" s="875"/>
      <c r="KTQ209" s="875"/>
      <c r="KTR209" s="875"/>
      <c r="KTS209" s="875"/>
      <c r="KTT209" s="875"/>
      <c r="KTU209" s="875"/>
      <c r="KTV209" s="875"/>
      <c r="KTW209" s="875"/>
      <c r="KTX209" s="875"/>
      <c r="KTY209" s="875"/>
      <c r="KTZ209" s="875"/>
      <c r="KUA209" s="875"/>
      <c r="KUB209" s="875"/>
      <c r="KUC209" s="875"/>
      <c r="KUD209" s="875"/>
      <c r="KUE209" s="875"/>
      <c r="KUF209" s="875"/>
      <c r="KUG209" s="875"/>
      <c r="KUH209" s="875"/>
      <c r="KUI209" s="875"/>
      <c r="KUJ209" s="875"/>
      <c r="KUK209" s="875"/>
      <c r="KUL209" s="875"/>
      <c r="KUM209" s="875"/>
      <c r="KUN209" s="875"/>
      <c r="KUO209" s="875"/>
      <c r="KUP209" s="875"/>
      <c r="KUQ209" s="875"/>
      <c r="KUR209" s="875"/>
      <c r="KUS209" s="875"/>
      <c r="KUT209" s="875"/>
      <c r="KUU209" s="875"/>
      <c r="KUV209" s="875"/>
      <c r="KUW209" s="875"/>
      <c r="KUX209" s="875"/>
      <c r="KUY209" s="875"/>
      <c r="KUZ209" s="875"/>
      <c r="KVA209" s="875"/>
      <c r="KVB209" s="875"/>
      <c r="KVC209" s="875"/>
      <c r="KVD209" s="875"/>
      <c r="KVE209" s="875"/>
      <c r="KVF209" s="875"/>
      <c r="KVG209" s="875"/>
      <c r="KVH209" s="875"/>
      <c r="KVI209" s="875"/>
      <c r="KVJ209" s="875"/>
      <c r="KVK209" s="875"/>
      <c r="KVL209" s="875"/>
      <c r="KVM209" s="875"/>
      <c r="KVN209" s="875"/>
      <c r="KVO209" s="875"/>
      <c r="KVP209" s="875"/>
      <c r="KVQ209" s="875"/>
      <c r="KVR209" s="875"/>
      <c r="KVS209" s="875"/>
      <c r="KVT209" s="875"/>
      <c r="KVU209" s="875"/>
      <c r="KVV209" s="875"/>
      <c r="KVW209" s="875"/>
      <c r="KVX209" s="875"/>
      <c r="KVY209" s="875"/>
      <c r="KVZ209" s="875"/>
      <c r="KWA209" s="875"/>
      <c r="KWB209" s="875"/>
      <c r="KWC209" s="875"/>
      <c r="KWD209" s="875"/>
      <c r="KWE209" s="875"/>
      <c r="KWF209" s="875"/>
      <c r="KWG209" s="875"/>
      <c r="KWH209" s="875"/>
      <c r="KWI209" s="875"/>
      <c r="KWJ209" s="875"/>
      <c r="KWK209" s="875"/>
      <c r="KWL209" s="875"/>
      <c r="KWM209" s="875"/>
      <c r="KWN209" s="875"/>
      <c r="KWO209" s="875"/>
      <c r="KWP209" s="875"/>
      <c r="KWQ209" s="875"/>
      <c r="KWR209" s="875"/>
      <c r="KWS209" s="875"/>
      <c r="KWT209" s="875"/>
      <c r="KWU209" s="875"/>
      <c r="KWV209" s="875"/>
      <c r="KWW209" s="875"/>
      <c r="KWX209" s="875"/>
      <c r="KWY209" s="875"/>
      <c r="KWZ209" s="875"/>
      <c r="KXA209" s="875"/>
      <c r="KXB209" s="875"/>
      <c r="KXC209" s="875"/>
      <c r="KXD209" s="875"/>
      <c r="KXE209" s="875"/>
      <c r="KXF209" s="875"/>
      <c r="KXG209" s="875"/>
      <c r="KXH209" s="875"/>
      <c r="KXI209" s="875"/>
      <c r="KXJ209" s="875"/>
      <c r="KXK209" s="875"/>
      <c r="KXL209" s="875"/>
      <c r="KXM209" s="875"/>
      <c r="KXN209" s="875"/>
      <c r="KXO209" s="875"/>
      <c r="KXP209" s="875"/>
      <c r="KXQ209" s="875"/>
      <c r="KXR209" s="875"/>
      <c r="KXS209" s="875"/>
      <c r="KXT209" s="875"/>
      <c r="KXU209" s="875"/>
      <c r="KXV209" s="875"/>
      <c r="KXW209" s="875"/>
      <c r="KXX209" s="875"/>
      <c r="KXY209" s="875"/>
      <c r="KXZ209" s="875"/>
      <c r="KYA209" s="875"/>
      <c r="KYB209" s="875"/>
      <c r="KYC209" s="875"/>
      <c r="KYD209" s="875"/>
      <c r="KYE209" s="875"/>
      <c r="KYF209" s="875"/>
      <c r="KYG209" s="875"/>
      <c r="KYH209" s="875"/>
      <c r="KYI209" s="875"/>
      <c r="KYJ209" s="875"/>
      <c r="KYK209" s="875"/>
      <c r="KYL209" s="875"/>
      <c r="KYM209" s="875"/>
      <c r="KYN209" s="875"/>
      <c r="KYO209" s="875"/>
      <c r="KYP209" s="875"/>
      <c r="KYQ209" s="875"/>
      <c r="KYR209" s="875"/>
      <c r="KYS209" s="875"/>
      <c r="KYT209" s="875"/>
      <c r="KYU209" s="875"/>
      <c r="KYV209" s="875"/>
      <c r="KYW209" s="875"/>
      <c r="KYX209" s="875"/>
      <c r="KYY209" s="875"/>
      <c r="KYZ209" s="875"/>
      <c r="KZA209" s="875"/>
      <c r="KZB209" s="875"/>
      <c r="KZC209" s="875"/>
      <c r="KZD209" s="875"/>
      <c r="KZE209" s="875"/>
      <c r="KZF209" s="875"/>
      <c r="KZG209" s="875"/>
      <c r="KZH209" s="875"/>
      <c r="KZI209" s="875"/>
      <c r="KZJ209" s="875"/>
      <c r="KZK209" s="875"/>
      <c r="KZL209" s="875"/>
      <c r="KZM209" s="875"/>
      <c r="KZN209" s="875"/>
      <c r="KZO209" s="875"/>
      <c r="KZP209" s="875"/>
      <c r="KZQ209" s="875"/>
      <c r="KZR209" s="875"/>
      <c r="KZS209" s="875"/>
      <c r="KZT209" s="875"/>
      <c r="KZU209" s="875"/>
      <c r="KZV209" s="875"/>
      <c r="KZW209" s="875"/>
      <c r="KZX209" s="875"/>
      <c r="KZY209" s="875"/>
      <c r="KZZ209" s="875"/>
      <c r="LAA209" s="875"/>
      <c r="LAB209" s="875"/>
      <c r="LAC209" s="875"/>
      <c r="LAD209" s="875"/>
      <c r="LAE209" s="875"/>
      <c r="LAF209" s="875"/>
      <c r="LAG209" s="875"/>
      <c r="LAH209" s="875"/>
      <c r="LAI209" s="875"/>
      <c r="LAJ209" s="875"/>
      <c r="LAK209" s="875"/>
      <c r="LAL209" s="875"/>
      <c r="LAM209" s="875"/>
      <c r="LAN209" s="875"/>
      <c r="LAO209" s="875"/>
      <c r="LAP209" s="875"/>
      <c r="LAQ209" s="875"/>
      <c r="LAR209" s="875"/>
      <c r="LAS209" s="875"/>
      <c r="LAT209" s="875"/>
      <c r="LAU209" s="875"/>
      <c r="LAV209" s="875"/>
      <c r="LAW209" s="875"/>
      <c r="LAX209" s="875"/>
      <c r="LAY209" s="875"/>
      <c r="LAZ209" s="875"/>
      <c r="LBA209" s="875"/>
      <c r="LBB209" s="875"/>
      <c r="LBC209" s="875"/>
      <c r="LBD209" s="875"/>
      <c r="LBE209" s="875"/>
      <c r="LBF209" s="875"/>
      <c r="LBG209" s="875"/>
      <c r="LBH209" s="875"/>
      <c r="LBI209" s="875"/>
      <c r="LBJ209" s="875"/>
      <c r="LBK209" s="875"/>
      <c r="LBL209" s="875"/>
      <c r="LBM209" s="875"/>
      <c r="LBN209" s="875"/>
      <c r="LBO209" s="875"/>
      <c r="LBP209" s="875"/>
      <c r="LBQ209" s="875"/>
      <c r="LBR209" s="875"/>
      <c r="LBS209" s="875"/>
      <c r="LBT209" s="875"/>
      <c r="LBU209" s="875"/>
      <c r="LBV209" s="875"/>
      <c r="LBW209" s="875"/>
      <c r="LBX209" s="875"/>
      <c r="LBY209" s="875"/>
      <c r="LCA209" s="875"/>
      <c r="LCB209" s="875"/>
      <c r="LCC209" s="875"/>
      <c r="LCD209" s="875"/>
      <c r="LCE209" s="875"/>
      <c r="LCF209" s="875"/>
      <c r="LCG209" s="875"/>
      <c r="LCH209" s="875"/>
      <c r="LCI209" s="875"/>
      <c r="LCJ209" s="875"/>
      <c r="LCK209" s="875"/>
      <c r="LCL209" s="875"/>
      <c r="LCM209" s="875"/>
      <c r="LCN209" s="875"/>
      <c r="LCO209" s="875"/>
      <c r="LCP209" s="875"/>
      <c r="LCQ209" s="875"/>
      <c r="LCR209" s="875"/>
      <c r="LCS209" s="875"/>
      <c r="LCT209" s="875"/>
      <c r="LCU209" s="875"/>
      <c r="LCV209" s="875"/>
      <c r="LCW209" s="875"/>
      <c r="LCX209" s="875"/>
      <c r="LCY209" s="875"/>
      <c r="LCZ209" s="875"/>
      <c r="LDA209" s="875"/>
      <c r="LDB209" s="875"/>
      <c r="LDC209" s="875"/>
      <c r="LDD209" s="875"/>
      <c r="LDE209" s="875"/>
      <c r="LDF209" s="875"/>
      <c r="LDG209" s="875"/>
      <c r="LDH209" s="875"/>
      <c r="LDI209" s="875"/>
      <c r="LDJ209" s="875"/>
      <c r="LDK209" s="875"/>
      <c r="LDL209" s="875"/>
      <c r="LDM209" s="875"/>
      <c r="LDN209" s="875"/>
      <c r="LDO209" s="875"/>
      <c r="LDP209" s="875"/>
      <c r="LDQ209" s="875"/>
      <c r="LDR209" s="875"/>
      <c r="LDS209" s="875"/>
      <c r="LDT209" s="875"/>
      <c r="LDU209" s="875"/>
      <c r="LDV209" s="875"/>
      <c r="LDW209" s="875"/>
      <c r="LDX209" s="875"/>
      <c r="LDY209" s="875"/>
      <c r="LDZ209" s="875"/>
      <c r="LEA209" s="875"/>
      <c r="LEB209" s="875"/>
      <c r="LEC209" s="875"/>
      <c r="LED209" s="875"/>
      <c r="LEE209" s="875"/>
      <c r="LEF209" s="875"/>
      <c r="LEG209" s="875"/>
      <c r="LEH209" s="875"/>
      <c r="LEI209" s="875"/>
      <c r="LEJ209" s="875"/>
      <c r="LEK209" s="875"/>
      <c r="LEL209" s="875"/>
      <c r="LEM209" s="875"/>
      <c r="LEN209" s="875"/>
      <c r="LEO209" s="875"/>
      <c r="LEP209" s="875"/>
      <c r="LEQ209" s="875"/>
      <c r="LER209" s="875"/>
      <c r="LES209" s="875"/>
      <c r="LET209" s="875"/>
      <c r="LEU209" s="875"/>
      <c r="LEV209" s="875"/>
      <c r="LEW209" s="875"/>
      <c r="LEX209" s="875"/>
      <c r="LEY209" s="875"/>
      <c r="LEZ209" s="875"/>
      <c r="LFA209" s="875"/>
      <c r="LFB209" s="875"/>
      <c r="LFC209" s="875"/>
      <c r="LFD209" s="875"/>
      <c r="LFE209" s="875"/>
      <c r="LFF209" s="875"/>
      <c r="LFG209" s="875"/>
      <c r="LFH209" s="875"/>
      <c r="LFI209" s="875"/>
      <c r="LFJ209" s="875"/>
      <c r="LFK209" s="875"/>
      <c r="LFL209" s="875"/>
      <c r="LFM209" s="875"/>
      <c r="LFN209" s="875"/>
      <c r="LFO209" s="875"/>
      <c r="LFP209" s="875"/>
      <c r="LFQ209" s="875"/>
      <c r="LFR209" s="875"/>
      <c r="LFS209" s="875"/>
      <c r="LFT209" s="875"/>
      <c r="LFU209" s="875"/>
      <c r="LFV209" s="875"/>
      <c r="LFW209" s="875"/>
      <c r="LFX209" s="875"/>
      <c r="LFY209" s="875"/>
      <c r="LFZ209" s="875"/>
      <c r="LGA209" s="875"/>
      <c r="LGB209" s="875"/>
      <c r="LGC209" s="875"/>
      <c r="LGD209" s="875"/>
      <c r="LGE209" s="875"/>
      <c r="LGF209" s="875"/>
      <c r="LGG209" s="875"/>
      <c r="LGH209" s="875"/>
      <c r="LGI209" s="875"/>
      <c r="LGJ209" s="875"/>
      <c r="LGK209" s="875"/>
      <c r="LGL209" s="875"/>
      <c r="LGM209" s="875"/>
      <c r="LGN209" s="875"/>
      <c r="LGO209" s="875"/>
      <c r="LGP209" s="875"/>
      <c r="LGQ209" s="875"/>
      <c r="LGR209" s="875"/>
      <c r="LGS209" s="875"/>
      <c r="LGT209" s="875"/>
      <c r="LGU209" s="875"/>
      <c r="LGV209" s="875"/>
      <c r="LGW209" s="875"/>
      <c r="LGX209" s="875"/>
      <c r="LGY209" s="875"/>
      <c r="LGZ209" s="875"/>
      <c r="LHA209" s="875"/>
      <c r="LHB209" s="875"/>
      <c r="LHC209" s="875"/>
      <c r="LHD209" s="875"/>
      <c r="LHE209" s="875"/>
      <c r="LHF209" s="875"/>
      <c r="LHG209" s="875"/>
      <c r="LHH209" s="875"/>
      <c r="LHI209" s="875"/>
      <c r="LHJ209" s="875"/>
      <c r="LHK209" s="875"/>
      <c r="LHL209" s="875"/>
      <c r="LHM209" s="875"/>
      <c r="LHN209" s="875"/>
      <c r="LHO209" s="875"/>
      <c r="LHP209" s="875"/>
      <c r="LHQ209" s="875"/>
      <c r="LHR209" s="875"/>
      <c r="LHS209" s="875"/>
      <c r="LHT209" s="875"/>
      <c r="LHU209" s="875"/>
      <c r="LHV209" s="875"/>
      <c r="LHW209" s="875"/>
      <c r="LHX209" s="875"/>
      <c r="LHY209" s="875"/>
      <c r="LHZ209" s="875"/>
      <c r="LIA209" s="875"/>
      <c r="LIB209" s="875"/>
      <c r="LIC209" s="875"/>
      <c r="LID209" s="875"/>
      <c r="LIE209" s="875"/>
      <c r="LIF209" s="875"/>
      <c r="LIG209" s="875"/>
      <c r="LIH209" s="875"/>
      <c r="LII209" s="875"/>
      <c r="LIJ209" s="875"/>
      <c r="LIK209" s="875"/>
      <c r="LIL209" s="875"/>
      <c r="LIM209" s="875"/>
      <c r="LIN209" s="875"/>
      <c r="LIO209" s="875"/>
      <c r="LIP209" s="875"/>
      <c r="LIQ209" s="875"/>
      <c r="LIR209" s="875"/>
      <c r="LIS209" s="875"/>
      <c r="LIT209" s="875"/>
      <c r="LIU209" s="875"/>
      <c r="LIV209" s="875"/>
      <c r="LIW209" s="875"/>
      <c r="LIX209" s="875"/>
      <c r="LIY209" s="875"/>
      <c r="LIZ209" s="875"/>
      <c r="LJA209" s="875"/>
      <c r="LJB209" s="875"/>
      <c r="LJC209" s="875"/>
      <c r="LJD209" s="875"/>
      <c r="LJE209" s="875"/>
      <c r="LJF209" s="875"/>
      <c r="LJG209" s="875"/>
      <c r="LJH209" s="875"/>
      <c r="LJI209" s="875"/>
      <c r="LJJ209" s="875"/>
      <c r="LJK209" s="875"/>
      <c r="LJL209" s="875"/>
      <c r="LJM209" s="875"/>
      <c r="LJN209" s="875"/>
      <c r="LJO209" s="875"/>
      <c r="LJP209" s="875"/>
      <c r="LJQ209" s="875"/>
      <c r="LJR209" s="875"/>
      <c r="LJS209" s="875"/>
      <c r="LJT209" s="875"/>
      <c r="LJU209" s="875"/>
      <c r="LJV209" s="875"/>
      <c r="LJW209" s="875"/>
      <c r="LJX209" s="875"/>
      <c r="LJY209" s="875"/>
      <c r="LJZ209" s="875"/>
      <c r="LKA209" s="875"/>
      <c r="LKB209" s="875"/>
      <c r="LKC209" s="875"/>
      <c r="LKD209" s="875"/>
      <c r="LKE209" s="875"/>
      <c r="LKF209" s="875"/>
      <c r="LKG209" s="875"/>
      <c r="LKH209" s="875"/>
      <c r="LKI209" s="875"/>
      <c r="LKJ209" s="875"/>
      <c r="LKK209" s="875"/>
      <c r="LKL209" s="875"/>
      <c r="LKM209" s="875"/>
      <c r="LKN209" s="875"/>
      <c r="LKO209" s="875"/>
      <c r="LKP209" s="875"/>
      <c r="LKQ209" s="875"/>
      <c r="LKR209" s="875"/>
      <c r="LKS209" s="875"/>
      <c r="LKT209" s="875"/>
      <c r="LKU209" s="875"/>
      <c r="LKV209" s="875"/>
      <c r="LKW209" s="875"/>
      <c r="LKX209" s="875"/>
      <c r="LKY209" s="875"/>
      <c r="LKZ209" s="875"/>
      <c r="LLA209" s="875"/>
      <c r="LLB209" s="875"/>
      <c r="LLC209" s="875"/>
      <c r="LLD209" s="875"/>
      <c r="LLE209" s="875"/>
      <c r="LLF209" s="875"/>
      <c r="LLG209" s="875"/>
      <c r="LLH209" s="875"/>
      <c r="LLI209" s="875"/>
      <c r="LLJ209" s="875"/>
      <c r="LLK209" s="875"/>
      <c r="LLL209" s="875"/>
      <c r="LLM209" s="875"/>
      <c r="LLN209" s="875"/>
      <c r="LLO209" s="875"/>
      <c r="LLP209" s="875"/>
      <c r="LLQ209" s="875"/>
      <c r="LLR209" s="875"/>
      <c r="LLS209" s="875"/>
      <c r="LLT209" s="875"/>
      <c r="LLU209" s="875"/>
      <c r="LLW209" s="875"/>
      <c r="LLX209" s="875"/>
      <c r="LLY209" s="875"/>
      <c r="LLZ209" s="875"/>
      <c r="LMA209" s="875"/>
      <c r="LMB209" s="875"/>
      <c r="LMC209" s="875"/>
      <c r="LMD209" s="875"/>
      <c r="LME209" s="875"/>
      <c r="LMF209" s="875"/>
      <c r="LMG209" s="875"/>
      <c r="LMH209" s="875"/>
      <c r="LMI209" s="875"/>
      <c r="LMJ209" s="875"/>
      <c r="LMK209" s="875"/>
      <c r="LML209" s="875"/>
      <c r="LMM209" s="875"/>
      <c r="LMN209" s="875"/>
      <c r="LMO209" s="875"/>
      <c r="LMP209" s="875"/>
      <c r="LMQ209" s="875"/>
      <c r="LMR209" s="875"/>
      <c r="LMS209" s="875"/>
      <c r="LMT209" s="875"/>
      <c r="LMU209" s="875"/>
      <c r="LMV209" s="875"/>
      <c r="LMW209" s="875"/>
      <c r="LMX209" s="875"/>
      <c r="LMY209" s="875"/>
      <c r="LMZ209" s="875"/>
      <c r="LNA209" s="875"/>
      <c r="LNB209" s="875"/>
      <c r="LNC209" s="875"/>
      <c r="LND209" s="875"/>
      <c r="LNE209" s="875"/>
      <c r="LNF209" s="875"/>
      <c r="LNG209" s="875"/>
      <c r="LNH209" s="875"/>
      <c r="LNI209" s="875"/>
      <c r="LNJ209" s="875"/>
      <c r="LNK209" s="875"/>
      <c r="LNL209" s="875"/>
      <c r="LNM209" s="875"/>
      <c r="LNN209" s="875"/>
      <c r="LNO209" s="875"/>
      <c r="LNP209" s="875"/>
      <c r="LNQ209" s="875"/>
      <c r="LNR209" s="875"/>
      <c r="LNS209" s="875"/>
      <c r="LNT209" s="875"/>
      <c r="LNU209" s="875"/>
      <c r="LNV209" s="875"/>
      <c r="LNW209" s="875"/>
      <c r="LNX209" s="875"/>
      <c r="LNY209" s="875"/>
      <c r="LNZ209" s="875"/>
      <c r="LOA209" s="875"/>
      <c r="LOB209" s="875"/>
      <c r="LOC209" s="875"/>
      <c r="LOD209" s="875"/>
      <c r="LOE209" s="875"/>
      <c r="LOF209" s="875"/>
      <c r="LOG209" s="875"/>
      <c r="LOH209" s="875"/>
      <c r="LOI209" s="875"/>
      <c r="LOJ209" s="875"/>
      <c r="LOK209" s="875"/>
      <c r="LOL209" s="875"/>
      <c r="LOM209" s="875"/>
      <c r="LON209" s="875"/>
      <c r="LOO209" s="875"/>
      <c r="LOP209" s="875"/>
      <c r="LOQ209" s="875"/>
      <c r="LOR209" s="875"/>
      <c r="LOS209" s="875"/>
      <c r="LOT209" s="875"/>
      <c r="LOU209" s="875"/>
      <c r="LOV209" s="875"/>
      <c r="LOW209" s="875"/>
      <c r="LOX209" s="875"/>
      <c r="LOY209" s="875"/>
      <c r="LOZ209" s="875"/>
      <c r="LPA209" s="875"/>
      <c r="LPB209" s="875"/>
      <c r="LPC209" s="875"/>
      <c r="LPD209" s="875"/>
      <c r="LPE209" s="875"/>
      <c r="LPF209" s="875"/>
      <c r="LPG209" s="875"/>
      <c r="LPH209" s="875"/>
      <c r="LPI209" s="875"/>
      <c r="LPJ209" s="875"/>
      <c r="LPK209" s="875"/>
      <c r="LPL209" s="875"/>
      <c r="LPM209" s="875"/>
      <c r="LPN209" s="875"/>
      <c r="LPO209" s="875"/>
      <c r="LPP209" s="875"/>
      <c r="LPQ209" s="875"/>
      <c r="LPR209" s="875"/>
      <c r="LPS209" s="875"/>
      <c r="LPT209" s="875"/>
      <c r="LPU209" s="875"/>
      <c r="LPV209" s="875"/>
      <c r="LPW209" s="875"/>
      <c r="LPX209" s="875"/>
      <c r="LPY209" s="875"/>
      <c r="LPZ209" s="875"/>
      <c r="LQA209" s="875"/>
      <c r="LQB209" s="875"/>
      <c r="LQC209" s="875"/>
      <c r="LQD209" s="875"/>
      <c r="LQE209" s="875"/>
      <c r="LQF209" s="875"/>
      <c r="LQG209" s="875"/>
      <c r="LQH209" s="875"/>
      <c r="LQI209" s="875"/>
      <c r="LQJ209" s="875"/>
      <c r="LQK209" s="875"/>
      <c r="LQL209" s="875"/>
      <c r="LQM209" s="875"/>
      <c r="LQN209" s="875"/>
      <c r="LQO209" s="875"/>
      <c r="LQP209" s="875"/>
      <c r="LQQ209" s="875"/>
      <c r="LQR209" s="875"/>
      <c r="LQS209" s="875"/>
      <c r="LQT209" s="875"/>
      <c r="LQU209" s="875"/>
      <c r="LQV209" s="875"/>
      <c r="LQW209" s="875"/>
      <c r="LQX209" s="875"/>
      <c r="LQY209" s="875"/>
      <c r="LQZ209" s="875"/>
      <c r="LRA209" s="875"/>
      <c r="LRB209" s="875"/>
      <c r="LRC209" s="875"/>
      <c r="LRD209" s="875"/>
      <c r="LRE209" s="875"/>
      <c r="LRF209" s="875"/>
      <c r="LRG209" s="875"/>
      <c r="LRH209" s="875"/>
      <c r="LRI209" s="875"/>
      <c r="LRJ209" s="875"/>
      <c r="LRK209" s="875"/>
      <c r="LRL209" s="875"/>
      <c r="LRM209" s="875"/>
      <c r="LRN209" s="875"/>
      <c r="LRO209" s="875"/>
      <c r="LRP209" s="875"/>
      <c r="LRQ209" s="875"/>
      <c r="LRR209" s="875"/>
      <c r="LRS209" s="875"/>
      <c r="LRT209" s="875"/>
      <c r="LRU209" s="875"/>
      <c r="LRV209" s="875"/>
      <c r="LRW209" s="875"/>
      <c r="LRX209" s="875"/>
      <c r="LRY209" s="875"/>
      <c r="LRZ209" s="875"/>
      <c r="LSA209" s="875"/>
      <c r="LSB209" s="875"/>
      <c r="LSC209" s="875"/>
      <c r="LSD209" s="875"/>
      <c r="LSE209" s="875"/>
      <c r="LSF209" s="875"/>
      <c r="LSG209" s="875"/>
      <c r="LSH209" s="875"/>
      <c r="LSI209" s="875"/>
      <c r="LSJ209" s="875"/>
      <c r="LSK209" s="875"/>
      <c r="LSL209" s="875"/>
      <c r="LSM209" s="875"/>
      <c r="LSN209" s="875"/>
      <c r="LSO209" s="875"/>
      <c r="LSP209" s="875"/>
      <c r="LSQ209" s="875"/>
      <c r="LSR209" s="875"/>
      <c r="LSS209" s="875"/>
      <c r="LST209" s="875"/>
      <c r="LSU209" s="875"/>
      <c r="LSV209" s="875"/>
      <c r="LSW209" s="875"/>
      <c r="LSX209" s="875"/>
      <c r="LSY209" s="875"/>
      <c r="LSZ209" s="875"/>
      <c r="LTA209" s="875"/>
      <c r="LTB209" s="875"/>
      <c r="LTC209" s="875"/>
      <c r="LTD209" s="875"/>
      <c r="LTE209" s="875"/>
      <c r="LTF209" s="875"/>
      <c r="LTG209" s="875"/>
      <c r="LTH209" s="875"/>
      <c r="LTI209" s="875"/>
      <c r="LTJ209" s="875"/>
      <c r="LTK209" s="875"/>
      <c r="LTL209" s="875"/>
      <c r="LTM209" s="875"/>
      <c r="LTN209" s="875"/>
      <c r="LTO209" s="875"/>
      <c r="LTP209" s="875"/>
      <c r="LTQ209" s="875"/>
      <c r="LTR209" s="875"/>
      <c r="LTS209" s="875"/>
      <c r="LTT209" s="875"/>
      <c r="LTU209" s="875"/>
      <c r="LTV209" s="875"/>
      <c r="LTW209" s="875"/>
      <c r="LTX209" s="875"/>
      <c r="LTY209" s="875"/>
      <c r="LTZ209" s="875"/>
      <c r="LUA209" s="875"/>
      <c r="LUB209" s="875"/>
      <c r="LUC209" s="875"/>
      <c r="LUD209" s="875"/>
      <c r="LUE209" s="875"/>
      <c r="LUF209" s="875"/>
      <c r="LUG209" s="875"/>
      <c r="LUH209" s="875"/>
      <c r="LUI209" s="875"/>
      <c r="LUJ209" s="875"/>
      <c r="LUK209" s="875"/>
      <c r="LUL209" s="875"/>
      <c r="LUM209" s="875"/>
      <c r="LUN209" s="875"/>
      <c r="LUO209" s="875"/>
      <c r="LUP209" s="875"/>
      <c r="LUQ209" s="875"/>
      <c r="LUR209" s="875"/>
      <c r="LUS209" s="875"/>
      <c r="LUT209" s="875"/>
      <c r="LUU209" s="875"/>
      <c r="LUV209" s="875"/>
      <c r="LUW209" s="875"/>
      <c r="LUX209" s="875"/>
      <c r="LUY209" s="875"/>
      <c r="LUZ209" s="875"/>
      <c r="LVA209" s="875"/>
      <c r="LVB209" s="875"/>
      <c r="LVC209" s="875"/>
      <c r="LVD209" s="875"/>
      <c r="LVE209" s="875"/>
      <c r="LVF209" s="875"/>
      <c r="LVG209" s="875"/>
      <c r="LVH209" s="875"/>
      <c r="LVI209" s="875"/>
      <c r="LVJ209" s="875"/>
      <c r="LVK209" s="875"/>
      <c r="LVL209" s="875"/>
      <c r="LVM209" s="875"/>
      <c r="LVN209" s="875"/>
      <c r="LVO209" s="875"/>
      <c r="LVP209" s="875"/>
      <c r="LVQ209" s="875"/>
      <c r="LVS209" s="875"/>
      <c r="LVT209" s="875"/>
      <c r="LVU209" s="875"/>
      <c r="LVV209" s="875"/>
      <c r="LVW209" s="875"/>
      <c r="LVX209" s="875"/>
      <c r="LVY209" s="875"/>
      <c r="LVZ209" s="875"/>
      <c r="LWA209" s="875"/>
      <c r="LWB209" s="875"/>
      <c r="LWC209" s="875"/>
      <c r="LWD209" s="875"/>
      <c r="LWE209" s="875"/>
      <c r="LWF209" s="875"/>
      <c r="LWG209" s="875"/>
      <c r="LWH209" s="875"/>
      <c r="LWI209" s="875"/>
      <c r="LWJ209" s="875"/>
      <c r="LWK209" s="875"/>
      <c r="LWL209" s="875"/>
      <c r="LWM209" s="875"/>
      <c r="LWN209" s="875"/>
      <c r="LWO209" s="875"/>
      <c r="LWP209" s="875"/>
      <c r="LWQ209" s="875"/>
      <c r="LWR209" s="875"/>
      <c r="LWS209" s="875"/>
      <c r="LWT209" s="875"/>
      <c r="LWU209" s="875"/>
      <c r="LWV209" s="875"/>
      <c r="LWW209" s="875"/>
      <c r="LWX209" s="875"/>
      <c r="LWY209" s="875"/>
      <c r="LWZ209" s="875"/>
      <c r="LXA209" s="875"/>
      <c r="LXB209" s="875"/>
      <c r="LXC209" s="875"/>
      <c r="LXD209" s="875"/>
      <c r="LXE209" s="875"/>
      <c r="LXF209" s="875"/>
      <c r="LXG209" s="875"/>
      <c r="LXH209" s="875"/>
      <c r="LXI209" s="875"/>
      <c r="LXJ209" s="875"/>
      <c r="LXK209" s="875"/>
      <c r="LXL209" s="875"/>
      <c r="LXM209" s="875"/>
      <c r="LXN209" s="875"/>
      <c r="LXO209" s="875"/>
      <c r="LXP209" s="875"/>
      <c r="LXQ209" s="875"/>
      <c r="LXR209" s="875"/>
      <c r="LXS209" s="875"/>
      <c r="LXT209" s="875"/>
      <c r="LXU209" s="875"/>
      <c r="LXV209" s="875"/>
      <c r="LXW209" s="875"/>
      <c r="LXX209" s="875"/>
      <c r="LXY209" s="875"/>
      <c r="LXZ209" s="875"/>
      <c r="LYA209" s="875"/>
      <c r="LYB209" s="875"/>
      <c r="LYC209" s="875"/>
      <c r="LYD209" s="875"/>
      <c r="LYE209" s="875"/>
      <c r="LYF209" s="875"/>
      <c r="LYG209" s="875"/>
      <c r="LYH209" s="875"/>
      <c r="LYI209" s="875"/>
      <c r="LYJ209" s="875"/>
      <c r="LYK209" s="875"/>
      <c r="LYL209" s="875"/>
      <c r="LYM209" s="875"/>
      <c r="LYN209" s="875"/>
      <c r="LYO209" s="875"/>
      <c r="LYP209" s="875"/>
      <c r="LYQ209" s="875"/>
      <c r="LYR209" s="875"/>
      <c r="LYS209" s="875"/>
      <c r="LYT209" s="875"/>
      <c r="LYU209" s="875"/>
      <c r="LYV209" s="875"/>
      <c r="LYW209" s="875"/>
      <c r="LYX209" s="875"/>
      <c r="LYY209" s="875"/>
      <c r="LYZ209" s="875"/>
      <c r="LZA209" s="875"/>
      <c r="LZB209" s="875"/>
      <c r="LZC209" s="875"/>
      <c r="LZD209" s="875"/>
      <c r="LZE209" s="875"/>
      <c r="LZF209" s="875"/>
      <c r="LZG209" s="875"/>
      <c r="LZH209" s="875"/>
      <c r="LZI209" s="875"/>
      <c r="LZJ209" s="875"/>
      <c r="LZK209" s="875"/>
      <c r="LZL209" s="875"/>
      <c r="LZM209" s="875"/>
      <c r="LZN209" s="875"/>
      <c r="LZO209" s="875"/>
      <c r="LZP209" s="875"/>
      <c r="LZQ209" s="875"/>
      <c r="LZR209" s="875"/>
      <c r="LZS209" s="875"/>
      <c r="LZT209" s="875"/>
      <c r="LZU209" s="875"/>
      <c r="LZV209" s="875"/>
      <c r="LZW209" s="875"/>
      <c r="LZX209" s="875"/>
      <c r="LZY209" s="875"/>
      <c r="LZZ209" s="875"/>
      <c r="MAA209" s="875"/>
      <c r="MAB209" s="875"/>
      <c r="MAC209" s="875"/>
      <c r="MAD209" s="875"/>
      <c r="MAE209" s="875"/>
      <c r="MAF209" s="875"/>
      <c r="MAG209" s="875"/>
      <c r="MAH209" s="875"/>
      <c r="MAI209" s="875"/>
      <c r="MAJ209" s="875"/>
      <c r="MAK209" s="875"/>
      <c r="MAL209" s="875"/>
      <c r="MAM209" s="875"/>
      <c r="MAN209" s="875"/>
      <c r="MAO209" s="875"/>
      <c r="MAP209" s="875"/>
      <c r="MAQ209" s="875"/>
      <c r="MAR209" s="875"/>
      <c r="MAS209" s="875"/>
      <c r="MAT209" s="875"/>
      <c r="MAU209" s="875"/>
      <c r="MAV209" s="875"/>
      <c r="MAW209" s="875"/>
      <c r="MAX209" s="875"/>
      <c r="MAY209" s="875"/>
      <c r="MAZ209" s="875"/>
      <c r="MBA209" s="875"/>
      <c r="MBB209" s="875"/>
      <c r="MBC209" s="875"/>
      <c r="MBD209" s="875"/>
      <c r="MBE209" s="875"/>
      <c r="MBF209" s="875"/>
      <c r="MBG209" s="875"/>
      <c r="MBH209" s="875"/>
      <c r="MBI209" s="875"/>
      <c r="MBJ209" s="875"/>
      <c r="MBK209" s="875"/>
      <c r="MBL209" s="875"/>
      <c r="MBM209" s="875"/>
      <c r="MBN209" s="875"/>
      <c r="MBO209" s="875"/>
      <c r="MBP209" s="875"/>
      <c r="MBQ209" s="875"/>
      <c r="MBR209" s="875"/>
      <c r="MBS209" s="875"/>
      <c r="MBT209" s="875"/>
      <c r="MBU209" s="875"/>
      <c r="MBV209" s="875"/>
      <c r="MBW209" s="875"/>
      <c r="MBX209" s="875"/>
      <c r="MBY209" s="875"/>
      <c r="MBZ209" s="875"/>
      <c r="MCA209" s="875"/>
      <c r="MCB209" s="875"/>
      <c r="MCC209" s="875"/>
      <c r="MCD209" s="875"/>
      <c r="MCE209" s="875"/>
      <c r="MCF209" s="875"/>
      <c r="MCG209" s="875"/>
      <c r="MCH209" s="875"/>
      <c r="MCI209" s="875"/>
      <c r="MCJ209" s="875"/>
      <c r="MCK209" s="875"/>
      <c r="MCL209" s="875"/>
      <c r="MCM209" s="875"/>
      <c r="MCN209" s="875"/>
      <c r="MCO209" s="875"/>
      <c r="MCP209" s="875"/>
      <c r="MCQ209" s="875"/>
      <c r="MCR209" s="875"/>
      <c r="MCS209" s="875"/>
      <c r="MCT209" s="875"/>
      <c r="MCU209" s="875"/>
      <c r="MCV209" s="875"/>
      <c r="MCW209" s="875"/>
      <c r="MCX209" s="875"/>
      <c r="MCY209" s="875"/>
      <c r="MCZ209" s="875"/>
      <c r="MDA209" s="875"/>
      <c r="MDB209" s="875"/>
      <c r="MDC209" s="875"/>
      <c r="MDD209" s="875"/>
      <c r="MDE209" s="875"/>
      <c r="MDF209" s="875"/>
      <c r="MDG209" s="875"/>
      <c r="MDH209" s="875"/>
      <c r="MDI209" s="875"/>
      <c r="MDJ209" s="875"/>
      <c r="MDK209" s="875"/>
      <c r="MDL209" s="875"/>
      <c r="MDM209" s="875"/>
      <c r="MDN209" s="875"/>
      <c r="MDO209" s="875"/>
      <c r="MDP209" s="875"/>
      <c r="MDQ209" s="875"/>
      <c r="MDR209" s="875"/>
      <c r="MDS209" s="875"/>
      <c r="MDT209" s="875"/>
      <c r="MDU209" s="875"/>
      <c r="MDV209" s="875"/>
      <c r="MDW209" s="875"/>
      <c r="MDX209" s="875"/>
      <c r="MDY209" s="875"/>
      <c r="MDZ209" s="875"/>
      <c r="MEA209" s="875"/>
      <c r="MEB209" s="875"/>
      <c r="MEC209" s="875"/>
      <c r="MED209" s="875"/>
      <c r="MEE209" s="875"/>
      <c r="MEF209" s="875"/>
      <c r="MEG209" s="875"/>
      <c r="MEH209" s="875"/>
      <c r="MEI209" s="875"/>
      <c r="MEJ209" s="875"/>
      <c r="MEK209" s="875"/>
      <c r="MEL209" s="875"/>
      <c r="MEM209" s="875"/>
      <c r="MEN209" s="875"/>
      <c r="MEO209" s="875"/>
      <c r="MEP209" s="875"/>
      <c r="MEQ209" s="875"/>
      <c r="MER209" s="875"/>
      <c r="MES209" s="875"/>
      <c r="MET209" s="875"/>
      <c r="MEU209" s="875"/>
      <c r="MEV209" s="875"/>
      <c r="MEW209" s="875"/>
      <c r="MEX209" s="875"/>
      <c r="MEY209" s="875"/>
      <c r="MEZ209" s="875"/>
      <c r="MFA209" s="875"/>
      <c r="MFB209" s="875"/>
      <c r="MFC209" s="875"/>
      <c r="MFD209" s="875"/>
      <c r="MFE209" s="875"/>
      <c r="MFF209" s="875"/>
      <c r="MFG209" s="875"/>
      <c r="MFH209" s="875"/>
      <c r="MFI209" s="875"/>
      <c r="MFJ209" s="875"/>
      <c r="MFK209" s="875"/>
      <c r="MFL209" s="875"/>
      <c r="MFM209" s="875"/>
      <c r="MFO209" s="875"/>
      <c r="MFP209" s="875"/>
      <c r="MFQ209" s="875"/>
      <c r="MFR209" s="875"/>
      <c r="MFS209" s="875"/>
      <c r="MFT209" s="875"/>
      <c r="MFU209" s="875"/>
      <c r="MFV209" s="875"/>
      <c r="MFW209" s="875"/>
      <c r="MFX209" s="875"/>
      <c r="MFY209" s="875"/>
      <c r="MFZ209" s="875"/>
      <c r="MGA209" s="875"/>
      <c r="MGB209" s="875"/>
      <c r="MGC209" s="875"/>
      <c r="MGD209" s="875"/>
      <c r="MGE209" s="875"/>
      <c r="MGF209" s="875"/>
      <c r="MGG209" s="875"/>
      <c r="MGH209" s="875"/>
      <c r="MGI209" s="875"/>
      <c r="MGJ209" s="875"/>
      <c r="MGK209" s="875"/>
      <c r="MGL209" s="875"/>
      <c r="MGM209" s="875"/>
      <c r="MGN209" s="875"/>
      <c r="MGO209" s="875"/>
      <c r="MGP209" s="875"/>
      <c r="MGQ209" s="875"/>
      <c r="MGR209" s="875"/>
      <c r="MGS209" s="875"/>
      <c r="MGT209" s="875"/>
      <c r="MGU209" s="875"/>
      <c r="MGV209" s="875"/>
      <c r="MGW209" s="875"/>
      <c r="MGX209" s="875"/>
      <c r="MGY209" s="875"/>
      <c r="MGZ209" s="875"/>
      <c r="MHA209" s="875"/>
      <c r="MHB209" s="875"/>
      <c r="MHC209" s="875"/>
      <c r="MHD209" s="875"/>
      <c r="MHE209" s="875"/>
      <c r="MHF209" s="875"/>
      <c r="MHG209" s="875"/>
      <c r="MHH209" s="875"/>
      <c r="MHI209" s="875"/>
      <c r="MHJ209" s="875"/>
      <c r="MHK209" s="875"/>
      <c r="MHL209" s="875"/>
      <c r="MHM209" s="875"/>
      <c r="MHN209" s="875"/>
      <c r="MHO209" s="875"/>
      <c r="MHP209" s="875"/>
      <c r="MHQ209" s="875"/>
      <c r="MHR209" s="875"/>
      <c r="MHS209" s="875"/>
      <c r="MHT209" s="875"/>
      <c r="MHU209" s="875"/>
      <c r="MHV209" s="875"/>
      <c r="MHW209" s="875"/>
      <c r="MHX209" s="875"/>
      <c r="MHY209" s="875"/>
      <c r="MHZ209" s="875"/>
      <c r="MIA209" s="875"/>
      <c r="MIB209" s="875"/>
      <c r="MIC209" s="875"/>
      <c r="MID209" s="875"/>
      <c r="MIE209" s="875"/>
      <c r="MIF209" s="875"/>
      <c r="MIG209" s="875"/>
      <c r="MIH209" s="875"/>
      <c r="MII209" s="875"/>
      <c r="MIJ209" s="875"/>
      <c r="MIK209" s="875"/>
      <c r="MIL209" s="875"/>
      <c r="MIM209" s="875"/>
      <c r="MIN209" s="875"/>
      <c r="MIO209" s="875"/>
      <c r="MIP209" s="875"/>
      <c r="MIQ209" s="875"/>
      <c r="MIR209" s="875"/>
      <c r="MIS209" s="875"/>
      <c r="MIT209" s="875"/>
      <c r="MIU209" s="875"/>
      <c r="MIV209" s="875"/>
      <c r="MIW209" s="875"/>
      <c r="MIX209" s="875"/>
      <c r="MIY209" s="875"/>
      <c r="MIZ209" s="875"/>
      <c r="MJA209" s="875"/>
      <c r="MJB209" s="875"/>
      <c r="MJC209" s="875"/>
      <c r="MJD209" s="875"/>
      <c r="MJE209" s="875"/>
      <c r="MJF209" s="875"/>
      <c r="MJG209" s="875"/>
      <c r="MJH209" s="875"/>
      <c r="MJI209" s="875"/>
      <c r="MJJ209" s="875"/>
      <c r="MJK209" s="875"/>
      <c r="MJL209" s="875"/>
      <c r="MJM209" s="875"/>
      <c r="MJN209" s="875"/>
      <c r="MJO209" s="875"/>
      <c r="MJP209" s="875"/>
      <c r="MJQ209" s="875"/>
      <c r="MJR209" s="875"/>
      <c r="MJS209" s="875"/>
      <c r="MJT209" s="875"/>
      <c r="MJU209" s="875"/>
      <c r="MJV209" s="875"/>
      <c r="MJW209" s="875"/>
      <c r="MJX209" s="875"/>
      <c r="MJY209" s="875"/>
      <c r="MJZ209" s="875"/>
      <c r="MKA209" s="875"/>
      <c r="MKB209" s="875"/>
      <c r="MKC209" s="875"/>
      <c r="MKD209" s="875"/>
      <c r="MKE209" s="875"/>
      <c r="MKF209" s="875"/>
      <c r="MKG209" s="875"/>
      <c r="MKH209" s="875"/>
      <c r="MKI209" s="875"/>
      <c r="MKJ209" s="875"/>
      <c r="MKK209" s="875"/>
      <c r="MKL209" s="875"/>
      <c r="MKM209" s="875"/>
      <c r="MKN209" s="875"/>
      <c r="MKO209" s="875"/>
      <c r="MKP209" s="875"/>
      <c r="MKQ209" s="875"/>
      <c r="MKR209" s="875"/>
      <c r="MKS209" s="875"/>
      <c r="MKT209" s="875"/>
      <c r="MKU209" s="875"/>
      <c r="MKV209" s="875"/>
      <c r="MKW209" s="875"/>
      <c r="MKX209" s="875"/>
      <c r="MKY209" s="875"/>
      <c r="MKZ209" s="875"/>
      <c r="MLA209" s="875"/>
      <c r="MLB209" s="875"/>
      <c r="MLC209" s="875"/>
      <c r="MLD209" s="875"/>
      <c r="MLE209" s="875"/>
      <c r="MLF209" s="875"/>
      <c r="MLG209" s="875"/>
      <c r="MLH209" s="875"/>
      <c r="MLI209" s="875"/>
      <c r="MLJ209" s="875"/>
      <c r="MLK209" s="875"/>
      <c r="MLL209" s="875"/>
      <c r="MLM209" s="875"/>
      <c r="MLN209" s="875"/>
      <c r="MLO209" s="875"/>
      <c r="MLP209" s="875"/>
      <c r="MLQ209" s="875"/>
      <c r="MLR209" s="875"/>
      <c r="MLS209" s="875"/>
      <c r="MLT209" s="875"/>
      <c r="MLU209" s="875"/>
      <c r="MLV209" s="875"/>
      <c r="MLW209" s="875"/>
      <c r="MLX209" s="875"/>
      <c r="MLY209" s="875"/>
      <c r="MLZ209" s="875"/>
      <c r="MMA209" s="875"/>
      <c r="MMB209" s="875"/>
      <c r="MMC209" s="875"/>
      <c r="MMD209" s="875"/>
      <c r="MME209" s="875"/>
      <c r="MMF209" s="875"/>
      <c r="MMG209" s="875"/>
      <c r="MMH209" s="875"/>
      <c r="MMI209" s="875"/>
      <c r="MMJ209" s="875"/>
      <c r="MMK209" s="875"/>
      <c r="MML209" s="875"/>
      <c r="MMM209" s="875"/>
      <c r="MMN209" s="875"/>
      <c r="MMO209" s="875"/>
      <c r="MMP209" s="875"/>
      <c r="MMQ209" s="875"/>
      <c r="MMR209" s="875"/>
      <c r="MMS209" s="875"/>
      <c r="MMT209" s="875"/>
      <c r="MMU209" s="875"/>
      <c r="MMV209" s="875"/>
      <c r="MMW209" s="875"/>
      <c r="MMX209" s="875"/>
      <c r="MMY209" s="875"/>
      <c r="MMZ209" s="875"/>
      <c r="MNA209" s="875"/>
      <c r="MNB209" s="875"/>
      <c r="MNC209" s="875"/>
      <c r="MND209" s="875"/>
      <c r="MNE209" s="875"/>
      <c r="MNF209" s="875"/>
      <c r="MNG209" s="875"/>
      <c r="MNH209" s="875"/>
      <c r="MNI209" s="875"/>
      <c r="MNJ209" s="875"/>
      <c r="MNK209" s="875"/>
      <c r="MNL209" s="875"/>
      <c r="MNM209" s="875"/>
      <c r="MNN209" s="875"/>
      <c r="MNO209" s="875"/>
      <c r="MNP209" s="875"/>
      <c r="MNQ209" s="875"/>
      <c r="MNR209" s="875"/>
      <c r="MNS209" s="875"/>
      <c r="MNT209" s="875"/>
      <c r="MNU209" s="875"/>
      <c r="MNV209" s="875"/>
      <c r="MNW209" s="875"/>
      <c r="MNX209" s="875"/>
      <c r="MNY209" s="875"/>
      <c r="MNZ209" s="875"/>
      <c r="MOA209" s="875"/>
      <c r="MOB209" s="875"/>
      <c r="MOC209" s="875"/>
      <c r="MOD209" s="875"/>
      <c r="MOE209" s="875"/>
      <c r="MOF209" s="875"/>
      <c r="MOG209" s="875"/>
      <c r="MOH209" s="875"/>
      <c r="MOI209" s="875"/>
      <c r="MOJ209" s="875"/>
      <c r="MOK209" s="875"/>
      <c r="MOL209" s="875"/>
      <c r="MOM209" s="875"/>
      <c r="MON209" s="875"/>
      <c r="MOO209" s="875"/>
      <c r="MOP209" s="875"/>
      <c r="MOQ209" s="875"/>
      <c r="MOR209" s="875"/>
      <c r="MOS209" s="875"/>
      <c r="MOT209" s="875"/>
      <c r="MOU209" s="875"/>
      <c r="MOV209" s="875"/>
      <c r="MOW209" s="875"/>
      <c r="MOX209" s="875"/>
      <c r="MOY209" s="875"/>
      <c r="MOZ209" s="875"/>
      <c r="MPA209" s="875"/>
      <c r="MPB209" s="875"/>
      <c r="MPC209" s="875"/>
      <c r="MPD209" s="875"/>
      <c r="MPE209" s="875"/>
      <c r="MPF209" s="875"/>
      <c r="MPG209" s="875"/>
      <c r="MPH209" s="875"/>
      <c r="MPI209" s="875"/>
      <c r="MPK209" s="875"/>
      <c r="MPL209" s="875"/>
      <c r="MPM209" s="875"/>
      <c r="MPN209" s="875"/>
      <c r="MPO209" s="875"/>
      <c r="MPP209" s="875"/>
      <c r="MPQ209" s="875"/>
      <c r="MPR209" s="875"/>
      <c r="MPS209" s="875"/>
      <c r="MPT209" s="875"/>
      <c r="MPU209" s="875"/>
      <c r="MPV209" s="875"/>
      <c r="MPW209" s="875"/>
      <c r="MPX209" s="875"/>
      <c r="MPY209" s="875"/>
      <c r="MPZ209" s="875"/>
      <c r="MQA209" s="875"/>
      <c r="MQB209" s="875"/>
      <c r="MQC209" s="875"/>
      <c r="MQD209" s="875"/>
      <c r="MQE209" s="875"/>
      <c r="MQF209" s="875"/>
      <c r="MQG209" s="875"/>
      <c r="MQH209" s="875"/>
      <c r="MQI209" s="875"/>
      <c r="MQJ209" s="875"/>
      <c r="MQK209" s="875"/>
      <c r="MQL209" s="875"/>
      <c r="MQM209" s="875"/>
      <c r="MQN209" s="875"/>
      <c r="MQO209" s="875"/>
      <c r="MQP209" s="875"/>
      <c r="MQQ209" s="875"/>
      <c r="MQR209" s="875"/>
      <c r="MQS209" s="875"/>
      <c r="MQT209" s="875"/>
      <c r="MQU209" s="875"/>
      <c r="MQV209" s="875"/>
      <c r="MQW209" s="875"/>
      <c r="MQX209" s="875"/>
      <c r="MQY209" s="875"/>
      <c r="MQZ209" s="875"/>
      <c r="MRA209" s="875"/>
      <c r="MRB209" s="875"/>
      <c r="MRC209" s="875"/>
      <c r="MRD209" s="875"/>
      <c r="MRE209" s="875"/>
      <c r="MRF209" s="875"/>
      <c r="MRG209" s="875"/>
      <c r="MRH209" s="875"/>
      <c r="MRI209" s="875"/>
      <c r="MRJ209" s="875"/>
      <c r="MRK209" s="875"/>
      <c r="MRL209" s="875"/>
      <c r="MRM209" s="875"/>
      <c r="MRN209" s="875"/>
      <c r="MRO209" s="875"/>
      <c r="MRP209" s="875"/>
      <c r="MRQ209" s="875"/>
      <c r="MRR209" s="875"/>
      <c r="MRS209" s="875"/>
      <c r="MRT209" s="875"/>
      <c r="MRU209" s="875"/>
      <c r="MRV209" s="875"/>
      <c r="MRW209" s="875"/>
      <c r="MRX209" s="875"/>
      <c r="MRY209" s="875"/>
      <c r="MRZ209" s="875"/>
      <c r="MSA209" s="875"/>
      <c r="MSB209" s="875"/>
      <c r="MSC209" s="875"/>
      <c r="MSD209" s="875"/>
      <c r="MSE209" s="875"/>
      <c r="MSF209" s="875"/>
      <c r="MSG209" s="875"/>
      <c r="MSH209" s="875"/>
      <c r="MSI209" s="875"/>
      <c r="MSJ209" s="875"/>
      <c r="MSK209" s="875"/>
      <c r="MSL209" s="875"/>
      <c r="MSM209" s="875"/>
      <c r="MSN209" s="875"/>
      <c r="MSO209" s="875"/>
      <c r="MSP209" s="875"/>
      <c r="MSQ209" s="875"/>
      <c r="MSR209" s="875"/>
      <c r="MSS209" s="875"/>
      <c r="MST209" s="875"/>
      <c r="MSU209" s="875"/>
      <c r="MSV209" s="875"/>
      <c r="MSW209" s="875"/>
      <c r="MSX209" s="875"/>
      <c r="MSY209" s="875"/>
      <c r="MSZ209" s="875"/>
      <c r="MTA209" s="875"/>
      <c r="MTB209" s="875"/>
      <c r="MTC209" s="875"/>
      <c r="MTD209" s="875"/>
      <c r="MTE209" s="875"/>
      <c r="MTF209" s="875"/>
      <c r="MTG209" s="875"/>
      <c r="MTH209" s="875"/>
      <c r="MTI209" s="875"/>
      <c r="MTJ209" s="875"/>
      <c r="MTK209" s="875"/>
      <c r="MTL209" s="875"/>
      <c r="MTM209" s="875"/>
      <c r="MTN209" s="875"/>
      <c r="MTO209" s="875"/>
      <c r="MTP209" s="875"/>
      <c r="MTQ209" s="875"/>
      <c r="MTR209" s="875"/>
      <c r="MTS209" s="875"/>
      <c r="MTT209" s="875"/>
      <c r="MTU209" s="875"/>
      <c r="MTV209" s="875"/>
      <c r="MTW209" s="875"/>
      <c r="MTX209" s="875"/>
      <c r="MTY209" s="875"/>
      <c r="MTZ209" s="875"/>
      <c r="MUA209" s="875"/>
      <c r="MUB209" s="875"/>
      <c r="MUC209" s="875"/>
      <c r="MUD209" s="875"/>
      <c r="MUE209" s="875"/>
      <c r="MUF209" s="875"/>
      <c r="MUG209" s="875"/>
      <c r="MUH209" s="875"/>
      <c r="MUI209" s="875"/>
      <c r="MUJ209" s="875"/>
      <c r="MUK209" s="875"/>
      <c r="MUL209" s="875"/>
      <c r="MUM209" s="875"/>
      <c r="MUN209" s="875"/>
      <c r="MUO209" s="875"/>
      <c r="MUP209" s="875"/>
      <c r="MUQ209" s="875"/>
      <c r="MUR209" s="875"/>
      <c r="MUS209" s="875"/>
      <c r="MUT209" s="875"/>
      <c r="MUU209" s="875"/>
      <c r="MUV209" s="875"/>
      <c r="MUW209" s="875"/>
      <c r="MUX209" s="875"/>
      <c r="MUY209" s="875"/>
      <c r="MUZ209" s="875"/>
      <c r="MVA209" s="875"/>
      <c r="MVB209" s="875"/>
      <c r="MVC209" s="875"/>
      <c r="MVD209" s="875"/>
      <c r="MVE209" s="875"/>
      <c r="MVF209" s="875"/>
      <c r="MVG209" s="875"/>
      <c r="MVH209" s="875"/>
      <c r="MVI209" s="875"/>
      <c r="MVJ209" s="875"/>
      <c r="MVK209" s="875"/>
      <c r="MVL209" s="875"/>
      <c r="MVM209" s="875"/>
      <c r="MVN209" s="875"/>
      <c r="MVO209" s="875"/>
      <c r="MVP209" s="875"/>
      <c r="MVQ209" s="875"/>
      <c r="MVR209" s="875"/>
      <c r="MVS209" s="875"/>
      <c r="MVT209" s="875"/>
      <c r="MVU209" s="875"/>
      <c r="MVV209" s="875"/>
      <c r="MVW209" s="875"/>
      <c r="MVX209" s="875"/>
      <c r="MVY209" s="875"/>
      <c r="MVZ209" s="875"/>
      <c r="MWA209" s="875"/>
      <c r="MWB209" s="875"/>
      <c r="MWC209" s="875"/>
      <c r="MWD209" s="875"/>
      <c r="MWE209" s="875"/>
      <c r="MWF209" s="875"/>
      <c r="MWG209" s="875"/>
      <c r="MWH209" s="875"/>
      <c r="MWI209" s="875"/>
      <c r="MWJ209" s="875"/>
      <c r="MWK209" s="875"/>
      <c r="MWL209" s="875"/>
      <c r="MWM209" s="875"/>
      <c r="MWN209" s="875"/>
      <c r="MWO209" s="875"/>
      <c r="MWP209" s="875"/>
      <c r="MWQ209" s="875"/>
      <c r="MWR209" s="875"/>
      <c r="MWS209" s="875"/>
      <c r="MWT209" s="875"/>
      <c r="MWU209" s="875"/>
      <c r="MWV209" s="875"/>
      <c r="MWW209" s="875"/>
      <c r="MWX209" s="875"/>
      <c r="MWY209" s="875"/>
      <c r="MWZ209" s="875"/>
      <c r="MXA209" s="875"/>
      <c r="MXB209" s="875"/>
      <c r="MXC209" s="875"/>
      <c r="MXD209" s="875"/>
      <c r="MXE209" s="875"/>
      <c r="MXF209" s="875"/>
      <c r="MXG209" s="875"/>
      <c r="MXH209" s="875"/>
      <c r="MXI209" s="875"/>
      <c r="MXJ209" s="875"/>
      <c r="MXK209" s="875"/>
      <c r="MXL209" s="875"/>
      <c r="MXM209" s="875"/>
      <c r="MXN209" s="875"/>
      <c r="MXO209" s="875"/>
      <c r="MXP209" s="875"/>
      <c r="MXQ209" s="875"/>
      <c r="MXR209" s="875"/>
      <c r="MXS209" s="875"/>
      <c r="MXT209" s="875"/>
      <c r="MXU209" s="875"/>
      <c r="MXV209" s="875"/>
      <c r="MXW209" s="875"/>
      <c r="MXX209" s="875"/>
      <c r="MXY209" s="875"/>
      <c r="MXZ209" s="875"/>
      <c r="MYA209" s="875"/>
      <c r="MYB209" s="875"/>
      <c r="MYC209" s="875"/>
      <c r="MYD209" s="875"/>
      <c r="MYE209" s="875"/>
      <c r="MYF209" s="875"/>
      <c r="MYG209" s="875"/>
      <c r="MYH209" s="875"/>
      <c r="MYI209" s="875"/>
      <c r="MYJ209" s="875"/>
      <c r="MYK209" s="875"/>
      <c r="MYL209" s="875"/>
      <c r="MYM209" s="875"/>
      <c r="MYN209" s="875"/>
      <c r="MYO209" s="875"/>
      <c r="MYP209" s="875"/>
      <c r="MYQ209" s="875"/>
      <c r="MYR209" s="875"/>
      <c r="MYS209" s="875"/>
      <c r="MYT209" s="875"/>
      <c r="MYU209" s="875"/>
      <c r="MYV209" s="875"/>
      <c r="MYW209" s="875"/>
      <c r="MYX209" s="875"/>
      <c r="MYY209" s="875"/>
      <c r="MYZ209" s="875"/>
      <c r="MZA209" s="875"/>
      <c r="MZB209" s="875"/>
      <c r="MZC209" s="875"/>
      <c r="MZD209" s="875"/>
      <c r="MZE209" s="875"/>
      <c r="MZG209" s="875"/>
      <c r="MZH209" s="875"/>
      <c r="MZI209" s="875"/>
      <c r="MZJ209" s="875"/>
      <c r="MZK209" s="875"/>
      <c r="MZL209" s="875"/>
      <c r="MZM209" s="875"/>
      <c r="MZN209" s="875"/>
      <c r="MZO209" s="875"/>
      <c r="MZP209" s="875"/>
      <c r="MZQ209" s="875"/>
      <c r="MZR209" s="875"/>
      <c r="MZS209" s="875"/>
      <c r="MZT209" s="875"/>
      <c r="MZU209" s="875"/>
      <c r="MZV209" s="875"/>
      <c r="MZW209" s="875"/>
      <c r="MZX209" s="875"/>
      <c r="MZY209" s="875"/>
      <c r="MZZ209" s="875"/>
      <c r="NAA209" s="875"/>
      <c r="NAB209" s="875"/>
      <c r="NAC209" s="875"/>
      <c r="NAD209" s="875"/>
      <c r="NAE209" s="875"/>
      <c r="NAF209" s="875"/>
      <c r="NAG209" s="875"/>
      <c r="NAH209" s="875"/>
      <c r="NAI209" s="875"/>
      <c r="NAJ209" s="875"/>
      <c r="NAK209" s="875"/>
      <c r="NAL209" s="875"/>
      <c r="NAM209" s="875"/>
      <c r="NAN209" s="875"/>
      <c r="NAO209" s="875"/>
      <c r="NAP209" s="875"/>
      <c r="NAQ209" s="875"/>
      <c r="NAR209" s="875"/>
      <c r="NAS209" s="875"/>
      <c r="NAT209" s="875"/>
      <c r="NAU209" s="875"/>
      <c r="NAV209" s="875"/>
      <c r="NAW209" s="875"/>
      <c r="NAX209" s="875"/>
      <c r="NAY209" s="875"/>
      <c r="NAZ209" s="875"/>
      <c r="NBA209" s="875"/>
      <c r="NBB209" s="875"/>
      <c r="NBC209" s="875"/>
      <c r="NBD209" s="875"/>
      <c r="NBE209" s="875"/>
      <c r="NBF209" s="875"/>
      <c r="NBG209" s="875"/>
      <c r="NBH209" s="875"/>
      <c r="NBI209" s="875"/>
      <c r="NBJ209" s="875"/>
      <c r="NBK209" s="875"/>
      <c r="NBL209" s="875"/>
      <c r="NBM209" s="875"/>
      <c r="NBN209" s="875"/>
      <c r="NBO209" s="875"/>
      <c r="NBP209" s="875"/>
      <c r="NBQ209" s="875"/>
      <c r="NBR209" s="875"/>
      <c r="NBS209" s="875"/>
      <c r="NBT209" s="875"/>
      <c r="NBU209" s="875"/>
      <c r="NBV209" s="875"/>
      <c r="NBW209" s="875"/>
      <c r="NBX209" s="875"/>
      <c r="NBY209" s="875"/>
      <c r="NBZ209" s="875"/>
      <c r="NCA209" s="875"/>
      <c r="NCB209" s="875"/>
      <c r="NCC209" s="875"/>
      <c r="NCD209" s="875"/>
      <c r="NCE209" s="875"/>
      <c r="NCF209" s="875"/>
      <c r="NCG209" s="875"/>
      <c r="NCH209" s="875"/>
      <c r="NCI209" s="875"/>
      <c r="NCJ209" s="875"/>
      <c r="NCK209" s="875"/>
      <c r="NCL209" s="875"/>
      <c r="NCM209" s="875"/>
      <c r="NCN209" s="875"/>
      <c r="NCO209" s="875"/>
      <c r="NCP209" s="875"/>
      <c r="NCQ209" s="875"/>
      <c r="NCR209" s="875"/>
      <c r="NCS209" s="875"/>
      <c r="NCT209" s="875"/>
      <c r="NCU209" s="875"/>
      <c r="NCV209" s="875"/>
      <c r="NCW209" s="875"/>
      <c r="NCX209" s="875"/>
      <c r="NCY209" s="875"/>
      <c r="NCZ209" s="875"/>
      <c r="NDA209" s="875"/>
      <c r="NDB209" s="875"/>
      <c r="NDC209" s="875"/>
      <c r="NDD209" s="875"/>
      <c r="NDE209" s="875"/>
      <c r="NDF209" s="875"/>
      <c r="NDG209" s="875"/>
      <c r="NDH209" s="875"/>
      <c r="NDI209" s="875"/>
      <c r="NDJ209" s="875"/>
      <c r="NDK209" s="875"/>
      <c r="NDL209" s="875"/>
      <c r="NDM209" s="875"/>
      <c r="NDN209" s="875"/>
      <c r="NDO209" s="875"/>
      <c r="NDP209" s="875"/>
      <c r="NDQ209" s="875"/>
      <c r="NDR209" s="875"/>
      <c r="NDS209" s="875"/>
      <c r="NDT209" s="875"/>
      <c r="NDU209" s="875"/>
      <c r="NDV209" s="875"/>
      <c r="NDW209" s="875"/>
      <c r="NDX209" s="875"/>
      <c r="NDY209" s="875"/>
      <c r="NDZ209" s="875"/>
      <c r="NEA209" s="875"/>
      <c r="NEB209" s="875"/>
      <c r="NEC209" s="875"/>
      <c r="NED209" s="875"/>
      <c r="NEE209" s="875"/>
      <c r="NEF209" s="875"/>
      <c r="NEG209" s="875"/>
      <c r="NEH209" s="875"/>
      <c r="NEI209" s="875"/>
      <c r="NEJ209" s="875"/>
      <c r="NEK209" s="875"/>
      <c r="NEL209" s="875"/>
      <c r="NEM209" s="875"/>
      <c r="NEN209" s="875"/>
      <c r="NEO209" s="875"/>
      <c r="NEP209" s="875"/>
      <c r="NEQ209" s="875"/>
      <c r="NER209" s="875"/>
      <c r="NES209" s="875"/>
      <c r="NET209" s="875"/>
      <c r="NEU209" s="875"/>
      <c r="NEV209" s="875"/>
      <c r="NEW209" s="875"/>
      <c r="NEX209" s="875"/>
      <c r="NEY209" s="875"/>
      <c r="NEZ209" s="875"/>
      <c r="NFA209" s="875"/>
      <c r="NFB209" s="875"/>
      <c r="NFC209" s="875"/>
      <c r="NFD209" s="875"/>
      <c r="NFE209" s="875"/>
      <c r="NFF209" s="875"/>
      <c r="NFG209" s="875"/>
      <c r="NFH209" s="875"/>
      <c r="NFI209" s="875"/>
      <c r="NFJ209" s="875"/>
      <c r="NFK209" s="875"/>
      <c r="NFL209" s="875"/>
      <c r="NFM209" s="875"/>
      <c r="NFN209" s="875"/>
      <c r="NFO209" s="875"/>
      <c r="NFP209" s="875"/>
      <c r="NFQ209" s="875"/>
      <c r="NFR209" s="875"/>
      <c r="NFS209" s="875"/>
      <c r="NFT209" s="875"/>
      <c r="NFU209" s="875"/>
      <c r="NFV209" s="875"/>
      <c r="NFW209" s="875"/>
      <c r="NFX209" s="875"/>
      <c r="NFY209" s="875"/>
      <c r="NFZ209" s="875"/>
      <c r="NGA209" s="875"/>
      <c r="NGB209" s="875"/>
      <c r="NGC209" s="875"/>
      <c r="NGD209" s="875"/>
      <c r="NGE209" s="875"/>
      <c r="NGF209" s="875"/>
      <c r="NGG209" s="875"/>
      <c r="NGH209" s="875"/>
      <c r="NGI209" s="875"/>
      <c r="NGJ209" s="875"/>
      <c r="NGK209" s="875"/>
      <c r="NGL209" s="875"/>
      <c r="NGM209" s="875"/>
      <c r="NGN209" s="875"/>
      <c r="NGO209" s="875"/>
      <c r="NGP209" s="875"/>
      <c r="NGQ209" s="875"/>
      <c r="NGR209" s="875"/>
      <c r="NGS209" s="875"/>
      <c r="NGT209" s="875"/>
      <c r="NGU209" s="875"/>
      <c r="NGV209" s="875"/>
      <c r="NGW209" s="875"/>
      <c r="NGX209" s="875"/>
      <c r="NGY209" s="875"/>
      <c r="NGZ209" s="875"/>
      <c r="NHA209" s="875"/>
      <c r="NHB209" s="875"/>
      <c r="NHC209" s="875"/>
      <c r="NHD209" s="875"/>
      <c r="NHE209" s="875"/>
      <c r="NHF209" s="875"/>
      <c r="NHG209" s="875"/>
      <c r="NHH209" s="875"/>
      <c r="NHI209" s="875"/>
      <c r="NHJ209" s="875"/>
      <c r="NHK209" s="875"/>
      <c r="NHL209" s="875"/>
      <c r="NHM209" s="875"/>
      <c r="NHN209" s="875"/>
      <c r="NHO209" s="875"/>
      <c r="NHP209" s="875"/>
      <c r="NHQ209" s="875"/>
      <c r="NHR209" s="875"/>
      <c r="NHS209" s="875"/>
      <c r="NHT209" s="875"/>
      <c r="NHU209" s="875"/>
      <c r="NHV209" s="875"/>
      <c r="NHW209" s="875"/>
      <c r="NHX209" s="875"/>
      <c r="NHY209" s="875"/>
      <c r="NHZ209" s="875"/>
      <c r="NIA209" s="875"/>
      <c r="NIB209" s="875"/>
      <c r="NIC209" s="875"/>
      <c r="NID209" s="875"/>
      <c r="NIE209" s="875"/>
      <c r="NIF209" s="875"/>
      <c r="NIG209" s="875"/>
      <c r="NIH209" s="875"/>
      <c r="NII209" s="875"/>
      <c r="NIJ209" s="875"/>
      <c r="NIK209" s="875"/>
      <c r="NIL209" s="875"/>
      <c r="NIM209" s="875"/>
      <c r="NIN209" s="875"/>
      <c r="NIO209" s="875"/>
      <c r="NIP209" s="875"/>
      <c r="NIQ209" s="875"/>
      <c r="NIR209" s="875"/>
      <c r="NIS209" s="875"/>
      <c r="NIT209" s="875"/>
      <c r="NIU209" s="875"/>
      <c r="NIV209" s="875"/>
      <c r="NIW209" s="875"/>
      <c r="NIX209" s="875"/>
      <c r="NIY209" s="875"/>
      <c r="NIZ209" s="875"/>
      <c r="NJA209" s="875"/>
      <c r="NJC209" s="875"/>
      <c r="NJD209" s="875"/>
      <c r="NJE209" s="875"/>
      <c r="NJF209" s="875"/>
      <c r="NJG209" s="875"/>
      <c r="NJH209" s="875"/>
      <c r="NJI209" s="875"/>
      <c r="NJJ209" s="875"/>
      <c r="NJK209" s="875"/>
      <c r="NJL209" s="875"/>
      <c r="NJM209" s="875"/>
      <c r="NJN209" s="875"/>
      <c r="NJO209" s="875"/>
      <c r="NJP209" s="875"/>
      <c r="NJQ209" s="875"/>
      <c r="NJR209" s="875"/>
      <c r="NJS209" s="875"/>
      <c r="NJT209" s="875"/>
      <c r="NJU209" s="875"/>
      <c r="NJV209" s="875"/>
      <c r="NJW209" s="875"/>
      <c r="NJX209" s="875"/>
      <c r="NJY209" s="875"/>
      <c r="NJZ209" s="875"/>
      <c r="NKA209" s="875"/>
      <c r="NKB209" s="875"/>
      <c r="NKC209" s="875"/>
      <c r="NKD209" s="875"/>
      <c r="NKE209" s="875"/>
      <c r="NKF209" s="875"/>
      <c r="NKG209" s="875"/>
      <c r="NKH209" s="875"/>
      <c r="NKI209" s="875"/>
      <c r="NKJ209" s="875"/>
      <c r="NKK209" s="875"/>
      <c r="NKL209" s="875"/>
      <c r="NKM209" s="875"/>
      <c r="NKN209" s="875"/>
      <c r="NKO209" s="875"/>
      <c r="NKP209" s="875"/>
      <c r="NKQ209" s="875"/>
      <c r="NKR209" s="875"/>
      <c r="NKS209" s="875"/>
      <c r="NKT209" s="875"/>
      <c r="NKU209" s="875"/>
      <c r="NKV209" s="875"/>
      <c r="NKW209" s="875"/>
      <c r="NKX209" s="875"/>
      <c r="NKY209" s="875"/>
      <c r="NKZ209" s="875"/>
      <c r="NLA209" s="875"/>
      <c r="NLB209" s="875"/>
      <c r="NLC209" s="875"/>
      <c r="NLD209" s="875"/>
      <c r="NLE209" s="875"/>
      <c r="NLF209" s="875"/>
      <c r="NLG209" s="875"/>
      <c r="NLH209" s="875"/>
      <c r="NLI209" s="875"/>
      <c r="NLJ209" s="875"/>
      <c r="NLK209" s="875"/>
      <c r="NLL209" s="875"/>
      <c r="NLM209" s="875"/>
      <c r="NLN209" s="875"/>
      <c r="NLO209" s="875"/>
      <c r="NLP209" s="875"/>
      <c r="NLQ209" s="875"/>
      <c r="NLR209" s="875"/>
      <c r="NLS209" s="875"/>
      <c r="NLT209" s="875"/>
      <c r="NLU209" s="875"/>
      <c r="NLV209" s="875"/>
      <c r="NLW209" s="875"/>
      <c r="NLX209" s="875"/>
      <c r="NLY209" s="875"/>
      <c r="NLZ209" s="875"/>
      <c r="NMA209" s="875"/>
      <c r="NMB209" s="875"/>
      <c r="NMC209" s="875"/>
      <c r="NMD209" s="875"/>
      <c r="NME209" s="875"/>
      <c r="NMF209" s="875"/>
      <c r="NMG209" s="875"/>
      <c r="NMH209" s="875"/>
      <c r="NMI209" s="875"/>
      <c r="NMJ209" s="875"/>
      <c r="NMK209" s="875"/>
      <c r="NML209" s="875"/>
      <c r="NMM209" s="875"/>
      <c r="NMN209" s="875"/>
      <c r="NMO209" s="875"/>
      <c r="NMP209" s="875"/>
      <c r="NMQ209" s="875"/>
      <c r="NMR209" s="875"/>
      <c r="NMS209" s="875"/>
      <c r="NMT209" s="875"/>
      <c r="NMU209" s="875"/>
      <c r="NMV209" s="875"/>
      <c r="NMW209" s="875"/>
      <c r="NMX209" s="875"/>
      <c r="NMY209" s="875"/>
      <c r="NMZ209" s="875"/>
      <c r="NNA209" s="875"/>
      <c r="NNB209" s="875"/>
      <c r="NNC209" s="875"/>
      <c r="NND209" s="875"/>
      <c r="NNE209" s="875"/>
      <c r="NNF209" s="875"/>
      <c r="NNG209" s="875"/>
      <c r="NNH209" s="875"/>
      <c r="NNI209" s="875"/>
      <c r="NNJ209" s="875"/>
      <c r="NNK209" s="875"/>
      <c r="NNL209" s="875"/>
      <c r="NNM209" s="875"/>
      <c r="NNN209" s="875"/>
      <c r="NNO209" s="875"/>
      <c r="NNP209" s="875"/>
      <c r="NNQ209" s="875"/>
      <c r="NNR209" s="875"/>
      <c r="NNS209" s="875"/>
      <c r="NNT209" s="875"/>
      <c r="NNU209" s="875"/>
      <c r="NNV209" s="875"/>
      <c r="NNW209" s="875"/>
      <c r="NNX209" s="875"/>
      <c r="NNY209" s="875"/>
      <c r="NNZ209" s="875"/>
      <c r="NOA209" s="875"/>
      <c r="NOB209" s="875"/>
      <c r="NOC209" s="875"/>
      <c r="NOD209" s="875"/>
      <c r="NOE209" s="875"/>
      <c r="NOF209" s="875"/>
      <c r="NOG209" s="875"/>
      <c r="NOH209" s="875"/>
      <c r="NOI209" s="875"/>
      <c r="NOJ209" s="875"/>
      <c r="NOK209" s="875"/>
      <c r="NOL209" s="875"/>
      <c r="NOM209" s="875"/>
      <c r="NON209" s="875"/>
      <c r="NOO209" s="875"/>
      <c r="NOP209" s="875"/>
      <c r="NOQ209" s="875"/>
      <c r="NOR209" s="875"/>
      <c r="NOS209" s="875"/>
      <c r="NOT209" s="875"/>
      <c r="NOU209" s="875"/>
      <c r="NOV209" s="875"/>
      <c r="NOW209" s="875"/>
      <c r="NOX209" s="875"/>
      <c r="NOY209" s="875"/>
      <c r="NOZ209" s="875"/>
      <c r="NPA209" s="875"/>
      <c r="NPB209" s="875"/>
      <c r="NPC209" s="875"/>
      <c r="NPD209" s="875"/>
      <c r="NPE209" s="875"/>
      <c r="NPF209" s="875"/>
      <c r="NPG209" s="875"/>
      <c r="NPH209" s="875"/>
      <c r="NPI209" s="875"/>
      <c r="NPJ209" s="875"/>
      <c r="NPK209" s="875"/>
      <c r="NPL209" s="875"/>
      <c r="NPM209" s="875"/>
      <c r="NPN209" s="875"/>
      <c r="NPO209" s="875"/>
      <c r="NPP209" s="875"/>
      <c r="NPQ209" s="875"/>
      <c r="NPR209" s="875"/>
      <c r="NPS209" s="875"/>
      <c r="NPT209" s="875"/>
      <c r="NPU209" s="875"/>
      <c r="NPV209" s="875"/>
      <c r="NPW209" s="875"/>
      <c r="NPX209" s="875"/>
      <c r="NPY209" s="875"/>
      <c r="NPZ209" s="875"/>
      <c r="NQA209" s="875"/>
      <c r="NQB209" s="875"/>
      <c r="NQC209" s="875"/>
      <c r="NQD209" s="875"/>
      <c r="NQE209" s="875"/>
      <c r="NQF209" s="875"/>
      <c r="NQG209" s="875"/>
      <c r="NQH209" s="875"/>
      <c r="NQI209" s="875"/>
      <c r="NQJ209" s="875"/>
      <c r="NQK209" s="875"/>
      <c r="NQL209" s="875"/>
      <c r="NQM209" s="875"/>
      <c r="NQN209" s="875"/>
      <c r="NQO209" s="875"/>
      <c r="NQP209" s="875"/>
      <c r="NQQ209" s="875"/>
      <c r="NQR209" s="875"/>
      <c r="NQS209" s="875"/>
      <c r="NQT209" s="875"/>
      <c r="NQU209" s="875"/>
      <c r="NQV209" s="875"/>
      <c r="NQW209" s="875"/>
      <c r="NQX209" s="875"/>
      <c r="NQY209" s="875"/>
      <c r="NQZ209" s="875"/>
      <c r="NRA209" s="875"/>
      <c r="NRB209" s="875"/>
      <c r="NRC209" s="875"/>
      <c r="NRD209" s="875"/>
      <c r="NRE209" s="875"/>
      <c r="NRF209" s="875"/>
      <c r="NRG209" s="875"/>
      <c r="NRH209" s="875"/>
      <c r="NRI209" s="875"/>
      <c r="NRJ209" s="875"/>
      <c r="NRK209" s="875"/>
      <c r="NRL209" s="875"/>
      <c r="NRM209" s="875"/>
      <c r="NRN209" s="875"/>
      <c r="NRO209" s="875"/>
      <c r="NRP209" s="875"/>
      <c r="NRQ209" s="875"/>
      <c r="NRR209" s="875"/>
      <c r="NRS209" s="875"/>
      <c r="NRT209" s="875"/>
      <c r="NRU209" s="875"/>
      <c r="NRV209" s="875"/>
      <c r="NRW209" s="875"/>
      <c r="NRX209" s="875"/>
      <c r="NRY209" s="875"/>
      <c r="NRZ209" s="875"/>
      <c r="NSA209" s="875"/>
      <c r="NSB209" s="875"/>
      <c r="NSC209" s="875"/>
      <c r="NSD209" s="875"/>
      <c r="NSE209" s="875"/>
      <c r="NSF209" s="875"/>
      <c r="NSG209" s="875"/>
      <c r="NSH209" s="875"/>
      <c r="NSI209" s="875"/>
      <c r="NSJ209" s="875"/>
      <c r="NSK209" s="875"/>
      <c r="NSL209" s="875"/>
      <c r="NSM209" s="875"/>
      <c r="NSN209" s="875"/>
      <c r="NSO209" s="875"/>
      <c r="NSP209" s="875"/>
      <c r="NSQ209" s="875"/>
      <c r="NSR209" s="875"/>
      <c r="NSS209" s="875"/>
      <c r="NST209" s="875"/>
      <c r="NSU209" s="875"/>
      <c r="NSV209" s="875"/>
      <c r="NSW209" s="875"/>
      <c r="NSY209" s="875"/>
      <c r="NSZ209" s="875"/>
      <c r="NTA209" s="875"/>
      <c r="NTB209" s="875"/>
      <c r="NTC209" s="875"/>
      <c r="NTD209" s="875"/>
      <c r="NTE209" s="875"/>
      <c r="NTF209" s="875"/>
      <c r="NTG209" s="875"/>
      <c r="NTH209" s="875"/>
      <c r="NTI209" s="875"/>
      <c r="NTJ209" s="875"/>
      <c r="NTK209" s="875"/>
      <c r="NTL209" s="875"/>
      <c r="NTM209" s="875"/>
      <c r="NTN209" s="875"/>
      <c r="NTO209" s="875"/>
      <c r="NTP209" s="875"/>
      <c r="NTQ209" s="875"/>
      <c r="NTR209" s="875"/>
      <c r="NTS209" s="875"/>
      <c r="NTT209" s="875"/>
      <c r="NTU209" s="875"/>
      <c r="NTV209" s="875"/>
      <c r="NTW209" s="875"/>
      <c r="NTX209" s="875"/>
      <c r="NTY209" s="875"/>
      <c r="NTZ209" s="875"/>
      <c r="NUA209" s="875"/>
      <c r="NUB209" s="875"/>
      <c r="NUC209" s="875"/>
      <c r="NUD209" s="875"/>
      <c r="NUE209" s="875"/>
      <c r="NUF209" s="875"/>
      <c r="NUG209" s="875"/>
      <c r="NUH209" s="875"/>
      <c r="NUI209" s="875"/>
      <c r="NUJ209" s="875"/>
      <c r="NUK209" s="875"/>
      <c r="NUL209" s="875"/>
      <c r="NUM209" s="875"/>
      <c r="NUN209" s="875"/>
      <c r="NUO209" s="875"/>
      <c r="NUP209" s="875"/>
      <c r="NUQ209" s="875"/>
      <c r="NUR209" s="875"/>
      <c r="NUS209" s="875"/>
      <c r="NUT209" s="875"/>
      <c r="NUU209" s="875"/>
      <c r="NUV209" s="875"/>
      <c r="NUW209" s="875"/>
      <c r="NUX209" s="875"/>
      <c r="NUY209" s="875"/>
      <c r="NUZ209" s="875"/>
      <c r="NVA209" s="875"/>
      <c r="NVB209" s="875"/>
      <c r="NVC209" s="875"/>
      <c r="NVD209" s="875"/>
      <c r="NVE209" s="875"/>
      <c r="NVF209" s="875"/>
      <c r="NVG209" s="875"/>
      <c r="NVH209" s="875"/>
      <c r="NVI209" s="875"/>
      <c r="NVJ209" s="875"/>
      <c r="NVK209" s="875"/>
      <c r="NVL209" s="875"/>
      <c r="NVM209" s="875"/>
      <c r="NVN209" s="875"/>
      <c r="NVO209" s="875"/>
      <c r="NVP209" s="875"/>
      <c r="NVQ209" s="875"/>
      <c r="NVR209" s="875"/>
      <c r="NVS209" s="875"/>
      <c r="NVT209" s="875"/>
      <c r="NVU209" s="875"/>
      <c r="NVV209" s="875"/>
      <c r="NVW209" s="875"/>
      <c r="NVX209" s="875"/>
      <c r="NVY209" s="875"/>
      <c r="NVZ209" s="875"/>
      <c r="NWA209" s="875"/>
      <c r="NWB209" s="875"/>
      <c r="NWC209" s="875"/>
      <c r="NWD209" s="875"/>
      <c r="NWE209" s="875"/>
      <c r="NWF209" s="875"/>
      <c r="NWG209" s="875"/>
      <c r="NWH209" s="875"/>
      <c r="NWI209" s="875"/>
      <c r="NWJ209" s="875"/>
      <c r="NWK209" s="875"/>
      <c r="NWL209" s="875"/>
      <c r="NWM209" s="875"/>
      <c r="NWN209" s="875"/>
      <c r="NWO209" s="875"/>
      <c r="NWP209" s="875"/>
      <c r="NWQ209" s="875"/>
      <c r="NWR209" s="875"/>
      <c r="NWS209" s="875"/>
      <c r="NWT209" s="875"/>
      <c r="NWU209" s="875"/>
      <c r="NWV209" s="875"/>
      <c r="NWW209" s="875"/>
      <c r="NWX209" s="875"/>
      <c r="NWY209" s="875"/>
      <c r="NWZ209" s="875"/>
      <c r="NXA209" s="875"/>
      <c r="NXB209" s="875"/>
      <c r="NXC209" s="875"/>
      <c r="NXD209" s="875"/>
      <c r="NXE209" s="875"/>
      <c r="NXF209" s="875"/>
      <c r="NXG209" s="875"/>
      <c r="NXH209" s="875"/>
      <c r="NXI209" s="875"/>
      <c r="NXJ209" s="875"/>
      <c r="NXK209" s="875"/>
      <c r="NXL209" s="875"/>
      <c r="NXM209" s="875"/>
      <c r="NXN209" s="875"/>
      <c r="NXO209" s="875"/>
      <c r="NXP209" s="875"/>
      <c r="NXQ209" s="875"/>
      <c r="NXR209" s="875"/>
      <c r="NXS209" s="875"/>
      <c r="NXT209" s="875"/>
      <c r="NXU209" s="875"/>
      <c r="NXV209" s="875"/>
      <c r="NXW209" s="875"/>
      <c r="NXX209" s="875"/>
      <c r="NXY209" s="875"/>
      <c r="NXZ209" s="875"/>
      <c r="NYA209" s="875"/>
      <c r="NYB209" s="875"/>
      <c r="NYC209" s="875"/>
      <c r="NYD209" s="875"/>
      <c r="NYE209" s="875"/>
      <c r="NYF209" s="875"/>
      <c r="NYG209" s="875"/>
      <c r="NYH209" s="875"/>
      <c r="NYI209" s="875"/>
      <c r="NYJ209" s="875"/>
      <c r="NYK209" s="875"/>
      <c r="NYL209" s="875"/>
      <c r="NYM209" s="875"/>
      <c r="NYN209" s="875"/>
      <c r="NYO209" s="875"/>
      <c r="NYP209" s="875"/>
      <c r="NYQ209" s="875"/>
      <c r="NYR209" s="875"/>
      <c r="NYS209" s="875"/>
      <c r="NYT209" s="875"/>
      <c r="NYU209" s="875"/>
      <c r="NYV209" s="875"/>
      <c r="NYW209" s="875"/>
      <c r="NYX209" s="875"/>
      <c r="NYY209" s="875"/>
      <c r="NYZ209" s="875"/>
      <c r="NZA209" s="875"/>
      <c r="NZB209" s="875"/>
      <c r="NZC209" s="875"/>
      <c r="NZD209" s="875"/>
      <c r="NZE209" s="875"/>
      <c r="NZF209" s="875"/>
      <c r="NZG209" s="875"/>
      <c r="NZH209" s="875"/>
      <c r="NZI209" s="875"/>
      <c r="NZJ209" s="875"/>
      <c r="NZK209" s="875"/>
      <c r="NZL209" s="875"/>
      <c r="NZM209" s="875"/>
      <c r="NZN209" s="875"/>
      <c r="NZO209" s="875"/>
      <c r="NZP209" s="875"/>
      <c r="NZQ209" s="875"/>
      <c r="NZR209" s="875"/>
      <c r="NZS209" s="875"/>
      <c r="NZT209" s="875"/>
      <c r="NZU209" s="875"/>
      <c r="NZV209" s="875"/>
      <c r="NZW209" s="875"/>
      <c r="NZX209" s="875"/>
      <c r="NZY209" s="875"/>
      <c r="NZZ209" s="875"/>
      <c r="OAA209" s="875"/>
      <c r="OAB209" s="875"/>
      <c r="OAC209" s="875"/>
      <c r="OAD209" s="875"/>
      <c r="OAE209" s="875"/>
      <c r="OAF209" s="875"/>
      <c r="OAG209" s="875"/>
      <c r="OAH209" s="875"/>
      <c r="OAI209" s="875"/>
      <c r="OAJ209" s="875"/>
      <c r="OAK209" s="875"/>
      <c r="OAL209" s="875"/>
      <c r="OAM209" s="875"/>
      <c r="OAN209" s="875"/>
      <c r="OAO209" s="875"/>
      <c r="OAP209" s="875"/>
      <c r="OAQ209" s="875"/>
      <c r="OAR209" s="875"/>
      <c r="OAS209" s="875"/>
      <c r="OAT209" s="875"/>
      <c r="OAU209" s="875"/>
      <c r="OAV209" s="875"/>
      <c r="OAW209" s="875"/>
      <c r="OAX209" s="875"/>
      <c r="OAY209" s="875"/>
      <c r="OAZ209" s="875"/>
      <c r="OBA209" s="875"/>
      <c r="OBB209" s="875"/>
      <c r="OBC209" s="875"/>
      <c r="OBD209" s="875"/>
      <c r="OBE209" s="875"/>
      <c r="OBF209" s="875"/>
      <c r="OBG209" s="875"/>
      <c r="OBH209" s="875"/>
      <c r="OBI209" s="875"/>
      <c r="OBJ209" s="875"/>
      <c r="OBK209" s="875"/>
      <c r="OBL209" s="875"/>
      <c r="OBM209" s="875"/>
      <c r="OBN209" s="875"/>
      <c r="OBO209" s="875"/>
      <c r="OBP209" s="875"/>
      <c r="OBQ209" s="875"/>
      <c r="OBR209" s="875"/>
      <c r="OBS209" s="875"/>
      <c r="OBT209" s="875"/>
      <c r="OBU209" s="875"/>
      <c r="OBV209" s="875"/>
      <c r="OBW209" s="875"/>
      <c r="OBX209" s="875"/>
      <c r="OBY209" s="875"/>
      <c r="OBZ209" s="875"/>
      <c r="OCA209" s="875"/>
      <c r="OCB209" s="875"/>
      <c r="OCC209" s="875"/>
      <c r="OCD209" s="875"/>
      <c r="OCE209" s="875"/>
      <c r="OCF209" s="875"/>
      <c r="OCG209" s="875"/>
      <c r="OCH209" s="875"/>
      <c r="OCI209" s="875"/>
      <c r="OCJ209" s="875"/>
      <c r="OCK209" s="875"/>
      <c r="OCL209" s="875"/>
      <c r="OCM209" s="875"/>
      <c r="OCN209" s="875"/>
      <c r="OCO209" s="875"/>
      <c r="OCP209" s="875"/>
      <c r="OCQ209" s="875"/>
      <c r="OCR209" s="875"/>
      <c r="OCS209" s="875"/>
      <c r="OCU209" s="875"/>
      <c r="OCV209" s="875"/>
      <c r="OCW209" s="875"/>
      <c r="OCX209" s="875"/>
      <c r="OCY209" s="875"/>
      <c r="OCZ209" s="875"/>
      <c r="ODA209" s="875"/>
      <c r="ODB209" s="875"/>
      <c r="ODC209" s="875"/>
      <c r="ODD209" s="875"/>
      <c r="ODE209" s="875"/>
      <c r="ODF209" s="875"/>
      <c r="ODG209" s="875"/>
      <c r="ODH209" s="875"/>
      <c r="ODI209" s="875"/>
      <c r="ODJ209" s="875"/>
      <c r="ODK209" s="875"/>
      <c r="ODL209" s="875"/>
      <c r="ODM209" s="875"/>
      <c r="ODN209" s="875"/>
      <c r="ODO209" s="875"/>
      <c r="ODP209" s="875"/>
      <c r="ODQ209" s="875"/>
      <c r="ODR209" s="875"/>
      <c r="ODS209" s="875"/>
      <c r="ODT209" s="875"/>
      <c r="ODU209" s="875"/>
      <c r="ODV209" s="875"/>
      <c r="ODW209" s="875"/>
      <c r="ODX209" s="875"/>
      <c r="ODY209" s="875"/>
      <c r="ODZ209" s="875"/>
      <c r="OEA209" s="875"/>
      <c r="OEB209" s="875"/>
      <c r="OEC209" s="875"/>
      <c r="OED209" s="875"/>
      <c r="OEE209" s="875"/>
      <c r="OEF209" s="875"/>
      <c r="OEG209" s="875"/>
      <c r="OEH209" s="875"/>
      <c r="OEI209" s="875"/>
      <c r="OEJ209" s="875"/>
      <c r="OEK209" s="875"/>
      <c r="OEL209" s="875"/>
      <c r="OEM209" s="875"/>
      <c r="OEN209" s="875"/>
      <c r="OEO209" s="875"/>
      <c r="OEP209" s="875"/>
      <c r="OEQ209" s="875"/>
      <c r="OER209" s="875"/>
      <c r="OES209" s="875"/>
      <c r="OET209" s="875"/>
      <c r="OEU209" s="875"/>
      <c r="OEV209" s="875"/>
      <c r="OEW209" s="875"/>
      <c r="OEX209" s="875"/>
      <c r="OEY209" s="875"/>
      <c r="OEZ209" s="875"/>
      <c r="OFA209" s="875"/>
      <c r="OFB209" s="875"/>
      <c r="OFC209" s="875"/>
      <c r="OFD209" s="875"/>
      <c r="OFE209" s="875"/>
      <c r="OFF209" s="875"/>
      <c r="OFG209" s="875"/>
      <c r="OFH209" s="875"/>
      <c r="OFI209" s="875"/>
      <c r="OFJ209" s="875"/>
      <c r="OFK209" s="875"/>
      <c r="OFL209" s="875"/>
      <c r="OFM209" s="875"/>
      <c r="OFN209" s="875"/>
      <c r="OFO209" s="875"/>
      <c r="OFP209" s="875"/>
      <c r="OFQ209" s="875"/>
      <c r="OFR209" s="875"/>
      <c r="OFS209" s="875"/>
      <c r="OFT209" s="875"/>
      <c r="OFU209" s="875"/>
      <c r="OFV209" s="875"/>
      <c r="OFW209" s="875"/>
      <c r="OFX209" s="875"/>
      <c r="OFY209" s="875"/>
      <c r="OFZ209" s="875"/>
      <c r="OGA209" s="875"/>
      <c r="OGB209" s="875"/>
      <c r="OGC209" s="875"/>
      <c r="OGD209" s="875"/>
      <c r="OGE209" s="875"/>
      <c r="OGF209" s="875"/>
      <c r="OGG209" s="875"/>
      <c r="OGH209" s="875"/>
      <c r="OGI209" s="875"/>
      <c r="OGJ209" s="875"/>
      <c r="OGK209" s="875"/>
      <c r="OGL209" s="875"/>
      <c r="OGM209" s="875"/>
      <c r="OGN209" s="875"/>
      <c r="OGO209" s="875"/>
      <c r="OGP209" s="875"/>
      <c r="OGQ209" s="875"/>
      <c r="OGR209" s="875"/>
      <c r="OGS209" s="875"/>
      <c r="OGT209" s="875"/>
      <c r="OGU209" s="875"/>
      <c r="OGV209" s="875"/>
      <c r="OGW209" s="875"/>
      <c r="OGX209" s="875"/>
      <c r="OGY209" s="875"/>
      <c r="OGZ209" s="875"/>
      <c r="OHA209" s="875"/>
      <c r="OHB209" s="875"/>
      <c r="OHC209" s="875"/>
      <c r="OHD209" s="875"/>
      <c r="OHE209" s="875"/>
      <c r="OHF209" s="875"/>
      <c r="OHG209" s="875"/>
      <c r="OHH209" s="875"/>
      <c r="OHI209" s="875"/>
      <c r="OHJ209" s="875"/>
      <c r="OHK209" s="875"/>
      <c r="OHL209" s="875"/>
      <c r="OHM209" s="875"/>
      <c r="OHN209" s="875"/>
      <c r="OHO209" s="875"/>
      <c r="OHP209" s="875"/>
      <c r="OHQ209" s="875"/>
      <c r="OHR209" s="875"/>
      <c r="OHS209" s="875"/>
      <c r="OHT209" s="875"/>
      <c r="OHU209" s="875"/>
      <c r="OHV209" s="875"/>
      <c r="OHW209" s="875"/>
      <c r="OHX209" s="875"/>
      <c r="OHY209" s="875"/>
      <c r="OHZ209" s="875"/>
      <c r="OIA209" s="875"/>
      <c r="OIB209" s="875"/>
      <c r="OIC209" s="875"/>
      <c r="OID209" s="875"/>
      <c r="OIE209" s="875"/>
      <c r="OIF209" s="875"/>
      <c r="OIG209" s="875"/>
      <c r="OIH209" s="875"/>
      <c r="OII209" s="875"/>
      <c r="OIJ209" s="875"/>
      <c r="OIK209" s="875"/>
      <c r="OIL209" s="875"/>
      <c r="OIM209" s="875"/>
      <c r="OIN209" s="875"/>
      <c r="OIO209" s="875"/>
      <c r="OIP209" s="875"/>
      <c r="OIQ209" s="875"/>
      <c r="OIR209" s="875"/>
      <c r="OIS209" s="875"/>
      <c r="OIT209" s="875"/>
      <c r="OIU209" s="875"/>
      <c r="OIV209" s="875"/>
      <c r="OIW209" s="875"/>
      <c r="OIX209" s="875"/>
      <c r="OIY209" s="875"/>
      <c r="OIZ209" s="875"/>
      <c r="OJA209" s="875"/>
      <c r="OJB209" s="875"/>
      <c r="OJC209" s="875"/>
      <c r="OJD209" s="875"/>
      <c r="OJE209" s="875"/>
      <c r="OJF209" s="875"/>
      <c r="OJG209" s="875"/>
      <c r="OJH209" s="875"/>
      <c r="OJI209" s="875"/>
      <c r="OJJ209" s="875"/>
      <c r="OJK209" s="875"/>
      <c r="OJL209" s="875"/>
      <c r="OJM209" s="875"/>
      <c r="OJN209" s="875"/>
      <c r="OJO209" s="875"/>
      <c r="OJP209" s="875"/>
      <c r="OJQ209" s="875"/>
      <c r="OJR209" s="875"/>
      <c r="OJS209" s="875"/>
      <c r="OJT209" s="875"/>
      <c r="OJU209" s="875"/>
      <c r="OJV209" s="875"/>
      <c r="OJW209" s="875"/>
      <c r="OJX209" s="875"/>
      <c r="OJY209" s="875"/>
      <c r="OJZ209" s="875"/>
      <c r="OKA209" s="875"/>
      <c r="OKB209" s="875"/>
      <c r="OKC209" s="875"/>
      <c r="OKD209" s="875"/>
      <c r="OKE209" s="875"/>
      <c r="OKF209" s="875"/>
      <c r="OKG209" s="875"/>
      <c r="OKH209" s="875"/>
      <c r="OKI209" s="875"/>
      <c r="OKJ209" s="875"/>
      <c r="OKK209" s="875"/>
      <c r="OKL209" s="875"/>
      <c r="OKM209" s="875"/>
      <c r="OKN209" s="875"/>
      <c r="OKO209" s="875"/>
      <c r="OKP209" s="875"/>
      <c r="OKQ209" s="875"/>
      <c r="OKR209" s="875"/>
      <c r="OKS209" s="875"/>
      <c r="OKT209" s="875"/>
      <c r="OKU209" s="875"/>
      <c r="OKV209" s="875"/>
      <c r="OKW209" s="875"/>
      <c r="OKX209" s="875"/>
      <c r="OKY209" s="875"/>
      <c r="OKZ209" s="875"/>
      <c r="OLA209" s="875"/>
      <c r="OLB209" s="875"/>
      <c r="OLC209" s="875"/>
      <c r="OLD209" s="875"/>
      <c r="OLE209" s="875"/>
      <c r="OLF209" s="875"/>
      <c r="OLG209" s="875"/>
      <c r="OLH209" s="875"/>
      <c r="OLI209" s="875"/>
      <c r="OLJ209" s="875"/>
      <c r="OLK209" s="875"/>
      <c r="OLL209" s="875"/>
      <c r="OLM209" s="875"/>
      <c r="OLN209" s="875"/>
      <c r="OLO209" s="875"/>
      <c r="OLP209" s="875"/>
      <c r="OLQ209" s="875"/>
      <c r="OLR209" s="875"/>
      <c r="OLS209" s="875"/>
      <c r="OLT209" s="875"/>
      <c r="OLU209" s="875"/>
      <c r="OLV209" s="875"/>
      <c r="OLW209" s="875"/>
      <c r="OLX209" s="875"/>
      <c r="OLY209" s="875"/>
      <c r="OLZ209" s="875"/>
      <c r="OMA209" s="875"/>
      <c r="OMB209" s="875"/>
      <c r="OMC209" s="875"/>
      <c r="OMD209" s="875"/>
      <c r="OME209" s="875"/>
      <c r="OMF209" s="875"/>
      <c r="OMG209" s="875"/>
      <c r="OMH209" s="875"/>
      <c r="OMI209" s="875"/>
      <c r="OMJ209" s="875"/>
      <c r="OMK209" s="875"/>
      <c r="OML209" s="875"/>
      <c r="OMM209" s="875"/>
      <c r="OMN209" s="875"/>
      <c r="OMO209" s="875"/>
      <c r="OMQ209" s="875"/>
      <c r="OMR209" s="875"/>
      <c r="OMS209" s="875"/>
      <c r="OMT209" s="875"/>
      <c r="OMU209" s="875"/>
      <c r="OMV209" s="875"/>
      <c r="OMW209" s="875"/>
      <c r="OMX209" s="875"/>
      <c r="OMY209" s="875"/>
      <c r="OMZ209" s="875"/>
      <c r="ONA209" s="875"/>
      <c r="ONB209" s="875"/>
      <c r="ONC209" s="875"/>
      <c r="OND209" s="875"/>
      <c r="ONE209" s="875"/>
      <c r="ONF209" s="875"/>
      <c r="ONG209" s="875"/>
      <c r="ONH209" s="875"/>
      <c r="ONI209" s="875"/>
      <c r="ONJ209" s="875"/>
      <c r="ONK209" s="875"/>
      <c r="ONL209" s="875"/>
      <c r="ONM209" s="875"/>
      <c r="ONN209" s="875"/>
      <c r="ONO209" s="875"/>
      <c r="ONP209" s="875"/>
      <c r="ONQ209" s="875"/>
      <c r="ONR209" s="875"/>
      <c r="ONS209" s="875"/>
      <c r="ONT209" s="875"/>
      <c r="ONU209" s="875"/>
      <c r="ONV209" s="875"/>
      <c r="ONW209" s="875"/>
      <c r="ONX209" s="875"/>
      <c r="ONY209" s="875"/>
      <c r="ONZ209" s="875"/>
      <c r="OOA209" s="875"/>
      <c r="OOB209" s="875"/>
      <c r="OOC209" s="875"/>
      <c r="OOD209" s="875"/>
      <c r="OOE209" s="875"/>
      <c r="OOF209" s="875"/>
      <c r="OOG209" s="875"/>
      <c r="OOH209" s="875"/>
      <c r="OOI209" s="875"/>
      <c r="OOJ209" s="875"/>
      <c r="OOK209" s="875"/>
      <c r="OOL209" s="875"/>
      <c r="OOM209" s="875"/>
      <c r="OON209" s="875"/>
      <c r="OOO209" s="875"/>
      <c r="OOP209" s="875"/>
      <c r="OOQ209" s="875"/>
      <c r="OOR209" s="875"/>
      <c r="OOS209" s="875"/>
      <c r="OOT209" s="875"/>
      <c r="OOU209" s="875"/>
      <c r="OOV209" s="875"/>
      <c r="OOW209" s="875"/>
      <c r="OOX209" s="875"/>
      <c r="OOY209" s="875"/>
      <c r="OOZ209" s="875"/>
      <c r="OPA209" s="875"/>
      <c r="OPB209" s="875"/>
      <c r="OPC209" s="875"/>
      <c r="OPD209" s="875"/>
      <c r="OPE209" s="875"/>
      <c r="OPF209" s="875"/>
      <c r="OPG209" s="875"/>
      <c r="OPH209" s="875"/>
      <c r="OPI209" s="875"/>
      <c r="OPJ209" s="875"/>
      <c r="OPK209" s="875"/>
      <c r="OPL209" s="875"/>
      <c r="OPM209" s="875"/>
      <c r="OPN209" s="875"/>
      <c r="OPO209" s="875"/>
      <c r="OPP209" s="875"/>
      <c r="OPQ209" s="875"/>
      <c r="OPR209" s="875"/>
      <c r="OPS209" s="875"/>
      <c r="OPT209" s="875"/>
      <c r="OPU209" s="875"/>
      <c r="OPV209" s="875"/>
      <c r="OPW209" s="875"/>
      <c r="OPX209" s="875"/>
      <c r="OPY209" s="875"/>
      <c r="OPZ209" s="875"/>
      <c r="OQA209" s="875"/>
      <c r="OQB209" s="875"/>
      <c r="OQC209" s="875"/>
      <c r="OQD209" s="875"/>
      <c r="OQE209" s="875"/>
      <c r="OQF209" s="875"/>
      <c r="OQG209" s="875"/>
      <c r="OQH209" s="875"/>
      <c r="OQI209" s="875"/>
      <c r="OQJ209" s="875"/>
      <c r="OQK209" s="875"/>
      <c r="OQL209" s="875"/>
      <c r="OQM209" s="875"/>
      <c r="OQN209" s="875"/>
      <c r="OQO209" s="875"/>
      <c r="OQP209" s="875"/>
      <c r="OQQ209" s="875"/>
      <c r="OQR209" s="875"/>
      <c r="OQS209" s="875"/>
      <c r="OQT209" s="875"/>
      <c r="OQU209" s="875"/>
      <c r="OQV209" s="875"/>
      <c r="OQW209" s="875"/>
      <c r="OQX209" s="875"/>
      <c r="OQY209" s="875"/>
      <c r="OQZ209" s="875"/>
      <c r="ORA209" s="875"/>
      <c r="ORB209" s="875"/>
      <c r="ORC209" s="875"/>
      <c r="ORD209" s="875"/>
      <c r="ORE209" s="875"/>
      <c r="ORF209" s="875"/>
      <c r="ORG209" s="875"/>
      <c r="ORH209" s="875"/>
      <c r="ORI209" s="875"/>
      <c r="ORJ209" s="875"/>
      <c r="ORK209" s="875"/>
      <c r="ORL209" s="875"/>
      <c r="ORM209" s="875"/>
      <c r="ORN209" s="875"/>
      <c r="ORO209" s="875"/>
      <c r="ORP209" s="875"/>
      <c r="ORQ209" s="875"/>
      <c r="ORR209" s="875"/>
      <c r="ORS209" s="875"/>
      <c r="ORT209" s="875"/>
      <c r="ORU209" s="875"/>
      <c r="ORV209" s="875"/>
      <c r="ORW209" s="875"/>
      <c r="ORX209" s="875"/>
      <c r="ORY209" s="875"/>
      <c r="ORZ209" s="875"/>
      <c r="OSA209" s="875"/>
      <c r="OSB209" s="875"/>
      <c r="OSC209" s="875"/>
      <c r="OSD209" s="875"/>
      <c r="OSE209" s="875"/>
      <c r="OSF209" s="875"/>
      <c r="OSG209" s="875"/>
      <c r="OSH209" s="875"/>
      <c r="OSI209" s="875"/>
      <c r="OSJ209" s="875"/>
      <c r="OSK209" s="875"/>
      <c r="OSL209" s="875"/>
      <c r="OSM209" s="875"/>
      <c r="OSN209" s="875"/>
      <c r="OSO209" s="875"/>
      <c r="OSP209" s="875"/>
      <c r="OSQ209" s="875"/>
      <c r="OSR209" s="875"/>
      <c r="OSS209" s="875"/>
      <c r="OST209" s="875"/>
      <c r="OSU209" s="875"/>
      <c r="OSV209" s="875"/>
      <c r="OSW209" s="875"/>
      <c r="OSX209" s="875"/>
      <c r="OSY209" s="875"/>
      <c r="OSZ209" s="875"/>
      <c r="OTA209" s="875"/>
      <c r="OTB209" s="875"/>
      <c r="OTC209" s="875"/>
      <c r="OTD209" s="875"/>
      <c r="OTE209" s="875"/>
      <c r="OTF209" s="875"/>
      <c r="OTG209" s="875"/>
      <c r="OTH209" s="875"/>
      <c r="OTI209" s="875"/>
      <c r="OTJ209" s="875"/>
      <c r="OTK209" s="875"/>
      <c r="OTL209" s="875"/>
      <c r="OTM209" s="875"/>
      <c r="OTN209" s="875"/>
      <c r="OTO209" s="875"/>
      <c r="OTP209" s="875"/>
      <c r="OTQ209" s="875"/>
      <c r="OTR209" s="875"/>
      <c r="OTS209" s="875"/>
      <c r="OTT209" s="875"/>
      <c r="OTU209" s="875"/>
      <c r="OTV209" s="875"/>
      <c r="OTW209" s="875"/>
      <c r="OTX209" s="875"/>
      <c r="OTY209" s="875"/>
      <c r="OTZ209" s="875"/>
      <c r="OUA209" s="875"/>
      <c r="OUB209" s="875"/>
      <c r="OUC209" s="875"/>
      <c r="OUD209" s="875"/>
      <c r="OUE209" s="875"/>
      <c r="OUF209" s="875"/>
      <c r="OUG209" s="875"/>
      <c r="OUH209" s="875"/>
      <c r="OUI209" s="875"/>
      <c r="OUJ209" s="875"/>
      <c r="OUK209" s="875"/>
      <c r="OUL209" s="875"/>
      <c r="OUM209" s="875"/>
      <c r="OUN209" s="875"/>
      <c r="OUO209" s="875"/>
      <c r="OUP209" s="875"/>
      <c r="OUQ209" s="875"/>
      <c r="OUR209" s="875"/>
      <c r="OUS209" s="875"/>
      <c r="OUT209" s="875"/>
      <c r="OUU209" s="875"/>
      <c r="OUV209" s="875"/>
      <c r="OUW209" s="875"/>
      <c r="OUX209" s="875"/>
      <c r="OUY209" s="875"/>
      <c r="OUZ209" s="875"/>
      <c r="OVA209" s="875"/>
      <c r="OVB209" s="875"/>
      <c r="OVC209" s="875"/>
      <c r="OVD209" s="875"/>
      <c r="OVE209" s="875"/>
      <c r="OVF209" s="875"/>
      <c r="OVG209" s="875"/>
      <c r="OVH209" s="875"/>
      <c r="OVI209" s="875"/>
      <c r="OVJ209" s="875"/>
      <c r="OVK209" s="875"/>
      <c r="OVL209" s="875"/>
      <c r="OVM209" s="875"/>
      <c r="OVN209" s="875"/>
      <c r="OVO209" s="875"/>
      <c r="OVP209" s="875"/>
      <c r="OVQ209" s="875"/>
      <c r="OVR209" s="875"/>
      <c r="OVS209" s="875"/>
      <c r="OVT209" s="875"/>
      <c r="OVU209" s="875"/>
      <c r="OVV209" s="875"/>
      <c r="OVW209" s="875"/>
      <c r="OVX209" s="875"/>
      <c r="OVY209" s="875"/>
      <c r="OVZ209" s="875"/>
      <c r="OWA209" s="875"/>
      <c r="OWB209" s="875"/>
      <c r="OWC209" s="875"/>
      <c r="OWD209" s="875"/>
      <c r="OWE209" s="875"/>
      <c r="OWF209" s="875"/>
      <c r="OWG209" s="875"/>
      <c r="OWH209" s="875"/>
      <c r="OWI209" s="875"/>
      <c r="OWJ209" s="875"/>
      <c r="OWK209" s="875"/>
      <c r="OWM209" s="875"/>
      <c r="OWN209" s="875"/>
      <c r="OWO209" s="875"/>
      <c r="OWP209" s="875"/>
      <c r="OWQ209" s="875"/>
      <c r="OWR209" s="875"/>
      <c r="OWS209" s="875"/>
      <c r="OWT209" s="875"/>
      <c r="OWU209" s="875"/>
      <c r="OWV209" s="875"/>
      <c r="OWW209" s="875"/>
      <c r="OWX209" s="875"/>
      <c r="OWY209" s="875"/>
      <c r="OWZ209" s="875"/>
      <c r="OXA209" s="875"/>
      <c r="OXB209" s="875"/>
      <c r="OXC209" s="875"/>
      <c r="OXD209" s="875"/>
      <c r="OXE209" s="875"/>
      <c r="OXF209" s="875"/>
      <c r="OXG209" s="875"/>
      <c r="OXH209" s="875"/>
      <c r="OXI209" s="875"/>
      <c r="OXJ209" s="875"/>
      <c r="OXK209" s="875"/>
      <c r="OXL209" s="875"/>
      <c r="OXM209" s="875"/>
      <c r="OXN209" s="875"/>
      <c r="OXO209" s="875"/>
      <c r="OXP209" s="875"/>
      <c r="OXQ209" s="875"/>
      <c r="OXR209" s="875"/>
      <c r="OXS209" s="875"/>
      <c r="OXT209" s="875"/>
      <c r="OXU209" s="875"/>
      <c r="OXV209" s="875"/>
      <c r="OXW209" s="875"/>
      <c r="OXX209" s="875"/>
      <c r="OXY209" s="875"/>
      <c r="OXZ209" s="875"/>
      <c r="OYA209" s="875"/>
      <c r="OYB209" s="875"/>
      <c r="OYC209" s="875"/>
      <c r="OYD209" s="875"/>
      <c r="OYE209" s="875"/>
      <c r="OYF209" s="875"/>
      <c r="OYG209" s="875"/>
      <c r="OYH209" s="875"/>
      <c r="OYI209" s="875"/>
      <c r="OYJ209" s="875"/>
      <c r="OYK209" s="875"/>
      <c r="OYL209" s="875"/>
      <c r="OYM209" s="875"/>
      <c r="OYN209" s="875"/>
      <c r="OYO209" s="875"/>
      <c r="OYP209" s="875"/>
      <c r="OYQ209" s="875"/>
      <c r="OYR209" s="875"/>
      <c r="OYS209" s="875"/>
      <c r="OYT209" s="875"/>
      <c r="OYU209" s="875"/>
      <c r="OYV209" s="875"/>
      <c r="OYW209" s="875"/>
      <c r="OYX209" s="875"/>
      <c r="OYY209" s="875"/>
      <c r="OYZ209" s="875"/>
      <c r="OZA209" s="875"/>
      <c r="OZB209" s="875"/>
      <c r="OZC209" s="875"/>
      <c r="OZD209" s="875"/>
      <c r="OZE209" s="875"/>
      <c r="OZF209" s="875"/>
      <c r="OZG209" s="875"/>
      <c r="OZH209" s="875"/>
      <c r="OZI209" s="875"/>
      <c r="OZJ209" s="875"/>
      <c r="OZK209" s="875"/>
      <c r="OZL209" s="875"/>
      <c r="OZM209" s="875"/>
      <c r="OZN209" s="875"/>
      <c r="OZO209" s="875"/>
      <c r="OZP209" s="875"/>
      <c r="OZQ209" s="875"/>
      <c r="OZR209" s="875"/>
      <c r="OZS209" s="875"/>
      <c r="OZT209" s="875"/>
      <c r="OZU209" s="875"/>
      <c r="OZV209" s="875"/>
      <c r="OZW209" s="875"/>
      <c r="OZX209" s="875"/>
      <c r="OZY209" s="875"/>
      <c r="OZZ209" s="875"/>
      <c r="PAA209" s="875"/>
      <c r="PAB209" s="875"/>
      <c r="PAC209" s="875"/>
      <c r="PAD209" s="875"/>
      <c r="PAE209" s="875"/>
      <c r="PAF209" s="875"/>
      <c r="PAG209" s="875"/>
      <c r="PAH209" s="875"/>
      <c r="PAI209" s="875"/>
      <c r="PAJ209" s="875"/>
      <c r="PAK209" s="875"/>
      <c r="PAL209" s="875"/>
      <c r="PAM209" s="875"/>
      <c r="PAN209" s="875"/>
      <c r="PAO209" s="875"/>
      <c r="PAP209" s="875"/>
      <c r="PAQ209" s="875"/>
      <c r="PAR209" s="875"/>
      <c r="PAS209" s="875"/>
      <c r="PAT209" s="875"/>
      <c r="PAU209" s="875"/>
      <c r="PAV209" s="875"/>
      <c r="PAW209" s="875"/>
      <c r="PAX209" s="875"/>
      <c r="PAY209" s="875"/>
      <c r="PAZ209" s="875"/>
      <c r="PBA209" s="875"/>
      <c r="PBB209" s="875"/>
      <c r="PBC209" s="875"/>
      <c r="PBD209" s="875"/>
      <c r="PBE209" s="875"/>
      <c r="PBF209" s="875"/>
      <c r="PBG209" s="875"/>
      <c r="PBH209" s="875"/>
      <c r="PBI209" s="875"/>
      <c r="PBJ209" s="875"/>
      <c r="PBK209" s="875"/>
      <c r="PBL209" s="875"/>
      <c r="PBM209" s="875"/>
      <c r="PBN209" s="875"/>
      <c r="PBO209" s="875"/>
      <c r="PBP209" s="875"/>
      <c r="PBQ209" s="875"/>
      <c r="PBR209" s="875"/>
      <c r="PBS209" s="875"/>
      <c r="PBT209" s="875"/>
      <c r="PBU209" s="875"/>
      <c r="PBV209" s="875"/>
      <c r="PBW209" s="875"/>
      <c r="PBX209" s="875"/>
      <c r="PBY209" s="875"/>
      <c r="PBZ209" s="875"/>
      <c r="PCA209" s="875"/>
      <c r="PCB209" s="875"/>
      <c r="PCC209" s="875"/>
      <c r="PCD209" s="875"/>
      <c r="PCE209" s="875"/>
      <c r="PCF209" s="875"/>
      <c r="PCG209" s="875"/>
      <c r="PCH209" s="875"/>
      <c r="PCI209" s="875"/>
      <c r="PCJ209" s="875"/>
      <c r="PCK209" s="875"/>
      <c r="PCL209" s="875"/>
      <c r="PCM209" s="875"/>
      <c r="PCN209" s="875"/>
      <c r="PCO209" s="875"/>
      <c r="PCP209" s="875"/>
      <c r="PCQ209" s="875"/>
      <c r="PCR209" s="875"/>
      <c r="PCS209" s="875"/>
      <c r="PCT209" s="875"/>
      <c r="PCU209" s="875"/>
      <c r="PCV209" s="875"/>
      <c r="PCW209" s="875"/>
      <c r="PCX209" s="875"/>
      <c r="PCY209" s="875"/>
      <c r="PCZ209" s="875"/>
      <c r="PDA209" s="875"/>
      <c r="PDB209" s="875"/>
      <c r="PDC209" s="875"/>
      <c r="PDD209" s="875"/>
      <c r="PDE209" s="875"/>
      <c r="PDF209" s="875"/>
      <c r="PDG209" s="875"/>
      <c r="PDH209" s="875"/>
      <c r="PDI209" s="875"/>
      <c r="PDJ209" s="875"/>
      <c r="PDK209" s="875"/>
      <c r="PDL209" s="875"/>
      <c r="PDM209" s="875"/>
      <c r="PDN209" s="875"/>
      <c r="PDO209" s="875"/>
      <c r="PDP209" s="875"/>
      <c r="PDQ209" s="875"/>
      <c r="PDR209" s="875"/>
      <c r="PDS209" s="875"/>
      <c r="PDT209" s="875"/>
      <c r="PDU209" s="875"/>
      <c r="PDV209" s="875"/>
      <c r="PDW209" s="875"/>
      <c r="PDX209" s="875"/>
      <c r="PDY209" s="875"/>
      <c r="PDZ209" s="875"/>
      <c r="PEA209" s="875"/>
      <c r="PEB209" s="875"/>
      <c r="PEC209" s="875"/>
      <c r="PED209" s="875"/>
      <c r="PEE209" s="875"/>
      <c r="PEF209" s="875"/>
      <c r="PEG209" s="875"/>
      <c r="PEH209" s="875"/>
      <c r="PEI209" s="875"/>
      <c r="PEJ209" s="875"/>
      <c r="PEK209" s="875"/>
      <c r="PEL209" s="875"/>
      <c r="PEM209" s="875"/>
      <c r="PEN209" s="875"/>
      <c r="PEO209" s="875"/>
      <c r="PEP209" s="875"/>
      <c r="PEQ209" s="875"/>
      <c r="PER209" s="875"/>
      <c r="PES209" s="875"/>
      <c r="PET209" s="875"/>
      <c r="PEU209" s="875"/>
      <c r="PEV209" s="875"/>
      <c r="PEW209" s="875"/>
      <c r="PEX209" s="875"/>
      <c r="PEY209" s="875"/>
      <c r="PEZ209" s="875"/>
      <c r="PFA209" s="875"/>
      <c r="PFB209" s="875"/>
      <c r="PFC209" s="875"/>
      <c r="PFD209" s="875"/>
      <c r="PFE209" s="875"/>
      <c r="PFF209" s="875"/>
      <c r="PFG209" s="875"/>
      <c r="PFH209" s="875"/>
      <c r="PFI209" s="875"/>
      <c r="PFJ209" s="875"/>
      <c r="PFK209" s="875"/>
      <c r="PFL209" s="875"/>
      <c r="PFM209" s="875"/>
      <c r="PFN209" s="875"/>
      <c r="PFO209" s="875"/>
      <c r="PFP209" s="875"/>
      <c r="PFQ209" s="875"/>
      <c r="PFR209" s="875"/>
      <c r="PFS209" s="875"/>
      <c r="PFT209" s="875"/>
      <c r="PFU209" s="875"/>
      <c r="PFV209" s="875"/>
      <c r="PFW209" s="875"/>
      <c r="PFX209" s="875"/>
      <c r="PFY209" s="875"/>
      <c r="PFZ209" s="875"/>
      <c r="PGA209" s="875"/>
      <c r="PGB209" s="875"/>
      <c r="PGC209" s="875"/>
      <c r="PGD209" s="875"/>
      <c r="PGE209" s="875"/>
      <c r="PGF209" s="875"/>
      <c r="PGG209" s="875"/>
      <c r="PGI209" s="875"/>
      <c r="PGJ209" s="875"/>
      <c r="PGK209" s="875"/>
      <c r="PGL209" s="875"/>
      <c r="PGM209" s="875"/>
      <c r="PGN209" s="875"/>
      <c r="PGO209" s="875"/>
      <c r="PGP209" s="875"/>
      <c r="PGQ209" s="875"/>
      <c r="PGR209" s="875"/>
      <c r="PGS209" s="875"/>
      <c r="PGT209" s="875"/>
      <c r="PGU209" s="875"/>
      <c r="PGV209" s="875"/>
      <c r="PGW209" s="875"/>
      <c r="PGX209" s="875"/>
      <c r="PGY209" s="875"/>
      <c r="PGZ209" s="875"/>
      <c r="PHA209" s="875"/>
      <c r="PHB209" s="875"/>
      <c r="PHC209" s="875"/>
      <c r="PHD209" s="875"/>
      <c r="PHE209" s="875"/>
      <c r="PHF209" s="875"/>
      <c r="PHG209" s="875"/>
      <c r="PHH209" s="875"/>
      <c r="PHI209" s="875"/>
      <c r="PHJ209" s="875"/>
      <c r="PHK209" s="875"/>
      <c r="PHL209" s="875"/>
      <c r="PHM209" s="875"/>
      <c r="PHN209" s="875"/>
      <c r="PHO209" s="875"/>
      <c r="PHP209" s="875"/>
      <c r="PHQ209" s="875"/>
      <c r="PHR209" s="875"/>
      <c r="PHS209" s="875"/>
      <c r="PHT209" s="875"/>
      <c r="PHU209" s="875"/>
      <c r="PHV209" s="875"/>
      <c r="PHW209" s="875"/>
      <c r="PHX209" s="875"/>
      <c r="PHY209" s="875"/>
      <c r="PHZ209" s="875"/>
      <c r="PIA209" s="875"/>
      <c r="PIB209" s="875"/>
      <c r="PIC209" s="875"/>
      <c r="PID209" s="875"/>
      <c r="PIE209" s="875"/>
      <c r="PIF209" s="875"/>
      <c r="PIG209" s="875"/>
      <c r="PIH209" s="875"/>
      <c r="PII209" s="875"/>
      <c r="PIJ209" s="875"/>
      <c r="PIK209" s="875"/>
      <c r="PIL209" s="875"/>
      <c r="PIM209" s="875"/>
      <c r="PIN209" s="875"/>
      <c r="PIO209" s="875"/>
      <c r="PIP209" s="875"/>
      <c r="PIQ209" s="875"/>
      <c r="PIR209" s="875"/>
      <c r="PIS209" s="875"/>
      <c r="PIT209" s="875"/>
      <c r="PIU209" s="875"/>
      <c r="PIV209" s="875"/>
      <c r="PIW209" s="875"/>
      <c r="PIX209" s="875"/>
      <c r="PIY209" s="875"/>
      <c r="PIZ209" s="875"/>
      <c r="PJA209" s="875"/>
      <c r="PJB209" s="875"/>
      <c r="PJC209" s="875"/>
      <c r="PJD209" s="875"/>
      <c r="PJE209" s="875"/>
      <c r="PJF209" s="875"/>
      <c r="PJG209" s="875"/>
      <c r="PJH209" s="875"/>
      <c r="PJI209" s="875"/>
      <c r="PJJ209" s="875"/>
      <c r="PJK209" s="875"/>
      <c r="PJL209" s="875"/>
      <c r="PJM209" s="875"/>
      <c r="PJN209" s="875"/>
      <c r="PJO209" s="875"/>
      <c r="PJP209" s="875"/>
      <c r="PJQ209" s="875"/>
      <c r="PJR209" s="875"/>
      <c r="PJS209" s="875"/>
      <c r="PJT209" s="875"/>
      <c r="PJU209" s="875"/>
      <c r="PJV209" s="875"/>
      <c r="PJW209" s="875"/>
      <c r="PJX209" s="875"/>
      <c r="PJY209" s="875"/>
      <c r="PJZ209" s="875"/>
      <c r="PKA209" s="875"/>
      <c r="PKB209" s="875"/>
      <c r="PKC209" s="875"/>
      <c r="PKD209" s="875"/>
      <c r="PKE209" s="875"/>
      <c r="PKF209" s="875"/>
      <c r="PKG209" s="875"/>
      <c r="PKH209" s="875"/>
      <c r="PKI209" s="875"/>
      <c r="PKJ209" s="875"/>
      <c r="PKK209" s="875"/>
      <c r="PKL209" s="875"/>
      <c r="PKM209" s="875"/>
      <c r="PKN209" s="875"/>
      <c r="PKO209" s="875"/>
      <c r="PKP209" s="875"/>
      <c r="PKQ209" s="875"/>
      <c r="PKR209" s="875"/>
      <c r="PKS209" s="875"/>
      <c r="PKT209" s="875"/>
      <c r="PKU209" s="875"/>
      <c r="PKV209" s="875"/>
      <c r="PKW209" s="875"/>
      <c r="PKX209" s="875"/>
      <c r="PKY209" s="875"/>
      <c r="PKZ209" s="875"/>
      <c r="PLA209" s="875"/>
      <c r="PLB209" s="875"/>
      <c r="PLC209" s="875"/>
      <c r="PLD209" s="875"/>
      <c r="PLE209" s="875"/>
      <c r="PLF209" s="875"/>
      <c r="PLG209" s="875"/>
      <c r="PLH209" s="875"/>
      <c r="PLI209" s="875"/>
      <c r="PLJ209" s="875"/>
      <c r="PLK209" s="875"/>
      <c r="PLL209" s="875"/>
      <c r="PLM209" s="875"/>
      <c r="PLN209" s="875"/>
      <c r="PLO209" s="875"/>
      <c r="PLP209" s="875"/>
      <c r="PLQ209" s="875"/>
      <c r="PLR209" s="875"/>
      <c r="PLS209" s="875"/>
      <c r="PLT209" s="875"/>
      <c r="PLU209" s="875"/>
      <c r="PLV209" s="875"/>
      <c r="PLW209" s="875"/>
      <c r="PLX209" s="875"/>
      <c r="PLY209" s="875"/>
      <c r="PLZ209" s="875"/>
      <c r="PMA209" s="875"/>
      <c r="PMB209" s="875"/>
      <c r="PMC209" s="875"/>
      <c r="PMD209" s="875"/>
      <c r="PME209" s="875"/>
      <c r="PMF209" s="875"/>
      <c r="PMG209" s="875"/>
      <c r="PMH209" s="875"/>
      <c r="PMI209" s="875"/>
      <c r="PMJ209" s="875"/>
      <c r="PMK209" s="875"/>
      <c r="PML209" s="875"/>
      <c r="PMM209" s="875"/>
      <c r="PMN209" s="875"/>
      <c r="PMO209" s="875"/>
      <c r="PMP209" s="875"/>
      <c r="PMQ209" s="875"/>
      <c r="PMR209" s="875"/>
      <c r="PMS209" s="875"/>
      <c r="PMT209" s="875"/>
      <c r="PMU209" s="875"/>
      <c r="PMV209" s="875"/>
      <c r="PMW209" s="875"/>
      <c r="PMX209" s="875"/>
      <c r="PMY209" s="875"/>
      <c r="PMZ209" s="875"/>
      <c r="PNA209" s="875"/>
      <c r="PNB209" s="875"/>
      <c r="PNC209" s="875"/>
      <c r="PND209" s="875"/>
      <c r="PNE209" s="875"/>
      <c r="PNF209" s="875"/>
      <c r="PNG209" s="875"/>
      <c r="PNH209" s="875"/>
      <c r="PNI209" s="875"/>
      <c r="PNJ209" s="875"/>
      <c r="PNK209" s="875"/>
      <c r="PNL209" s="875"/>
      <c r="PNM209" s="875"/>
      <c r="PNN209" s="875"/>
      <c r="PNO209" s="875"/>
      <c r="PNP209" s="875"/>
      <c r="PNQ209" s="875"/>
      <c r="PNR209" s="875"/>
      <c r="PNS209" s="875"/>
      <c r="PNT209" s="875"/>
      <c r="PNU209" s="875"/>
      <c r="PNV209" s="875"/>
      <c r="PNW209" s="875"/>
      <c r="PNX209" s="875"/>
      <c r="PNY209" s="875"/>
      <c r="PNZ209" s="875"/>
      <c r="POA209" s="875"/>
      <c r="POB209" s="875"/>
      <c r="POC209" s="875"/>
      <c r="POD209" s="875"/>
      <c r="POE209" s="875"/>
      <c r="POF209" s="875"/>
      <c r="POG209" s="875"/>
      <c r="POH209" s="875"/>
      <c r="POI209" s="875"/>
      <c r="POJ209" s="875"/>
      <c r="POK209" s="875"/>
      <c r="POL209" s="875"/>
      <c r="POM209" s="875"/>
      <c r="PON209" s="875"/>
      <c r="POO209" s="875"/>
      <c r="POP209" s="875"/>
      <c r="POQ209" s="875"/>
      <c r="POR209" s="875"/>
      <c r="POS209" s="875"/>
      <c r="POT209" s="875"/>
      <c r="POU209" s="875"/>
      <c r="POV209" s="875"/>
      <c r="POW209" s="875"/>
      <c r="POX209" s="875"/>
      <c r="POY209" s="875"/>
      <c r="POZ209" s="875"/>
      <c r="PPA209" s="875"/>
      <c r="PPB209" s="875"/>
      <c r="PPC209" s="875"/>
      <c r="PPD209" s="875"/>
      <c r="PPE209" s="875"/>
      <c r="PPF209" s="875"/>
      <c r="PPG209" s="875"/>
      <c r="PPH209" s="875"/>
      <c r="PPI209" s="875"/>
      <c r="PPJ209" s="875"/>
      <c r="PPK209" s="875"/>
      <c r="PPL209" s="875"/>
      <c r="PPM209" s="875"/>
      <c r="PPN209" s="875"/>
      <c r="PPO209" s="875"/>
      <c r="PPP209" s="875"/>
      <c r="PPQ209" s="875"/>
      <c r="PPR209" s="875"/>
      <c r="PPS209" s="875"/>
      <c r="PPT209" s="875"/>
      <c r="PPU209" s="875"/>
      <c r="PPV209" s="875"/>
      <c r="PPW209" s="875"/>
      <c r="PPX209" s="875"/>
      <c r="PPY209" s="875"/>
      <c r="PPZ209" s="875"/>
      <c r="PQA209" s="875"/>
      <c r="PQB209" s="875"/>
      <c r="PQC209" s="875"/>
      <c r="PQE209" s="875"/>
      <c r="PQF209" s="875"/>
      <c r="PQG209" s="875"/>
      <c r="PQH209" s="875"/>
      <c r="PQI209" s="875"/>
      <c r="PQJ209" s="875"/>
      <c r="PQK209" s="875"/>
      <c r="PQL209" s="875"/>
      <c r="PQM209" s="875"/>
      <c r="PQN209" s="875"/>
      <c r="PQO209" s="875"/>
      <c r="PQP209" s="875"/>
      <c r="PQQ209" s="875"/>
      <c r="PQR209" s="875"/>
      <c r="PQS209" s="875"/>
      <c r="PQT209" s="875"/>
      <c r="PQU209" s="875"/>
      <c r="PQV209" s="875"/>
      <c r="PQW209" s="875"/>
      <c r="PQX209" s="875"/>
      <c r="PQY209" s="875"/>
      <c r="PQZ209" s="875"/>
      <c r="PRA209" s="875"/>
      <c r="PRB209" s="875"/>
      <c r="PRC209" s="875"/>
      <c r="PRD209" s="875"/>
      <c r="PRE209" s="875"/>
      <c r="PRF209" s="875"/>
      <c r="PRG209" s="875"/>
      <c r="PRH209" s="875"/>
      <c r="PRI209" s="875"/>
      <c r="PRJ209" s="875"/>
      <c r="PRK209" s="875"/>
      <c r="PRL209" s="875"/>
      <c r="PRM209" s="875"/>
      <c r="PRN209" s="875"/>
      <c r="PRO209" s="875"/>
      <c r="PRP209" s="875"/>
      <c r="PRQ209" s="875"/>
      <c r="PRR209" s="875"/>
      <c r="PRS209" s="875"/>
      <c r="PRT209" s="875"/>
      <c r="PRU209" s="875"/>
      <c r="PRV209" s="875"/>
      <c r="PRW209" s="875"/>
      <c r="PRX209" s="875"/>
      <c r="PRY209" s="875"/>
      <c r="PRZ209" s="875"/>
      <c r="PSA209" s="875"/>
      <c r="PSB209" s="875"/>
      <c r="PSC209" s="875"/>
      <c r="PSD209" s="875"/>
      <c r="PSE209" s="875"/>
      <c r="PSF209" s="875"/>
      <c r="PSG209" s="875"/>
      <c r="PSH209" s="875"/>
      <c r="PSI209" s="875"/>
      <c r="PSJ209" s="875"/>
      <c r="PSK209" s="875"/>
      <c r="PSL209" s="875"/>
      <c r="PSM209" s="875"/>
      <c r="PSN209" s="875"/>
      <c r="PSO209" s="875"/>
      <c r="PSP209" s="875"/>
      <c r="PSQ209" s="875"/>
      <c r="PSR209" s="875"/>
      <c r="PSS209" s="875"/>
      <c r="PST209" s="875"/>
      <c r="PSU209" s="875"/>
      <c r="PSV209" s="875"/>
      <c r="PSW209" s="875"/>
      <c r="PSX209" s="875"/>
      <c r="PSY209" s="875"/>
      <c r="PSZ209" s="875"/>
      <c r="PTA209" s="875"/>
      <c r="PTB209" s="875"/>
      <c r="PTC209" s="875"/>
      <c r="PTD209" s="875"/>
      <c r="PTE209" s="875"/>
      <c r="PTF209" s="875"/>
      <c r="PTG209" s="875"/>
      <c r="PTH209" s="875"/>
      <c r="PTI209" s="875"/>
      <c r="PTJ209" s="875"/>
      <c r="PTK209" s="875"/>
      <c r="PTL209" s="875"/>
      <c r="PTM209" s="875"/>
      <c r="PTN209" s="875"/>
      <c r="PTO209" s="875"/>
      <c r="PTP209" s="875"/>
      <c r="PTQ209" s="875"/>
      <c r="PTR209" s="875"/>
      <c r="PTS209" s="875"/>
      <c r="PTT209" s="875"/>
      <c r="PTU209" s="875"/>
      <c r="PTV209" s="875"/>
      <c r="PTW209" s="875"/>
      <c r="PTX209" s="875"/>
      <c r="PTY209" s="875"/>
      <c r="PTZ209" s="875"/>
      <c r="PUA209" s="875"/>
      <c r="PUB209" s="875"/>
      <c r="PUC209" s="875"/>
      <c r="PUD209" s="875"/>
      <c r="PUE209" s="875"/>
      <c r="PUF209" s="875"/>
      <c r="PUG209" s="875"/>
      <c r="PUH209" s="875"/>
      <c r="PUI209" s="875"/>
      <c r="PUJ209" s="875"/>
      <c r="PUK209" s="875"/>
      <c r="PUL209" s="875"/>
      <c r="PUM209" s="875"/>
      <c r="PUN209" s="875"/>
      <c r="PUO209" s="875"/>
      <c r="PUP209" s="875"/>
      <c r="PUQ209" s="875"/>
      <c r="PUR209" s="875"/>
      <c r="PUS209" s="875"/>
      <c r="PUT209" s="875"/>
      <c r="PUU209" s="875"/>
      <c r="PUV209" s="875"/>
      <c r="PUW209" s="875"/>
      <c r="PUX209" s="875"/>
      <c r="PUY209" s="875"/>
      <c r="PUZ209" s="875"/>
      <c r="PVA209" s="875"/>
      <c r="PVB209" s="875"/>
      <c r="PVC209" s="875"/>
      <c r="PVD209" s="875"/>
      <c r="PVE209" s="875"/>
      <c r="PVF209" s="875"/>
      <c r="PVG209" s="875"/>
      <c r="PVH209" s="875"/>
      <c r="PVI209" s="875"/>
      <c r="PVJ209" s="875"/>
      <c r="PVK209" s="875"/>
      <c r="PVL209" s="875"/>
      <c r="PVM209" s="875"/>
      <c r="PVN209" s="875"/>
      <c r="PVO209" s="875"/>
      <c r="PVP209" s="875"/>
      <c r="PVQ209" s="875"/>
      <c r="PVR209" s="875"/>
      <c r="PVS209" s="875"/>
      <c r="PVT209" s="875"/>
      <c r="PVU209" s="875"/>
      <c r="PVV209" s="875"/>
      <c r="PVW209" s="875"/>
      <c r="PVX209" s="875"/>
      <c r="PVY209" s="875"/>
      <c r="PVZ209" s="875"/>
      <c r="PWA209" s="875"/>
      <c r="PWB209" s="875"/>
      <c r="PWC209" s="875"/>
      <c r="PWD209" s="875"/>
      <c r="PWE209" s="875"/>
      <c r="PWF209" s="875"/>
      <c r="PWG209" s="875"/>
      <c r="PWH209" s="875"/>
      <c r="PWI209" s="875"/>
      <c r="PWJ209" s="875"/>
      <c r="PWK209" s="875"/>
      <c r="PWL209" s="875"/>
      <c r="PWM209" s="875"/>
      <c r="PWN209" s="875"/>
      <c r="PWO209" s="875"/>
      <c r="PWP209" s="875"/>
      <c r="PWQ209" s="875"/>
      <c r="PWR209" s="875"/>
      <c r="PWS209" s="875"/>
      <c r="PWT209" s="875"/>
      <c r="PWU209" s="875"/>
      <c r="PWV209" s="875"/>
      <c r="PWW209" s="875"/>
      <c r="PWX209" s="875"/>
      <c r="PWY209" s="875"/>
      <c r="PWZ209" s="875"/>
      <c r="PXA209" s="875"/>
      <c r="PXB209" s="875"/>
      <c r="PXC209" s="875"/>
      <c r="PXD209" s="875"/>
      <c r="PXE209" s="875"/>
      <c r="PXF209" s="875"/>
      <c r="PXG209" s="875"/>
      <c r="PXH209" s="875"/>
      <c r="PXI209" s="875"/>
      <c r="PXJ209" s="875"/>
      <c r="PXK209" s="875"/>
      <c r="PXL209" s="875"/>
      <c r="PXM209" s="875"/>
      <c r="PXN209" s="875"/>
      <c r="PXO209" s="875"/>
      <c r="PXP209" s="875"/>
      <c r="PXQ209" s="875"/>
      <c r="PXR209" s="875"/>
      <c r="PXS209" s="875"/>
      <c r="PXT209" s="875"/>
      <c r="PXU209" s="875"/>
      <c r="PXV209" s="875"/>
      <c r="PXW209" s="875"/>
      <c r="PXX209" s="875"/>
      <c r="PXY209" s="875"/>
      <c r="PXZ209" s="875"/>
      <c r="PYA209" s="875"/>
      <c r="PYB209" s="875"/>
      <c r="PYC209" s="875"/>
      <c r="PYD209" s="875"/>
      <c r="PYE209" s="875"/>
      <c r="PYF209" s="875"/>
      <c r="PYG209" s="875"/>
      <c r="PYH209" s="875"/>
      <c r="PYI209" s="875"/>
      <c r="PYJ209" s="875"/>
      <c r="PYK209" s="875"/>
      <c r="PYL209" s="875"/>
      <c r="PYM209" s="875"/>
      <c r="PYN209" s="875"/>
      <c r="PYO209" s="875"/>
      <c r="PYP209" s="875"/>
      <c r="PYQ209" s="875"/>
      <c r="PYR209" s="875"/>
      <c r="PYS209" s="875"/>
      <c r="PYT209" s="875"/>
      <c r="PYU209" s="875"/>
      <c r="PYV209" s="875"/>
      <c r="PYW209" s="875"/>
      <c r="PYX209" s="875"/>
      <c r="PYY209" s="875"/>
      <c r="PYZ209" s="875"/>
      <c r="PZA209" s="875"/>
      <c r="PZB209" s="875"/>
      <c r="PZC209" s="875"/>
      <c r="PZD209" s="875"/>
      <c r="PZE209" s="875"/>
      <c r="PZF209" s="875"/>
      <c r="PZG209" s="875"/>
      <c r="PZH209" s="875"/>
      <c r="PZI209" s="875"/>
      <c r="PZJ209" s="875"/>
      <c r="PZK209" s="875"/>
      <c r="PZL209" s="875"/>
      <c r="PZM209" s="875"/>
      <c r="PZN209" s="875"/>
      <c r="PZO209" s="875"/>
      <c r="PZP209" s="875"/>
      <c r="PZQ209" s="875"/>
      <c r="PZR209" s="875"/>
      <c r="PZS209" s="875"/>
      <c r="PZT209" s="875"/>
      <c r="PZU209" s="875"/>
      <c r="PZV209" s="875"/>
      <c r="PZW209" s="875"/>
      <c r="PZX209" s="875"/>
      <c r="PZY209" s="875"/>
      <c r="QAA209" s="875"/>
      <c r="QAB209" s="875"/>
      <c r="QAC209" s="875"/>
      <c r="QAD209" s="875"/>
      <c r="QAE209" s="875"/>
      <c r="QAF209" s="875"/>
      <c r="QAG209" s="875"/>
      <c r="QAH209" s="875"/>
      <c r="QAI209" s="875"/>
      <c r="QAJ209" s="875"/>
      <c r="QAK209" s="875"/>
      <c r="QAL209" s="875"/>
      <c r="QAM209" s="875"/>
      <c r="QAN209" s="875"/>
      <c r="QAO209" s="875"/>
      <c r="QAP209" s="875"/>
      <c r="QAQ209" s="875"/>
      <c r="QAR209" s="875"/>
      <c r="QAS209" s="875"/>
      <c r="QAT209" s="875"/>
      <c r="QAU209" s="875"/>
      <c r="QAV209" s="875"/>
      <c r="QAW209" s="875"/>
      <c r="QAX209" s="875"/>
      <c r="QAY209" s="875"/>
      <c r="QAZ209" s="875"/>
      <c r="QBA209" s="875"/>
      <c r="QBB209" s="875"/>
      <c r="QBC209" s="875"/>
      <c r="QBD209" s="875"/>
      <c r="QBE209" s="875"/>
      <c r="QBF209" s="875"/>
      <c r="QBG209" s="875"/>
      <c r="QBH209" s="875"/>
      <c r="QBI209" s="875"/>
      <c r="QBJ209" s="875"/>
      <c r="QBK209" s="875"/>
      <c r="QBL209" s="875"/>
      <c r="QBM209" s="875"/>
      <c r="QBN209" s="875"/>
      <c r="QBO209" s="875"/>
      <c r="QBP209" s="875"/>
      <c r="QBQ209" s="875"/>
      <c r="QBR209" s="875"/>
      <c r="QBS209" s="875"/>
      <c r="QBT209" s="875"/>
      <c r="QBU209" s="875"/>
      <c r="QBV209" s="875"/>
      <c r="QBW209" s="875"/>
      <c r="QBX209" s="875"/>
      <c r="QBY209" s="875"/>
      <c r="QBZ209" s="875"/>
      <c r="QCA209" s="875"/>
      <c r="QCB209" s="875"/>
      <c r="QCC209" s="875"/>
      <c r="QCD209" s="875"/>
      <c r="QCE209" s="875"/>
      <c r="QCF209" s="875"/>
      <c r="QCG209" s="875"/>
      <c r="QCH209" s="875"/>
      <c r="QCI209" s="875"/>
      <c r="QCJ209" s="875"/>
      <c r="QCK209" s="875"/>
      <c r="QCL209" s="875"/>
      <c r="QCM209" s="875"/>
      <c r="QCN209" s="875"/>
      <c r="QCO209" s="875"/>
      <c r="QCP209" s="875"/>
      <c r="QCQ209" s="875"/>
      <c r="QCR209" s="875"/>
      <c r="QCS209" s="875"/>
      <c r="QCT209" s="875"/>
      <c r="QCU209" s="875"/>
      <c r="QCV209" s="875"/>
      <c r="QCW209" s="875"/>
      <c r="QCX209" s="875"/>
      <c r="QCY209" s="875"/>
      <c r="QCZ209" s="875"/>
      <c r="QDA209" s="875"/>
      <c r="QDB209" s="875"/>
      <c r="QDC209" s="875"/>
      <c r="QDD209" s="875"/>
      <c r="QDE209" s="875"/>
      <c r="QDF209" s="875"/>
      <c r="QDG209" s="875"/>
      <c r="QDH209" s="875"/>
      <c r="QDI209" s="875"/>
      <c r="QDJ209" s="875"/>
      <c r="QDK209" s="875"/>
      <c r="QDL209" s="875"/>
      <c r="QDM209" s="875"/>
      <c r="QDN209" s="875"/>
      <c r="QDO209" s="875"/>
      <c r="QDP209" s="875"/>
      <c r="QDQ209" s="875"/>
      <c r="QDR209" s="875"/>
      <c r="QDS209" s="875"/>
      <c r="QDT209" s="875"/>
      <c r="QDU209" s="875"/>
      <c r="QDV209" s="875"/>
      <c r="QDW209" s="875"/>
      <c r="QDX209" s="875"/>
      <c r="QDY209" s="875"/>
      <c r="QDZ209" s="875"/>
      <c r="QEA209" s="875"/>
      <c r="QEB209" s="875"/>
      <c r="QEC209" s="875"/>
      <c r="QED209" s="875"/>
      <c r="QEE209" s="875"/>
      <c r="QEF209" s="875"/>
      <c r="QEG209" s="875"/>
      <c r="QEH209" s="875"/>
      <c r="QEI209" s="875"/>
      <c r="QEJ209" s="875"/>
      <c r="QEK209" s="875"/>
      <c r="QEL209" s="875"/>
      <c r="QEM209" s="875"/>
      <c r="QEN209" s="875"/>
      <c r="QEO209" s="875"/>
      <c r="QEP209" s="875"/>
      <c r="QEQ209" s="875"/>
      <c r="QER209" s="875"/>
      <c r="QES209" s="875"/>
      <c r="QET209" s="875"/>
      <c r="QEU209" s="875"/>
      <c r="QEV209" s="875"/>
      <c r="QEW209" s="875"/>
      <c r="QEX209" s="875"/>
      <c r="QEY209" s="875"/>
      <c r="QEZ209" s="875"/>
      <c r="QFA209" s="875"/>
      <c r="QFB209" s="875"/>
      <c r="QFC209" s="875"/>
      <c r="QFD209" s="875"/>
      <c r="QFE209" s="875"/>
      <c r="QFF209" s="875"/>
      <c r="QFG209" s="875"/>
      <c r="QFH209" s="875"/>
      <c r="QFI209" s="875"/>
      <c r="QFJ209" s="875"/>
      <c r="QFK209" s="875"/>
      <c r="QFL209" s="875"/>
      <c r="QFM209" s="875"/>
      <c r="QFN209" s="875"/>
      <c r="QFO209" s="875"/>
      <c r="QFP209" s="875"/>
      <c r="QFQ209" s="875"/>
      <c r="QFR209" s="875"/>
      <c r="QFS209" s="875"/>
      <c r="QFT209" s="875"/>
      <c r="QFU209" s="875"/>
      <c r="QFV209" s="875"/>
      <c r="QFW209" s="875"/>
      <c r="QFX209" s="875"/>
      <c r="QFY209" s="875"/>
      <c r="QFZ209" s="875"/>
      <c r="QGA209" s="875"/>
      <c r="QGB209" s="875"/>
      <c r="QGC209" s="875"/>
      <c r="QGD209" s="875"/>
      <c r="QGE209" s="875"/>
      <c r="QGF209" s="875"/>
      <c r="QGG209" s="875"/>
      <c r="QGH209" s="875"/>
      <c r="QGI209" s="875"/>
      <c r="QGJ209" s="875"/>
      <c r="QGK209" s="875"/>
      <c r="QGL209" s="875"/>
      <c r="QGM209" s="875"/>
      <c r="QGN209" s="875"/>
      <c r="QGO209" s="875"/>
      <c r="QGP209" s="875"/>
      <c r="QGQ209" s="875"/>
      <c r="QGR209" s="875"/>
      <c r="QGS209" s="875"/>
      <c r="QGT209" s="875"/>
      <c r="QGU209" s="875"/>
      <c r="QGV209" s="875"/>
      <c r="QGW209" s="875"/>
      <c r="QGX209" s="875"/>
      <c r="QGY209" s="875"/>
      <c r="QGZ209" s="875"/>
      <c r="QHA209" s="875"/>
      <c r="QHB209" s="875"/>
      <c r="QHC209" s="875"/>
      <c r="QHD209" s="875"/>
      <c r="QHE209" s="875"/>
      <c r="QHF209" s="875"/>
      <c r="QHG209" s="875"/>
      <c r="QHH209" s="875"/>
      <c r="QHI209" s="875"/>
      <c r="QHJ209" s="875"/>
      <c r="QHK209" s="875"/>
      <c r="QHL209" s="875"/>
      <c r="QHM209" s="875"/>
      <c r="QHN209" s="875"/>
      <c r="QHO209" s="875"/>
      <c r="QHP209" s="875"/>
      <c r="QHQ209" s="875"/>
      <c r="QHR209" s="875"/>
      <c r="QHS209" s="875"/>
      <c r="QHT209" s="875"/>
      <c r="QHU209" s="875"/>
      <c r="QHV209" s="875"/>
      <c r="QHW209" s="875"/>
      <c r="QHX209" s="875"/>
      <c r="QHY209" s="875"/>
      <c r="QHZ209" s="875"/>
      <c r="QIA209" s="875"/>
      <c r="QIB209" s="875"/>
      <c r="QIC209" s="875"/>
      <c r="QID209" s="875"/>
      <c r="QIE209" s="875"/>
      <c r="QIF209" s="875"/>
      <c r="QIG209" s="875"/>
      <c r="QIH209" s="875"/>
      <c r="QII209" s="875"/>
      <c r="QIJ209" s="875"/>
      <c r="QIK209" s="875"/>
      <c r="QIL209" s="875"/>
      <c r="QIM209" s="875"/>
      <c r="QIN209" s="875"/>
      <c r="QIO209" s="875"/>
      <c r="QIP209" s="875"/>
      <c r="QIQ209" s="875"/>
      <c r="QIR209" s="875"/>
      <c r="QIS209" s="875"/>
      <c r="QIT209" s="875"/>
      <c r="QIU209" s="875"/>
      <c r="QIV209" s="875"/>
      <c r="QIW209" s="875"/>
      <c r="QIX209" s="875"/>
      <c r="QIY209" s="875"/>
      <c r="QIZ209" s="875"/>
      <c r="QJA209" s="875"/>
      <c r="QJB209" s="875"/>
      <c r="QJC209" s="875"/>
      <c r="QJD209" s="875"/>
      <c r="QJE209" s="875"/>
      <c r="QJF209" s="875"/>
      <c r="QJG209" s="875"/>
      <c r="QJH209" s="875"/>
      <c r="QJI209" s="875"/>
      <c r="QJJ209" s="875"/>
      <c r="QJK209" s="875"/>
      <c r="QJL209" s="875"/>
      <c r="QJM209" s="875"/>
      <c r="QJN209" s="875"/>
      <c r="QJO209" s="875"/>
      <c r="QJP209" s="875"/>
      <c r="QJQ209" s="875"/>
      <c r="QJR209" s="875"/>
      <c r="QJS209" s="875"/>
      <c r="QJT209" s="875"/>
      <c r="QJU209" s="875"/>
      <c r="QJW209" s="875"/>
      <c r="QJX209" s="875"/>
      <c r="QJY209" s="875"/>
      <c r="QJZ209" s="875"/>
      <c r="QKA209" s="875"/>
      <c r="QKB209" s="875"/>
      <c r="QKC209" s="875"/>
      <c r="QKD209" s="875"/>
      <c r="QKE209" s="875"/>
      <c r="QKF209" s="875"/>
      <c r="QKG209" s="875"/>
      <c r="QKH209" s="875"/>
      <c r="QKI209" s="875"/>
      <c r="QKJ209" s="875"/>
      <c r="QKK209" s="875"/>
      <c r="QKL209" s="875"/>
      <c r="QKM209" s="875"/>
      <c r="QKN209" s="875"/>
      <c r="QKO209" s="875"/>
      <c r="QKP209" s="875"/>
      <c r="QKQ209" s="875"/>
      <c r="QKR209" s="875"/>
      <c r="QKS209" s="875"/>
      <c r="QKT209" s="875"/>
      <c r="QKU209" s="875"/>
      <c r="QKV209" s="875"/>
      <c r="QKW209" s="875"/>
      <c r="QKX209" s="875"/>
      <c r="QKY209" s="875"/>
      <c r="QKZ209" s="875"/>
      <c r="QLA209" s="875"/>
      <c r="QLB209" s="875"/>
      <c r="QLC209" s="875"/>
      <c r="QLD209" s="875"/>
      <c r="QLE209" s="875"/>
      <c r="QLF209" s="875"/>
      <c r="QLG209" s="875"/>
      <c r="QLH209" s="875"/>
      <c r="QLI209" s="875"/>
      <c r="QLJ209" s="875"/>
      <c r="QLK209" s="875"/>
      <c r="QLL209" s="875"/>
      <c r="QLM209" s="875"/>
      <c r="QLN209" s="875"/>
      <c r="QLO209" s="875"/>
      <c r="QLP209" s="875"/>
      <c r="QLQ209" s="875"/>
      <c r="QLR209" s="875"/>
      <c r="QLS209" s="875"/>
      <c r="QLT209" s="875"/>
      <c r="QLU209" s="875"/>
      <c r="QLV209" s="875"/>
      <c r="QLW209" s="875"/>
      <c r="QLX209" s="875"/>
      <c r="QLY209" s="875"/>
      <c r="QLZ209" s="875"/>
      <c r="QMA209" s="875"/>
      <c r="QMB209" s="875"/>
      <c r="QMC209" s="875"/>
      <c r="QMD209" s="875"/>
      <c r="QME209" s="875"/>
      <c r="QMF209" s="875"/>
      <c r="QMG209" s="875"/>
      <c r="QMH209" s="875"/>
      <c r="QMI209" s="875"/>
      <c r="QMJ209" s="875"/>
      <c r="QMK209" s="875"/>
      <c r="QML209" s="875"/>
      <c r="QMM209" s="875"/>
      <c r="QMN209" s="875"/>
      <c r="QMO209" s="875"/>
      <c r="QMP209" s="875"/>
      <c r="QMQ209" s="875"/>
      <c r="QMR209" s="875"/>
      <c r="QMS209" s="875"/>
      <c r="QMT209" s="875"/>
      <c r="QMU209" s="875"/>
      <c r="QMV209" s="875"/>
      <c r="QMW209" s="875"/>
      <c r="QMX209" s="875"/>
      <c r="QMY209" s="875"/>
      <c r="QMZ209" s="875"/>
      <c r="QNA209" s="875"/>
      <c r="QNB209" s="875"/>
      <c r="QNC209" s="875"/>
      <c r="QND209" s="875"/>
      <c r="QNE209" s="875"/>
      <c r="QNF209" s="875"/>
      <c r="QNG209" s="875"/>
      <c r="QNH209" s="875"/>
      <c r="QNI209" s="875"/>
      <c r="QNJ209" s="875"/>
      <c r="QNK209" s="875"/>
      <c r="QNL209" s="875"/>
      <c r="QNM209" s="875"/>
      <c r="QNN209" s="875"/>
      <c r="QNO209" s="875"/>
      <c r="QNP209" s="875"/>
      <c r="QNQ209" s="875"/>
      <c r="QNR209" s="875"/>
      <c r="QNS209" s="875"/>
      <c r="QNT209" s="875"/>
      <c r="QNU209" s="875"/>
      <c r="QNV209" s="875"/>
      <c r="QNW209" s="875"/>
      <c r="QNX209" s="875"/>
      <c r="QNY209" s="875"/>
      <c r="QNZ209" s="875"/>
      <c r="QOA209" s="875"/>
      <c r="QOB209" s="875"/>
      <c r="QOC209" s="875"/>
      <c r="QOD209" s="875"/>
      <c r="QOE209" s="875"/>
      <c r="QOF209" s="875"/>
      <c r="QOG209" s="875"/>
      <c r="QOH209" s="875"/>
      <c r="QOI209" s="875"/>
      <c r="QOJ209" s="875"/>
      <c r="QOK209" s="875"/>
      <c r="QOL209" s="875"/>
      <c r="QOM209" s="875"/>
      <c r="QON209" s="875"/>
      <c r="QOO209" s="875"/>
      <c r="QOP209" s="875"/>
      <c r="QOQ209" s="875"/>
      <c r="QOR209" s="875"/>
      <c r="QOS209" s="875"/>
      <c r="QOT209" s="875"/>
      <c r="QOU209" s="875"/>
      <c r="QOV209" s="875"/>
      <c r="QOW209" s="875"/>
      <c r="QOX209" s="875"/>
      <c r="QOY209" s="875"/>
      <c r="QOZ209" s="875"/>
      <c r="QPA209" s="875"/>
      <c r="QPB209" s="875"/>
      <c r="QPC209" s="875"/>
      <c r="QPD209" s="875"/>
      <c r="QPE209" s="875"/>
      <c r="QPF209" s="875"/>
      <c r="QPG209" s="875"/>
      <c r="QPH209" s="875"/>
      <c r="QPI209" s="875"/>
      <c r="QPJ209" s="875"/>
      <c r="QPK209" s="875"/>
      <c r="QPL209" s="875"/>
      <c r="QPM209" s="875"/>
      <c r="QPN209" s="875"/>
      <c r="QPO209" s="875"/>
      <c r="QPP209" s="875"/>
      <c r="QPQ209" s="875"/>
      <c r="QPR209" s="875"/>
      <c r="QPS209" s="875"/>
      <c r="QPT209" s="875"/>
      <c r="QPU209" s="875"/>
      <c r="QPV209" s="875"/>
      <c r="QPW209" s="875"/>
      <c r="QPX209" s="875"/>
      <c r="QPY209" s="875"/>
      <c r="QPZ209" s="875"/>
      <c r="QQA209" s="875"/>
      <c r="QQB209" s="875"/>
      <c r="QQC209" s="875"/>
      <c r="QQD209" s="875"/>
      <c r="QQE209" s="875"/>
      <c r="QQF209" s="875"/>
      <c r="QQG209" s="875"/>
      <c r="QQH209" s="875"/>
      <c r="QQI209" s="875"/>
      <c r="QQJ209" s="875"/>
      <c r="QQK209" s="875"/>
      <c r="QQL209" s="875"/>
      <c r="QQM209" s="875"/>
      <c r="QQN209" s="875"/>
      <c r="QQO209" s="875"/>
      <c r="QQP209" s="875"/>
      <c r="QQQ209" s="875"/>
      <c r="QQR209" s="875"/>
      <c r="QQS209" s="875"/>
      <c r="QQT209" s="875"/>
      <c r="QQU209" s="875"/>
      <c r="QQV209" s="875"/>
      <c r="QQW209" s="875"/>
      <c r="QQX209" s="875"/>
      <c r="QQY209" s="875"/>
      <c r="QQZ209" s="875"/>
      <c r="QRA209" s="875"/>
      <c r="QRB209" s="875"/>
      <c r="QRC209" s="875"/>
      <c r="QRD209" s="875"/>
      <c r="QRE209" s="875"/>
      <c r="QRF209" s="875"/>
      <c r="QRG209" s="875"/>
      <c r="QRH209" s="875"/>
      <c r="QRI209" s="875"/>
      <c r="QRJ209" s="875"/>
      <c r="QRK209" s="875"/>
      <c r="QRL209" s="875"/>
      <c r="QRM209" s="875"/>
      <c r="QRN209" s="875"/>
      <c r="QRO209" s="875"/>
      <c r="QRP209" s="875"/>
      <c r="QRQ209" s="875"/>
      <c r="QRR209" s="875"/>
      <c r="QRS209" s="875"/>
      <c r="QRT209" s="875"/>
      <c r="QRU209" s="875"/>
      <c r="QRV209" s="875"/>
      <c r="QRW209" s="875"/>
      <c r="QRX209" s="875"/>
      <c r="QRY209" s="875"/>
      <c r="QRZ209" s="875"/>
      <c r="QSA209" s="875"/>
      <c r="QSB209" s="875"/>
      <c r="QSC209" s="875"/>
      <c r="QSD209" s="875"/>
      <c r="QSE209" s="875"/>
      <c r="QSF209" s="875"/>
      <c r="QSG209" s="875"/>
      <c r="QSH209" s="875"/>
      <c r="QSI209" s="875"/>
      <c r="QSJ209" s="875"/>
      <c r="QSK209" s="875"/>
      <c r="QSL209" s="875"/>
      <c r="QSM209" s="875"/>
      <c r="QSN209" s="875"/>
      <c r="QSO209" s="875"/>
      <c r="QSP209" s="875"/>
      <c r="QSQ209" s="875"/>
      <c r="QSR209" s="875"/>
      <c r="QSS209" s="875"/>
      <c r="QST209" s="875"/>
      <c r="QSU209" s="875"/>
      <c r="QSV209" s="875"/>
      <c r="QSW209" s="875"/>
      <c r="QSX209" s="875"/>
      <c r="QSY209" s="875"/>
      <c r="QSZ209" s="875"/>
      <c r="QTA209" s="875"/>
      <c r="QTB209" s="875"/>
      <c r="QTC209" s="875"/>
      <c r="QTD209" s="875"/>
      <c r="QTE209" s="875"/>
      <c r="QTF209" s="875"/>
      <c r="QTG209" s="875"/>
      <c r="QTH209" s="875"/>
      <c r="QTI209" s="875"/>
      <c r="QTJ209" s="875"/>
      <c r="QTK209" s="875"/>
      <c r="QTL209" s="875"/>
      <c r="QTM209" s="875"/>
      <c r="QTN209" s="875"/>
      <c r="QTO209" s="875"/>
      <c r="QTP209" s="875"/>
      <c r="QTQ209" s="875"/>
      <c r="QTS209" s="875"/>
      <c r="QTT209" s="875"/>
      <c r="QTU209" s="875"/>
      <c r="QTV209" s="875"/>
      <c r="QTW209" s="875"/>
      <c r="QTX209" s="875"/>
      <c r="QTY209" s="875"/>
      <c r="QTZ209" s="875"/>
      <c r="QUA209" s="875"/>
      <c r="QUB209" s="875"/>
      <c r="QUC209" s="875"/>
      <c r="QUD209" s="875"/>
      <c r="QUE209" s="875"/>
      <c r="QUF209" s="875"/>
      <c r="QUG209" s="875"/>
      <c r="QUH209" s="875"/>
      <c r="QUI209" s="875"/>
      <c r="QUJ209" s="875"/>
      <c r="QUK209" s="875"/>
      <c r="QUL209" s="875"/>
      <c r="QUM209" s="875"/>
      <c r="QUN209" s="875"/>
      <c r="QUO209" s="875"/>
      <c r="QUP209" s="875"/>
      <c r="QUQ209" s="875"/>
      <c r="QUR209" s="875"/>
      <c r="QUS209" s="875"/>
      <c r="QUT209" s="875"/>
      <c r="QUU209" s="875"/>
      <c r="QUV209" s="875"/>
      <c r="QUW209" s="875"/>
      <c r="QUX209" s="875"/>
      <c r="QUY209" s="875"/>
      <c r="QUZ209" s="875"/>
      <c r="QVA209" s="875"/>
      <c r="QVB209" s="875"/>
      <c r="QVC209" s="875"/>
      <c r="QVD209" s="875"/>
      <c r="QVE209" s="875"/>
      <c r="QVF209" s="875"/>
      <c r="QVG209" s="875"/>
      <c r="QVH209" s="875"/>
      <c r="QVI209" s="875"/>
      <c r="QVJ209" s="875"/>
      <c r="QVK209" s="875"/>
      <c r="QVL209" s="875"/>
      <c r="QVM209" s="875"/>
      <c r="QVN209" s="875"/>
      <c r="QVO209" s="875"/>
      <c r="QVP209" s="875"/>
      <c r="QVQ209" s="875"/>
      <c r="QVR209" s="875"/>
      <c r="QVS209" s="875"/>
      <c r="QVT209" s="875"/>
      <c r="QVU209" s="875"/>
      <c r="QVV209" s="875"/>
      <c r="QVW209" s="875"/>
      <c r="QVX209" s="875"/>
      <c r="QVY209" s="875"/>
      <c r="QVZ209" s="875"/>
      <c r="QWA209" s="875"/>
      <c r="QWB209" s="875"/>
      <c r="QWC209" s="875"/>
      <c r="QWD209" s="875"/>
      <c r="QWE209" s="875"/>
      <c r="QWF209" s="875"/>
      <c r="QWG209" s="875"/>
      <c r="QWH209" s="875"/>
      <c r="QWI209" s="875"/>
      <c r="QWJ209" s="875"/>
      <c r="QWK209" s="875"/>
      <c r="QWL209" s="875"/>
      <c r="QWM209" s="875"/>
      <c r="QWN209" s="875"/>
      <c r="QWO209" s="875"/>
      <c r="QWP209" s="875"/>
      <c r="QWQ209" s="875"/>
      <c r="QWR209" s="875"/>
      <c r="QWS209" s="875"/>
      <c r="QWT209" s="875"/>
      <c r="QWU209" s="875"/>
      <c r="QWV209" s="875"/>
      <c r="QWW209" s="875"/>
      <c r="QWX209" s="875"/>
      <c r="QWY209" s="875"/>
      <c r="QWZ209" s="875"/>
      <c r="QXA209" s="875"/>
      <c r="QXB209" s="875"/>
      <c r="QXC209" s="875"/>
      <c r="QXD209" s="875"/>
      <c r="QXE209" s="875"/>
      <c r="QXF209" s="875"/>
      <c r="QXG209" s="875"/>
      <c r="QXH209" s="875"/>
      <c r="QXI209" s="875"/>
      <c r="QXJ209" s="875"/>
      <c r="QXK209" s="875"/>
      <c r="QXL209" s="875"/>
      <c r="QXM209" s="875"/>
      <c r="QXN209" s="875"/>
      <c r="QXO209" s="875"/>
      <c r="QXP209" s="875"/>
      <c r="QXQ209" s="875"/>
      <c r="QXR209" s="875"/>
      <c r="QXS209" s="875"/>
      <c r="QXT209" s="875"/>
      <c r="QXU209" s="875"/>
      <c r="QXV209" s="875"/>
      <c r="QXW209" s="875"/>
      <c r="QXX209" s="875"/>
      <c r="QXY209" s="875"/>
      <c r="QXZ209" s="875"/>
      <c r="QYA209" s="875"/>
      <c r="QYB209" s="875"/>
      <c r="QYC209" s="875"/>
      <c r="QYD209" s="875"/>
      <c r="QYE209" s="875"/>
      <c r="QYF209" s="875"/>
      <c r="QYG209" s="875"/>
      <c r="QYH209" s="875"/>
      <c r="QYI209" s="875"/>
      <c r="QYJ209" s="875"/>
      <c r="QYK209" s="875"/>
      <c r="QYL209" s="875"/>
      <c r="QYM209" s="875"/>
      <c r="QYN209" s="875"/>
      <c r="QYO209" s="875"/>
      <c r="QYP209" s="875"/>
      <c r="QYQ209" s="875"/>
      <c r="QYR209" s="875"/>
      <c r="QYS209" s="875"/>
      <c r="QYT209" s="875"/>
      <c r="QYU209" s="875"/>
      <c r="QYV209" s="875"/>
      <c r="QYW209" s="875"/>
      <c r="QYX209" s="875"/>
      <c r="QYY209" s="875"/>
      <c r="QYZ209" s="875"/>
      <c r="QZA209" s="875"/>
      <c r="QZB209" s="875"/>
      <c r="QZC209" s="875"/>
      <c r="QZD209" s="875"/>
      <c r="QZE209" s="875"/>
      <c r="QZF209" s="875"/>
      <c r="QZG209" s="875"/>
      <c r="QZH209" s="875"/>
      <c r="QZI209" s="875"/>
      <c r="QZJ209" s="875"/>
      <c r="QZK209" s="875"/>
      <c r="QZL209" s="875"/>
      <c r="QZM209" s="875"/>
      <c r="QZN209" s="875"/>
      <c r="QZO209" s="875"/>
      <c r="QZP209" s="875"/>
      <c r="QZQ209" s="875"/>
      <c r="QZR209" s="875"/>
      <c r="QZS209" s="875"/>
      <c r="QZT209" s="875"/>
      <c r="QZU209" s="875"/>
      <c r="QZV209" s="875"/>
      <c r="QZW209" s="875"/>
      <c r="QZX209" s="875"/>
      <c r="QZY209" s="875"/>
      <c r="QZZ209" s="875"/>
      <c r="RAA209" s="875"/>
      <c r="RAB209" s="875"/>
      <c r="RAC209" s="875"/>
      <c r="RAD209" s="875"/>
      <c r="RAE209" s="875"/>
      <c r="RAF209" s="875"/>
      <c r="RAG209" s="875"/>
      <c r="RAH209" s="875"/>
      <c r="RAI209" s="875"/>
      <c r="RAJ209" s="875"/>
      <c r="RAK209" s="875"/>
      <c r="RAL209" s="875"/>
      <c r="RAM209" s="875"/>
      <c r="RAN209" s="875"/>
      <c r="RAO209" s="875"/>
      <c r="RAP209" s="875"/>
      <c r="RAQ209" s="875"/>
      <c r="RAR209" s="875"/>
      <c r="RAS209" s="875"/>
      <c r="RAT209" s="875"/>
      <c r="RAU209" s="875"/>
      <c r="RAV209" s="875"/>
      <c r="RAW209" s="875"/>
      <c r="RAX209" s="875"/>
      <c r="RAY209" s="875"/>
      <c r="RAZ209" s="875"/>
      <c r="RBA209" s="875"/>
      <c r="RBB209" s="875"/>
      <c r="RBC209" s="875"/>
      <c r="RBD209" s="875"/>
      <c r="RBE209" s="875"/>
      <c r="RBF209" s="875"/>
      <c r="RBG209" s="875"/>
      <c r="RBH209" s="875"/>
      <c r="RBI209" s="875"/>
      <c r="RBJ209" s="875"/>
      <c r="RBK209" s="875"/>
      <c r="RBL209" s="875"/>
      <c r="RBM209" s="875"/>
      <c r="RBN209" s="875"/>
      <c r="RBO209" s="875"/>
      <c r="RBP209" s="875"/>
      <c r="RBQ209" s="875"/>
      <c r="RBR209" s="875"/>
      <c r="RBS209" s="875"/>
      <c r="RBT209" s="875"/>
      <c r="RBU209" s="875"/>
      <c r="RBV209" s="875"/>
      <c r="RBW209" s="875"/>
      <c r="RBX209" s="875"/>
      <c r="RBY209" s="875"/>
      <c r="RBZ209" s="875"/>
      <c r="RCA209" s="875"/>
      <c r="RCB209" s="875"/>
      <c r="RCC209" s="875"/>
      <c r="RCD209" s="875"/>
      <c r="RCE209" s="875"/>
      <c r="RCF209" s="875"/>
      <c r="RCG209" s="875"/>
      <c r="RCH209" s="875"/>
      <c r="RCI209" s="875"/>
      <c r="RCJ209" s="875"/>
      <c r="RCK209" s="875"/>
      <c r="RCL209" s="875"/>
      <c r="RCM209" s="875"/>
      <c r="RCN209" s="875"/>
      <c r="RCO209" s="875"/>
      <c r="RCP209" s="875"/>
      <c r="RCQ209" s="875"/>
      <c r="RCR209" s="875"/>
      <c r="RCS209" s="875"/>
      <c r="RCT209" s="875"/>
      <c r="RCU209" s="875"/>
      <c r="RCV209" s="875"/>
      <c r="RCW209" s="875"/>
      <c r="RCX209" s="875"/>
      <c r="RCY209" s="875"/>
      <c r="RCZ209" s="875"/>
      <c r="RDA209" s="875"/>
      <c r="RDB209" s="875"/>
      <c r="RDC209" s="875"/>
      <c r="RDD209" s="875"/>
      <c r="RDE209" s="875"/>
      <c r="RDF209" s="875"/>
      <c r="RDG209" s="875"/>
      <c r="RDH209" s="875"/>
      <c r="RDI209" s="875"/>
      <c r="RDJ209" s="875"/>
      <c r="RDK209" s="875"/>
      <c r="RDL209" s="875"/>
      <c r="RDM209" s="875"/>
      <c r="RDO209" s="875"/>
      <c r="RDP209" s="875"/>
      <c r="RDQ209" s="875"/>
      <c r="RDR209" s="875"/>
      <c r="RDS209" s="875"/>
      <c r="RDT209" s="875"/>
      <c r="RDU209" s="875"/>
      <c r="RDV209" s="875"/>
      <c r="RDW209" s="875"/>
      <c r="RDX209" s="875"/>
      <c r="RDY209" s="875"/>
      <c r="RDZ209" s="875"/>
      <c r="REA209" s="875"/>
      <c r="REB209" s="875"/>
      <c r="REC209" s="875"/>
      <c r="RED209" s="875"/>
      <c r="REE209" s="875"/>
      <c r="REF209" s="875"/>
      <c r="REG209" s="875"/>
      <c r="REH209" s="875"/>
      <c r="REI209" s="875"/>
      <c r="REJ209" s="875"/>
      <c r="REK209" s="875"/>
      <c r="REL209" s="875"/>
      <c r="REM209" s="875"/>
      <c r="REN209" s="875"/>
      <c r="REO209" s="875"/>
      <c r="REP209" s="875"/>
      <c r="REQ209" s="875"/>
      <c r="RER209" s="875"/>
      <c r="RES209" s="875"/>
      <c r="RET209" s="875"/>
      <c r="REU209" s="875"/>
      <c r="REV209" s="875"/>
      <c r="REW209" s="875"/>
      <c r="REX209" s="875"/>
      <c r="REY209" s="875"/>
      <c r="REZ209" s="875"/>
      <c r="RFA209" s="875"/>
      <c r="RFB209" s="875"/>
      <c r="RFC209" s="875"/>
      <c r="RFD209" s="875"/>
      <c r="RFE209" s="875"/>
      <c r="RFF209" s="875"/>
      <c r="RFG209" s="875"/>
      <c r="RFH209" s="875"/>
      <c r="RFI209" s="875"/>
      <c r="RFJ209" s="875"/>
      <c r="RFK209" s="875"/>
      <c r="RFL209" s="875"/>
      <c r="RFM209" s="875"/>
      <c r="RFN209" s="875"/>
      <c r="RFO209" s="875"/>
      <c r="RFP209" s="875"/>
      <c r="RFQ209" s="875"/>
      <c r="RFR209" s="875"/>
      <c r="RFS209" s="875"/>
      <c r="RFT209" s="875"/>
      <c r="RFU209" s="875"/>
      <c r="RFV209" s="875"/>
      <c r="RFW209" s="875"/>
      <c r="RFX209" s="875"/>
      <c r="RFY209" s="875"/>
      <c r="RFZ209" s="875"/>
      <c r="RGA209" s="875"/>
      <c r="RGB209" s="875"/>
      <c r="RGC209" s="875"/>
      <c r="RGD209" s="875"/>
      <c r="RGE209" s="875"/>
      <c r="RGF209" s="875"/>
      <c r="RGG209" s="875"/>
      <c r="RGH209" s="875"/>
      <c r="RGI209" s="875"/>
      <c r="RGJ209" s="875"/>
      <c r="RGK209" s="875"/>
      <c r="RGL209" s="875"/>
      <c r="RGM209" s="875"/>
      <c r="RGN209" s="875"/>
      <c r="RGO209" s="875"/>
      <c r="RGP209" s="875"/>
      <c r="RGQ209" s="875"/>
      <c r="RGR209" s="875"/>
      <c r="RGS209" s="875"/>
      <c r="RGT209" s="875"/>
      <c r="RGU209" s="875"/>
      <c r="RGV209" s="875"/>
      <c r="RGW209" s="875"/>
      <c r="RGX209" s="875"/>
      <c r="RGY209" s="875"/>
      <c r="RGZ209" s="875"/>
      <c r="RHA209" s="875"/>
      <c r="RHB209" s="875"/>
      <c r="RHC209" s="875"/>
      <c r="RHD209" s="875"/>
      <c r="RHE209" s="875"/>
      <c r="RHF209" s="875"/>
      <c r="RHG209" s="875"/>
      <c r="RHH209" s="875"/>
      <c r="RHI209" s="875"/>
      <c r="RHJ209" s="875"/>
      <c r="RHK209" s="875"/>
      <c r="RHL209" s="875"/>
      <c r="RHM209" s="875"/>
      <c r="RHN209" s="875"/>
      <c r="RHO209" s="875"/>
      <c r="RHP209" s="875"/>
      <c r="RHQ209" s="875"/>
      <c r="RHR209" s="875"/>
      <c r="RHS209" s="875"/>
      <c r="RHT209" s="875"/>
      <c r="RHU209" s="875"/>
      <c r="RHV209" s="875"/>
      <c r="RHW209" s="875"/>
      <c r="RHX209" s="875"/>
      <c r="RHY209" s="875"/>
      <c r="RHZ209" s="875"/>
      <c r="RIA209" s="875"/>
      <c r="RIB209" s="875"/>
      <c r="RIC209" s="875"/>
      <c r="RID209" s="875"/>
      <c r="RIE209" s="875"/>
      <c r="RIF209" s="875"/>
      <c r="RIG209" s="875"/>
      <c r="RIH209" s="875"/>
      <c r="RII209" s="875"/>
      <c r="RIJ209" s="875"/>
      <c r="RIK209" s="875"/>
      <c r="RIL209" s="875"/>
      <c r="RIM209" s="875"/>
      <c r="RIN209" s="875"/>
      <c r="RIO209" s="875"/>
      <c r="RIP209" s="875"/>
      <c r="RIQ209" s="875"/>
      <c r="RIR209" s="875"/>
      <c r="RIS209" s="875"/>
      <c r="RIT209" s="875"/>
      <c r="RIU209" s="875"/>
      <c r="RIV209" s="875"/>
      <c r="RIW209" s="875"/>
      <c r="RIX209" s="875"/>
      <c r="RIY209" s="875"/>
      <c r="RIZ209" s="875"/>
      <c r="RJA209" s="875"/>
      <c r="RJB209" s="875"/>
      <c r="RJC209" s="875"/>
      <c r="RJD209" s="875"/>
      <c r="RJE209" s="875"/>
      <c r="RJF209" s="875"/>
      <c r="RJG209" s="875"/>
      <c r="RJH209" s="875"/>
      <c r="RJI209" s="875"/>
      <c r="RJJ209" s="875"/>
      <c r="RJK209" s="875"/>
      <c r="RJL209" s="875"/>
      <c r="RJM209" s="875"/>
      <c r="RJN209" s="875"/>
      <c r="RJO209" s="875"/>
      <c r="RJP209" s="875"/>
      <c r="RJQ209" s="875"/>
      <c r="RJR209" s="875"/>
      <c r="RJS209" s="875"/>
      <c r="RJT209" s="875"/>
      <c r="RJU209" s="875"/>
      <c r="RJV209" s="875"/>
      <c r="RJW209" s="875"/>
      <c r="RJX209" s="875"/>
      <c r="RJY209" s="875"/>
      <c r="RJZ209" s="875"/>
      <c r="RKA209" s="875"/>
      <c r="RKB209" s="875"/>
      <c r="RKC209" s="875"/>
      <c r="RKD209" s="875"/>
      <c r="RKE209" s="875"/>
      <c r="RKF209" s="875"/>
      <c r="RKG209" s="875"/>
      <c r="RKH209" s="875"/>
      <c r="RKI209" s="875"/>
      <c r="RKJ209" s="875"/>
      <c r="RKK209" s="875"/>
      <c r="RKL209" s="875"/>
      <c r="RKM209" s="875"/>
      <c r="RKN209" s="875"/>
      <c r="RKO209" s="875"/>
      <c r="RKP209" s="875"/>
      <c r="RKQ209" s="875"/>
      <c r="RKR209" s="875"/>
      <c r="RKS209" s="875"/>
      <c r="RKT209" s="875"/>
      <c r="RKU209" s="875"/>
      <c r="RKV209" s="875"/>
      <c r="RKW209" s="875"/>
      <c r="RKX209" s="875"/>
      <c r="RKY209" s="875"/>
      <c r="RKZ209" s="875"/>
      <c r="RLA209" s="875"/>
      <c r="RLB209" s="875"/>
      <c r="RLC209" s="875"/>
      <c r="RLD209" s="875"/>
      <c r="RLE209" s="875"/>
      <c r="RLF209" s="875"/>
      <c r="RLG209" s="875"/>
      <c r="RLH209" s="875"/>
      <c r="RLI209" s="875"/>
      <c r="RLJ209" s="875"/>
      <c r="RLK209" s="875"/>
      <c r="RLL209" s="875"/>
      <c r="RLM209" s="875"/>
      <c r="RLN209" s="875"/>
      <c r="RLO209" s="875"/>
      <c r="RLP209" s="875"/>
      <c r="RLQ209" s="875"/>
      <c r="RLR209" s="875"/>
      <c r="RLS209" s="875"/>
      <c r="RLT209" s="875"/>
      <c r="RLU209" s="875"/>
      <c r="RLV209" s="875"/>
      <c r="RLW209" s="875"/>
      <c r="RLX209" s="875"/>
      <c r="RLY209" s="875"/>
      <c r="RLZ209" s="875"/>
      <c r="RMA209" s="875"/>
      <c r="RMB209" s="875"/>
      <c r="RMC209" s="875"/>
      <c r="RMD209" s="875"/>
      <c r="RME209" s="875"/>
      <c r="RMF209" s="875"/>
      <c r="RMG209" s="875"/>
      <c r="RMH209" s="875"/>
      <c r="RMI209" s="875"/>
      <c r="RMJ209" s="875"/>
      <c r="RMK209" s="875"/>
      <c r="RML209" s="875"/>
      <c r="RMM209" s="875"/>
      <c r="RMN209" s="875"/>
      <c r="RMO209" s="875"/>
      <c r="RMP209" s="875"/>
      <c r="RMQ209" s="875"/>
      <c r="RMR209" s="875"/>
      <c r="RMS209" s="875"/>
      <c r="RMT209" s="875"/>
      <c r="RMU209" s="875"/>
      <c r="RMV209" s="875"/>
      <c r="RMW209" s="875"/>
      <c r="RMX209" s="875"/>
      <c r="RMY209" s="875"/>
      <c r="RMZ209" s="875"/>
      <c r="RNA209" s="875"/>
      <c r="RNB209" s="875"/>
      <c r="RNC209" s="875"/>
      <c r="RND209" s="875"/>
      <c r="RNE209" s="875"/>
      <c r="RNF209" s="875"/>
      <c r="RNG209" s="875"/>
      <c r="RNH209" s="875"/>
      <c r="RNI209" s="875"/>
      <c r="RNK209" s="875"/>
      <c r="RNL209" s="875"/>
      <c r="RNM209" s="875"/>
      <c r="RNN209" s="875"/>
      <c r="RNO209" s="875"/>
      <c r="RNP209" s="875"/>
      <c r="RNQ209" s="875"/>
      <c r="RNR209" s="875"/>
      <c r="RNS209" s="875"/>
      <c r="RNT209" s="875"/>
      <c r="RNU209" s="875"/>
      <c r="RNV209" s="875"/>
      <c r="RNW209" s="875"/>
      <c r="RNX209" s="875"/>
      <c r="RNY209" s="875"/>
      <c r="RNZ209" s="875"/>
      <c r="ROA209" s="875"/>
      <c r="ROB209" s="875"/>
      <c r="ROC209" s="875"/>
      <c r="ROD209" s="875"/>
      <c r="ROE209" s="875"/>
      <c r="ROF209" s="875"/>
      <c r="ROG209" s="875"/>
      <c r="ROH209" s="875"/>
      <c r="ROI209" s="875"/>
      <c r="ROJ209" s="875"/>
      <c r="ROK209" s="875"/>
      <c r="ROL209" s="875"/>
      <c r="ROM209" s="875"/>
      <c r="RON209" s="875"/>
      <c r="ROO209" s="875"/>
      <c r="ROP209" s="875"/>
      <c r="ROQ209" s="875"/>
      <c r="ROR209" s="875"/>
      <c r="ROS209" s="875"/>
      <c r="ROT209" s="875"/>
      <c r="ROU209" s="875"/>
      <c r="ROV209" s="875"/>
      <c r="ROW209" s="875"/>
      <c r="ROX209" s="875"/>
      <c r="ROY209" s="875"/>
      <c r="ROZ209" s="875"/>
      <c r="RPA209" s="875"/>
      <c r="RPB209" s="875"/>
      <c r="RPC209" s="875"/>
      <c r="RPD209" s="875"/>
      <c r="RPE209" s="875"/>
      <c r="RPF209" s="875"/>
      <c r="RPG209" s="875"/>
      <c r="RPH209" s="875"/>
      <c r="RPI209" s="875"/>
      <c r="RPJ209" s="875"/>
      <c r="RPK209" s="875"/>
      <c r="RPL209" s="875"/>
      <c r="RPM209" s="875"/>
      <c r="RPN209" s="875"/>
      <c r="RPO209" s="875"/>
      <c r="RPP209" s="875"/>
      <c r="RPQ209" s="875"/>
      <c r="RPR209" s="875"/>
      <c r="RPS209" s="875"/>
      <c r="RPT209" s="875"/>
      <c r="RPU209" s="875"/>
      <c r="RPV209" s="875"/>
      <c r="RPW209" s="875"/>
      <c r="RPX209" s="875"/>
      <c r="RPY209" s="875"/>
      <c r="RPZ209" s="875"/>
      <c r="RQA209" s="875"/>
      <c r="RQB209" s="875"/>
      <c r="RQC209" s="875"/>
      <c r="RQD209" s="875"/>
      <c r="RQE209" s="875"/>
      <c r="RQF209" s="875"/>
      <c r="RQG209" s="875"/>
      <c r="RQH209" s="875"/>
      <c r="RQI209" s="875"/>
      <c r="RQJ209" s="875"/>
      <c r="RQK209" s="875"/>
      <c r="RQL209" s="875"/>
      <c r="RQM209" s="875"/>
      <c r="RQN209" s="875"/>
      <c r="RQO209" s="875"/>
      <c r="RQP209" s="875"/>
      <c r="RQQ209" s="875"/>
      <c r="RQR209" s="875"/>
      <c r="RQS209" s="875"/>
      <c r="RQT209" s="875"/>
      <c r="RQU209" s="875"/>
      <c r="RQV209" s="875"/>
      <c r="RQW209" s="875"/>
      <c r="RQX209" s="875"/>
      <c r="RQY209" s="875"/>
      <c r="RQZ209" s="875"/>
      <c r="RRA209" s="875"/>
      <c r="RRB209" s="875"/>
      <c r="RRC209" s="875"/>
      <c r="RRD209" s="875"/>
      <c r="RRE209" s="875"/>
      <c r="RRF209" s="875"/>
      <c r="RRG209" s="875"/>
      <c r="RRH209" s="875"/>
      <c r="RRI209" s="875"/>
      <c r="RRJ209" s="875"/>
      <c r="RRK209" s="875"/>
      <c r="RRL209" s="875"/>
      <c r="RRM209" s="875"/>
      <c r="RRN209" s="875"/>
      <c r="RRO209" s="875"/>
      <c r="RRP209" s="875"/>
      <c r="RRQ209" s="875"/>
      <c r="RRR209" s="875"/>
      <c r="RRS209" s="875"/>
      <c r="RRT209" s="875"/>
      <c r="RRU209" s="875"/>
      <c r="RRV209" s="875"/>
      <c r="RRW209" s="875"/>
      <c r="RRX209" s="875"/>
      <c r="RRY209" s="875"/>
      <c r="RRZ209" s="875"/>
      <c r="RSA209" s="875"/>
      <c r="RSB209" s="875"/>
      <c r="RSC209" s="875"/>
      <c r="RSD209" s="875"/>
      <c r="RSE209" s="875"/>
      <c r="RSF209" s="875"/>
      <c r="RSG209" s="875"/>
      <c r="RSH209" s="875"/>
      <c r="RSI209" s="875"/>
      <c r="RSJ209" s="875"/>
      <c r="RSK209" s="875"/>
      <c r="RSL209" s="875"/>
      <c r="RSM209" s="875"/>
      <c r="RSN209" s="875"/>
      <c r="RSO209" s="875"/>
      <c r="RSP209" s="875"/>
      <c r="RSQ209" s="875"/>
      <c r="RSR209" s="875"/>
      <c r="RSS209" s="875"/>
      <c r="RST209" s="875"/>
      <c r="RSU209" s="875"/>
      <c r="RSV209" s="875"/>
      <c r="RSW209" s="875"/>
      <c r="RSX209" s="875"/>
      <c r="RSY209" s="875"/>
      <c r="RSZ209" s="875"/>
      <c r="RTA209" s="875"/>
      <c r="RTB209" s="875"/>
      <c r="RTC209" s="875"/>
      <c r="RTD209" s="875"/>
      <c r="RTE209" s="875"/>
      <c r="RTF209" s="875"/>
      <c r="RTG209" s="875"/>
      <c r="RTH209" s="875"/>
      <c r="RTI209" s="875"/>
      <c r="RTJ209" s="875"/>
      <c r="RTK209" s="875"/>
      <c r="RTL209" s="875"/>
      <c r="RTM209" s="875"/>
      <c r="RTN209" s="875"/>
      <c r="RTO209" s="875"/>
      <c r="RTP209" s="875"/>
      <c r="RTQ209" s="875"/>
      <c r="RTR209" s="875"/>
      <c r="RTS209" s="875"/>
      <c r="RTT209" s="875"/>
      <c r="RTU209" s="875"/>
      <c r="RTV209" s="875"/>
      <c r="RTW209" s="875"/>
      <c r="RTX209" s="875"/>
      <c r="RTY209" s="875"/>
      <c r="RTZ209" s="875"/>
      <c r="RUA209" s="875"/>
      <c r="RUB209" s="875"/>
      <c r="RUC209" s="875"/>
      <c r="RUD209" s="875"/>
      <c r="RUE209" s="875"/>
      <c r="RUF209" s="875"/>
      <c r="RUG209" s="875"/>
      <c r="RUH209" s="875"/>
      <c r="RUI209" s="875"/>
      <c r="RUJ209" s="875"/>
      <c r="RUK209" s="875"/>
      <c r="RUL209" s="875"/>
      <c r="RUM209" s="875"/>
      <c r="RUN209" s="875"/>
      <c r="RUO209" s="875"/>
      <c r="RUP209" s="875"/>
      <c r="RUQ209" s="875"/>
      <c r="RUR209" s="875"/>
      <c r="RUS209" s="875"/>
      <c r="RUT209" s="875"/>
      <c r="RUU209" s="875"/>
      <c r="RUV209" s="875"/>
      <c r="RUW209" s="875"/>
      <c r="RUX209" s="875"/>
      <c r="RUY209" s="875"/>
      <c r="RUZ209" s="875"/>
      <c r="RVA209" s="875"/>
      <c r="RVB209" s="875"/>
      <c r="RVC209" s="875"/>
      <c r="RVD209" s="875"/>
      <c r="RVE209" s="875"/>
      <c r="RVF209" s="875"/>
      <c r="RVG209" s="875"/>
      <c r="RVH209" s="875"/>
      <c r="RVI209" s="875"/>
      <c r="RVJ209" s="875"/>
      <c r="RVK209" s="875"/>
      <c r="RVL209" s="875"/>
      <c r="RVM209" s="875"/>
      <c r="RVN209" s="875"/>
      <c r="RVO209" s="875"/>
      <c r="RVP209" s="875"/>
      <c r="RVQ209" s="875"/>
      <c r="RVR209" s="875"/>
      <c r="RVS209" s="875"/>
      <c r="RVT209" s="875"/>
      <c r="RVU209" s="875"/>
      <c r="RVV209" s="875"/>
      <c r="RVW209" s="875"/>
      <c r="RVX209" s="875"/>
      <c r="RVY209" s="875"/>
      <c r="RVZ209" s="875"/>
      <c r="RWA209" s="875"/>
      <c r="RWB209" s="875"/>
      <c r="RWC209" s="875"/>
      <c r="RWD209" s="875"/>
      <c r="RWE209" s="875"/>
      <c r="RWF209" s="875"/>
      <c r="RWG209" s="875"/>
      <c r="RWH209" s="875"/>
      <c r="RWI209" s="875"/>
      <c r="RWJ209" s="875"/>
      <c r="RWK209" s="875"/>
      <c r="RWL209" s="875"/>
      <c r="RWM209" s="875"/>
      <c r="RWN209" s="875"/>
      <c r="RWO209" s="875"/>
      <c r="RWP209" s="875"/>
      <c r="RWQ209" s="875"/>
      <c r="RWR209" s="875"/>
      <c r="RWS209" s="875"/>
      <c r="RWT209" s="875"/>
      <c r="RWU209" s="875"/>
      <c r="RWV209" s="875"/>
      <c r="RWW209" s="875"/>
      <c r="RWX209" s="875"/>
      <c r="RWY209" s="875"/>
      <c r="RWZ209" s="875"/>
      <c r="RXA209" s="875"/>
      <c r="RXB209" s="875"/>
      <c r="RXC209" s="875"/>
      <c r="RXD209" s="875"/>
      <c r="RXE209" s="875"/>
      <c r="RXG209" s="875"/>
      <c r="RXH209" s="875"/>
      <c r="RXI209" s="875"/>
      <c r="RXJ209" s="875"/>
      <c r="RXK209" s="875"/>
      <c r="RXL209" s="875"/>
      <c r="RXM209" s="875"/>
      <c r="RXN209" s="875"/>
      <c r="RXO209" s="875"/>
      <c r="RXP209" s="875"/>
      <c r="RXQ209" s="875"/>
      <c r="RXR209" s="875"/>
      <c r="RXS209" s="875"/>
      <c r="RXT209" s="875"/>
      <c r="RXU209" s="875"/>
      <c r="RXV209" s="875"/>
      <c r="RXW209" s="875"/>
      <c r="RXX209" s="875"/>
      <c r="RXY209" s="875"/>
      <c r="RXZ209" s="875"/>
      <c r="RYA209" s="875"/>
      <c r="RYB209" s="875"/>
      <c r="RYC209" s="875"/>
      <c r="RYD209" s="875"/>
      <c r="RYE209" s="875"/>
      <c r="RYF209" s="875"/>
      <c r="RYG209" s="875"/>
      <c r="RYH209" s="875"/>
      <c r="RYI209" s="875"/>
      <c r="RYJ209" s="875"/>
      <c r="RYK209" s="875"/>
      <c r="RYL209" s="875"/>
      <c r="RYM209" s="875"/>
      <c r="RYN209" s="875"/>
      <c r="RYO209" s="875"/>
      <c r="RYP209" s="875"/>
      <c r="RYQ209" s="875"/>
      <c r="RYR209" s="875"/>
      <c r="RYS209" s="875"/>
      <c r="RYT209" s="875"/>
      <c r="RYU209" s="875"/>
      <c r="RYV209" s="875"/>
      <c r="RYW209" s="875"/>
      <c r="RYX209" s="875"/>
      <c r="RYY209" s="875"/>
      <c r="RYZ209" s="875"/>
      <c r="RZA209" s="875"/>
      <c r="RZB209" s="875"/>
      <c r="RZC209" s="875"/>
      <c r="RZD209" s="875"/>
      <c r="RZE209" s="875"/>
      <c r="RZF209" s="875"/>
      <c r="RZG209" s="875"/>
      <c r="RZH209" s="875"/>
      <c r="RZI209" s="875"/>
      <c r="RZJ209" s="875"/>
      <c r="RZK209" s="875"/>
      <c r="RZL209" s="875"/>
      <c r="RZM209" s="875"/>
      <c r="RZN209" s="875"/>
      <c r="RZO209" s="875"/>
      <c r="RZP209" s="875"/>
      <c r="RZQ209" s="875"/>
      <c r="RZR209" s="875"/>
      <c r="RZS209" s="875"/>
      <c r="RZT209" s="875"/>
      <c r="RZU209" s="875"/>
      <c r="RZV209" s="875"/>
      <c r="RZW209" s="875"/>
      <c r="RZX209" s="875"/>
      <c r="RZY209" s="875"/>
      <c r="RZZ209" s="875"/>
      <c r="SAA209" s="875"/>
      <c r="SAB209" s="875"/>
      <c r="SAC209" s="875"/>
      <c r="SAD209" s="875"/>
      <c r="SAE209" s="875"/>
      <c r="SAF209" s="875"/>
      <c r="SAG209" s="875"/>
      <c r="SAH209" s="875"/>
      <c r="SAI209" s="875"/>
      <c r="SAJ209" s="875"/>
      <c r="SAK209" s="875"/>
      <c r="SAL209" s="875"/>
      <c r="SAM209" s="875"/>
      <c r="SAN209" s="875"/>
      <c r="SAO209" s="875"/>
      <c r="SAP209" s="875"/>
      <c r="SAQ209" s="875"/>
      <c r="SAR209" s="875"/>
      <c r="SAS209" s="875"/>
      <c r="SAT209" s="875"/>
      <c r="SAU209" s="875"/>
      <c r="SAV209" s="875"/>
      <c r="SAW209" s="875"/>
      <c r="SAX209" s="875"/>
      <c r="SAY209" s="875"/>
      <c r="SAZ209" s="875"/>
      <c r="SBA209" s="875"/>
      <c r="SBB209" s="875"/>
      <c r="SBC209" s="875"/>
      <c r="SBD209" s="875"/>
      <c r="SBE209" s="875"/>
      <c r="SBF209" s="875"/>
      <c r="SBG209" s="875"/>
      <c r="SBH209" s="875"/>
      <c r="SBI209" s="875"/>
      <c r="SBJ209" s="875"/>
      <c r="SBK209" s="875"/>
      <c r="SBL209" s="875"/>
      <c r="SBM209" s="875"/>
      <c r="SBN209" s="875"/>
      <c r="SBO209" s="875"/>
      <c r="SBP209" s="875"/>
      <c r="SBQ209" s="875"/>
      <c r="SBR209" s="875"/>
      <c r="SBS209" s="875"/>
      <c r="SBT209" s="875"/>
      <c r="SBU209" s="875"/>
      <c r="SBV209" s="875"/>
      <c r="SBW209" s="875"/>
      <c r="SBX209" s="875"/>
      <c r="SBY209" s="875"/>
      <c r="SBZ209" s="875"/>
      <c r="SCA209" s="875"/>
      <c r="SCB209" s="875"/>
      <c r="SCC209" s="875"/>
      <c r="SCD209" s="875"/>
      <c r="SCE209" s="875"/>
      <c r="SCF209" s="875"/>
      <c r="SCG209" s="875"/>
      <c r="SCH209" s="875"/>
      <c r="SCI209" s="875"/>
      <c r="SCJ209" s="875"/>
      <c r="SCK209" s="875"/>
      <c r="SCL209" s="875"/>
      <c r="SCM209" s="875"/>
      <c r="SCN209" s="875"/>
      <c r="SCO209" s="875"/>
      <c r="SCP209" s="875"/>
      <c r="SCQ209" s="875"/>
      <c r="SCR209" s="875"/>
      <c r="SCS209" s="875"/>
      <c r="SCT209" s="875"/>
      <c r="SCU209" s="875"/>
      <c r="SCV209" s="875"/>
      <c r="SCW209" s="875"/>
      <c r="SCX209" s="875"/>
      <c r="SCY209" s="875"/>
      <c r="SCZ209" s="875"/>
      <c r="SDA209" s="875"/>
      <c r="SDB209" s="875"/>
      <c r="SDC209" s="875"/>
      <c r="SDD209" s="875"/>
      <c r="SDE209" s="875"/>
      <c r="SDF209" s="875"/>
      <c r="SDG209" s="875"/>
      <c r="SDH209" s="875"/>
      <c r="SDI209" s="875"/>
      <c r="SDJ209" s="875"/>
      <c r="SDK209" s="875"/>
      <c r="SDL209" s="875"/>
      <c r="SDM209" s="875"/>
      <c r="SDN209" s="875"/>
      <c r="SDO209" s="875"/>
      <c r="SDP209" s="875"/>
      <c r="SDQ209" s="875"/>
      <c r="SDR209" s="875"/>
      <c r="SDS209" s="875"/>
      <c r="SDT209" s="875"/>
      <c r="SDU209" s="875"/>
      <c r="SDV209" s="875"/>
      <c r="SDW209" s="875"/>
      <c r="SDX209" s="875"/>
      <c r="SDY209" s="875"/>
      <c r="SDZ209" s="875"/>
      <c r="SEA209" s="875"/>
      <c r="SEB209" s="875"/>
      <c r="SEC209" s="875"/>
      <c r="SED209" s="875"/>
      <c r="SEE209" s="875"/>
      <c r="SEF209" s="875"/>
      <c r="SEG209" s="875"/>
      <c r="SEH209" s="875"/>
      <c r="SEI209" s="875"/>
      <c r="SEJ209" s="875"/>
      <c r="SEK209" s="875"/>
      <c r="SEL209" s="875"/>
      <c r="SEM209" s="875"/>
      <c r="SEN209" s="875"/>
      <c r="SEO209" s="875"/>
      <c r="SEP209" s="875"/>
      <c r="SEQ209" s="875"/>
      <c r="SER209" s="875"/>
      <c r="SES209" s="875"/>
      <c r="SET209" s="875"/>
      <c r="SEU209" s="875"/>
      <c r="SEV209" s="875"/>
      <c r="SEW209" s="875"/>
      <c r="SEX209" s="875"/>
      <c r="SEY209" s="875"/>
      <c r="SEZ209" s="875"/>
      <c r="SFA209" s="875"/>
      <c r="SFB209" s="875"/>
      <c r="SFC209" s="875"/>
      <c r="SFD209" s="875"/>
      <c r="SFE209" s="875"/>
      <c r="SFF209" s="875"/>
      <c r="SFG209" s="875"/>
      <c r="SFH209" s="875"/>
      <c r="SFI209" s="875"/>
      <c r="SFJ209" s="875"/>
      <c r="SFK209" s="875"/>
      <c r="SFL209" s="875"/>
      <c r="SFM209" s="875"/>
      <c r="SFN209" s="875"/>
      <c r="SFO209" s="875"/>
      <c r="SFP209" s="875"/>
      <c r="SFQ209" s="875"/>
      <c r="SFR209" s="875"/>
      <c r="SFS209" s="875"/>
      <c r="SFT209" s="875"/>
      <c r="SFU209" s="875"/>
      <c r="SFV209" s="875"/>
      <c r="SFW209" s="875"/>
      <c r="SFX209" s="875"/>
      <c r="SFY209" s="875"/>
      <c r="SFZ209" s="875"/>
      <c r="SGA209" s="875"/>
      <c r="SGB209" s="875"/>
      <c r="SGC209" s="875"/>
      <c r="SGD209" s="875"/>
      <c r="SGE209" s="875"/>
      <c r="SGF209" s="875"/>
      <c r="SGG209" s="875"/>
      <c r="SGH209" s="875"/>
      <c r="SGI209" s="875"/>
      <c r="SGJ209" s="875"/>
      <c r="SGK209" s="875"/>
      <c r="SGL209" s="875"/>
      <c r="SGM209" s="875"/>
      <c r="SGN209" s="875"/>
      <c r="SGO209" s="875"/>
      <c r="SGP209" s="875"/>
      <c r="SGQ209" s="875"/>
      <c r="SGR209" s="875"/>
      <c r="SGS209" s="875"/>
      <c r="SGT209" s="875"/>
      <c r="SGU209" s="875"/>
      <c r="SGV209" s="875"/>
      <c r="SGW209" s="875"/>
      <c r="SGX209" s="875"/>
      <c r="SGY209" s="875"/>
      <c r="SGZ209" s="875"/>
      <c r="SHA209" s="875"/>
      <c r="SHC209" s="875"/>
      <c r="SHD209" s="875"/>
      <c r="SHE209" s="875"/>
      <c r="SHF209" s="875"/>
      <c r="SHG209" s="875"/>
      <c r="SHH209" s="875"/>
      <c r="SHI209" s="875"/>
      <c r="SHJ209" s="875"/>
      <c r="SHK209" s="875"/>
      <c r="SHL209" s="875"/>
      <c r="SHM209" s="875"/>
      <c r="SHN209" s="875"/>
      <c r="SHO209" s="875"/>
      <c r="SHP209" s="875"/>
      <c r="SHQ209" s="875"/>
      <c r="SHR209" s="875"/>
      <c r="SHS209" s="875"/>
      <c r="SHT209" s="875"/>
      <c r="SHU209" s="875"/>
      <c r="SHV209" s="875"/>
      <c r="SHW209" s="875"/>
      <c r="SHX209" s="875"/>
      <c r="SHY209" s="875"/>
      <c r="SHZ209" s="875"/>
      <c r="SIA209" s="875"/>
      <c r="SIB209" s="875"/>
      <c r="SIC209" s="875"/>
      <c r="SID209" s="875"/>
      <c r="SIE209" s="875"/>
      <c r="SIF209" s="875"/>
      <c r="SIG209" s="875"/>
      <c r="SIH209" s="875"/>
      <c r="SII209" s="875"/>
      <c r="SIJ209" s="875"/>
      <c r="SIK209" s="875"/>
      <c r="SIL209" s="875"/>
      <c r="SIM209" s="875"/>
      <c r="SIN209" s="875"/>
      <c r="SIO209" s="875"/>
      <c r="SIP209" s="875"/>
      <c r="SIQ209" s="875"/>
      <c r="SIR209" s="875"/>
      <c r="SIS209" s="875"/>
      <c r="SIT209" s="875"/>
      <c r="SIU209" s="875"/>
      <c r="SIV209" s="875"/>
      <c r="SIW209" s="875"/>
      <c r="SIX209" s="875"/>
      <c r="SIY209" s="875"/>
      <c r="SIZ209" s="875"/>
      <c r="SJA209" s="875"/>
      <c r="SJB209" s="875"/>
      <c r="SJC209" s="875"/>
      <c r="SJD209" s="875"/>
      <c r="SJE209" s="875"/>
      <c r="SJF209" s="875"/>
      <c r="SJG209" s="875"/>
      <c r="SJH209" s="875"/>
      <c r="SJI209" s="875"/>
      <c r="SJJ209" s="875"/>
      <c r="SJK209" s="875"/>
      <c r="SJL209" s="875"/>
      <c r="SJM209" s="875"/>
      <c r="SJN209" s="875"/>
      <c r="SJO209" s="875"/>
      <c r="SJP209" s="875"/>
      <c r="SJQ209" s="875"/>
      <c r="SJR209" s="875"/>
      <c r="SJS209" s="875"/>
      <c r="SJT209" s="875"/>
      <c r="SJU209" s="875"/>
      <c r="SJV209" s="875"/>
      <c r="SJW209" s="875"/>
      <c r="SJX209" s="875"/>
      <c r="SJY209" s="875"/>
      <c r="SJZ209" s="875"/>
      <c r="SKA209" s="875"/>
      <c r="SKB209" s="875"/>
      <c r="SKC209" s="875"/>
      <c r="SKD209" s="875"/>
      <c r="SKE209" s="875"/>
      <c r="SKF209" s="875"/>
      <c r="SKG209" s="875"/>
      <c r="SKH209" s="875"/>
      <c r="SKI209" s="875"/>
      <c r="SKJ209" s="875"/>
      <c r="SKK209" s="875"/>
      <c r="SKL209" s="875"/>
      <c r="SKM209" s="875"/>
      <c r="SKN209" s="875"/>
      <c r="SKO209" s="875"/>
      <c r="SKP209" s="875"/>
      <c r="SKQ209" s="875"/>
      <c r="SKR209" s="875"/>
      <c r="SKS209" s="875"/>
      <c r="SKT209" s="875"/>
      <c r="SKU209" s="875"/>
      <c r="SKV209" s="875"/>
      <c r="SKW209" s="875"/>
      <c r="SKX209" s="875"/>
      <c r="SKY209" s="875"/>
      <c r="SKZ209" s="875"/>
      <c r="SLA209" s="875"/>
      <c r="SLB209" s="875"/>
      <c r="SLC209" s="875"/>
      <c r="SLD209" s="875"/>
      <c r="SLE209" s="875"/>
      <c r="SLF209" s="875"/>
      <c r="SLG209" s="875"/>
      <c r="SLH209" s="875"/>
      <c r="SLI209" s="875"/>
      <c r="SLJ209" s="875"/>
      <c r="SLK209" s="875"/>
      <c r="SLL209" s="875"/>
      <c r="SLM209" s="875"/>
      <c r="SLN209" s="875"/>
      <c r="SLO209" s="875"/>
      <c r="SLP209" s="875"/>
      <c r="SLQ209" s="875"/>
      <c r="SLR209" s="875"/>
      <c r="SLS209" s="875"/>
      <c r="SLT209" s="875"/>
      <c r="SLU209" s="875"/>
      <c r="SLV209" s="875"/>
      <c r="SLW209" s="875"/>
      <c r="SLX209" s="875"/>
      <c r="SLY209" s="875"/>
      <c r="SLZ209" s="875"/>
      <c r="SMA209" s="875"/>
      <c r="SMB209" s="875"/>
      <c r="SMC209" s="875"/>
      <c r="SMD209" s="875"/>
      <c r="SME209" s="875"/>
      <c r="SMF209" s="875"/>
      <c r="SMG209" s="875"/>
      <c r="SMH209" s="875"/>
      <c r="SMI209" s="875"/>
      <c r="SMJ209" s="875"/>
      <c r="SMK209" s="875"/>
      <c r="SML209" s="875"/>
      <c r="SMM209" s="875"/>
      <c r="SMN209" s="875"/>
      <c r="SMO209" s="875"/>
      <c r="SMP209" s="875"/>
      <c r="SMQ209" s="875"/>
      <c r="SMR209" s="875"/>
      <c r="SMS209" s="875"/>
      <c r="SMT209" s="875"/>
      <c r="SMU209" s="875"/>
      <c r="SMV209" s="875"/>
      <c r="SMW209" s="875"/>
      <c r="SMX209" s="875"/>
      <c r="SMY209" s="875"/>
      <c r="SMZ209" s="875"/>
      <c r="SNA209" s="875"/>
      <c r="SNB209" s="875"/>
      <c r="SNC209" s="875"/>
      <c r="SND209" s="875"/>
      <c r="SNE209" s="875"/>
      <c r="SNF209" s="875"/>
      <c r="SNG209" s="875"/>
      <c r="SNH209" s="875"/>
      <c r="SNI209" s="875"/>
      <c r="SNJ209" s="875"/>
      <c r="SNK209" s="875"/>
      <c r="SNL209" s="875"/>
      <c r="SNM209" s="875"/>
      <c r="SNN209" s="875"/>
      <c r="SNO209" s="875"/>
      <c r="SNP209" s="875"/>
      <c r="SNQ209" s="875"/>
      <c r="SNR209" s="875"/>
      <c r="SNS209" s="875"/>
      <c r="SNT209" s="875"/>
      <c r="SNU209" s="875"/>
      <c r="SNV209" s="875"/>
      <c r="SNW209" s="875"/>
      <c r="SNX209" s="875"/>
      <c r="SNY209" s="875"/>
      <c r="SNZ209" s="875"/>
      <c r="SOA209" s="875"/>
      <c r="SOB209" s="875"/>
      <c r="SOC209" s="875"/>
      <c r="SOD209" s="875"/>
      <c r="SOE209" s="875"/>
      <c r="SOF209" s="875"/>
      <c r="SOG209" s="875"/>
      <c r="SOH209" s="875"/>
      <c r="SOI209" s="875"/>
      <c r="SOJ209" s="875"/>
      <c r="SOK209" s="875"/>
      <c r="SOL209" s="875"/>
      <c r="SOM209" s="875"/>
      <c r="SON209" s="875"/>
      <c r="SOO209" s="875"/>
      <c r="SOP209" s="875"/>
      <c r="SOQ209" s="875"/>
      <c r="SOR209" s="875"/>
      <c r="SOS209" s="875"/>
      <c r="SOT209" s="875"/>
      <c r="SOU209" s="875"/>
      <c r="SOV209" s="875"/>
      <c r="SOW209" s="875"/>
      <c r="SOX209" s="875"/>
      <c r="SOY209" s="875"/>
      <c r="SOZ209" s="875"/>
      <c r="SPA209" s="875"/>
      <c r="SPB209" s="875"/>
      <c r="SPC209" s="875"/>
      <c r="SPD209" s="875"/>
      <c r="SPE209" s="875"/>
      <c r="SPF209" s="875"/>
      <c r="SPG209" s="875"/>
      <c r="SPH209" s="875"/>
      <c r="SPI209" s="875"/>
      <c r="SPJ209" s="875"/>
      <c r="SPK209" s="875"/>
      <c r="SPL209" s="875"/>
      <c r="SPM209" s="875"/>
      <c r="SPN209" s="875"/>
      <c r="SPO209" s="875"/>
      <c r="SPP209" s="875"/>
      <c r="SPQ209" s="875"/>
      <c r="SPR209" s="875"/>
      <c r="SPS209" s="875"/>
      <c r="SPT209" s="875"/>
      <c r="SPU209" s="875"/>
      <c r="SPV209" s="875"/>
      <c r="SPW209" s="875"/>
      <c r="SPX209" s="875"/>
      <c r="SPY209" s="875"/>
      <c r="SPZ209" s="875"/>
      <c r="SQA209" s="875"/>
      <c r="SQB209" s="875"/>
      <c r="SQC209" s="875"/>
      <c r="SQD209" s="875"/>
      <c r="SQE209" s="875"/>
      <c r="SQF209" s="875"/>
      <c r="SQG209" s="875"/>
      <c r="SQH209" s="875"/>
      <c r="SQI209" s="875"/>
      <c r="SQJ209" s="875"/>
      <c r="SQK209" s="875"/>
      <c r="SQL209" s="875"/>
      <c r="SQM209" s="875"/>
      <c r="SQN209" s="875"/>
      <c r="SQO209" s="875"/>
      <c r="SQP209" s="875"/>
      <c r="SQQ209" s="875"/>
      <c r="SQR209" s="875"/>
      <c r="SQS209" s="875"/>
      <c r="SQT209" s="875"/>
      <c r="SQU209" s="875"/>
      <c r="SQV209" s="875"/>
      <c r="SQW209" s="875"/>
      <c r="SQY209" s="875"/>
      <c r="SQZ209" s="875"/>
      <c r="SRA209" s="875"/>
      <c r="SRB209" s="875"/>
      <c r="SRC209" s="875"/>
      <c r="SRD209" s="875"/>
      <c r="SRE209" s="875"/>
      <c r="SRF209" s="875"/>
      <c r="SRG209" s="875"/>
      <c r="SRH209" s="875"/>
      <c r="SRI209" s="875"/>
      <c r="SRJ209" s="875"/>
      <c r="SRK209" s="875"/>
      <c r="SRL209" s="875"/>
      <c r="SRM209" s="875"/>
      <c r="SRN209" s="875"/>
      <c r="SRO209" s="875"/>
      <c r="SRP209" s="875"/>
      <c r="SRQ209" s="875"/>
      <c r="SRR209" s="875"/>
      <c r="SRS209" s="875"/>
      <c r="SRT209" s="875"/>
      <c r="SRU209" s="875"/>
      <c r="SRV209" s="875"/>
      <c r="SRW209" s="875"/>
      <c r="SRX209" s="875"/>
      <c r="SRY209" s="875"/>
      <c r="SRZ209" s="875"/>
      <c r="SSA209" s="875"/>
      <c r="SSB209" s="875"/>
      <c r="SSC209" s="875"/>
      <c r="SSD209" s="875"/>
      <c r="SSE209" s="875"/>
      <c r="SSF209" s="875"/>
      <c r="SSG209" s="875"/>
      <c r="SSH209" s="875"/>
      <c r="SSI209" s="875"/>
      <c r="SSJ209" s="875"/>
      <c r="SSK209" s="875"/>
      <c r="SSL209" s="875"/>
      <c r="SSM209" s="875"/>
      <c r="SSN209" s="875"/>
      <c r="SSO209" s="875"/>
      <c r="SSP209" s="875"/>
      <c r="SSQ209" s="875"/>
      <c r="SSR209" s="875"/>
      <c r="SSS209" s="875"/>
      <c r="SST209" s="875"/>
      <c r="SSU209" s="875"/>
      <c r="SSV209" s="875"/>
      <c r="SSW209" s="875"/>
      <c r="SSX209" s="875"/>
      <c r="SSY209" s="875"/>
      <c r="SSZ209" s="875"/>
      <c r="STA209" s="875"/>
      <c r="STB209" s="875"/>
      <c r="STC209" s="875"/>
      <c r="STD209" s="875"/>
      <c r="STE209" s="875"/>
      <c r="STF209" s="875"/>
      <c r="STG209" s="875"/>
      <c r="STH209" s="875"/>
      <c r="STI209" s="875"/>
      <c r="STJ209" s="875"/>
      <c r="STK209" s="875"/>
      <c r="STL209" s="875"/>
      <c r="STM209" s="875"/>
      <c r="STN209" s="875"/>
      <c r="STO209" s="875"/>
      <c r="STP209" s="875"/>
      <c r="STQ209" s="875"/>
      <c r="STR209" s="875"/>
      <c r="STS209" s="875"/>
      <c r="STT209" s="875"/>
      <c r="STU209" s="875"/>
      <c r="STV209" s="875"/>
      <c r="STW209" s="875"/>
      <c r="STX209" s="875"/>
      <c r="STY209" s="875"/>
      <c r="STZ209" s="875"/>
      <c r="SUA209" s="875"/>
      <c r="SUB209" s="875"/>
      <c r="SUC209" s="875"/>
      <c r="SUD209" s="875"/>
      <c r="SUE209" s="875"/>
      <c r="SUF209" s="875"/>
      <c r="SUG209" s="875"/>
      <c r="SUH209" s="875"/>
      <c r="SUI209" s="875"/>
      <c r="SUJ209" s="875"/>
      <c r="SUK209" s="875"/>
      <c r="SUL209" s="875"/>
      <c r="SUM209" s="875"/>
      <c r="SUN209" s="875"/>
      <c r="SUO209" s="875"/>
      <c r="SUP209" s="875"/>
      <c r="SUQ209" s="875"/>
      <c r="SUR209" s="875"/>
      <c r="SUS209" s="875"/>
      <c r="SUT209" s="875"/>
      <c r="SUU209" s="875"/>
      <c r="SUV209" s="875"/>
      <c r="SUW209" s="875"/>
      <c r="SUX209" s="875"/>
      <c r="SUY209" s="875"/>
      <c r="SUZ209" s="875"/>
      <c r="SVA209" s="875"/>
      <c r="SVB209" s="875"/>
      <c r="SVC209" s="875"/>
      <c r="SVD209" s="875"/>
      <c r="SVE209" s="875"/>
      <c r="SVF209" s="875"/>
      <c r="SVG209" s="875"/>
      <c r="SVH209" s="875"/>
      <c r="SVI209" s="875"/>
      <c r="SVJ209" s="875"/>
      <c r="SVK209" s="875"/>
      <c r="SVL209" s="875"/>
      <c r="SVM209" s="875"/>
      <c r="SVN209" s="875"/>
      <c r="SVO209" s="875"/>
      <c r="SVP209" s="875"/>
      <c r="SVQ209" s="875"/>
      <c r="SVR209" s="875"/>
      <c r="SVS209" s="875"/>
      <c r="SVT209" s="875"/>
      <c r="SVU209" s="875"/>
      <c r="SVV209" s="875"/>
      <c r="SVW209" s="875"/>
      <c r="SVX209" s="875"/>
      <c r="SVY209" s="875"/>
      <c r="SVZ209" s="875"/>
      <c r="SWA209" s="875"/>
      <c r="SWB209" s="875"/>
      <c r="SWC209" s="875"/>
      <c r="SWD209" s="875"/>
      <c r="SWE209" s="875"/>
      <c r="SWF209" s="875"/>
      <c r="SWG209" s="875"/>
      <c r="SWH209" s="875"/>
      <c r="SWI209" s="875"/>
      <c r="SWJ209" s="875"/>
      <c r="SWK209" s="875"/>
      <c r="SWL209" s="875"/>
      <c r="SWM209" s="875"/>
      <c r="SWN209" s="875"/>
      <c r="SWO209" s="875"/>
      <c r="SWP209" s="875"/>
      <c r="SWQ209" s="875"/>
      <c r="SWR209" s="875"/>
      <c r="SWS209" s="875"/>
      <c r="SWT209" s="875"/>
      <c r="SWU209" s="875"/>
      <c r="SWV209" s="875"/>
      <c r="SWW209" s="875"/>
      <c r="SWX209" s="875"/>
      <c r="SWY209" s="875"/>
      <c r="SWZ209" s="875"/>
      <c r="SXA209" s="875"/>
      <c r="SXB209" s="875"/>
      <c r="SXC209" s="875"/>
      <c r="SXD209" s="875"/>
      <c r="SXE209" s="875"/>
      <c r="SXF209" s="875"/>
      <c r="SXG209" s="875"/>
      <c r="SXH209" s="875"/>
      <c r="SXI209" s="875"/>
      <c r="SXJ209" s="875"/>
      <c r="SXK209" s="875"/>
      <c r="SXL209" s="875"/>
      <c r="SXM209" s="875"/>
      <c r="SXN209" s="875"/>
      <c r="SXO209" s="875"/>
      <c r="SXP209" s="875"/>
      <c r="SXQ209" s="875"/>
      <c r="SXR209" s="875"/>
      <c r="SXS209" s="875"/>
      <c r="SXT209" s="875"/>
      <c r="SXU209" s="875"/>
      <c r="SXV209" s="875"/>
      <c r="SXW209" s="875"/>
      <c r="SXX209" s="875"/>
      <c r="SXY209" s="875"/>
      <c r="SXZ209" s="875"/>
      <c r="SYA209" s="875"/>
      <c r="SYB209" s="875"/>
      <c r="SYC209" s="875"/>
      <c r="SYD209" s="875"/>
      <c r="SYE209" s="875"/>
      <c r="SYF209" s="875"/>
      <c r="SYG209" s="875"/>
      <c r="SYH209" s="875"/>
      <c r="SYI209" s="875"/>
      <c r="SYJ209" s="875"/>
      <c r="SYK209" s="875"/>
      <c r="SYL209" s="875"/>
      <c r="SYM209" s="875"/>
      <c r="SYN209" s="875"/>
      <c r="SYO209" s="875"/>
      <c r="SYP209" s="875"/>
      <c r="SYQ209" s="875"/>
      <c r="SYR209" s="875"/>
      <c r="SYS209" s="875"/>
      <c r="SYT209" s="875"/>
      <c r="SYU209" s="875"/>
      <c r="SYV209" s="875"/>
      <c r="SYW209" s="875"/>
      <c r="SYX209" s="875"/>
      <c r="SYY209" s="875"/>
      <c r="SYZ209" s="875"/>
      <c r="SZA209" s="875"/>
      <c r="SZB209" s="875"/>
      <c r="SZC209" s="875"/>
      <c r="SZD209" s="875"/>
      <c r="SZE209" s="875"/>
      <c r="SZF209" s="875"/>
      <c r="SZG209" s="875"/>
      <c r="SZH209" s="875"/>
      <c r="SZI209" s="875"/>
      <c r="SZJ209" s="875"/>
      <c r="SZK209" s="875"/>
      <c r="SZL209" s="875"/>
      <c r="SZM209" s="875"/>
      <c r="SZN209" s="875"/>
      <c r="SZO209" s="875"/>
      <c r="SZP209" s="875"/>
      <c r="SZQ209" s="875"/>
      <c r="SZR209" s="875"/>
      <c r="SZS209" s="875"/>
      <c r="SZT209" s="875"/>
      <c r="SZU209" s="875"/>
      <c r="SZV209" s="875"/>
      <c r="SZW209" s="875"/>
      <c r="SZX209" s="875"/>
      <c r="SZY209" s="875"/>
      <c r="SZZ209" s="875"/>
      <c r="TAA209" s="875"/>
      <c r="TAB209" s="875"/>
      <c r="TAC209" s="875"/>
      <c r="TAD209" s="875"/>
      <c r="TAE209" s="875"/>
      <c r="TAF209" s="875"/>
      <c r="TAG209" s="875"/>
      <c r="TAH209" s="875"/>
      <c r="TAI209" s="875"/>
      <c r="TAJ209" s="875"/>
      <c r="TAK209" s="875"/>
      <c r="TAL209" s="875"/>
      <c r="TAM209" s="875"/>
      <c r="TAN209" s="875"/>
      <c r="TAO209" s="875"/>
      <c r="TAP209" s="875"/>
      <c r="TAQ209" s="875"/>
      <c r="TAR209" s="875"/>
      <c r="TAS209" s="875"/>
      <c r="TAU209" s="875"/>
      <c r="TAV209" s="875"/>
      <c r="TAW209" s="875"/>
      <c r="TAX209" s="875"/>
      <c r="TAY209" s="875"/>
      <c r="TAZ209" s="875"/>
      <c r="TBA209" s="875"/>
      <c r="TBB209" s="875"/>
      <c r="TBC209" s="875"/>
      <c r="TBD209" s="875"/>
      <c r="TBE209" s="875"/>
      <c r="TBF209" s="875"/>
      <c r="TBG209" s="875"/>
      <c r="TBH209" s="875"/>
      <c r="TBI209" s="875"/>
      <c r="TBJ209" s="875"/>
      <c r="TBK209" s="875"/>
      <c r="TBL209" s="875"/>
      <c r="TBM209" s="875"/>
      <c r="TBN209" s="875"/>
      <c r="TBO209" s="875"/>
      <c r="TBP209" s="875"/>
      <c r="TBQ209" s="875"/>
      <c r="TBR209" s="875"/>
      <c r="TBS209" s="875"/>
      <c r="TBT209" s="875"/>
      <c r="TBU209" s="875"/>
      <c r="TBV209" s="875"/>
      <c r="TBW209" s="875"/>
      <c r="TBX209" s="875"/>
      <c r="TBY209" s="875"/>
      <c r="TBZ209" s="875"/>
      <c r="TCA209" s="875"/>
      <c r="TCB209" s="875"/>
      <c r="TCC209" s="875"/>
      <c r="TCD209" s="875"/>
      <c r="TCE209" s="875"/>
      <c r="TCF209" s="875"/>
      <c r="TCG209" s="875"/>
      <c r="TCH209" s="875"/>
      <c r="TCI209" s="875"/>
      <c r="TCJ209" s="875"/>
      <c r="TCK209" s="875"/>
      <c r="TCL209" s="875"/>
      <c r="TCM209" s="875"/>
      <c r="TCN209" s="875"/>
      <c r="TCO209" s="875"/>
      <c r="TCP209" s="875"/>
      <c r="TCQ209" s="875"/>
      <c r="TCR209" s="875"/>
      <c r="TCS209" s="875"/>
      <c r="TCT209" s="875"/>
      <c r="TCU209" s="875"/>
      <c r="TCV209" s="875"/>
      <c r="TCW209" s="875"/>
      <c r="TCX209" s="875"/>
      <c r="TCY209" s="875"/>
      <c r="TCZ209" s="875"/>
      <c r="TDA209" s="875"/>
      <c r="TDB209" s="875"/>
      <c r="TDC209" s="875"/>
      <c r="TDD209" s="875"/>
      <c r="TDE209" s="875"/>
      <c r="TDF209" s="875"/>
      <c r="TDG209" s="875"/>
      <c r="TDH209" s="875"/>
      <c r="TDI209" s="875"/>
      <c r="TDJ209" s="875"/>
      <c r="TDK209" s="875"/>
      <c r="TDL209" s="875"/>
      <c r="TDM209" s="875"/>
      <c r="TDN209" s="875"/>
      <c r="TDO209" s="875"/>
      <c r="TDP209" s="875"/>
      <c r="TDQ209" s="875"/>
      <c r="TDR209" s="875"/>
      <c r="TDS209" s="875"/>
      <c r="TDT209" s="875"/>
      <c r="TDU209" s="875"/>
      <c r="TDV209" s="875"/>
      <c r="TDW209" s="875"/>
      <c r="TDX209" s="875"/>
      <c r="TDY209" s="875"/>
      <c r="TDZ209" s="875"/>
      <c r="TEA209" s="875"/>
      <c r="TEB209" s="875"/>
      <c r="TEC209" s="875"/>
      <c r="TED209" s="875"/>
      <c r="TEE209" s="875"/>
      <c r="TEF209" s="875"/>
      <c r="TEG209" s="875"/>
      <c r="TEH209" s="875"/>
      <c r="TEI209" s="875"/>
      <c r="TEJ209" s="875"/>
      <c r="TEK209" s="875"/>
      <c r="TEL209" s="875"/>
      <c r="TEM209" s="875"/>
      <c r="TEN209" s="875"/>
      <c r="TEO209" s="875"/>
      <c r="TEP209" s="875"/>
      <c r="TEQ209" s="875"/>
      <c r="TER209" s="875"/>
      <c r="TES209" s="875"/>
      <c r="TET209" s="875"/>
      <c r="TEU209" s="875"/>
      <c r="TEV209" s="875"/>
      <c r="TEW209" s="875"/>
      <c r="TEX209" s="875"/>
      <c r="TEY209" s="875"/>
      <c r="TEZ209" s="875"/>
      <c r="TFA209" s="875"/>
      <c r="TFB209" s="875"/>
      <c r="TFC209" s="875"/>
      <c r="TFD209" s="875"/>
      <c r="TFE209" s="875"/>
      <c r="TFF209" s="875"/>
      <c r="TFG209" s="875"/>
      <c r="TFH209" s="875"/>
      <c r="TFI209" s="875"/>
      <c r="TFJ209" s="875"/>
      <c r="TFK209" s="875"/>
      <c r="TFL209" s="875"/>
      <c r="TFM209" s="875"/>
      <c r="TFN209" s="875"/>
      <c r="TFO209" s="875"/>
      <c r="TFP209" s="875"/>
      <c r="TFQ209" s="875"/>
      <c r="TFR209" s="875"/>
      <c r="TFS209" s="875"/>
      <c r="TFT209" s="875"/>
      <c r="TFU209" s="875"/>
      <c r="TFV209" s="875"/>
      <c r="TFW209" s="875"/>
      <c r="TFX209" s="875"/>
      <c r="TFY209" s="875"/>
      <c r="TFZ209" s="875"/>
      <c r="TGA209" s="875"/>
      <c r="TGB209" s="875"/>
      <c r="TGC209" s="875"/>
      <c r="TGD209" s="875"/>
      <c r="TGE209" s="875"/>
      <c r="TGF209" s="875"/>
      <c r="TGG209" s="875"/>
      <c r="TGH209" s="875"/>
      <c r="TGI209" s="875"/>
      <c r="TGJ209" s="875"/>
      <c r="TGK209" s="875"/>
      <c r="TGL209" s="875"/>
      <c r="TGM209" s="875"/>
      <c r="TGN209" s="875"/>
      <c r="TGO209" s="875"/>
      <c r="TGP209" s="875"/>
      <c r="TGQ209" s="875"/>
      <c r="TGR209" s="875"/>
      <c r="TGS209" s="875"/>
      <c r="TGT209" s="875"/>
      <c r="TGU209" s="875"/>
      <c r="TGV209" s="875"/>
      <c r="TGW209" s="875"/>
      <c r="TGX209" s="875"/>
      <c r="TGY209" s="875"/>
      <c r="TGZ209" s="875"/>
      <c r="THA209" s="875"/>
      <c r="THB209" s="875"/>
      <c r="THC209" s="875"/>
      <c r="THD209" s="875"/>
      <c r="THE209" s="875"/>
      <c r="THF209" s="875"/>
      <c r="THG209" s="875"/>
      <c r="THH209" s="875"/>
      <c r="THI209" s="875"/>
      <c r="THJ209" s="875"/>
      <c r="THK209" s="875"/>
      <c r="THL209" s="875"/>
      <c r="THM209" s="875"/>
      <c r="THN209" s="875"/>
      <c r="THO209" s="875"/>
      <c r="THP209" s="875"/>
      <c r="THQ209" s="875"/>
      <c r="THR209" s="875"/>
      <c r="THS209" s="875"/>
      <c r="THT209" s="875"/>
      <c r="THU209" s="875"/>
      <c r="THV209" s="875"/>
      <c r="THW209" s="875"/>
      <c r="THX209" s="875"/>
      <c r="THY209" s="875"/>
      <c r="THZ209" s="875"/>
      <c r="TIA209" s="875"/>
      <c r="TIB209" s="875"/>
      <c r="TIC209" s="875"/>
      <c r="TID209" s="875"/>
      <c r="TIE209" s="875"/>
      <c r="TIF209" s="875"/>
      <c r="TIG209" s="875"/>
      <c r="TIH209" s="875"/>
      <c r="TII209" s="875"/>
      <c r="TIJ209" s="875"/>
      <c r="TIK209" s="875"/>
      <c r="TIL209" s="875"/>
      <c r="TIM209" s="875"/>
      <c r="TIN209" s="875"/>
      <c r="TIO209" s="875"/>
      <c r="TIP209" s="875"/>
      <c r="TIQ209" s="875"/>
      <c r="TIR209" s="875"/>
      <c r="TIS209" s="875"/>
      <c r="TIT209" s="875"/>
      <c r="TIU209" s="875"/>
      <c r="TIV209" s="875"/>
      <c r="TIW209" s="875"/>
      <c r="TIX209" s="875"/>
      <c r="TIY209" s="875"/>
      <c r="TIZ209" s="875"/>
      <c r="TJA209" s="875"/>
      <c r="TJB209" s="875"/>
      <c r="TJC209" s="875"/>
      <c r="TJD209" s="875"/>
      <c r="TJE209" s="875"/>
      <c r="TJF209" s="875"/>
      <c r="TJG209" s="875"/>
      <c r="TJH209" s="875"/>
      <c r="TJI209" s="875"/>
      <c r="TJJ209" s="875"/>
      <c r="TJK209" s="875"/>
      <c r="TJL209" s="875"/>
      <c r="TJM209" s="875"/>
      <c r="TJN209" s="875"/>
      <c r="TJO209" s="875"/>
      <c r="TJP209" s="875"/>
      <c r="TJQ209" s="875"/>
      <c r="TJR209" s="875"/>
      <c r="TJS209" s="875"/>
      <c r="TJT209" s="875"/>
      <c r="TJU209" s="875"/>
      <c r="TJV209" s="875"/>
      <c r="TJW209" s="875"/>
      <c r="TJX209" s="875"/>
      <c r="TJY209" s="875"/>
      <c r="TJZ209" s="875"/>
      <c r="TKA209" s="875"/>
      <c r="TKB209" s="875"/>
      <c r="TKC209" s="875"/>
      <c r="TKD209" s="875"/>
      <c r="TKE209" s="875"/>
      <c r="TKF209" s="875"/>
      <c r="TKG209" s="875"/>
      <c r="TKH209" s="875"/>
      <c r="TKI209" s="875"/>
      <c r="TKJ209" s="875"/>
      <c r="TKK209" s="875"/>
      <c r="TKL209" s="875"/>
      <c r="TKM209" s="875"/>
      <c r="TKN209" s="875"/>
      <c r="TKO209" s="875"/>
      <c r="TKQ209" s="875"/>
      <c r="TKR209" s="875"/>
      <c r="TKS209" s="875"/>
      <c r="TKT209" s="875"/>
      <c r="TKU209" s="875"/>
      <c r="TKV209" s="875"/>
      <c r="TKW209" s="875"/>
      <c r="TKX209" s="875"/>
      <c r="TKY209" s="875"/>
      <c r="TKZ209" s="875"/>
      <c r="TLA209" s="875"/>
      <c r="TLB209" s="875"/>
      <c r="TLC209" s="875"/>
      <c r="TLD209" s="875"/>
      <c r="TLE209" s="875"/>
      <c r="TLF209" s="875"/>
      <c r="TLG209" s="875"/>
      <c r="TLH209" s="875"/>
      <c r="TLI209" s="875"/>
      <c r="TLJ209" s="875"/>
      <c r="TLK209" s="875"/>
      <c r="TLL209" s="875"/>
      <c r="TLM209" s="875"/>
      <c r="TLN209" s="875"/>
      <c r="TLO209" s="875"/>
      <c r="TLP209" s="875"/>
      <c r="TLQ209" s="875"/>
      <c r="TLR209" s="875"/>
      <c r="TLS209" s="875"/>
      <c r="TLT209" s="875"/>
      <c r="TLU209" s="875"/>
      <c r="TLV209" s="875"/>
      <c r="TLW209" s="875"/>
      <c r="TLX209" s="875"/>
      <c r="TLY209" s="875"/>
      <c r="TLZ209" s="875"/>
      <c r="TMA209" s="875"/>
      <c r="TMB209" s="875"/>
      <c r="TMC209" s="875"/>
      <c r="TMD209" s="875"/>
      <c r="TME209" s="875"/>
      <c r="TMF209" s="875"/>
      <c r="TMG209" s="875"/>
      <c r="TMH209" s="875"/>
      <c r="TMI209" s="875"/>
      <c r="TMJ209" s="875"/>
      <c r="TMK209" s="875"/>
      <c r="TML209" s="875"/>
      <c r="TMM209" s="875"/>
      <c r="TMN209" s="875"/>
      <c r="TMO209" s="875"/>
      <c r="TMP209" s="875"/>
      <c r="TMQ209" s="875"/>
      <c r="TMR209" s="875"/>
      <c r="TMS209" s="875"/>
      <c r="TMT209" s="875"/>
      <c r="TMU209" s="875"/>
      <c r="TMV209" s="875"/>
      <c r="TMW209" s="875"/>
      <c r="TMX209" s="875"/>
      <c r="TMY209" s="875"/>
      <c r="TMZ209" s="875"/>
      <c r="TNA209" s="875"/>
      <c r="TNB209" s="875"/>
      <c r="TNC209" s="875"/>
      <c r="TND209" s="875"/>
      <c r="TNE209" s="875"/>
      <c r="TNF209" s="875"/>
      <c r="TNG209" s="875"/>
      <c r="TNH209" s="875"/>
      <c r="TNI209" s="875"/>
      <c r="TNJ209" s="875"/>
      <c r="TNK209" s="875"/>
      <c r="TNL209" s="875"/>
      <c r="TNM209" s="875"/>
      <c r="TNN209" s="875"/>
      <c r="TNO209" s="875"/>
      <c r="TNP209" s="875"/>
      <c r="TNQ209" s="875"/>
      <c r="TNR209" s="875"/>
      <c r="TNS209" s="875"/>
      <c r="TNT209" s="875"/>
      <c r="TNU209" s="875"/>
      <c r="TNV209" s="875"/>
      <c r="TNW209" s="875"/>
      <c r="TNX209" s="875"/>
      <c r="TNY209" s="875"/>
      <c r="TNZ209" s="875"/>
      <c r="TOA209" s="875"/>
      <c r="TOB209" s="875"/>
      <c r="TOC209" s="875"/>
      <c r="TOD209" s="875"/>
      <c r="TOE209" s="875"/>
      <c r="TOF209" s="875"/>
      <c r="TOG209" s="875"/>
      <c r="TOH209" s="875"/>
      <c r="TOI209" s="875"/>
      <c r="TOJ209" s="875"/>
      <c r="TOK209" s="875"/>
      <c r="TOL209" s="875"/>
      <c r="TOM209" s="875"/>
      <c r="TON209" s="875"/>
      <c r="TOO209" s="875"/>
      <c r="TOP209" s="875"/>
      <c r="TOQ209" s="875"/>
      <c r="TOR209" s="875"/>
      <c r="TOS209" s="875"/>
      <c r="TOT209" s="875"/>
      <c r="TOU209" s="875"/>
      <c r="TOV209" s="875"/>
      <c r="TOW209" s="875"/>
      <c r="TOX209" s="875"/>
      <c r="TOY209" s="875"/>
      <c r="TOZ209" s="875"/>
      <c r="TPA209" s="875"/>
      <c r="TPB209" s="875"/>
      <c r="TPC209" s="875"/>
      <c r="TPD209" s="875"/>
      <c r="TPE209" s="875"/>
      <c r="TPF209" s="875"/>
      <c r="TPG209" s="875"/>
      <c r="TPH209" s="875"/>
      <c r="TPI209" s="875"/>
      <c r="TPJ209" s="875"/>
      <c r="TPK209" s="875"/>
      <c r="TPL209" s="875"/>
      <c r="TPM209" s="875"/>
      <c r="TPN209" s="875"/>
      <c r="TPO209" s="875"/>
      <c r="TPP209" s="875"/>
      <c r="TPQ209" s="875"/>
      <c r="TPR209" s="875"/>
      <c r="TPS209" s="875"/>
      <c r="TPT209" s="875"/>
      <c r="TPU209" s="875"/>
      <c r="TPV209" s="875"/>
      <c r="TPW209" s="875"/>
      <c r="TPX209" s="875"/>
      <c r="TPY209" s="875"/>
      <c r="TPZ209" s="875"/>
      <c r="TQA209" s="875"/>
      <c r="TQB209" s="875"/>
      <c r="TQC209" s="875"/>
      <c r="TQD209" s="875"/>
      <c r="TQE209" s="875"/>
      <c r="TQF209" s="875"/>
      <c r="TQG209" s="875"/>
      <c r="TQH209" s="875"/>
      <c r="TQI209" s="875"/>
      <c r="TQJ209" s="875"/>
      <c r="TQK209" s="875"/>
      <c r="TQL209" s="875"/>
      <c r="TQM209" s="875"/>
      <c r="TQN209" s="875"/>
      <c r="TQO209" s="875"/>
      <c r="TQP209" s="875"/>
      <c r="TQQ209" s="875"/>
      <c r="TQR209" s="875"/>
      <c r="TQS209" s="875"/>
      <c r="TQT209" s="875"/>
      <c r="TQU209" s="875"/>
      <c r="TQV209" s="875"/>
      <c r="TQW209" s="875"/>
      <c r="TQX209" s="875"/>
      <c r="TQY209" s="875"/>
      <c r="TQZ209" s="875"/>
      <c r="TRA209" s="875"/>
      <c r="TRB209" s="875"/>
      <c r="TRC209" s="875"/>
      <c r="TRD209" s="875"/>
      <c r="TRE209" s="875"/>
      <c r="TRF209" s="875"/>
      <c r="TRG209" s="875"/>
      <c r="TRH209" s="875"/>
      <c r="TRI209" s="875"/>
      <c r="TRJ209" s="875"/>
      <c r="TRK209" s="875"/>
      <c r="TRL209" s="875"/>
      <c r="TRM209" s="875"/>
      <c r="TRN209" s="875"/>
      <c r="TRO209" s="875"/>
      <c r="TRP209" s="875"/>
      <c r="TRQ209" s="875"/>
      <c r="TRR209" s="875"/>
      <c r="TRS209" s="875"/>
      <c r="TRT209" s="875"/>
      <c r="TRU209" s="875"/>
      <c r="TRV209" s="875"/>
      <c r="TRW209" s="875"/>
      <c r="TRX209" s="875"/>
      <c r="TRY209" s="875"/>
      <c r="TRZ209" s="875"/>
      <c r="TSA209" s="875"/>
      <c r="TSB209" s="875"/>
      <c r="TSC209" s="875"/>
      <c r="TSD209" s="875"/>
      <c r="TSE209" s="875"/>
      <c r="TSF209" s="875"/>
      <c r="TSG209" s="875"/>
      <c r="TSH209" s="875"/>
      <c r="TSI209" s="875"/>
      <c r="TSJ209" s="875"/>
      <c r="TSK209" s="875"/>
      <c r="TSL209" s="875"/>
      <c r="TSM209" s="875"/>
      <c r="TSN209" s="875"/>
      <c r="TSO209" s="875"/>
      <c r="TSP209" s="875"/>
      <c r="TSQ209" s="875"/>
      <c r="TSR209" s="875"/>
      <c r="TSS209" s="875"/>
      <c r="TST209" s="875"/>
      <c r="TSU209" s="875"/>
      <c r="TSV209" s="875"/>
      <c r="TSW209" s="875"/>
      <c r="TSX209" s="875"/>
      <c r="TSY209" s="875"/>
      <c r="TSZ209" s="875"/>
      <c r="TTA209" s="875"/>
      <c r="TTB209" s="875"/>
      <c r="TTC209" s="875"/>
      <c r="TTD209" s="875"/>
      <c r="TTE209" s="875"/>
      <c r="TTF209" s="875"/>
      <c r="TTG209" s="875"/>
      <c r="TTH209" s="875"/>
      <c r="TTI209" s="875"/>
      <c r="TTJ209" s="875"/>
      <c r="TTK209" s="875"/>
      <c r="TTL209" s="875"/>
      <c r="TTM209" s="875"/>
      <c r="TTN209" s="875"/>
      <c r="TTO209" s="875"/>
      <c r="TTP209" s="875"/>
      <c r="TTQ209" s="875"/>
      <c r="TTR209" s="875"/>
      <c r="TTS209" s="875"/>
      <c r="TTT209" s="875"/>
      <c r="TTU209" s="875"/>
      <c r="TTV209" s="875"/>
      <c r="TTW209" s="875"/>
      <c r="TTX209" s="875"/>
      <c r="TTY209" s="875"/>
      <c r="TTZ209" s="875"/>
      <c r="TUA209" s="875"/>
      <c r="TUB209" s="875"/>
      <c r="TUC209" s="875"/>
      <c r="TUD209" s="875"/>
      <c r="TUE209" s="875"/>
      <c r="TUF209" s="875"/>
      <c r="TUG209" s="875"/>
      <c r="TUH209" s="875"/>
      <c r="TUI209" s="875"/>
      <c r="TUJ209" s="875"/>
      <c r="TUK209" s="875"/>
      <c r="TUM209" s="875"/>
      <c r="TUN209" s="875"/>
      <c r="TUO209" s="875"/>
      <c r="TUP209" s="875"/>
      <c r="TUQ209" s="875"/>
      <c r="TUR209" s="875"/>
      <c r="TUS209" s="875"/>
      <c r="TUT209" s="875"/>
      <c r="TUU209" s="875"/>
      <c r="TUV209" s="875"/>
      <c r="TUW209" s="875"/>
      <c r="TUX209" s="875"/>
      <c r="TUY209" s="875"/>
      <c r="TUZ209" s="875"/>
      <c r="TVA209" s="875"/>
      <c r="TVB209" s="875"/>
      <c r="TVC209" s="875"/>
      <c r="TVD209" s="875"/>
      <c r="TVE209" s="875"/>
      <c r="TVF209" s="875"/>
      <c r="TVG209" s="875"/>
      <c r="TVH209" s="875"/>
      <c r="TVI209" s="875"/>
      <c r="TVJ209" s="875"/>
      <c r="TVK209" s="875"/>
      <c r="TVL209" s="875"/>
      <c r="TVM209" s="875"/>
      <c r="TVN209" s="875"/>
      <c r="TVO209" s="875"/>
      <c r="TVP209" s="875"/>
      <c r="TVQ209" s="875"/>
      <c r="TVR209" s="875"/>
      <c r="TVS209" s="875"/>
      <c r="TVT209" s="875"/>
      <c r="TVU209" s="875"/>
      <c r="TVV209" s="875"/>
      <c r="TVW209" s="875"/>
      <c r="TVX209" s="875"/>
      <c r="TVY209" s="875"/>
      <c r="TVZ209" s="875"/>
      <c r="TWA209" s="875"/>
      <c r="TWB209" s="875"/>
      <c r="TWC209" s="875"/>
      <c r="TWD209" s="875"/>
      <c r="TWE209" s="875"/>
      <c r="TWF209" s="875"/>
      <c r="TWG209" s="875"/>
      <c r="TWH209" s="875"/>
      <c r="TWI209" s="875"/>
      <c r="TWJ209" s="875"/>
      <c r="TWK209" s="875"/>
      <c r="TWL209" s="875"/>
      <c r="TWM209" s="875"/>
      <c r="TWN209" s="875"/>
      <c r="TWO209" s="875"/>
      <c r="TWP209" s="875"/>
      <c r="TWQ209" s="875"/>
      <c r="TWR209" s="875"/>
      <c r="TWS209" s="875"/>
      <c r="TWT209" s="875"/>
      <c r="TWU209" s="875"/>
      <c r="TWV209" s="875"/>
      <c r="TWW209" s="875"/>
      <c r="TWX209" s="875"/>
      <c r="TWY209" s="875"/>
      <c r="TWZ209" s="875"/>
      <c r="TXA209" s="875"/>
      <c r="TXB209" s="875"/>
      <c r="TXC209" s="875"/>
      <c r="TXD209" s="875"/>
      <c r="TXE209" s="875"/>
      <c r="TXF209" s="875"/>
      <c r="TXG209" s="875"/>
      <c r="TXH209" s="875"/>
      <c r="TXI209" s="875"/>
      <c r="TXJ209" s="875"/>
      <c r="TXK209" s="875"/>
      <c r="TXL209" s="875"/>
      <c r="TXM209" s="875"/>
      <c r="TXN209" s="875"/>
      <c r="TXO209" s="875"/>
      <c r="TXP209" s="875"/>
      <c r="TXQ209" s="875"/>
      <c r="TXR209" s="875"/>
      <c r="TXS209" s="875"/>
      <c r="TXT209" s="875"/>
      <c r="TXU209" s="875"/>
      <c r="TXV209" s="875"/>
      <c r="TXW209" s="875"/>
      <c r="TXX209" s="875"/>
      <c r="TXY209" s="875"/>
      <c r="TXZ209" s="875"/>
      <c r="TYA209" s="875"/>
      <c r="TYB209" s="875"/>
      <c r="TYC209" s="875"/>
      <c r="TYD209" s="875"/>
      <c r="TYE209" s="875"/>
      <c r="TYF209" s="875"/>
      <c r="TYG209" s="875"/>
      <c r="TYH209" s="875"/>
      <c r="TYI209" s="875"/>
      <c r="TYJ209" s="875"/>
      <c r="TYK209" s="875"/>
      <c r="TYL209" s="875"/>
      <c r="TYM209" s="875"/>
      <c r="TYN209" s="875"/>
      <c r="TYO209" s="875"/>
      <c r="TYP209" s="875"/>
      <c r="TYQ209" s="875"/>
      <c r="TYR209" s="875"/>
      <c r="TYS209" s="875"/>
      <c r="TYT209" s="875"/>
      <c r="TYU209" s="875"/>
      <c r="TYV209" s="875"/>
      <c r="TYW209" s="875"/>
      <c r="TYX209" s="875"/>
      <c r="TYY209" s="875"/>
      <c r="TYZ209" s="875"/>
      <c r="TZA209" s="875"/>
      <c r="TZB209" s="875"/>
      <c r="TZC209" s="875"/>
      <c r="TZD209" s="875"/>
      <c r="TZE209" s="875"/>
      <c r="TZF209" s="875"/>
      <c r="TZG209" s="875"/>
      <c r="TZH209" s="875"/>
      <c r="TZI209" s="875"/>
      <c r="TZJ209" s="875"/>
      <c r="TZK209" s="875"/>
      <c r="TZL209" s="875"/>
      <c r="TZM209" s="875"/>
      <c r="TZN209" s="875"/>
      <c r="TZO209" s="875"/>
      <c r="TZP209" s="875"/>
      <c r="TZQ209" s="875"/>
      <c r="TZR209" s="875"/>
      <c r="TZS209" s="875"/>
      <c r="TZT209" s="875"/>
      <c r="TZU209" s="875"/>
      <c r="TZV209" s="875"/>
      <c r="TZW209" s="875"/>
      <c r="TZX209" s="875"/>
      <c r="TZY209" s="875"/>
      <c r="TZZ209" s="875"/>
      <c r="UAA209" s="875"/>
      <c r="UAB209" s="875"/>
      <c r="UAC209" s="875"/>
      <c r="UAD209" s="875"/>
      <c r="UAE209" s="875"/>
      <c r="UAF209" s="875"/>
      <c r="UAG209" s="875"/>
      <c r="UAH209" s="875"/>
      <c r="UAI209" s="875"/>
      <c r="UAJ209" s="875"/>
      <c r="UAK209" s="875"/>
      <c r="UAL209" s="875"/>
      <c r="UAM209" s="875"/>
      <c r="UAN209" s="875"/>
      <c r="UAO209" s="875"/>
      <c r="UAP209" s="875"/>
      <c r="UAQ209" s="875"/>
      <c r="UAR209" s="875"/>
      <c r="UAS209" s="875"/>
      <c r="UAT209" s="875"/>
      <c r="UAU209" s="875"/>
      <c r="UAV209" s="875"/>
      <c r="UAW209" s="875"/>
      <c r="UAX209" s="875"/>
      <c r="UAY209" s="875"/>
      <c r="UAZ209" s="875"/>
      <c r="UBA209" s="875"/>
      <c r="UBB209" s="875"/>
      <c r="UBC209" s="875"/>
      <c r="UBD209" s="875"/>
      <c r="UBE209" s="875"/>
      <c r="UBF209" s="875"/>
      <c r="UBG209" s="875"/>
      <c r="UBH209" s="875"/>
      <c r="UBI209" s="875"/>
      <c r="UBJ209" s="875"/>
      <c r="UBK209" s="875"/>
      <c r="UBL209" s="875"/>
      <c r="UBM209" s="875"/>
      <c r="UBN209" s="875"/>
      <c r="UBO209" s="875"/>
      <c r="UBP209" s="875"/>
      <c r="UBQ209" s="875"/>
      <c r="UBR209" s="875"/>
      <c r="UBS209" s="875"/>
      <c r="UBT209" s="875"/>
      <c r="UBU209" s="875"/>
      <c r="UBV209" s="875"/>
      <c r="UBW209" s="875"/>
      <c r="UBX209" s="875"/>
      <c r="UBY209" s="875"/>
      <c r="UBZ209" s="875"/>
      <c r="UCA209" s="875"/>
      <c r="UCB209" s="875"/>
      <c r="UCC209" s="875"/>
      <c r="UCD209" s="875"/>
      <c r="UCE209" s="875"/>
      <c r="UCF209" s="875"/>
      <c r="UCG209" s="875"/>
      <c r="UCH209" s="875"/>
      <c r="UCI209" s="875"/>
      <c r="UCJ209" s="875"/>
      <c r="UCK209" s="875"/>
      <c r="UCL209" s="875"/>
      <c r="UCM209" s="875"/>
      <c r="UCN209" s="875"/>
      <c r="UCO209" s="875"/>
      <c r="UCP209" s="875"/>
      <c r="UCQ209" s="875"/>
      <c r="UCR209" s="875"/>
      <c r="UCS209" s="875"/>
      <c r="UCT209" s="875"/>
      <c r="UCU209" s="875"/>
      <c r="UCV209" s="875"/>
      <c r="UCW209" s="875"/>
      <c r="UCX209" s="875"/>
      <c r="UCY209" s="875"/>
      <c r="UCZ209" s="875"/>
      <c r="UDA209" s="875"/>
      <c r="UDB209" s="875"/>
      <c r="UDC209" s="875"/>
      <c r="UDD209" s="875"/>
      <c r="UDE209" s="875"/>
      <c r="UDF209" s="875"/>
      <c r="UDG209" s="875"/>
      <c r="UDH209" s="875"/>
      <c r="UDI209" s="875"/>
      <c r="UDJ209" s="875"/>
      <c r="UDK209" s="875"/>
      <c r="UDL209" s="875"/>
      <c r="UDM209" s="875"/>
      <c r="UDN209" s="875"/>
      <c r="UDO209" s="875"/>
      <c r="UDP209" s="875"/>
      <c r="UDQ209" s="875"/>
      <c r="UDR209" s="875"/>
      <c r="UDS209" s="875"/>
      <c r="UDT209" s="875"/>
      <c r="UDU209" s="875"/>
      <c r="UDV209" s="875"/>
      <c r="UDW209" s="875"/>
      <c r="UDX209" s="875"/>
      <c r="UDY209" s="875"/>
      <c r="UDZ209" s="875"/>
      <c r="UEA209" s="875"/>
      <c r="UEB209" s="875"/>
      <c r="UEC209" s="875"/>
      <c r="UED209" s="875"/>
      <c r="UEE209" s="875"/>
      <c r="UEF209" s="875"/>
      <c r="UEG209" s="875"/>
      <c r="UEI209" s="875"/>
      <c r="UEJ209" s="875"/>
      <c r="UEK209" s="875"/>
      <c r="UEL209" s="875"/>
      <c r="UEM209" s="875"/>
      <c r="UEN209" s="875"/>
      <c r="UEO209" s="875"/>
      <c r="UEP209" s="875"/>
      <c r="UEQ209" s="875"/>
      <c r="UER209" s="875"/>
      <c r="UES209" s="875"/>
      <c r="UET209" s="875"/>
      <c r="UEU209" s="875"/>
      <c r="UEV209" s="875"/>
      <c r="UEW209" s="875"/>
      <c r="UEX209" s="875"/>
      <c r="UEY209" s="875"/>
      <c r="UEZ209" s="875"/>
      <c r="UFA209" s="875"/>
      <c r="UFB209" s="875"/>
      <c r="UFC209" s="875"/>
      <c r="UFD209" s="875"/>
      <c r="UFE209" s="875"/>
      <c r="UFF209" s="875"/>
      <c r="UFG209" s="875"/>
      <c r="UFH209" s="875"/>
      <c r="UFI209" s="875"/>
      <c r="UFJ209" s="875"/>
      <c r="UFK209" s="875"/>
      <c r="UFL209" s="875"/>
      <c r="UFM209" s="875"/>
      <c r="UFN209" s="875"/>
      <c r="UFO209" s="875"/>
      <c r="UFP209" s="875"/>
      <c r="UFQ209" s="875"/>
      <c r="UFR209" s="875"/>
      <c r="UFS209" s="875"/>
      <c r="UFT209" s="875"/>
      <c r="UFU209" s="875"/>
      <c r="UFV209" s="875"/>
      <c r="UFW209" s="875"/>
      <c r="UFX209" s="875"/>
      <c r="UFY209" s="875"/>
      <c r="UFZ209" s="875"/>
      <c r="UGA209" s="875"/>
      <c r="UGB209" s="875"/>
      <c r="UGC209" s="875"/>
      <c r="UGD209" s="875"/>
      <c r="UGE209" s="875"/>
      <c r="UGF209" s="875"/>
      <c r="UGG209" s="875"/>
      <c r="UGH209" s="875"/>
      <c r="UGI209" s="875"/>
      <c r="UGJ209" s="875"/>
      <c r="UGK209" s="875"/>
      <c r="UGL209" s="875"/>
      <c r="UGM209" s="875"/>
      <c r="UGN209" s="875"/>
      <c r="UGO209" s="875"/>
      <c r="UGP209" s="875"/>
      <c r="UGQ209" s="875"/>
      <c r="UGR209" s="875"/>
      <c r="UGS209" s="875"/>
      <c r="UGT209" s="875"/>
      <c r="UGU209" s="875"/>
      <c r="UGV209" s="875"/>
      <c r="UGW209" s="875"/>
      <c r="UGX209" s="875"/>
      <c r="UGY209" s="875"/>
      <c r="UGZ209" s="875"/>
      <c r="UHA209" s="875"/>
      <c r="UHB209" s="875"/>
      <c r="UHC209" s="875"/>
      <c r="UHD209" s="875"/>
      <c r="UHE209" s="875"/>
      <c r="UHF209" s="875"/>
      <c r="UHG209" s="875"/>
      <c r="UHH209" s="875"/>
      <c r="UHI209" s="875"/>
      <c r="UHJ209" s="875"/>
      <c r="UHK209" s="875"/>
      <c r="UHL209" s="875"/>
      <c r="UHM209" s="875"/>
      <c r="UHN209" s="875"/>
      <c r="UHO209" s="875"/>
      <c r="UHP209" s="875"/>
      <c r="UHQ209" s="875"/>
      <c r="UHR209" s="875"/>
      <c r="UHS209" s="875"/>
      <c r="UHT209" s="875"/>
      <c r="UHU209" s="875"/>
      <c r="UHV209" s="875"/>
      <c r="UHW209" s="875"/>
      <c r="UHX209" s="875"/>
      <c r="UHY209" s="875"/>
      <c r="UHZ209" s="875"/>
      <c r="UIA209" s="875"/>
      <c r="UIB209" s="875"/>
      <c r="UIC209" s="875"/>
      <c r="UID209" s="875"/>
      <c r="UIE209" s="875"/>
      <c r="UIF209" s="875"/>
      <c r="UIG209" s="875"/>
      <c r="UIH209" s="875"/>
      <c r="UII209" s="875"/>
      <c r="UIJ209" s="875"/>
      <c r="UIK209" s="875"/>
      <c r="UIL209" s="875"/>
      <c r="UIM209" s="875"/>
      <c r="UIN209" s="875"/>
      <c r="UIO209" s="875"/>
      <c r="UIP209" s="875"/>
      <c r="UIQ209" s="875"/>
      <c r="UIR209" s="875"/>
      <c r="UIS209" s="875"/>
      <c r="UIT209" s="875"/>
      <c r="UIU209" s="875"/>
      <c r="UIV209" s="875"/>
      <c r="UIW209" s="875"/>
      <c r="UIX209" s="875"/>
      <c r="UIY209" s="875"/>
      <c r="UIZ209" s="875"/>
      <c r="UJA209" s="875"/>
      <c r="UJB209" s="875"/>
      <c r="UJC209" s="875"/>
      <c r="UJD209" s="875"/>
      <c r="UJE209" s="875"/>
      <c r="UJF209" s="875"/>
      <c r="UJG209" s="875"/>
      <c r="UJH209" s="875"/>
      <c r="UJI209" s="875"/>
      <c r="UJJ209" s="875"/>
      <c r="UJK209" s="875"/>
      <c r="UJL209" s="875"/>
      <c r="UJM209" s="875"/>
      <c r="UJN209" s="875"/>
      <c r="UJO209" s="875"/>
      <c r="UJP209" s="875"/>
      <c r="UJQ209" s="875"/>
      <c r="UJR209" s="875"/>
      <c r="UJS209" s="875"/>
      <c r="UJT209" s="875"/>
      <c r="UJU209" s="875"/>
      <c r="UJV209" s="875"/>
      <c r="UJW209" s="875"/>
      <c r="UJX209" s="875"/>
      <c r="UJY209" s="875"/>
      <c r="UJZ209" s="875"/>
      <c r="UKA209" s="875"/>
      <c r="UKB209" s="875"/>
      <c r="UKC209" s="875"/>
      <c r="UKD209" s="875"/>
      <c r="UKE209" s="875"/>
      <c r="UKF209" s="875"/>
      <c r="UKG209" s="875"/>
      <c r="UKH209" s="875"/>
      <c r="UKI209" s="875"/>
      <c r="UKJ209" s="875"/>
      <c r="UKK209" s="875"/>
      <c r="UKL209" s="875"/>
      <c r="UKM209" s="875"/>
      <c r="UKN209" s="875"/>
      <c r="UKO209" s="875"/>
      <c r="UKP209" s="875"/>
      <c r="UKQ209" s="875"/>
      <c r="UKR209" s="875"/>
      <c r="UKS209" s="875"/>
      <c r="UKT209" s="875"/>
      <c r="UKU209" s="875"/>
      <c r="UKV209" s="875"/>
      <c r="UKW209" s="875"/>
      <c r="UKX209" s="875"/>
      <c r="UKY209" s="875"/>
      <c r="UKZ209" s="875"/>
      <c r="ULA209" s="875"/>
      <c r="ULB209" s="875"/>
      <c r="ULC209" s="875"/>
      <c r="ULD209" s="875"/>
      <c r="ULE209" s="875"/>
      <c r="ULF209" s="875"/>
      <c r="ULG209" s="875"/>
      <c r="ULH209" s="875"/>
      <c r="ULI209" s="875"/>
      <c r="ULJ209" s="875"/>
      <c r="ULK209" s="875"/>
      <c r="ULL209" s="875"/>
      <c r="ULM209" s="875"/>
      <c r="ULN209" s="875"/>
      <c r="ULO209" s="875"/>
      <c r="ULP209" s="875"/>
      <c r="ULQ209" s="875"/>
      <c r="ULR209" s="875"/>
      <c r="ULS209" s="875"/>
      <c r="ULT209" s="875"/>
      <c r="ULU209" s="875"/>
      <c r="ULV209" s="875"/>
      <c r="ULW209" s="875"/>
      <c r="ULX209" s="875"/>
      <c r="ULY209" s="875"/>
      <c r="ULZ209" s="875"/>
      <c r="UMA209" s="875"/>
      <c r="UMB209" s="875"/>
      <c r="UMC209" s="875"/>
      <c r="UMD209" s="875"/>
      <c r="UME209" s="875"/>
      <c r="UMF209" s="875"/>
      <c r="UMG209" s="875"/>
      <c r="UMH209" s="875"/>
      <c r="UMI209" s="875"/>
      <c r="UMJ209" s="875"/>
      <c r="UMK209" s="875"/>
      <c r="UML209" s="875"/>
      <c r="UMM209" s="875"/>
      <c r="UMN209" s="875"/>
      <c r="UMO209" s="875"/>
      <c r="UMP209" s="875"/>
      <c r="UMQ209" s="875"/>
      <c r="UMR209" s="875"/>
      <c r="UMS209" s="875"/>
      <c r="UMT209" s="875"/>
      <c r="UMU209" s="875"/>
      <c r="UMV209" s="875"/>
      <c r="UMW209" s="875"/>
      <c r="UMX209" s="875"/>
      <c r="UMY209" s="875"/>
      <c r="UMZ209" s="875"/>
      <c r="UNA209" s="875"/>
      <c r="UNB209" s="875"/>
      <c r="UNC209" s="875"/>
      <c r="UND209" s="875"/>
      <c r="UNE209" s="875"/>
      <c r="UNF209" s="875"/>
      <c r="UNG209" s="875"/>
      <c r="UNH209" s="875"/>
      <c r="UNI209" s="875"/>
      <c r="UNJ209" s="875"/>
      <c r="UNK209" s="875"/>
      <c r="UNL209" s="875"/>
      <c r="UNM209" s="875"/>
      <c r="UNN209" s="875"/>
      <c r="UNO209" s="875"/>
      <c r="UNP209" s="875"/>
      <c r="UNQ209" s="875"/>
      <c r="UNR209" s="875"/>
      <c r="UNS209" s="875"/>
      <c r="UNT209" s="875"/>
      <c r="UNU209" s="875"/>
      <c r="UNV209" s="875"/>
      <c r="UNW209" s="875"/>
      <c r="UNX209" s="875"/>
      <c r="UNY209" s="875"/>
      <c r="UNZ209" s="875"/>
      <c r="UOA209" s="875"/>
      <c r="UOB209" s="875"/>
      <c r="UOC209" s="875"/>
      <c r="UOE209" s="875"/>
      <c r="UOF209" s="875"/>
      <c r="UOG209" s="875"/>
      <c r="UOH209" s="875"/>
      <c r="UOI209" s="875"/>
      <c r="UOJ209" s="875"/>
      <c r="UOK209" s="875"/>
      <c r="UOL209" s="875"/>
      <c r="UOM209" s="875"/>
      <c r="UON209" s="875"/>
      <c r="UOO209" s="875"/>
      <c r="UOP209" s="875"/>
      <c r="UOQ209" s="875"/>
      <c r="UOR209" s="875"/>
      <c r="UOS209" s="875"/>
      <c r="UOT209" s="875"/>
      <c r="UOU209" s="875"/>
      <c r="UOV209" s="875"/>
      <c r="UOW209" s="875"/>
      <c r="UOX209" s="875"/>
      <c r="UOY209" s="875"/>
      <c r="UOZ209" s="875"/>
      <c r="UPA209" s="875"/>
      <c r="UPB209" s="875"/>
      <c r="UPC209" s="875"/>
      <c r="UPD209" s="875"/>
      <c r="UPE209" s="875"/>
      <c r="UPF209" s="875"/>
      <c r="UPG209" s="875"/>
      <c r="UPH209" s="875"/>
      <c r="UPI209" s="875"/>
      <c r="UPJ209" s="875"/>
      <c r="UPK209" s="875"/>
      <c r="UPL209" s="875"/>
      <c r="UPM209" s="875"/>
      <c r="UPN209" s="875"/>
      <c r="UPO209" s="875"/>
      <c r="UPP209" s="875"/>
      <c r="UPQ209" s="875"/>
      <c r="UPR209" s="875"/>
      <c r="UPS209" s="875"/>
      <c r="UPT209" s="875"/>
      <c r="UPU209" s="875"/>
      <c r="UPV209" s="875"/>
      <c r="UPW209" s="875"/>
      <c r="UPX209" s="875"/>
      <c r="UPY209" s="875"/>
      <c r="UPZ209" s="875"/>
      <c r="UQA209" s="875"/>
      <c r="UQB209" s="875"/>
      <c r="UQC209" s="875"/>
      <c r="UQD209" s="875"/>
      <c r="UQE209" s="875"/>
      <c r="UQF209" s="875"/>
      <c r="UQG209" s="875"/>
      <c r="UQH209" s="875"/>
      <c r="UQI209" s="875"/>
      <c r="UQJ209" s="875"/>
      <c r="UQK209" s="875"/>
      <c r="UQL209" s="875"/>
      <c r="UQM209" s="875"/>
      <c r="UQN209" s="875"/>
      <c r="UQO209" s="875"/>
      <c r="UQP209" s="875"/>
      <c r="UQQ209" s="875"/>
      <c r="UQR209" s="875"/>
      <c r="UQS209" s="875"/>
      <c r="UQT209" s="875"/>
      <c r="UQU209" s="875"/>
      <c r="UQV209" s="875"/>
      <c r="UQW209" s="875"/>
      <c r="UQX209" s="875"/>
      <c r="UQY209" s="875"/>
      <c r="UQZ209" s="875"/>
      <c r="URA209" s="875"/>
      <c r="URB209" s="875"/>
      <c r="URC209" s="875"/>
      <c r="URD209" s="875"/>
      <c r="URE209" s="875"/>
      <c r="URF209" s="875"/>
      <c r="URG209" s="875"/>
      <c r="URH209" s="875"/>
      <c r="URI209" s="875"/>
      <c r="URJ209" s="875"/>
      <c r="URK209" s="875"/>
      <c r="URL209" s="875"/>
      <c r="URM209" s="875"/>
      <c r="URN209" s="875"/>
      <c r="URO209" s="875"/>
      <c r="URP209" s="875"/>
      <c r="URQ209" s="875"/>
      <c r="URR209" s="875"/>
      <c r="URS209" s="875"/>
      <c r="URT209" s="875"/>
      <c r="URU209" s="875"/>
      <c r="URV209" s="875"/>
      <c r="URW209" s="875"/>
      <c r="URX209" s="875"/>
      <c r="URY209" s="875"/>
      <c r="URZ209" s="875"/>
      <c r="USA209" s="875"/>
      <c r="USB209" s="875"/>
      <c r="USC209" s="875"/>
      <c r="USD209" s="875"/>
      <c r="USE209" s="875"/>
      <c r="USF209" s="875"/>
      <c r="USG209" s="875"/>
      <c r="USH209" s="875"/>
      <c r="USI209" s="875"/>
      <c r="USJ209" s="875"/>
      <c r="USK209" s="875"/>
      <c r="USL209" s="875"/>
      <c r="USM209" s="875"/>
      <c r="USN209" s="875"/>
      <c r="USO209" s="875"/>
      <c r="USP209" s="875"/>
      <c r="USQ209" s="875"/>
      <c r="USR209" s="875"/>
      <c r="USS209" s="875"/>
      <c r="UST209" s="875"/>
      <c r="USU209" s="875"/>
      <c r="USV209" s="875"/>
      <c r="USW209" s="875"/>
      <c r="USX209" s="875"/>
      <c r="USY209" s="875"/>
      <c r="USZ209" s="875"/>
      <c r="UTA209" s="875"/>
      <c r="UTB209" s="875"/>
      <c r="UTC209" s="875"/>
      <c r="UTD209" s="875"/>
      <c r="UTE209" s="875"/>
      <c r="UTF209" s="875"/>
      <c r="UTG209" s="875"/>
      <c r="UTH209" s="875"/>
      <c r="UTI209" s="875"/>
      <c r="UTJ209" s="875"/>
      <c r="UTK209" s="875"/>
      <c r="UTL209" s="875"/>
      <c r="UTM209" s="875"/>
      <c r="UTN209" s="875"/>
      <c r="UTO209" s="875"/>
      <c r="UTP209" s="875"/>
      <c r="UTQ209" s="875"/>
      <c r="UTR209" s="875"/>
      <c r="UTS209" s="875"/>
      <c r="UTT209" s="875"/>
      <c r="UTU209" s="875"/>
      <c r="UTV209" s="875"/>
      <c r="UTW209" s="875"/>
      <c r="UTX209" s="875"/>
      <c r="UTY209" s="875"/>
      <c r="UTZ209" s="875"/>
      <c r="UUA209" s="875"/>
      <c r="UUB209" s="875"/>
      <c r="UUC209" s="875"/>
      <c r="UUD209" s="875"/>
      <c r="UUE209" s="875"/>
      <c r="UUF209" s="875"/>
      <c r="UUG209" s="875"/>
      <c r="UUH209" s="875"/>
      <c r="UUI209" s="875"/>
      <c r="UUJ209" s="875"/>
      <c r="UUK209" s="875"/>
      <c r="UUL209" s="875"/>
      <c r="UUM209" s="875"/>
      <c r="UUN209" s="875"/>
      <c r="UUO209" s="875"/>
      <c r="UUP209" s="875"/>
      <c r="UUQ209" s="875"/>
      <c r="UUR209" s="875"/>
      <c r="UUS209" s="875"/>
      <c r="UUT209" s="875"/>
      <c r="UUU209" s="875"/>
      <c r="UUV209" s="875"/>
      <c r="UUW209" s="875"/>
      <c r="UUX209" s="875"/>
      <c r="UUY209" s="875"/>
      <c r="UUZ209" s="875"/>
      <c r="UVA209" s="875"/>
      <c r="UVB209" s="875"/>
      <c r="UVC209" s="875"/>
      <c r="UVD209" s="875"/>
      <c r="UVE209" s="875"/>
      <c r="UVF209" s="875"/>
      <c r="UVG209" s="875"/>
      <c r="UVH209" s="875"/>
      <c r="UVI209" s="875"/>
      <c r="UVJ209" s="875"/>
      <c r="UVK209" s="875"/>
      <c r="UVL209" s="875"/>
      <c r="UVM209" s="875"/>
      <c r="UVN209" s="875"/>
      <c r="UVO209" s="875"/>
      <c r="UVP209" s="875"/>
      <c r="UVQ209" s="875"/>
      <c r="UVR209" s="875"/>
      <c r="UVS209" s="875"/>
      <c r="UVT209" s="875"/>
      <c r="UVU209" s="875"/>
      <c r="UVV209" s="875"/>
      <c r="UVW209" s="875"/>
      <c r="UVX209" s="875"/>
      <c r="UVY209" s="875"/>
      <c r="UVZ209" s="875"/>
      <c r="UWA209" s="875"/>
      <c r="UWB209" s="875"/>
      <c r="UWC209" s="875"/>
      <c r="UWD209" s="875"/>
      <c r="UWE209" s="875"/>
      <c r="UWF209" s="875"/>
      <c r="UWG209" s="875"/>
      <c r="UWH209" s="875"/>
      <c r="UWI209" s="875"/>
      <c r="UWJ209" s="875"/>
      <c r="UWK209" s="875"/>
      <c r="UWL209" s="875"/>
      <c r="UWM209" s="875"/>
      <c r="UWN209" s="875"/>
      <c r="UWO209" s="875"/>
      <c r="UWP209" s="875"/>
      <c r="UWQ209" s="875"/>
      <c r="UWR209" s="875"/>
      <c r="UWS209" s="875"/>
      <c r="UWT209" s="875"/>
      <c r="UWU209" s="875"/>
      <c r="UWV209" s="875"/>
      <c r="UWW209" s="875"/>
      <c r="UWX209" s="875"/>
      <c r="UWY209" s="875"/>
      <c r="UWZ209" s="875"/>
      <c r="UXA209" s="875"/>
      <c r="UXB209" s="875"/>
      <c r="UXC209" s="875"/>
      <c r="UXD209" s="875"/>
      <c r="UXE209" s="875"/>
      <c r="UXF209" s="875"/>
      <c r="UXG209" s="875"/>
      <c r="UXH209" s="875"/>
      <c r="UXI209" s="875"/>
      <c r="UXJ209" s="875"/>
      <c r="UXK209" s="875"/>
      <c r="UXL209" s="875"/>
      <c r="UXM209" s="875"/>
      <c r="UXN209" s="875"/>
      <c r="UXO209" s="875"/>
      <c r="UXP209" s="875"/>
      <c r="UXQ209" s="875"/>
      <c r="UXR209" s="875"/>
      <c r="UXS209" s="875"/>
      <c r="UXT209" s="875"/>
      <c r="UXU209" s="875"/>
      <c r="UXV209" s="875"/>
      <c r="UXW209" s="875"/>
      <c r="UXX209" s="875"/>
      <c r="UXY209" s="875"/>
      <c r="UYA209" s="875"/>
      <c r="UYB209" s="875"/>
      <c r="UYC209" s="875"/>
      <c r="UYD209" s="875"/>
      <c r="UYE209" s="875"/>
      <c r="UYF209" s="875"/>
      <c r="UYG209" s="875"/>
      <c r="UYH209" s="875"/>
      <c r="UYI209" s="875"/>
      <c r="UYJ209" s="875"/>
      <c r="UYK209" s="875"/>
      <c r="UYL209" s="875"/>
      <c r="UYM209" s="875"/>
      <c r="UYN209" s="875"/>
      <c r="UYO209" s="875"/>
      <c r="UYP209" s="875"/>
      <c r="UYQ209" s="875"/>
      <c r="UYR209" s="875"/>
      <c r="UYS209" s="875"/>
      <c r="UYT209" s="875"/>
      <c r="UYU209" s="875"/>
      <c r="UYV209" s="875"/>
      <c r="UYW209" s="875"/>
      <c r="UYX209" s="875"/>
      <c r="UYY209" s="875"/>
      <c r="UYZ209" s="875"/>
      <c r="UZA209" s="875"/>
      <c r="UZB209" s="875"/>
      <c r="UZC209" s="875"/>
      <c r="UZD209" s="875"/>
      <c r="UZE209" s="875"/>
      <c r="UZF209" s="875"/>
      <c r="UZG209" s="875"/>
      <c r="UZH209" s="875"/>
      <c r="UZI209" s="875"/>
      <c r="UZJ209" s="875"/>
      <c r="UZK209" s="875"/>
      <c r="UZL209" s="875"/>
      <c r="UZM209" s="875"/>
      <c r="UZN209" s="875"/>
      <c r="UZO209" s="875"/>
      <c r="UZP209" s="875"/>
      <c r="UZQ209" s="875"/>
      <c r="UZR209" s="875"/>
      <c r="UZS209" s="875"/>
      <c r="UZT209" s="875"/>
      <c r="UZU209" s="875"/>
      <c r="UZV209" s="875"/>
      <c r="UZW209" s="875"/>
      <c r="UZX209" s="875"/>
      <c r="UZY209" s="875"/>
      <c r="UZZ209" s="875"/>
      <c r="VAA209" s="875"/>
      <c r="VAB209" s="875"/>
      <c r="VAC209" s="875"/>
      <c r="VAD209" s="875"/>
      <c r="VAE209" s="875"/>
      <c r="VAF209" s="875"/>
      <c r="VAG209" s="875"/>
      <c r="VAH209" s="875"/>
      <c r="VAI209" s="875"/>
      <c r="VAJ209" s="875"/>
      <c r="VAK209" s="875"/>
      <c r="VAL209" s="875"/>
      <c r="VAM209" s="875"/>
      <c r="VAN209" s="875"/>
      <c r="VAO209" s="875"/>
      <c r="VAP209" s="875"/>
      <c r="VAQ209" s="875"/>
      <c r="VAR209" s="875"/>
      <c r="VAS209" s="875"/>
      <c r="VAT209" s="875"/>
      <c r="VAU209" s="875"/>
      <c r="VAV209" s="875"/>
      <c r="VAW209" s="875"/>
      <c r="VAX209" s="875"/>
      <c r="VAY209" s="875"/>
      <c r="VAZ209" s="875"/>
      <c r="VBA209" s="875"/>
      <c r="VBB209" s="875"/>
      <c r="VBC209" s="875"/>
      <c r="VBD209" s="875"/>
      <c r="VBE209" s="875"/>
      <c r="VBF209" s="875"/>
      <c r="VBG209" s="875"/>
      <c r="VBH209" s="875"/>
      <c r="VBI209" s="875"/>
      <c r="VBJ209" s="875"/>
      <c r="VBK209" s="875"/>
      <c r="VBL209" s="875"/>
      <c r="VBM209" s="875"/>
      <c r="VBN209" s="875"/>
      <c r="VBO209" s="875"/>
      <c r="VBP209" s="875"/>
      <c r="VBQ209" s="875"/>
      <c r="VBR209" s="875"/>
      <c r="VBS209" s="875"/>
      <c r="VBT209" s="875"/>
      <c r="VBU209" s="875"/>
      <c r="VBV209" s="875"/>
      <c r="VBW209" s="875"/>
      <c r="VBX209" s="875"/>
      <c r="VBY209" s="875"/>
      <c r="VBZ209" s="875"/>
      <c r="VCA209" s="875"/>
      <c r="VCB209" s="875"/>
      <c r="VCC209" s="875"/>
      <c r="VCD209" s="875"/>
      <c r="VCE209" s="875"/>
      <c r="VCF209" s="875"/>
      <c r="VCG209" s="875"/>
      <c r="VCH209" s="875"/>
      <c r="VCI209" s="875"/>
      <c r="VCJ209" s="875"/>
      <c r="VCK209" s="875"/>
      <c r="VCL209" s="875"/>
      <c r="VCM209" s="875"/>
      <c r="VCN209" s="875"/>
      <c r="VCO209" s="875"/>
      <c r="VCP209" s="875"/>
      <c r="VCQ209" s="875"/>
      <c r="VCR209" s="875"/>
      <c r="VCS209" s="875"/>
      <c r="VCT209" s="875"/>
      <c r="VCU209" s="875"/>
      <c r="VCV209" s="875"/>
      <c r="VCW209" s="875"/>
      <c r="VCX209" s="875"/>
      <c r="VCY209" s="875"/>
      <c r="VCZ209" s="875"/>
      <c r="VDA209" s="875"/>
      <c r="VDB209" s="875"/>
      <c r="VDC209" s="875"/>
      <c r="VDD209" s="875"/>
      <c r="VDE209" s="875"/>
      <c r="VDF209" s="875"/>
      <c r="VDG209" s="875"/>
      <c r="VDH209" s="875"/>
      <c r="VDI209" s="875"/>
      <c r="VDJ209" s="875"/>
      <c r="VDK209" s="875"/>
      <c r="VDL209" s="875"/>
      <c r="VDM209" s="875"/>
      <c r="VDN209" s="875"/>
      <c r="VDO209" s="875"/>
      <c r="VDP209" s="875"/>
      <c r="VDQ209" s="875"/>
      <c r="VDR209" s="875"/>
      <c r="VDS209" s="875"/>
      <c r="VDT209" s="875"/>
      <c r="VDU209" s="875"/>
      <c r="VDV209" s="875"/>
      <c r="VDW209" s="875"/>
      <c r="VDX209" s="875"/>
      <c r="VDY209" s="875"/>
      <c r="VDZ209" s="875"/>
      <c r="VEA209" s="875"/>
      <c r="VEB209" s="875"/>
      <c r="VEC209" s="875"/>
      <c r="VED209" s="875"/>
      <c r="VEE209" s="875"/>
      <c r="VEF209" s="875"/>
      <c r="VEG209" s="875"/>
      <c r="VEH209" s="875"/>
      <c r="VEI209" s="875"/>
      <c r="VEJ209" s="875"/>
      <c r="VEK209" s="875"/>
      <c r="VEL209" s="875"/>
      <c r="VEM209" s="875"/>
      <c r="VEN209" s="875"/>
      <c r="VEO209" s="875"/>
      <c r="VEP209" s="875"/>
      <c r="VEQ209" s="875"/>
      <c r="VER209" s="875"/>
      <c r="VES209" s="875"/>
      <c r="VET209" s="875"/>
      <c r="VEU209" s="875"/>
      <c r="VEV209" s="875"/>
      <c r="VEW209" s="875"/>
      <c r="VEX209" s="875"/>
      <c r="VEY209" s="875"/>
      <c r="VEZ209" s="875"/>
      <c r="VFA209" s="875"/>
      <c r="VFB209" s="875"/>
      <c r="VFC209" s="875"/>
      <c r="VFD209" s="875"/>
      <c r="VFE209" s="875"/>
      <c r="VFF209" s="875"/>
      <c r="VFG209" s="875"/>
      <c r="VFH209" s="875"/>
      <c r="VFI209" s="875"/>
      <c r="VFJ209" s="875"/>
      <c r="VFK209" s="875"/>
      <c r="VFL209" s="875"/>
      <c r="VFM209" s="875"/>
      <c r="VFN209" s="875"/>
      <c r="VFO209" s="875"/>
      <c r="VFP209" s="875"/>
      <c r="VFQ209" s="875"/>
      <c r="VFR209" s="875"/>
      <c r="VFS209" s="875"/>
      <c r="VFT209" s="875"/>
      <c r="VFU209" s="875"/>
      <c r="VFV209" s="875"/>
      <c r="VFW209" s="875"/>
      <c r="VFX209" s="875"/>
      <c r="VFY209" s="875"/>
      <c r="VFZ209" s="875"/>
      <c r="VGA209" s="875"/>
      <c r="VGB209" s="875"/>
      <c r="VGC209" s="875"/>
      <c r="VGD209" s="875"/>
      <c r="VGE209" s="875"/>
      <c r="VGF209" s="875"/>
      <c r="VGG209" s="875"/>
      <c r="VGH209" s="875"/>
      <c r="VGI209" s="875"/>
      <c r="VGJ209" s="875"/>
      <c r="VGK209" s="875"/>
      <c r="VGL209" s="875"/>
      <c r="VGM209" s="875"/>
      <c r="VGN209" s="875"/>
      <c r="VGO209" s="875"/>
      <c r="VGP209" s="875"/>
      <c r="VGQ209" s="875"/>
      <c r="VGR209" s="875"/>
      <c r="VGS209" s="875"/>
      <c r="VGT209" s="875"/>
      <c r="VGU209" s="875"/>
      <c r="VGV209" s="875"/>
      <c r="VGW209" s="875"/>
      <c r="VGX209" s="875"/>
      <c r="VGY209" s="875"/>
      <c r="VGZ209" s="875"/>
      <c r="VHA209" s="875"/>
      <c r="VHB209" s="875"/>
      <c r="VHC209" s="875"/>
      <c r="VHD209" s="875"/>
      <c r="VHE209" s="875"/>
      <c r="VHF209" s="875"/>
      <c r="VHG209" s="875"/>
      <c r="VHH209" s="875"/>
      <c r="VHI209" s="875"/>
      <c r="VHJ209" s="875"/>
      <c r="VHK209" s="875"/>
      <c r="VHL209" s="875"/>
      <c r="VHM209" s="875"/>
      <c r="VHN209" s="875"/>
      <c r="VHO209" s="875"/>
      <c r="VHP209" s="875"/>
      <c r="VHQ209" s="875"/>
      <c r="VHR209" s="875"/>
      <c r="VHS209" s="875"/>
      <c r="VHT209" s="875"/>
      <c r="VHU209" s="875"/>
      <c r="VHW209" s="875"/>
      <c r="VHX209" s="875"/>
      <c r="VHY209" s="875"/>
      <c r="VHZ209" s="875"/>
      <c r="VIA209" s="875"/>
      <c r="VIB209" s="875"/>
      <c r="VIC209" s="875"/>
      <c r="VID209" s="875"/>
      <c r="VIE209" s="875"/>
      <c r="VIF209" s="875"/>
      <c r="VIG209" s="875"/>
      <c r="VIH209" s="875"/>
      <c r="VII209" s="875"/>
      <c r="VIJ209" s="875"/>
      <c r="VIK209" s="875"/>
      <c r="VIL209" s="875"/>
      <c r="VIM209" s="875"/>
      <c r="VIN209" s="875"/>
      <c r="VIO209" s="875"/>
      <c r="VIP209" s="875"/>
      <c r="VIQ209" s="875"/>
      <c r="VIR209" s="875"/>
      <c r="VIS209" s="875"/>
      <c r="VIT209" s="875"/>
      <c r="VIU209" s="875"/>
      <c r="VIV209" s="875"/>
      <c r="VIW209" s="875"/>
      <c r="VIX209" s="875"/>
      <c r="VIY209" s="875"/>
      <c r="VIZ209" s="875"/>
      <c r="VJA209" s="875"/>
      <c r="VJB209" s="875"/>
      <c r="VJC209" s="875"/>
      <c r="VJD209" s="875"/>
      <c r="VJE209" s="875"/>
      <c r="VJF209" s="875"/>
      <c r="VJG209" s="875"/>
      <c r="VJH209" s="875"/>
      <c r="VJI209" s="875"/>
      <c r="VJJ209" s="875"/>
      <c r="VJK209" s="875"/>
      <c r="VJL209" s="875"/>
      <c r="VJM209" s="875"/>
      <c r="VJN209" s="875"/>
      <c r="VJO209" s="875"/>
      <c r="VJP209" s="875"/>
      <c r="VJQ209" s="875"/>
      <c r="VJR209" s="875"/>
      <c r="VJS209" s="875"/>
      <c r="VJT209" s="875"/>
      <c r="VJU209" s="875"/>
      <c r="VJV209" s="875"/>
      <c r="VJW209" s="875"/>
      <c r="VJX209" s="875"/>
      <c r="VJY209" s="875"/>
      <c r="VJZ209" s="875"/>
      <c r="VKA209" s="875"/>
      <c r="VKB209" s="875"/>
      <c r="VKC209" s="875"/>
      <c r="VKD209" s="875"/>
      <c r="VKE209" s="875"/>
      <c r="VKF209" s="875"/>
      <c r="VKG209" s="875"/>
      <c r="VKH209" s="875"/>
      <c r="VKI209" s="875"/>
      <c r="VKJ209" s="875"/>
      <c r="VKK209" s="875"/>
      <c r="VKL209" s="875"/>
      <c r="VKM209" s="875"/>
      <c r="VKN209" s="875"/>
      <c r="VKO209" s="875"/>
      <c r="VKP209" s="875"/>
      <c r="VKQ209" s="875"/>
      <c r="VKR209" s="875"/>
      <c r="VKS209" s="875"/>
      <c r="VKT209" s="875"/>
      <c r="VKU209" s="875"/>
      <c r="VKV209" s="875"/>
      <c r="VKW209" s="875"/>
      <c r="VKX209" s="875"/>
      <c r="VKY209" s="875"/>
      <c r="VKZ209" s="875"/>
      <c r="VLA209" s="875"/>
      <c r="VLB209" s="875"/>
      <c r="VLC209" s="875"/>
      <c r="VLD209" s="875"/>
      <c r="VLE209" s="875"/>
      <c r="VLF209" s="875"/>
      <c r="VLG209" s="875"/>
      <c r="VLH209" s="875"/>
      <c r="VLI209" s="875"/>
      <c r="VLJ209" s="875"/>
      <c r="VLK209" s="875"/>
      <c r="VLL209" s="875"/>
      <c r="VLM209" s="875"/>
      <c r="VLN209" s="875"/>
      <c r="VLO209" s="875"/>
      <c r="VLP209" s="875"/>
      <c r="VLQ209" s="875"/>
      <c r="VLR209" s="875"/>
      <c r="VLS209" s="875"/>
      <c r="VLT209" s="875"/>
      <c r="VLU209" s="875"/>
      <c r="VLV209" s="875"/>
      <c r="VLW209" s="875"/>
      <c r="VLX209" s="875"/>
      <c r="VLY209" s="875"/>
      <c r="VLZ209" s="875"/>
      <c r="VMA209" s="875"/>
      <c r="VMB209" s="875"/>
      <c r="VMC209" s="875"/>
      <c r="VMD209" s="875"/>
      <c r="VME209" s="875"/>
      <c r="VMF209" s="875"/>
      <c r="VMG209" s="875"/>
      <c r="VMH209" s="875"/>
      <c r="VMI209" s="875"/>
      <c r="VMJ209" s="875"/>
      <c r="VMK209" s="875"/>
      <c r="VML209" s="875"/>
      <c r="VMM209" s="875"/>
      <c r="VMN209" s="875"/>
      <c r="VMO209" s="875"/>
      <c r="VMP209" s="875"/>
      <c r="VMQ209" s="875"/>
      <c r="VMR209" s="875"/>
      <c r="VMS209" s="875"/>
      <c r="VMT209" s="875"/>
      <c r="VMU209" s="875"/>
      <c r="VMV209" s="875"/>
      <c r="VMW209" s="875"/>
      <c r="VMX209" s="875"/>
      <c r="VMY209" s="875"/>
      <c r="VMZ209" s="875"/>
      <c r="VNA209" s="875"/>
      <c r="VNB209" s="875"/>
      <c r="VNC209" s="875"/>
      <c r="VND209" s="875"/>
      <c r="VNE209" s="875"/>
      <c r="VNF209" s="875"/>
      <c r="VNG209" s="875"/>
      <c r="VNH209" s="875"/>
      <c r="VNI209" s="875"/>
      <c r="VNJ209" s="875"/>
      <c r="VNK209" s="875"/>
      <c r="VNL209" s="875"/>
      <c r="VNM209" s="875"/>
      <c r="VNN209" s="875"/>
      <c r="VNO209" s="875"/>
      <c r="VNP209" s="875"/>
      <c r="VNQ209" s="875"/>
      <c r="VNR209" s="875"/>
      <c r="VNS209" s="875"/>
      <c r="VNT209" s="875"/>
      <c r="VNU209" s="875"/>
      <c r="VNV209" s="875"/>
      <c r="VNW209" s="875"/>
      <c r="VNX209" s="875"/>
      <c r="VNY209" s="875"/>
      <c r="VNZ209" s="875"/>
      <c r="VOA209" s="875"/>
      <c r="VOB209" s="875"/>
      <c r="VOC209" s="875"/>
      <c r="VOD209" s="875"/>
      <c r="VOE209" s="875"/>
      <c r="VOF209" s="875"/>
      <c r="VOG209" s="875"/>
      <c r="VOH209" s="875"/>
      <c r="VOI209" s="875"/>
      <c r="VOJ209" s="875"/>
      <c r="VOK209" s="875"/>
      <c r="VOL209" s="875"/>
      <c r="VOM209" s="875"/>
      <c r="VON209" s="875"/>
      <c r="VOO209" s="875"/>
      <c r="VOP209" s="875"/>
      <c r="VOQ209" s="875"/>
      <c r="VOR209" s="875"/>
      <c r="VOS209" s="875"/>
      <c r="VOT209" s="875"/>
      <c r="VOU209" s="875"/>
      <c r="VOV209" s="875"/>
      <c r="VOW209" s="875"/>
      <c r="VOX209" s="875"/>
      <c r="VOY209" s="875"/>
      <c r="VOZ209" s="875"/>
      <c r="VPA209" s="875"/>
      <c r="VPB209" s="875"/>
      <c r="VPC209" s="875"/>
      <c r="VPD209" s="875"/>
      <c r="VPE209" s="875"/>
      <c r="VPF209" s="875"/>
      <c r="VPG209" s="875"/>
      <c r="VPH209" s="875"/>
      <c r="VPI209" s="875"/>
      <c r="VPJ209" s="875"/>
      <c r="VPK209" s="875"/>
      <c r="VPL209" s="875"/>
      <c r="VPM209" s="875"/>
      <c r="VPN209" s="875"/>
      <c r="VPO209" s="875"/>
      <c r="VPP209" s="875"/>
      <c r="VPQ209" s="875"/>
      <c r="VPR209" s="875"/>
      <c r="VPS209" s="875"/>
      <c r="VPT209" s="875"/>
      <c r="VPU209" s="875"/>
      <c r="VPV209" s="875"/>
      <c r="VPW209" s="875"/>
      <c r="VPX209" s="875"/>
      <c r="VPY209" s="875"/>
      <c r="VPZ209" s="875"/>
      <c r="VQA209" s="875"/>
      <c r="VQB209" s="875"/>
      <c r="VQC209" s="875"/>
      <c r="VQD209" s="875"/>
      <c r="VQE209" s="875"/>
      <c r="VQF209" s="875"/>
      <c r="VQG209" s="875"/>
      <c r="VQH209" s="875"/>
      <c r="VQI209" s="875"/>
      <c r="VQJ209" s="875"/>
      <c r="VQK209" s="875"/>
      <c r="VQL209" s="875"/>
      <c r="VQM209" s="875"/>
      <c r="VQN209" s="875"/>
      <c r="VQO209" s="875"/>
      <c r="VQP209" s="875"/>
      <c r="VQQ209" s="875"/>
      <c r="VQR209" s="875"/>
      <c r="VQS209" s="875"/>
      <c r="VQT209" s="875"/>
      <c r="VQU209" s="875"/>
      <c r="VQV209" s="875"/>
      <c r="VQW209" s="875"/>
      <c r="VQX209" s="875"/>
      <c r="VQY209" s="875"/>
      <c r="VQZ209" s="875"/>
      <c r="VRA209" s="875"/>
      <c r="VRB209" s="875"/>
      <c r="VRC209" s="875"/>
      <c r="VRD209" s="875"/>
      <c r="VRE209" s="875"/>
      <c r="VRF209" s="875"/>
      <c r="VRG209" s="875"/>
      <c r="VRH209" s="875"/>
      <c r="VRI209" s="875"/>
      <c r="VRJ209" s="875"/>
      <c r="VRK209" s="875"/>
      <c r="VRL209" s="875"/>
      <c r="VRM209" s="875"/>
      <c r="VRN209" s="875"/>
      <c r="VRO209" s="875"/>
      <c r="VRP209" s="875"/>
      <c r="VRQ209" s="875"/>
      <c r="VRS209" s="875"/>
      <c r="VRT209" s="875"/>
      <c r="VRU209" s="875"/>
      <c r="VRV209" s="875"/>
      <c r="VRW209" s="875"/>
      <c r="VRX209" s="875"/>
      <c r="VRY209" s="875"/>
      <c r="VRZ209" s="875"/>
      <c r="VSA209" s="875"/>
      <c r="VSB209" s="875"/>
      <c r="VSC209" s="875"/>
      <c r="VSD209" s="875"/>
      <c r="VSE209" s="875"/>
      <c r="VSF209" s="875"/>
      <c r="VSG209" s="875"/>
      <c r="VSH209" s="875"/>
      <c r="VSI209" s="875"/>
      <c r="VSJ209" s="875"/>
      <c r="VSK209" s="875"/>
      <c r="VSL209" s="875"/>
      <c r="VSM209" s="875"/>
      <c r="VSN209" s="875"/>
      <c r="VSO209" s="875"/>
      <c r="VSP209" s="875"/>
      <c r="VSQ209" s="875"/>
      <c r="VSR209" s="875"/>
      <c r="VSS209" s="875"/>
      <c r="VST209" s="875"/>
      <c r="VSU209" s="875"/>
      <c r="VSV209" s="875"/>
      <c r="VSW209" s="875"/>
      <c r="VSX209" s="875"/>
      <c r="VSY209" s="875"/>
      <c r="VSZ209" s="875"/>
      <c r="VTA209" s="875"/>
      <c r="VTB209" s="875"/>
      <c r="VTC209" s="875"/>
      <c r="VTD209" s="875"/>
      <c r="VTE209" s="875"/>
      <c r="VTF209" s="875"/>
      <c r="VTG209" s="875"/>
      <c r="VTH209" s="875"/>
      <c r="VTI209" s="875"/>
      <c r="VTJ209" s="875"/>
      <c r="VTK209" s="875"/>
      <c r="VTL209" s="875"/>
      <c r="VTM209" s="875"/>
      <c r="VTN209" s="875"/>
      <c r="VTO209" s="875"/>
      <c r="VTP209" s="875"/>
      <c r="VTQ209" s="875"/>
      <c r="VTR209" s="875"/>
      <c r="VTS209" s="875"/>
      <c r="VTT209" s="875"/>
      <c r="VTU209" s="875"/>
      <c r="VTV209" s="875"/>
      <c r="VTW209" s="875"/>
      <c r="VTX209" s="875"/>
      <c r="VTY209" s="875"/>
      <c r="VTZ209" s="875"/>
      <c r="VUA209" s="875"/>
      <c r="VUB209" s="875"/>
      <c r="VUC209" s="875"/>
      <c r="VUD209" s="875"/>
      <c r="VUE209" s="875"/>
      <c r="VUF209" s="875"/>
      <c r="VUG209" s="875"/>
      <c r="VUH209" s="875"/>
      <c r="VUI209" s="875"/>
      <c r="VUJ209" s="875"/>
      <c r="VUK209" s="875"/>
      <c r="VUL209" s="875"/>
      <c r="VUM209" s="875"/>
      <c r="VUN209" s="875"/>
      <c r="VUO209" s="875"/>
      <c r="VUP209" s="875"/>
      <c r="VUQ209" s="875"/>
      <c r="VUR209" s="875"/>
      <c r="VUS209" s="875"/>
      <c r="VUT209" s="875"/>
      <c r="VUU209" s="875"/>
      <c r="VUV209" s="875"/>
      <c r="VUW209" s="875"/>
      <c r="VUX209" s="875"/>
      <c r="VUY209" s="875"/>
      <c r="VUZ209" s="875"/>
      <c r="VVA209" s="875"/>
      <c r="VVB209" s="875"/>
      <c r="VVC209" s="875"/>
      <c r="VVD209" s="875"/>
      <c r="VVE209" s="875"/>
      <c r="VVF209" s="875"/>
      <c r="VVG209" s="875"/>
      <c r="VVH209" s="875"/>
      <c r="VVI209" s="875"/>
      <c r="VVJ209" s="875"/>
      <c r="VVK209" s="875"/>
      <c r="VVL209" s="875"/>
      <c r="VVM209" s="875"/>
      <c r="VVN209" s="875"/>
      <c r="VVO209" s="875"/>
      <c r="VVP209" s="875"/>
      <c r="VVQ209" s="875"/>
      <c r="VVR209" s="875"/>
      <c r="VVS209" s="875"/>
      <c r="VVT209" s="875"/>
      <c r="VVU209" s="875"/>
      <c r="VVV209" s="875"/>
      <c r="VVW209" s="875"/>
      <c r="VVX209" s="875"/>
      <c r="VVY209" s="875"/>
      <c r="VVZ209" s="875"/>
      <c r="VWA209" s="875"/>
      <c r="VWB209" s="875"/>
      <c r="VWC209" s="875"/>
      <c r="VWD209" s="875"/>
      <c r="VWE209" s="875"/>
      <c r="VWF209" s="875"/>
      <c r="VWG209" s="875"/>
      <c r="VWH209" s="875"/>
      <c r="VWI209" s="875"/>
      <c r="VWJ209" s="875"/>
      <c r="VWK209" s="875"/>
      <c r="VWL209" s="875"/>
      <c r="VWM209" s="875"/>
      <c r="VWN209" s="875"/>
      <c r="VWO209" s="875"/>
      <c r="VWP209" s="875"/>
      <c r="VWQ209" s="875"/>
      <c r="VWR209" s="875"/>
      <c r="VWS209" s="875"/>
      <c r="VWT209" s="875"/>
      <c r="VWU209" s="875"/>
      <c r="VWV209" s="875"/>
      <c r="VWW209" s="875"/>
      <c r="VWX209" s="875"/>
      <c r="VWY209" s="875"/>
      <c r="VWZ209" s="875"/>
      <c r="VXA209" s="875"/>
      <c r="VXB209" s="875"/>
      <c r="VXC209" s="875"/>
      <c r="VXD209" s="875"/>
      <c r="VXE209" s="875"/>
      <c r="VXF209" s="875"/>
      <c r="VXG209" s="875"/>
      <c r="VXH209" s="875"/>
      <c r="VXI209" s="875"/>
      <c r="VXJ209" s="875"/>
      <c r="VXK209" s="875"/>
      <c r="VXL209" s="875"/>
      <c r="VXM209" s="875"/>
      <c r="VXN209" s="875"/>
      <c r="VXO209" s="875"/>
      <c r="VXP209" s="875"/>
      <c r="VXQ209" s="875"/>
      <c r="VXR209" s="875"/>
      <c r="VXS209" s="875"/>
      <c r="VXT209" s="875"/>
      <c r="VXU209" s="875"/>
      <c r="VXV209" s="875"/>
      <c r="VXW209" s="875"/>
      <c r="VXX209" s="875"/>
      <c r="VXY209" s="875"/>
      <c r="VXZ209" s="875"/>
      <c r="VYA209" s="875"/>
      <c r="VYB209" s="875"/>
      <c r="VYC209" s="875"/>
      <c r="VYD209" s="875"/>
      <c r="VYE209" s="875"/>
      <c r="VYF209" s="875"/>
      <c r="VYG209" s="875"/>
      <c r="VYH209" s="875"/>
      <c r="VYI209" s="875"/>
      <c r="VYJ209" s="875"/>
      <c r="VYK209" s="875"/>
      <c r="VYL209" s="875"/>
      <c r="VYM209" s="875"/>
      <c r="VYN209" s="875"/>
      <c r="VYO209" s="875"/>
      <c r="VYP209" s="875"/>
      <c r="VYQ209" s="875"/>
      <c r="VYR209" s="875"/>
      <c r="VYS209" s="875"/>
      <c r="VYT209" s="875"/>
      <c r="VYU209" s="875"/>
      <c r="VYV209" s="875"/>
      <c r="VYW209" s="875"/>
      <c r="VYX209" s="875"/>
      <c r="VYY209" s="875"/>
      <c r="VYZ209" s="875"/>
      <c r="VZA209" s="875"/>
      <c r="VZB209" s="875"/>
      <c r="VZC209" s="875"/>
      <c r="VZD209" s="875"/>
      <c r="VZE209" s="875"/>
      <c r="VZF209" s="875"/>
      <c r="VZG209" s="875"/>
      <c r="VZH209" s="875"/>
      <c r="VZI209" s="875"/>
      <c r="VZJ209" s="875"/>
      <c r="VZK209" s="875"/>
      <c r="VZL209" s="875"/>
      <c r="VZM209" s="875"/>
      <c r="VZN209" s="875"/>
      <c r="VZO209" s="875"/>
      <c r="VZP209" s="875"/>
      <c r="VZQ209" s="875"/>
      <c r="VZR209" s="875"/>
      <c r="VZS209" s="875"/>
      <c r="VZT209" s="875"/>
      <c r="VZU209" s="875"/>
      <c r="VZV209" s="875"/>
      <c r="VZW209" s="875"/>
      <c r="VZX209" s="875"/>
      <c r="VZY209" s="875"/>
      <c r="VZZ209" s="875"/>
      <c r="WAA209" s="875"/>
      <c r="WAB209" s="875"/>
      <c r="WAC209" s="875"/>
      <c r="WAD209" s="875"/>
      <c r="WAE209" s="875"/>
      <c r="WAF209" s="875"/>
      <c r="WAG209" s="875"/>
      <c r="WAH209" s="875"/>
      <c r="WAI209" s="875"/>
      <c r="WAJ209" s="875"/>
      <c r="WAK209" s="875"/>
      <c r="WAL209" s="875"/>
      <c r="WAM209" s="875"/>
      <c r="WAN209" s="875"/>
      <c r="WAO209" s="875"/>
      <c r="WAP209" s="875"/>
      <c r="WAQ209" s="875"/>
      <c r="WAR209" s="875"/>
      <c r="WAS209" s="875"/>
      <c r="WAT209" s="875"/>
      <c r="WAU209" s="875"/>
      <c r="WAV209" s="875"/>
      <c r="WAW209" s="875"/>
      <c r="WAX209" s="875"/>
      <c r="WAY209" s="875"/>
      <c r="WAZ209" s="875"/>
      <c r="WBA209" s="875"/>
      <c r="WBB209" s="875"/>
      <c r="WBC209" s="875"/>
      <c r="WBD209" s="875"/>
      <c r="WBE209" s="875"/>
      <c r="WBF209" s="875"/>
      <c r="WBG209" s="875"/>
      <c r="WBH209" s="875"/>
      <c r="WBI209" s="875"/>
      <c r="WBJ209" s="875"/>
      <c r="WBK209" s="875"/>
      <c r="WBL209" s="875"/>
      <c r="WBM209" s="875"/>
      <c r="WBO209" s="875"/>
      <c r="WBP209" s="875"/>
      <c r="WBQ209" s="875"/>
      <c r="WBR209" s="875"/>
      <c r="WBS209" s="875"/>
      <c r="WBT209" s="875"/>
      <c r="WBU209" s="875"/>
      <c r="WBV209" s="875"/>
      <c r="WBW209" s="875"/>
      <c r="WBX209" s="875"/>
      <c r="WBY209" s="875"/>
      <c r="WBZ209" s="875"/>
      <c r="WCA209" s="875"/>
      <c r="WCB209" s="875"/>
      <c r="WCC209" s="875"/>
      <c r="WCD209" s="875"/>
      <c r="WCE209" s="875"/>
      <c r="WCF209" s="875"/>
      <c r="WCG209" s="875"/>
      <c r="WCH209" s="875"/>
      <c r="WCI209" s="875"/>
      <c r="WCJ209" s="875"/>
      <c r="WCK209" s="875"/>
      <c r="WCL209" s="875"/>
      <c r="WCM209" s="875"/>
      <c r="WCN209" s="875"/>
      <c r="WCO209" s="875"/>
      <c r="WCP209" s="875"/>
      <c r="WCQ209" s="875"/>
      <c r="WCR209" s="875"/>
      <c r="WCS209" s="875"/>
      <c r="WCT209" s="875"/>
      <c r="WCU209" s="875"/>
      <c r="WCV209" s="875"/>
      <c r="WCW209" s="875"/>
      <c r="WCX209" s="875"/>
      <c r="WCY209" s="875"/>
      <c r="WCZ209" s="875"/>
      <c r="WDA209" s="875"/>
      <c r="WDB209" s="875"/>
      <c r="WDC209" s="875"/>
      <c r="WDD209" s="875"/>
      <c r="WDE209" s="875"/>
      <c r="WDF209" s="875"/>
      <c r="WDG209" s="875"/>
      <c r="WDH209" s="875"/>
      <c r="WDI209" s="875"/>
      <c r="WDJ209" s="875"/>
      <c r="WDK209" s="875"/>
      <c r="WDL209" s="875"/>
      <c r="WDM209" s="875"/>
      <c r="WDN209" s="875"/>
      <c r="WDO209" s="875"/>
      <c r="WDP209" s="875"/>
      <c r="WDQ209" s="875"/>
      <c r="WDR209" s="875"/>
      <c r="WDS209" s="875"/>
      <c r="WDT209" s="875"/>
      <c r="WDU209" s="875"/>
      <c r="WDV209" s="875"/>
      <c r="WDW209" s="875"/>
      <c r="WDX209" s="875"/>
      <c r="WDY209" s="875"/>
      <c r="WDZ209" s="875"/>
      <c r="WEA209" s="875"/>
      <c r="WEB209" s="875"/>
      <c r="WEC209" s="875"/>
      <c r="WED209" s="875"/>
      <c r="WEE209" s="875"/>
      <c r="WEF209" s="875"/>
      <c r="WEG209" s="875"/>
      <c r="WEH209" s="875"/>
      <c r="WEI209" s="875"/>
      <c r="WEJ209" s="875"/>
      <c r="WEK209" s="875"/>
      <c r="WEL209" s="875"/>
      <c r="WEM209" s="875"/>
      <c r="WEN209" s="875"/>
      <c r="WEO209" s="875"/>
      <c r="WEP209" s="875"/>
      <c r="WEQ209" s="875"/>
      <c r="WER209" s="875"/>
      <c r="WES209" s="875"/>
      <c r="WET209" s="875"/>
      <c r="WEU209" s="875"/>
      <c r="WEV209" s="875"/>
      <c r="WEW209" s="875"/>
      <c r="WEX209" s="875"/>
      <c r="WEY209" s="875"/>
      <c r="WEZ209" s="875"/>
      <c r="WFA209" s="875"/>
      <c r="WFB209" s="875"/>
      <c r="WFC209" s="875"/>
      <c r="WFD209" s="875"/>
      <c r="WFE209" s="875"/>
      <c r="WFF209" s="875"/>
      <c r="WFG209" s="875"/>
      <c r="WFH209" s="875"/>
      <c r="WFI209" s="875"/>
      <c r="WFJ209" s="875"/>
      <c r="WFK209" s="875"/>
      <c r="WFL209" s="875"/>
      <c r="WFM209" s="875"/>
      <c r="WFN209" s="875"/>
      <c r="WFO209" s="875"/>
      <c r="WFP209" s="875"/>
      <c r="WFQ209" s="875"/>
      <c r="WFR209" s="875"/>
      <c r="WFS209" s="875"/>
      <c r="WFT209" s="875"/>
      <c r="WFU209" s="875"/>
      <c r="WFV209" s="875"/>
      <c r="WFW209" s="875"/>
      <c r="WFX209" s="875"/>
      <c r="WFY209" s="875"/>
      <c r="WFZ209" s="875"/>
      <c r="WGA209" s="875"/>
      <c r="WGB209" s="875"/>
      <c r="WGC209" s="875"/>
      <c r="WGD209" s="875"/>
      <c r="WGE209" s="875"/>
      <c r="WGF209" s="875"/>
      <c r="WGG209" s="875"/>
      <c r="WGH209" s="875"/>
      <c r="WGI209" s="875"/>
      <c r="WGJ209" s="875"/>
      <c r="WGK209" s="875"/>
      <c r="WGL209" s="875"/>
      <c r="WGM209" s="875"/>
      <c r="WGN209" s="875"/>
      <c r="WGO209" s="875"/>
      <c r="WGP209" s="875"/>
      <c r="WGQ209" s="875"/>
      <c r="WGR209" s="875"/>
      <c r="WGS209" s="875"/>
      <c r="WGT209" s="875"/>
      <c r="WGU209" s="875"/>
      <c r="WGV209" s="875"/>
      <c r="WGW209" s="875"/>
      <c r="WGX209" s="875"/>
      <c r="WGY209" s="875"/>
      <c r="WGZ209" s="875"/>
      <c r="WHA209" s="875"/>
      <c r="WHB209" s="875"/>
      <c r="WHC209" s="875"/>
      <c r="WHD209" s="875"/>
      <c r="WHE209" s="875"/>
      <c r="WHF209" s="875"/>
      <c r="WHG209" s="875"/>
      <c r="WHH209" s="875"/>
      <c r="WHI209" s="875"/>
      <c r="WHJ209" s="875"/>
      <c r="WHK209" s="875"/>
      <c r="WHL209" s="875"/>
      <c r="WHM209" s="875"/>
      <c r="WHN209" s="875"/>
      <c r="WHO209" s="875"/>
      <c r="WHP209" s="875"/>
      <c r="WHQ209" s="875"/>
      <c r="WHR209" s="875"/>
      <c r="WHS209" s="875"/>
      <c r="WHT209" s="875"/>
      <c r="WHU209" s="875"/>
      <c r="WHV209" s="875"/>
      <c r="WHW209" s="875"/>
      <c r="WHX209" s="875"/>
      <c r="WHY209" s="875"/>
      <c r="WHZ209" s="875"/>
      <c r="WIA209" s="875"/>
      <c r="WIB209" s="875"/>
      <c r="WIC209" s="875"/>
      <c r="WID209" s="875"/>
      <c r="WIE209" s="875"/>
      <c r="WIF209" s="875"/>
      <c r="WIG209" s="875"/>
      <c r="WIH209" s="875"/>
      <c r="WII209" s="875"/>
      <c r="WIJ209" s="875"/>
      <c r="WIK209" s="875"/>
      <c r="WIL209" s="875"/>
      <c r="WIM209" s="875"/>
      <c r="WIN209" s="875"/>
      <c r="WIO209" s="875"/>
      <c r="WIP209" s="875"/>
      <c r="WIQ209" s="875"/>
      <c r="WIR209" s="875"/>
      <c r="WIS209" s="875"/>
      <c r="WIT209" s="875"/>
      <c r="WIU209" s="875"/>
      <c r="WIV209" s="875"/>
      <c r="WIW209" s="875"/>
      <c r="WIX209" s="875"/>
      <c r="WIY209" s="875"/>
      <c r="WIZ209" s="875"/>
      <c r="WJA209" s="875"/>
      <c r="WJB209" s="875"/>
      <c r="WJC209" s="875"/>
      <c r="WJD209" s="875"/>
      <c r="WJE209" s="875"/>
      <c r="WJF209" s="875"/>
      <c r="WJG209" s="875"/>
      <c r="WJH209" s="875"/>
      <c r="WJI209" s="875"/>
      <c r="WJJ209" s="875"/>
      <c r="WJK209" s="875"/>
      <c r="WJL209" s="875"/>
      <c r="WJM209" s="875"/>
      <c r="WJN209" s="875"/>
      <c r="WJO209" s="875"/>
      <c r="WJP209" s="875"/>
      <c r="WJQ209" s="875"/>
      <c r="WJR209" s="875"/>
      <c r="WJS209" s="875"/>
      <c r="WJT209" s="875"/>
      <c r="WJU209" s="875"/>
      <c r="WJV209" s="875"/>
      <c r="WJW209" s="875"/>
      <c r="WJX209" s="875"/>
      <c r="WJY209" s="875"/>
      <c r="WJZ209" s="875"/>
      <c r="WKA209" s="875"/>
      <c r="WKB209" s="875"/>
      <c r="WKC209" s="875"/>
      <c r="WKD209" s="875"/>
      <c r="WKE209" s="875"/>
      <c r="WKF209" s="875"/>
      <c r="WKG209" s="875"/>
      <c r="WKH209" s="875"/>
      <c r="WKI209" s="875"/>
      <c r="WKJ209" s="875"/>
      <c r="WKK209" s="875"/>
      <c r="WKL209" s="875"/>
      <c r="WKM209" s="875"/>
      <c r="WKN209" s="875"/>
      <c r="WKO209" s="875"/>
      <c r="WKP209" s="875"/>
      <c r="WKQ209" s="875"/>
      <c r="WKR209" s="875"/>
      <c r="WKS209" s="875"/>
      <c r="WKT209" s="875"/>
      <c r="WKU209" s="875"/>
      <c r="WKV209" s="875"/>
      <c r="WKW209" s="875"/>
      <c r="WKX209" s="875"/>
      <c r="WKY209" s="875"/>
      <c r="WKZ209" s="875"/>
      <c r="WLA209" s="875"/>
      <c r="WLB209" s="875"/>
      <c r="WLC209" s="875"/>
      <c r="WLD209" s="875"/>
      <c r="WLE209" s="875"/>
      <c r="WLF209" s="875"/>
      <c r="WLG209" s="875"/>
      <c r="WLH209" s="875"/>
      <c r="WLI209" s="875"/>
      <c r="WLK209" s="875"/>
      <c r="WLL209" s="875"/>
      <c r="WLM209" s="875"/>
      <c r="WLN209" s="875"/>
      <c r="WLO209" s="875"/>
      <c r="WLP209" s="875"/>
      <c r="WLQ209" s="875"/>
      <c r="WLR209" s="875"/>
      <c r="WLS209" s="875"/>
      <c r="WLT209" s="875"/>
      <c r="WLU209" s="875"/>
      <c r="WLV209" s="875"/>
      <c r="WLW209" s="875"/>
      <c r="WLX209" s="875"/>
      <c r="WLY209" s="875"/>
      <c r="WLZ209" s="875"/>
      <c r="WMA209" s="875"/>
      <c r="WMB209" s="875"/>
      <c r="WMC209" s="875"/>
      <c r="WMD209" s="875"/>
      <c r="WME209" s="875"/>
      <c r="WMF209" s="875"/>
      <c r="WMG209" s="875"/>
      <c r="WMH209" s="875"/>
      <c r="WMI209" s="875"/>
      <c r="WMJ209" s="875"/>
      <c r="WMK209" s="875"/>
      <c r="WML209" s="875"/>
      <c r="WMM209" s="875"/>
      <c r="WMN209" s="875"/>
      <c r="WMO209" s="875"/>
      <c r="WMP209" s="875"/>
      <c r="WMQ209" s="875"/>
      <c r="WMR209" s="875"/>
      <c r="WMS209" s="875"/>
      <c r="WMT209" s="875"/>
      <c r="WMU209" s="875"/>
      <c r="WMV209" s="875"/>
      <c r="WMW209" s="875"/>
      <c r="WMX209" s="875"/>
      <c r="WMY209" s="875"/>
      <c r="WMZ209" s="875"/>
      <c r="WNA209" s="875"/>
      <c r="WNB209" s="875"/>
      <c r="WNC209" s="875"/>
      <c r="WND209" s="875"/>
      <c r="WNE209" s="875"/>
      <c r="WNF209" s="875"/>
      <c r="WNG209" s="875"/>
      <c r="WNH209" s="875"/>
      <c r="WNI209" s="875"/>
      <c r="WNJ209" s="875"/>
      <c r="WNK209" s="875"/>
      <c r="WNL209" s="875"/>
      <c r="WNM209" s="875"/>
      <c r="WNN209" s="875"/>
      <c r="WNO209" s="875"/>
      <c r="WNP209" s="875"/>
      <c r="WNQ209" s="875"/>
      <c r="WNR209" s="875"/>
      <c r="WNS209" s="875"/>
      <c r="WNT209" s="875"/>
      <c r="WNU209" s="875"/>
      <c r="WNV209" s="875"/>
      <c r="WNW209" s="875"/>
      <c r="WNX209" s="875"/>
      <c r="WNY209" s="875"/>
      <c r="WNZ209" s="875"/>
      <c r="WOA209" s="875"/>
      <c r="WOB209" s="875"/>
      <c r="WOC209" s="875"/>
      <c r="WOD209" s="875"/>
      <c r="WOE209" s="875"/>
      <c r="WOF209" s="875"/>
      <c r="WOG209" s="875"/>
      <c r="WOH209" s="875"/>
      <c r="WOI209" s="875"/>
      <c r="WOJ209" s="875"/>
      <c r="WOK209" s="875"/>
      <c r="WOL209" s="875"/>
      <c r="WOM209" s="875"/>
      <c r="WON209" s="875"/>
      <c r="WOO209" s="875"/>
      <c r="WOP209" s="875"/>
      <c r="WOQ209" s="875"/>
      <c r="WOR209" s="875"/>
      <c r="WOS209" s="875"/>
      <c r="WOT209" s="875"/>
      <c r="WOU209" s="875"/>
      <c r="WOV209" s="875"/>
      <c r="WOW209" s="875"/>
      <c r="WOX209" s="875"/>
      <c r="WOY209" s="875"/>
      <c r="WOZ209" s="875"/>
      <c r="WPA209" s="875"/>
      <c r="WPB209" s="875"/>
      <c r="WPC209" s="875"/>
      <c r="WPD209" s="875"/>
      <c r="WPE209" s="875"/>
      <c r="WPF209" s="875"/>
      <c r="WPG209" s="875"/>
      <c r="WPH209" s="875"/>
      <c r="WPI209" s="875"/>
      <c r="WPJ209" s="875"/>
      <c r="WPK209" s="875"/>
      <c r="WPL209" s="875"/>
      <c r="WPM209" s="875"/>
      <c r="WPN209" s="875"/>
      <c r="WPO209" s="875"/>
      <c r="WPP209" s="875"/>
      <c r="WPQ209" s="875"/>
      <c r="WPR209" s="875"/>
      <c r="WPS209" s="875"/>
      <c r="WPT209" s="875"/>
      <c r="WPU209" s="875"/>
      <c r="WPV209" s="875"/>
      <c r="WPW209" s="875"/>
      <c r="WPX209" s="875"/>
      <c r="WPY209" s="875"/>
      <c r="WPZ209" s="875"/>
      <c r="WQA209" s="875"/>
      <c r="WQB209" s="875"/>
      <c r="WQC209" s="875"/>
      <c r="WQD209" s="875"/>
      <c r="WQE209" s="875"/>
      <c r="WQF209" s="875"/>
      <c r="WQG209" s="875"/>
      <c r="WQH209" s="875"/>
      <c r="WQI209" s="875"/>
      <c r="WQJ209" s="875"/>
      <c r="WQK209" s="875"/>
      <c r="WQL209" s="875"/>
      <c r="WQM209" s="875"/>
      <c r="WQN209" s="875"/>
      <c r="WQO209" s="875"/>
      <c r="WQP209" s="875"/>
      <c r="WQQ209" s="875"/>
      <c r="WQR209" s="875"/>
      <c r="WQS209" s="875"/>
      <c r="WQT209" s="875"/>
      <c r="WQU209" s="875"/>
      <c r="WQV209" s="875"/>
      <c r="WQW209" s="875"/>
      <c r="WQX209" s="875"/>
      <c r="WQY209" s="875"/>
      <c r="WQZ209" s="875"/>
      <c r="WRA209" s="875"/>
      <c r="WRB209" s="875"/>
      <c r="WRC209" s="875"/>
      <c r="WRD209" s="875"/>
      <c r="WRE209" s="875"/>
      <c r="WRF209" s="875"/>
      <c r="WRG209" s="875"/>
      <c r="WRH209" s="875"/>
      <c r="WRI209" s="875"/>
      <c r="WRJ209" s="875"/>
      <c r="WRK209" s="875"/>
      <c r="WRL209" s="875"/>
      <c r="WRM209" s="875"/>
      <c r="WRN209" s="875"/>
      <c r="WRO209" s="875"/>
      <c r="WRP209" s="875"/>
      <c r="WRQ209" s="875"/>
      <c r="WRR209" s="875"/>
      <c r="WRS209" s="875"/>
      <c r="WRT209" s="875"/>
      <c r="WRU209" s="875"/>
      <c r="WRV209" s="875"/>
      <c r="WRW209" s="875"/>
      <c r="WRX209" s="875"/>
      <c r="WRY209" s="875"/>
      <c r="WRZ209" s="875"/>
      <c r="WSA209" s="875"/>
      <c r="WSB209" s="875"/>
      <c r="WSC209" s="875"/>
      <c r="WSD209" s="875"/>
      <c r="WSE209" s="875"/>
      <c r="WSF209" s="875"/>
      <c r="WSG209" s="875"/>
      <c r="WSH209" s="875"/>
      <c r="WSI209" s="875"/>
      <c r="WSJ209" s="875"/>
      <c r="WSK209" s="875"/>
      <c r="WSL209" s="875"/>
      <c r="WSM209" s="875"/>
      <c r="WSN209" s="875"/>
      <c r="WSO209" s="875"/>
      <c r="WSP209" s="875"/>
      <c r="WSQ209" s="875"/>
      <c r="WSR209" s="875"/>
      <c r="WSS209" s="875"/>
      <c r="WST209" s="875"/>
      <c r="WSU209" s="875"/>
      <c r="WSV209" s="875"/>
      <c r="WSW209" s="875"/>
      <c r="WSX209" s="875"/>
      <c r="WSY209" s="875"/>
      <c r="WSZ209" s="875"/>
      <c r="WTA209" s="875"/>
      <c r="WTB209" s="875"/>
      <c r="WTC209" s="875"/>
      <c r="WTD209" s="875"/>
      <c r="WTE209" s="875"/>
      <c r="WTF209" s="875"/>
      <c r="WTG209" s="875"/>
      <c r="WTH209" s="875"/>
      <c r="WTI209" s="875"/>
      <c r="WTJ209" s="875"/>
      <c r="WTK209" s="875"/>
      <c r="WTL209" s="875"/>
      <c r="WTM209" s="875"/>
      <c r="WTN209" s="875"/>
      <c r="WTO209" s="875"/>
      <c r="WTP209" s="875"/>
      <c r="WTQ209" s="875"/>
      <c r="WTR209" s="875"/>
      <c r="WTS209" s="875"/>
      <c r="WTT209" s="875"/>
      <c r="WTU209" s="875"/>
      <c r="WTV209" s="875"/>
      <c r="WTW209" s="875"/>
      <c r="WTX209" s="875"/>
      <c r="WTY209" s="875"/>
      <c r="WTZ209" s="875"/>
      <c r="WUA209" s="875"/>
      <c r="WUB209" s="875"/>
      <c r="WUC209" s="875"/>
      <c r="WUD209" s="875"/>
      <c r="WUE209" s="875"/>
      <c r="WUF209" s="875"/>
      <c r="WUG209" s="875"/>
      <c r="WUH209" s="875"/>
      <c r="WUI209" s="875"/>
      <c r="WUJ209" s="875"/>
      <c r="WUK209" s="875"/>
      <c r="WUL209" s="875"/>
      <c r="WUM209" s="875"/>
      <c r="WUN209" s="875"/>
      <c r="WUO209" s="875"/>
      <c r="WUP209" s="875"/>
      <c r="WUQ209" s="875"/>
      <c r="WUR209" s="875"/>
      <c r="WUS209" s="875"/>
      <c r="WUT209" s="875"/>
      <c r="WUU209" s="875"/>
      <c r="WUV209" s="875"/>
      <c r="WUW209" s="875"/>
      <c r="WUX209" s="875"/>
      <c r="WUY209" s="875"/>
      <c r="WUZ209" s="875"/>
      <c r="WVA209" s="875"/>
      <c r="WVB209" s="875"/>
      <c r="WVC209" s="875"/>
      <c r="WVD209" s="875"/>
      <c r="WVE209" s="875"/>
      <c r="WVG209" s="875"/>
      <c r="WVH209" s="875"/>
      <c r="WVI209" s="875"/>
      <c r="WVJ209" s="875"/>
      <c r="WVK209" s="875"/>
      <c r="WVL209" s="875"/>
      <c r="WVM209" s="875"/>
      <c r="WVN209" s="875"/>
      <c r="WVO209" s="875"/>
      <c r="WVP209" s="875"/>
      <c r="WVQ209" s="875"/>
      <c r="WVR209" s="875"/>
      <c r="WVS209" s="875"/>
      <c r="WVT209" s="875"/>
      <c r="WVU209" s="875"/>
      <c r="WVV209" s="875"/>
      <c r="WVW209" s="875"/>
      <c r="WVX209" s="875"/>
      <c r="WVY209" s="875"/>
      <c r="WVZ209" s="875"/>
      <c r="WWA209" s="875"/>
      <c r="WWB209" s="875"/>
      <c r="WWC209" s="875"/>
      <c r="WWD209" s="875"/>
      <c r="WWE209" s="875"/>
      <c r="WWF209" s="875"/>
      <c r="WWG209" s="875"/>
      <c r="WWH209" s="875"/>
      <c r="WWI209" s="875"/>
      <c r="WWJ209" s="875"/>
      <c r="WWK209" s="875"/>
      <c r="WWL209" s="875"/>
      <c r="WWM209" s="875"/>
      <c r="WWN209" s="875"/>
      <c r="WWO209" s="875"/>
      <c r="WWP209" s="875"/>
      <c r="WWQ209" s="875"/>
      <c r="WWR209" s="875"/>
      <c r="WWS209" s="875"/>
      <c r="WWT209" s="875"/>
      <c r="WWU209" s="875"/>
      <c r="WWV209" s="875"/>
      <c r="WWW209" s="875"/>
      <c r="WWX209" s="875"/>
      <c r="WWY209" s="875"/>
      <c r="WWZ209" s="875"/>
      <c r="WXA209" s="875"/>
      <c r="WXB209" s="875"/>
      <c r="WXC209" s="875"/>
      <c r="WXD209" s="875"/>
      <c r="WXE209" s="875"/>
      <c r="WXF209" s="875"/>
      <c r="WXG209" s="875"/>
      <c r="WXH209" s="875"/>
      <c r="WXI209" s="875"/>
      <c r="WXJ209" s="875"/>
      <c r="WXK209" s="875"/>
      <c r="WXL209" s="875"/>
      <c r="WXM209" s="875"/>
      <c r="WXN209" s="875"/>
      <c r="WXO209" s="875"/>
      <c r="WXP209" s="875"/>
      <c r="WXQ209" s="875"/>
      <c r="WXR209" s="875"/>
      <c r="WXS209" s="875"/>
      <c r="WXT209" s="875"/>
      <c r="WXU209" s="875"/>
      <c r="WXV209" s="875"/>
      <c r="WXW209" s="875"/>
      <c r="WXX209" s="875"/>
      <c r="WXY209" s="875"/>
      <c r="WXZ209" s="875"/>
      <c r="WYA209" s="875"/>
      <c r="WYB209" s="875"/>
      <c r="WYC209" s="875"/>
      <c r="WYD209" s="875"/>
      <c r="WYE209" s="875"/>
      <c r="WYF209" s="875"/>
      <c r="WYG209" s="875"/>
      <c r="WYH209" s="875"/>
      <c r="WYI209" s="875"/>
      <c r="WYJ209" s="875"/>
      <c r="WYK209" s="875"/>
      <c r="WYL209" s="875"/>
      <c r="WYM209" s="875"/>
      <c r="WYN209" s="875"/>
      <c r="WYO209" s="875"/>
      <c r="WYP209" s="875"/>
      <c r="WYQ209" s="875"/>
      <c r="WYR209" s="875"/>
      <c r="WYS209" s="875"/>
      <c r="WYT209" s="875"/>
      <c r="WYU209" s="875"/>
      <c r="WYV209" s="875"/>
      <c r="WYW209" s="875"/>
      <c r="WYX209" s="875"/>
      <c r="WYY209" s="875"/>
      <c r="WYZ209" s="875"/>
      <c r="WZA209" s="875"/>
      <c r="WZB209" s="875"/>
      <c r="WZC209" s="875"/>
      <c r="WZD209" s="875"/>
      <c r="WZE209" s="875"/>
      <c r="WZF209" s="875"/>
      <c r="WZG209" s="875"/>
      <c r="WZH209" s="875"/>
      <c r="WZI209" s="875"/>
      <c r="WZJ209" s="875"/>
      <c r="WZK209" s="875"/>
      <c r="WZL209" s="875"/>
      <c r="WZM209" s="875"/>
      <c r="WZN209" s="875"/>
      <c r="WZO209" s="875"/>
      <c r="WZP209" s="875"/>
      <c r="WZQ209" s="875"/>
      <c r="WZR209" s="875"/>
      <c r="WZS209" s="875"/>
      <c r="WZT209" s="875"/>
      <c r="WZU209" s="875"/>
      <c r="WZV209" s="875"/>
      <c r="WZW209" s="875"/>
      <c r="WZX209" s="875"/>
      <c r="WZY209" s="875"/>
      <c r="WZZ209" s="875"/>
      <c r="XAA209" s="875"/>
      <c r="XAB209" s="875"/>
      <c r="XAC209" s="875"/>
      <c r="XAD209" s="875"/>
      <c r="XAE209" s="875"/>
      <c r="XAF209" s="875"/>
      <c r="XAG209" s="875"/>
      <c r="XAH209" s="875"/>
      <c r="XAI209" s="875"/>
      <c r="XAJ209" s="875"/>
      <c r="XAK209" s="875"/>
      <c r="XAL209" s="875"/>
      <c r="XAM209" s="875"/>
      <c r="XAN209" s="875"/>
      <c r="XAO209" s="875"/>
      <c r="XAP209" s="875"/>
      <c r="XAQ209" s="875"/>
      <c r="XAR209" s="875"/>
      <c r="XAS209" s="875"/>
      <c r="XAT209" s="875"/>
      <c r="XAU209" s="875"/>
      <c r="XAV209" s="875"/>
      <c r="XAW209" s="875"/>
      <c r="XAX209" s="875"/>
      <c r="XAY209" s="875"/>
      <c r="XAZ209" s="875"/>
      <c r="XBA209" s="875"/>
      <c r="XBB209" s="875"/>
      <c r="XBC209" s="875"/>
      <c r="XBD209" s="875"/>
      <c r="XBE209" s="875"/>
      <c r="XBF209" s="875"/>
      <c r="XBG209" s="875"/>
      <c r="XBH209" s="875"/>
      <c r="XBI209" s="875"/>
      <c r="XBJ209" s="875"/>
      <c r="XBK209" s="875"/>
      <c r="XBL209" s="875"/>
      <c r="XBM209" s="875"/>
      <c r="XBN209" s="875"/>
      <c r="XBO209" s="875"/>
      <c r="XBP209" s="875"/>
      <c r="XBQ209" s="875"/>
      <c r="XBR209" s="875"/>
      <c r="XBS209" s="875"/>
      <c r="XBT209" s="875"/>
      <c r="XBU209" s="875"/>
      <c r="XBV209" s="875"/>
      <c r="XBW209" s="875"/>
      <c r="XBX209" s="875"/>
      <c r="XBY209" s="875"/>
      <c r="XBZ209" s="875"/>
      <c r="XCA209" s="875"/>
      <c r="XCB209" s="875"/>
      <c r="XCC209" s="875"/>
      <c r="XCD209" s="875"/>
      <c r="XCE209" s="875"/>
      <c r="XCF209" s="875"/>
      <c r="XCG209" s="875"/>
      <c r="XCH209" s="875"/>
      <c r="XCI209" s="875"/>
      <c r="XCJ209" s="875"/>
      <c r="XCK209" s="875"/>
      <c r="XCL209" s="875"/>
      <c r="XCM209" s="875"/>
      <c r="XCN209" s="875"/>
      <c r="XCO209" s="875"/>
      <c r="XCP209" s="875"/>
      <c r="XCQ209" s="875"/>
      <c r="XCR209" s="875"/>
      <c r="XCS209" s="875"/>
      <c r="XCT209" s="875"/>
      <c r="XCU209" s="875"/>
      <c r="XCV209" s="875"/>
      <c r="XCW209" s="875"/>
      <c r="XCX209" s="875"/>
      <c r="XCY209" s="875"/>
      <c r="XCZ209" s="875"/>
      <c r="XDA209" s="875"/>
      <c r="XDB209" s="875"/>
      <c r="XDC209" s="875"/>
      <c r="XDD209" s="875"/>
      <c r="XDE209" s="875"/>
      <c r="XDF209" s="875"/>
      <c r="XDG209" s="875"/>
      <c r="XDH209" s="875"/>
      <c r="XDI209" s="875"/>
      <c r="XDJ209" s="875"/>
      <c r="XDK209" s="875"/>
      <c r="XDL209" s="875"/>
      <c r="XDM209" s="875"/>
      <c r="XDN209" s="875"/>
      <c r="XDO209" s="875"/>
      <c r="XDP209" s="875"/>
      <c r="XDQ209" s="875"/>
      <c r="XDR209" s="875"/>
      <c r="XDS209" s="875"/>
      <c r="XDT209" s="875"/>
      <c r="XDU209" s="875"/>
      <c r="XDV209" s="875"/>
      <c r="XDW209" s="875"/>
      <c r="XDX209" s="875"/>
      <c r="XDY209" s="875"/>
      <c r="XDZ209" s="875"/>
      <c r="XEA209" s="875"/>
      <c r="XEB209" s="875"/>
      <c r="XEC209" s="875"/>
      <c r="XED209" s="875"/>
      <c r="XEE209" s="875"/>
      <c r="XEF209" s="875"/>
      <c r="XEG209" s="875"/>
      <c r="XEH209" s="875"/>
      <c r="XEI209" s="875"/>
      <c r="XEJ209" s="875"/>
      <c r="XEK209" s="875"/>
      <c r="XEL209" s="875"/>
      <c r="XEM209" s="875"/>
      <c r="XEN209" s="875"/>
      <c r="XEO209" s="875"/>
      <c r="XEP209" s="875"/>
      <c r="XEQ209" s="875"/>
      <c r="XER209" s="875"/>
      <c r="XES209" s="875"/>
      <c r="XET209" s="875"/>
      <c r="XEU209" s="875"/>
      <c r="XEV209" s="875"/>
      <c r="XEW209" s="875"/>
      <c r="XEX209" s="875"/>
      <c r="XEY209" s="875"/>
      <c r="XEZ209" s="875"/>
      <c r="XFA209" s="875"/>
      <c r="XFB209" s="875"/>
      <c r="XFC209" s="875"/>
    </row>
    <row r="210" spans="1:16383" s="1092" customFormat="1" ht="60" x14ac:dyDescent="0.25">
      <c r="A210" s="1632" t="s">
        <v>4906</v>
      </c>
      <c r="B210" s="1632" t="s">
        <v>4733</v>
      </c>
      <c r="C210" s="1632" t="s">
        <v>50</v>
      </c>
      <c r="D210" s="1633" t="s">
        <v>4749</v>
      </c>
      <c r="E210" s="1634" t="s">
        <v>19</v>
      </c>
      <c r="F210" s="1633">
        <v>1</v>
      </c>
      <c r="G210" s="217">
        <v>40569</v>
      </c>
      <c r="H210" s="217">
        <v>40908</v>
      </c>
      <c r="I210" s="1623" t="s">
        <v>20</v>
      </c>
      <c r="J210" s="1625">
        <v>0</v>
      </c>
      <c r="K210" s="1636">
        <v>0</v>
      </c>
      <c r="L210" s="1637">
        <v>1383</v>
      </c>
      <c r="M210" s="1625">
        <f t="shared" si="1"/>
        <v>1383</v>
      </c>
      <c r="N210" s="1638">
        <v>769095946</v>
      </c>
      <c r="O210" s="1162" t="s">
        <v>4750</v>
      </c>
      <c r="P210" s="1084" t="s">
        <v>4898</v>
      </c>
      <c r="Q210" s="874"/>
      <c r="R210" s="874"/>
      <c r="S210" s="874"/>
      <c r="T210" s="874"/>
      <c r="U210" s="874"/>
      <c r="V210" s="874"/>
      <c r="W210" s="874"/>
      <c r="X210" s="874"/>
      <c r="Y210" s="874"/>
      <c r="Z210" s="875"/>
      <c r="AA210" s="875"/>
      <c r="AB210" s="875"/>
      <c r="AC210" s="875"/>
      <c r="AD210" s="875"/>
      <c r="AE210" s="875"/>
      <c r="AF210" s="875"/>
      <c r="AG210" s="875"/>
      <c r="AH210" s="875"/>
      <c r="AI210" s="875"/>
      <c r="AJ210" s="875"/>
      <c r="AK210" s="875"/>
      <c r="AL210" s="875"/>
      <c r="AM210" s="875"/>
      <c r="AN210" s="875"/>
      <c r="AO210" s="875"/>
      <c r="AP210" s="875"/>
      <c r="AQ210" s="875"/>
      <c r="AR210" s="875"/>
      <c r="AS210" s="875"/>
      <c r="AT210" s="875"/>
      <c r="AU210" s="875"/>
      <c r="AV210" s="875"/>
      <c r="AW210" s="875"/>
      <c r="AX210" s="875"/>
      <c r="AY210" s="875"/>
      <c r="AZ210" s="875"/>
      <c r="BA210" s="875"/>
      <c r="BB210" s="875"/>
      <c r="BC210" s="875"/>
      <c r="BD210" s="875"/>
      <c r="BE210" s="875"/>
      <c r="BF210" s="875"/>
      <c r="BG210" s="875"/>
      <c r="BH210" s="875"/>
      <c r="BI210" s="875"/>
      <c r="BJ210" s="875"/>
      <c r="BK210" s="875"/>
      <c r="BL210" s="875"/>
      <c r="BM210" s="875"/>
      <c r="BN210" s="875"/>
      <c r="BO210" s="875"/>
      <c r="BP210" s="875"/>
      <c r="BQ210" s="875"/>
      <c r="BR210" s="875"/>
      <c r="BS210" s="875"/>
      <c r="BT210" s="875"/>
      <c r="BU210" s="875"/>
      <c r="BV210" s="875"/>
      <c r="BW210" s="875"/>
      <c r="BX210" s="875"/>
      <c r="BY210" s="875"/>
      <c r="BZ210" s="875"/>
      <c r="CA210" s="875"/>
      <c r="CB210" s="875"/>
      <c r="CC210" s="875"/>
      <c r="CD210" s="875"/>
      <c r="CE210" s="875"/>
      <c r="CF210" s="875"/>
      <c r="CG210" s="875"/>
      <c r="CH210" s="875"/>
      <c r="CI210" s="875"/>
      <c r="CJ210" s="875"/>
      <c r="CK210" s="875"/>
      <c r="CL210" s="875"/>
      <c r="CM210" s="875"/>
      <c r="CN210" s="875"/>
      <c r="CO210" s="875"/>
      <c r="CP210" s="875"/>
      <c r="CQ210" s="875"/>
      <c r="CR210" s="875"/>
      <c r="CS210" s="875"/>
      <c r="CT210" s="875"/>
      <c r="CU210" s="875"/>
      <c r="CV210" s="875"/>
      <c r="CW210" s="875"/>
      <c r="CX210" s="875"/>
      <c r="CY210" s="875"/>
      <c r="CZ210" s="875"/>
      <c r="DA210" s="875"/>
      <c r="DB210" s="875"/>
      <c r="DC210" s="875"/>
      <c r="DD210" s="875"/>
      <c r="DE210" s="875"/>
      <c r="DF210" s="875"/>
      <c r="DG210" s="875"/>
      <c r="DH210" s="875"/>
      <c r="DI210" s="875"/>
      <c r="DJ210" s="875"/>
      <c r="DK210" s="875"/>
      <c r="DL210" s="875"/>
      <c r="DM210" s="875"/>
      <c r="DN210" s="875"/>
      <c r="DO210" s="875"/>
      <c r="DP210" s="875"/>
      <c r="DQ210" s="875"/>
      <c r="DR210" s="875"/>
      <c r="DS210" s="875"/>
      <c r="DT210" s="875"/>
      <c r="DU210" s="875"/>
      <c r="DV210" s="875"/>
      <c r="DW210" s="875"/>
      <c r="DX210" s="875"/>
      <c r="DY210" s="875"/>
      <c r="DZ210" s="875"/>
      <c r="EA210" s="875"/>
      <c r="EB210" s="875"/>
      <c r="EC210" s="875"/>
      <c r="ED210" s="875"/>
      <c r="EE210" s="875"/>
      <c r="EF210" s="875"/>
      <c r="EG210" s="875"/>
      <c r="EH210" s="875"/>
      <c r="EI210" s="875"/>
      <c r="EJ210" s="875"/>
      <c r="EK210" s="875"/>
      <c r="EL210" s="875"/>
      <c r="EM210" s="875"/>
      <c r="EN210" s="875"/>
      <c r="EO210" s="875"/>
      <c r="EP210" s="875"/>
      <c r="EQ210" s="875"/>
      <c r="ER210" s="875"/>
      <c r="ES210" s="875"/>
      <c r="ET210" s="875"/>
      <c r="EU210" s="875"/>
      <c r="EV210" s="875"/>
      <c r="EW210" s="875"/>
      <c r="EX210" s="875"/>
      <c r="EY210" s="875"/>
      <c r="EZ210" s="875"/>
      <c r="FA210" s="875"/>
      <c r="FB210" s="875"/>
      <c r="FC210" s="875"/>
      <c r="FD210" s="875"/>
      <c r="FE210" s="875"/>
      <c r="FF210" s="875"/>
      <c r="FG210" s="875"/>
      <c r="FH210" s="875"/>
      <c r="FI210" s="875"/>
      <c r="FJ210" s="875"/>
      <c r="FK210" s="875"/>
      <c r="FL210" s="875"/>
      <c r="FM210" s="875"/>
      <c r="FN210" s="875"/>
      <c r="FO210" s="875"/>
      <c r="FP210" s="875"/>
      <c r="FQ210" s="875"/>
      <c r="FR210" s="875"/>
      <c r="FS210" s="875"/>
      <c r="FT210" s="875"/>
      <c r="FU210" s="875"/>
      <c r="FV210" s="875"/>
      <c r="FW210" s="875"/>
      <c r="FX210" s="875"/>
      <c r="FY210" s="875"/>
      <c r="FZ210" s="875"/>
      <c r="GA210" s="875"/>
      <c r="GB210" s="875"/>
      <c r="GC210" s="875"/>
      <c r="GD210" s="875"/>
      <c r="GE210" s="875"/>
      <c r="GF210" s="875"/>
      <c r="GG210" s="875"/>
      <c r="GH210" s="875"/>
      <c r="GI210" s="875"/>
      <c r="GJ210" s="875"/>
      <c r="GK210" s="875"/>
      <c r="GL210" s="875"/>
      <c r="GM210" s="875"/>
      <c r="GN210" s="875"/>
      <c r="GO210" s="875"/>
      <c r="GP210" s="875"/>
      <c r="GQ210" s="875"/>
      <c r="GR210" s="875"/>
      <c r="GS210" s="875"/>
      <c r="GT210" s="875"/>
      <c r="GU210" s="875"/>
      <c r="GV210" s="875"/>
      <c r="GW210" s="875"/>
      <c r="GX210" s="875"/>
      <c r="GY210" s="875"/>
      <c r="GZ210" s="875"/>
      <c r="HA210" s="875"/>
      <c r="HB210" s="875"/>
      <c r="HC210" s="875"/>
      <c r="HD210" s="875"/>
      <c r="HE210" s="875"/>
      <c r="HF210" s="875"/>
      <c r="HG210" s="875"/>
      <c r="HH210" s="875"/>
      <c r="HI210" s="875"/>
      <c r="HJ210" s="875"/>
      <c r="HK210" s="875"/>
      <c r="HL210" s="875"/>
      <c r="HM210" s="875"/>
      <c r="HN210" s="875"/>
      <c r="HO210" s="875"/>
      <c r="HP210" s="875"/>
      <c r="HQ210" s="875"/>
      <c r="HR210" s="875"/>
      <c r="HS210" s="875"/>
      <c r="HT210" s="875"/>
      <c r="HU210" s="875"/>
      <c r="HV210" s="875"/>
      <c r="HW210" s="875"/>
      <c r="HX210" s="875"/>
      <c r="HY210" s="875"/>
      <c r="HZ210" s="875"/>
      <c r="IA210" s="875"/>
      <c r="IB210" s="875"/>
      <c r="IC210" s="875"/>
      <c r="ID210" s="875"/>
      <c r="IE210" s="875"/>
      <c r="IF210" s="875"/>
      <c r="IG210" s="875"/>
      <c r="IH210" s="875"/>
      <c r="II210" s="875"/>
      <c r="IJ210" s="875"/>
      <c r="IK210" s="875"/>
      <c r="IL210" s="875"/>
      <c r="IM210" s="875"/>
      <c r="IN210" s="875"/>
      <c r="IO210" s="875"/>
      <c r="IP210" s="875"/>
      <c r="IQ210" s="875"/>
      <c r="IR210" s="875"/>
      <c r="IS210" s="875"/>
      <c r="IU210" s="875"/>
      <c r="IV210" s="875"/>
      <c r="IW210" s="875"/>
      <c r="IX210" s="875"/>
      <c r="IY210" s="875"/>
      <c r="IZ210" s="875"/>
      <c r="JA210" s="875"/>
      <c r="JB210" s="875"/>
      <c r="JC210" s="875"/>
      <c r="JD210" s="875"/>
      <c r="JE210" s="875"/>
      <c r="JF210" s="875"/>
      <c r="JG210" s="875"/>
      <c r="JH210" s="875"/>
      <c r="JI210" s="875"/>
      <c r="JJ210" s="875"/>
      <c r="JK210" s="875"/>
      <c r="JL210" s="875"/>
      <c r="JM210" s="875"/>
      <c r="JN210" s="875"/>
      <c r="JO210" s="875"/>
      <c r="JP210" s="875"/>
      <c r="JQ210" s="875"/>
      <c r="JR210" s="875"/>
      <c r="JS210" s="875"/>
      <c r="JT210" s="875"/>
      <c r="JU210" s="875"/>
      <c r="JV210" s="875"/>
      <c r="JW210" s="875"/>
      <c r="JX210" s="875"/>
      <c r="JY210" s="875"/>
      <c r="JZ210" s="875"/>
      <c r="KA210" s="875"/>
      <c r="KB210" s="875"/>
      <c r="KC210" s="875"/>
      <c r="KD210" s="875"/>
      <c r="KE210" s="875"/>
      <c r="KF210" s="875"/>
      <c r="KG210" s="875"/>
      <c r="KH210" s="875"/>
      <c r="KI210" s="875"/>
      <c r="KJ210" s="875"/>
      <c r="KK210" s="875"/>
      <c r="KL210" s="875"/>
      <c r="KM210" s="875"/>
      <c r="KN210" s="875"/>
      <c r="KO210" s="875"/>
      <c r="KP210" s="875"/>
      <c r="KQ210" s="875"/>
      <c r="KR210" s="875"/>
      <c r="KS210" s="875"/>
      <c r="KT210" s="875"/>
      <c r="KU210" s="875"/>
      <c r="KV210" s="875"/>
      <c r="KW210" s="875"/>
      <c r="KX210" s="875"/>
      <c r="KY210" s="875"/>
      <c r="KZ210" s="875"/>
      <c r="LA210" s="875"/>
      <c r="LB210" s="875"/>
      <c r="LC210" s="875"/>
      <c r="LD210" s="875"/>
      <c r="LE210" s="875"/>
      <c r="LF210" s="875"/>
      <c r="LG210" s="875"/>
      <c r="LH210" s="875"/>
      <c r="LI210" s="875"/>
      <c r="LJ210" s="875"/>
      <c r="LK210" s="875"/>
      <c r="LL210" s="875"/>
      <c r="LM210" s="875"/>
      <c r="LN210" s="875"/>
      <c r="LO210" s="875"/>
      <c r="LP210" s="875"/>
      <c r="LQ210" s="875"/>
      <c r="LR210" s="875"/>
      <c r="LS210" s="875"/>
      <c r="LT210" s="875"/>
      <c r="LU210" s="875"/>
      <c r="LV210" s="875"/>
      <c r="LW210" s="875"/>
      <c r="LX210" s="875"/>
      <c r="LY210" s="875"/>
      <c r="LZ210" s="875"/>
      <c r="MA210" s="875"/>
      <c r="MB210" s="875"/>
      <c r="MC210" s="875"/>
      <c r="MD210" s="875"/>
      <c r="ME210" s="875"/>
      <c r="MF210" s="875"/>
      <c r="MG210" s="875"/>
      <c r="MH210" s="875"/>
      <c r="MI210" s="875"/>
      <c r="MJ210" s="875"/>
      <c r="MK210" s="875"/>
      <c r="ML210" s="875"/>
      <c r="MM210" s="875"/>
      <c r="MN210" s="875"/>
      <c r="MO210" s="875"/>
      <c r="MP210" s="875"/>
      <c r="MQ210" s="875"/>
      <c r="MR210" s="875"/>
      <c r="MS210" s="875"/>
      <c r="MT210" s="875"/>
      <c r="MU210" s="875"/>
      <c r="MV210" s="875"/>
      <c r="MW210" s="875"/>
      <c r="MX210" s="875"/>
      <c r="MY210" s="875"/>
      <c r="MZ210" s="875"/>
      <c r="NA210" s="875"/>
      <c r="NB210" s="875"/>
      <c r="NC210" s="875"/>
      <c r="ND210" s="875"/>
      <c r="NE210" s="875"/>
      <c r="NF210" s="875"/>
      <c r="NG210" s="875"/>
      <c r="NH210" s="875"/>
      <c r="NI210" s="875"/>
      <c r="NJ210" s="875"/>
      <c r="NK210" s="875"/>
      <c r="NL210" s="875"/>
      <c r="NM210" s="875"/>
      <c r="NN210" s="875"/>
      <c r="NO210" s="875"/>
      <c r="NP210" s="875"/>
      <c r="NQ210" s="875"/>
      <c r="NR210" s="875"/>
      <c r="NS210" s="875"/>
      <c r="NT210" s="875"/>
      <c r="NU210" s="875"/>
      <c r="NV210" s="875"/>
      <c r="NW210" s="875"/>
      <c r="NX210" s="875"/>
      <c r="NY210" s="875"/>
      <c r="NZ210" s="875"/>
      <c r="OA210" s="875"/>
      <c r="OB210" s="875"/>
      <c r="OC210" s="875"/>
      <c r="OD210" s="875"/>
      <c r="OE210" s="875"/>
      <c r="OF210" s="875"/>
      <c r="OG210" s="875"/>
      <c r="OH210" s="875"/>
      <c r="OI210" s="875"/>
      <c r="OJ210" s="875"/>
      <c r="OK210" s="875"/>
      <c r="OL210" s="875"/>
      <c r="OM210" s="875"/>
      <c r="ON210" s="875"/>
      <c r="OO210" s="875"/>
      <c r="OP210" s="875"/>
      <c r="OQ210" s="875"/>
      <c r="OR210" s="875"/>
      <c r="OS210" s="875"/>
      <c r="OT210" s="875"/>
      <c r="OU210" s="875"/>
      <c r="OV210" s="875"/>
      <c r="OW210" s="875"/>
      <c r="OX210" s="875"/>
      <c r="OY210" s="875"/>
      <c r="OZ210" s="875"/>
      <c r="PA210" s="875"/>
      <c r="PB210" s="875"/>
      <c r="PC210" s="875"/>
      <c r="PD210" s="875"/>
      <c r="PE210" s="875"/>
      <c r="PF210" s="875"/>
      <c r="PG210" s="875"/>
      <c r="PH210" s="875"/>
      <c r="PI210" s="875"/>
      <c r="PJ210" s="875"/>
      <c r="PK210" s="875"/>
      <c r="PL210" s="875"/>
      <c r="PM210" s="875"/>
      <c r="PN210" s="875"/>
      <c r="PO210" s="875"/>
      <c r="PP210" s="875"/>
      <c r="PQ210" s="875"/>
      <c r="PR210" s="875"/>
      <c r="PS210" s="875"/>
      <c r="PT210" s="875"/>
      <c r="PU210" s="875"/>
      <c r="PV210" s="875"/>
      <c r="PW210" s="875"/>
      <c r="PX210" s="875"/>
      <c r="PY210" s="875"/>
      <c r="PZ210" s="875"/>
      <c r="QA210" s="875"/>
      <c r="QB210" s="875"/>
      <c r="QC210" s="875"/>
      <c r="QD210" s="875"/>
      <c r="QE210" s="875"/>
      <c r="QF210" s="875"/>
      <c r="QG210" s="875"/>
      <c r="QH210" s="875"/>
      <c r="QI210" s="875"/>
      <c r="QJ210" s="875"/>
      <c r="QK210" s="875"/>
      <c r="QL210" s="875"/>
      <c r="QM210" s="875"/>
      <c r="QN210" s="875"/>
      <c r="QO210" s="875"/>
      <c r="QP210" s="875"/>
      <c r="QQ210" s="875"/>
      <c r="QR210" s="875"/>
      <c r="QS210" s="875"/>
      <c r="QT210" s="875"/>
      <c r="QU210" s="875"/>
      <c r="QV210" s="875"/>
      <c r="QW210" s="875"/>
      <c r="QX210" s="875"/>
      <c r="QY210" s="875"/>
      <c r="QZ210" s="875"/>
      <c r="RA210" s="875"/>
      <c r="RB210" s="875"/>
      <c r="RC210" s="875"/>
      <c r="RD210" s="875"/>
      <c r="RE210" s="875"/>
      <c r="RF210" s="875"/>
      <c r="RG210" s="875"/>
      <c r="RH210" s="875"/>
      <c r="RI210" s="875"/>
      <c r="RJ210" s="875"/>
      <c r="RK210" s="875"/>
      <c r="RL210" s="875"/>
      <c r="RM210" s="875"/>
      <c r="RN210" s="875"/>
      <c r="RO210" s="875"/>
      <c r="RP210" s="875"/>
      <c r="RQ210" s="875"/>
      <c r="RR210" s="875"/>
      <c r="RS210" s="875"/>
      <c r="RT210" s="875"/>
      <c r="RU210" s="875"/>
      <c r="RV210" s="875"/>
      <c r="RW210" s="875"/>
      <c r="RX210" s="875"/>
      <c r="RY210" s="875"/>
      <c r="RZ210" s="875"/>
      <c r="SA210" s="875"/>
      <c r="SB210" s="875"/>
      <c r="SC210" s="875"/>
      <c r="SD210" s="875"/>
      <c r="SE210" s="875"/>
      <c r="SF210" s="875"/>
      <c r="SG210" s="875"/>
      <c r="SH210" s="875"/>
      <c r="SI210" s="875"/>
      <c r="SJ210" s="875"/>
      <c r="SK210" s="875"/>
      <c r="SL210" s="875"/>
      <c r="SM210" s="875"/>
      <c r="SN210" s="875"/>
      <c r="SO210" s="875"/>
      <c r="SQ210" s="875"/>
      <c r="SR210" s="875"/>
      <c r="SS210" s="875"/>
      <c r="ST210" s="875"/>
      <c r="SU210" s="875"/>
      <c r="SV210" s="875"/>
      <c r="SW210" s="875"/>
      <c r="SX210" s="875"/>
      <c r="SY210" s="875"/>
      <c r="SZ210" s="875"/>
      <c r="TA210" s="875"/>
      <c r="TB210" s="875"/>
      <c r="TC210" s="875"/>
      <c r="TD210" s="875"/>
      <c r="TE210" s="875"/>
      <c r="TF210" s="875"/>
      <c r="TG210" s="875"/>
      <c r="TH210" s="875"/>
      <c r="TI210" s="875"/>
      <c r="TJ210" s="875"/>
      <c r="TK210" s="875"/>
      <c r="TL210" s="875"/>
      <c r="TM210" s="875"/>
      <c r="TN210" s="875"/>
      <c r="TO210" s="875"/>
      <c r="TP210" s="875"/>
      <c r="TQ210" s="875"/>
      <c r="TR210" s="875"/>
      <c r="TS210" s="875"/>
      <c r="TT210" s="875"/>
      <c r="TU210" s="875"/>
      <c r="TV210" s="875"/>
      <c r="TW210" s="875"/>
      <c r="TX210" s="875"/>
      <c r="TY210" s="875"/>
      <c r="TZ210" s="875"/>
      <c r="UA210" s="875"/>
      <c r="UB210" s="875"/>
      <c r="UC210" s="875"/>
      <c r="UD210" s="875"/>
      <c r="UE210" s="875"/>
      <c r="UF210" s="875"/>
      <c r="UG210" s="875"/>
      <c r="UH210" s="875"/>
      <c r="UI210" s="875"/>
      <c r="UJ210" s="875"/>
      <c r="UK210" s="875"/>
      <c r="UL210" s="875"/>
      <c r="UM210" s="875"/>
      <c r="UN210" s="875"/>
      <c r="UO210" s="875"/>
      <c r="UP210" s="875"/>
      <c r="UQ210" s="875"/>
      <c r="UR210" s="875"/>
      <c r="US210" s="875"/>
      <c r="UT210" s="875"/>
      <c r="UU210" s="875"/>
      <c r="UV210" s="875"/>
      <c r="UW210" s="875"/>
      <c r="UX210" s="875"/>
      <c r="UY210" s="875"/>
      <c r="UZ210" s="875"/>
      <c r="VA210" s="875"/>
      <c r="VB210" s="875"/>
      <c r="VC210" s="875"/>
      <c r="VD210" s="875"/>
      <c r="VE210" s="875"/>
      <c r="VF210" s="875"/>
      <c r="VG210" s="875"/>
      <c r="VH210" s="875"/>
      <c r="VI210" s="875"/>
      <c r="VJ210" s="875"/>
      <c r="VK210" s="875"/>
      <c r="VL210" s="875"/>
      <c r="VM210" s="875"/>
      <c r="VN210" s="875"/>
      <c r="VO210" s="875"/>
      <c r="VP210" s="875"/>
      <c r="VQ210" s="875"/>
      <c r="VR210" s="875"/>
      <c r="VS210" s="875"/>
      <c r="VT210" s="875"/>
      <c r="VU210" s="875"/>
      <c r="VV210" s="875"/>
      <c r="VW210" s="875"/>
      <c r="VX210" s="875"/>
      <c r="VY210" s="875"/>
      <c r="VZ210" s="875"/>
      <c r="WA210" s="875"/>
      <c r="WB210" s="875"/>
      <c r="WC210" s="875"/>
      <c r="WD210" s="875"/>
      <c r="WE210" s="875"/>
      <c r="WF210" s="875"/>
      <c r="WG210" s="875"/>
      <c r="WH210" s="875"/>
      <c r="WI210" s="875"/>
      <c r="WJ210" s="875"/>
      <c r="WK210" s="875"/>
      <c r="WL210" s="875"/>
      <c r="WM210" s="875"/>
      <c r="WN210" s="875"/>
      <c r="WO210" s="875"/>
      <c r="WP210" s="875"/>
      <c r="WQ210" s="875"/>
      <c r="WR210" s="875"/>
      <c r="WS210" s="875"/>
      <c r="WT210" s="875"/>
      <c r="WU210" s="875"/>
      <c r="WV210" s="875"/>
      <c r="WW210" s="875"/>
      <c r="WX210" s="875"/>
      <c r="WY210" s="875"/>
      <c r="WZ210" s="875"/>
      <c r="XA210" s="875"/>
      <c r="XB210" s="875"/>
      <c r="XC210" s="875"/>
      <c r="XD210" s="875"/>
      <c r="XE210" s="875"/>
      <c r="XF210" s="875"/>
      <c r="XG210" s="875"/>
      <c r="XH210" s="875"/>
      <c r="XI210" s="875"/>
      <c r="XJ210" s="875"/>
      <c r="XK210" s="875"/>
      <c r="XL210" s="875"/>
      <c r="XM210" s="875"/>
      <c r="XN210" s="875"/>
      <c r="XO210" s="875"/>
      <c r="XP210" s="875"/>
      <c r="XQ210" s="875"/>
      <c r="XR210" s="875"/>
      <c r="XS210" s="875"/>
      <c r="XT210" s="875"/>
      <c r="XU210" s="875"/>
      <c r="XV210" s="875"/>
      <c r="XW210" s="875"/>
      <c r="XX210" s="875"/>
      <c r="XY210" s="875"/>
      <c r="XZ210" s="875"/>
      <c r="YA210" s="875"/>
      <c r="YB210" s="875"/>
      <c r="YC210" s="875"/>
      <c r="YD210" s="875"/>
      <c r="YE210" s="875"/>
      <c r="YF210" s="875"/>
      <c r="YG210" s="875"/>
      <c r="YH210" s="875"/>
      <c r="YI210" s="875"/>
      <c r="YJ210" s="875"/>
      <c r="YK210" s="875"/>
      <c r="YL210" s="875"/>
      <c r="YM210" s="875"/>
      <c r="YN210" s="875"/>
      <c r="YO210" s="875"/>
      <c r="YP210" s="875"/>
      <c r="YQ210" s="875"/>
      <c r="YR210" s="875"/>
      <c r="YS210" s="875"/>
      <c r="YT210" s="875"/>
      <c r="YU210" s="875"/>
      <c r="YV210" s="875"/>
      <c r="YW210" s="875"/>
      <c r="YX210" s="875"/>
      <c r="YY210" s="875"/>
      <c r="YZ210" s="875"/>
      <c r="ZA210" s="875"/>
      <c r="ZB210" s="875"/>
      <c r="ZC210" s="875"/>
      <c r="ZD210" s="875"/>
      <c r="ZE210" s="875"/>
      <c r="ZF210" s="875"/>
      <c r="ZG210" s="875"/>
      <c r="ZH210" s="875"/>
      <c r="ZI210" s="875"/>
      <c r="ZJ210" s="875"/>
      <c r="ZK210" s="875"/>
      <c r="ZL210" s="875"/>
      <c r="ZM210" s="875"/>
      <c r="ZN210" s="875"/>
      <c r="ZO210" s="875"/>
      <c r="ZP210" s="875"/>
      <c r="ZQ210" s="875"/>
      <c r="ZR210" s="875"/>
      <c r="ZS210" s="875"/>
      <c r="ZT210" s="875"/>
      <c r="ZU210" s="875"/>
      <c r="ZV210" s="875"/>
      <c r="ZW210" s="875"/>
      <c r="ZX210" s="875"/>
      <c r="ZY210" s="875"/>
      <c r="ZZ210" s="875"/>
      <c r="AAA210" s="875"/>
      <c r="AAB210" s="875"/>
      <c r="AAC210" s="875"/>
      <c r="AAD210" s="875"/>
      <c r="AAE210" s="875"/>
      <c r="AAF210" s="875"/>
      <c r="AAG210" s="875"/>
      <c r="AAH210" s="875"/>
      <c r="AAI210" s="875"/>
      <c r="AAJ210" s="875"/>
      <c r="AAK210" s="875"/>
      <c r="AAL210" s="875"/>
      <c r="AAM210" s="875"/>
      <c r="AAN210" s="875"/>
      <c r="AAO210" s="875"/>
      <c r="AAP210" s="875"/>
      <c r="AAQ210" s="875"/>
      <c r="AAR210" s="875"/>
      <c r="AAS210" s="875"/>
      <c r="AAT210" s="875"/>
      <c r="AAU210" s="875"/>
      <c r="AAV210" s="875"/>
      <c r="AAW210" s="875"/>
      <c r="AAX210" s="875"/>
      <c r="AAY210" s="875"/>
      <c r="AAZ210" s="875"/>
      <c r="ABA210" s="875"/>
      <c r="ABB210" s="875"/>
      <c r="ABC210" s="875"/>
      <c r="ABD210" s="875"/>
      <c r="ABE210" s="875"/>
      <c r="ABF210" s="875"/>
      <c r="ABG210" s="875"/>
      <c r="ABH210" s="875"/>
      <c r="ABI210" s="875"/>
      <c r="ABJ210" s="875"/>
      <c r="ABK210" s="875"/>
      <c r="ABL210" s="875"/>
      <c r="ABM210" s="875"/>
      <c r="ABN210" s="875"/>
      <c r="ABO210" s="875"/>
      <c r="ABP210" s="875"/>
      <c r="ABQ210" s="875"/>
      <c r="ABR210" s="875"/>
      <c r="ABS210" s="875"/>
      <c r="ABT210" s="875"/>
      <c r="ABU210" s="875"/>
      <c r="ABV210" s="875"/>
      <c r="ABW210" s="875"/>
      <c r="ABX210" s="875"/>
      <c r="ABY210" s="875"/>
      <c r="ABZ210" s="875"/>
      <c r="ACA210" s="875"/>
      <c r="ACB210" s="875"/>
      <c r="ACC210" s="875"/>
      <c r="ACD210" s="875"/>
      <c r="ACE210" s="875"/>
      <c r="ACF210" s="875"/>
      <c r="ACG210" s="875"/>
      <c r="ACH210" s="875"/>
      <c r="ACI210" s="875"/>
      <c r="ACJ210" s="875"/>
      <c r="ACK210" s="875"/>
      <c r="ACM210" s="875"/>
      <c r="ACN210" s="875"/>
      <c r="ACO210" s="875"/>
      <c r="ACP210" s="875"/>
      <c r="ACQ210" s="875"/>
      <c r="ACR210" s="875"/>
      <c r="ACS210" s="875"/>
      <c r="ACT210" s="875"/>
      <c r="ACU210" s="875"/>
      <c r="ACV210" s="875"/>
      <c r="ACW210" s="875"/>
      <c r="ACX210" s="875"/>
      <c r="ACY210" s="875"/>
      <c r="ACZ210" s="875"/>
      <c r="ADA210" s="875"/>
      <c r="ADB210" s="875"/>
      <c r="ADC210" s="875"/>
      <c r="ADD210" s="875"/>
      <c r="ADE210" s="875"/>
      <c r="ADF210" s="875"/>
      <c r="ADG210" s="875"/>
      <c r="ADH210" s="875"/>
      <c r="ADI210" s="875"/>
      <c r="ADJ210" s="875"/>
      <c r="ADK210" s="875"/>
      <c r="ADL210" s="875"/>
      <c r="ADM210" s="875"/>
      <c r="ADN210" s="875"/>
      <c r="ADO210" s="875"/>
      <c r="ADP210" s="875"/>
      <c r="ADQ210" s="875"/>
      <c r="ADR210" s="875"/>
      <c r="ADS210" s="875"/>
      <c r="ADT210" s="875"/>
      <c r="ADU210" s="875"/>
      <c r="ADV210" s="875"/>
      <c r="ADW210" s="875"/>
      <c r="ADX210" s="875"/>
      <c r="ADY210" s="875"/>
      <c r="ADZ210" s="875"/>
      <c r="AEA210" s="875"/>
      <c r="AEB210" s="875"/>
      <c r="AEC210" s="875"/>
      <c r="AED210" s="875"/>
      <c r="AEE210" s="875"/>
      <c r="AEF210" s="875"/>
      <c r="AEG210" s="875"/>
      <c r="AEH210" s="875"/>
      <c r="AEI210" s="875"/>
      <c r="AEJ210" s="875"/>
      <c r="AEK210" s="875"/>
      <c r="AEL210" s="875"/>
      <c r="AEM210" s="875"/>
      <c r="AEN210" s="875"/>
      <c r="AEO210" s="875"/>
      <c r="AEP210" s="875"/>
      <c r="AEQ210" s="875"/>
      <c r="AER210" s="875"/>
      <c r="AES210" s="875"/>
      <c r="AET210" s="875"/>
      <c r="AEU210" s="875"/>
      <c r="AEV210" s="875"/>
      <c r="AEW210" s="875"/>
      <c r="AEX210" s="875"/>
      <c r="AEY210" s="875"/>
      <c r="AEZ210" s="875"/>
      <c r="AFA210" s="875"/>
      <c r="AFB210" s="875"/>
      <c r="AFC210" s="875"/>
      <c r="AFD210" s="875"/>
      <c r="AFE210" s="875"/>
      <c r="AFF210" s="875"/>
      <c r="AFG210" s="875"/>
      <c r="AFH210" s="875"/>
      <c r="AFI210" s="875"/>
      <c r="AFJ210" s="875"/>
      <c r="AFK210" s="875"/>
      <c r="AFL210" s="875"/>
      <c r="AFM210" s="875"/>
      <c r="AFN210" s="875"/>
      <c r="AFO210" s="875"/>
      <c r="AFP210" s="875"/>
      <c r="AFQ210" s="875"/>
      <c r="AFR210" s="875"/>
      <c r="AFS210" s="875"/>
      <c r="AFT210" s="875"/>
      <c r="AFU210" s="875"/>
      <c r="AFV210" s="875"/>
      <c r="AFW210" s="875"/>
      <c r="AFX210" s="875"/>
      <c r="AFY210" s="875"/>
      <c r="AFZ210" s="875"/>
      <c r="AGA210" s="875"/>
      <c r="AGB210" s="875"/>
      <c r="AGC210" s="875"/>
      <c r="AGD210" s="875"/>
      <c r="AGE210" s="875"/>
      <c r="AGF210" s="875"/>
      <c r="AGG210" s="875"/>
      <c r="AGH210" s="875"/>
      <c r="AGI210" s="875"/>
      <c r="AGJ210" s="875"/>
      <c r="AGK210" s="875"/>
      <c r="AGL210" s="875"/>
      <c r="AGM210" s="875"/>
      <c r="AGN210" s="875"/>
      <c r="AGO210" s="875"/>
      <c r="AGP210" s="875"/>
      <c r="AGQ210" s="875"/>
      <c r="AGR210" s="875"/>
      <c r="AGS210" s="875"/>
      <c r="AGT210" s="875"/>
      <c r="AGU210" s="875"/>
      <c r="AGV210" s="875"/>
      <c r="AGW210" s="875"/>
      <c r="AGX210" s="875"/>
      <c r="AGY210" s="875"/>
      <c r="AGZ210" s="875"/>
      <c r="AHA210" s="875"/>
      <c r="AHB210" s="875"/>
      <c r="AHC210" s="875"/>
      <c r="AHD210" s="875"/>
      <c r="AHE210" s="875"/>
      <c r="AHF210" s="875"/>
      <c r="AHG210" s="875"/>
      <c r="AHH210" s="875"/>
      <c r="AHI210" s="875"/>
      <c r="AHJ210" s="875"/>
      <c r="AHK210" s="875"/>
      <c r="AHL210" s="875"/>
      <c r="AHM210" s="875"/>
      <c r="AHN210" s="875"/>
      <c r="AHO210" s="875"/>
      <c r="AHP210" s="875"/>
      <c r="AHQ210" s="875"/>
      <c r="AHR210" s="875"/>
      <c r="AHS210" s="875"/>
      <c r="AHT210" s="875"/>
      <c r="AHU210" s="875"/>
      <c r="AHV210" s="875"/>
      <c r="AHW210" s="875"/>
      <c r="AHX210" s="875"/>
      <c r="AHY210" s="875"/>
      <c r="AHZ210" s="875"/>
      <c r="AIA210" s="875"/>
      <c r="AIB210" s="875"/>
      <c r="AIC210" s="875"/>
      <c r="AID210" s="875"/>
      <c r="AIE210" s="875"/>
      <c r="AIF210" s="875"/>
      <c r="AIG210" s="875"/>
      <c r="AIH210" s="875"/>
      <c r="AII210" s="875"/>
      <c r="AIJ210" s="875"/>
      <c r="AIK210" s="875"/>
      <c r="AIL210" s="875"/>
      <c r="AIM210" s="875"/>
      <c r="AIN210" s="875"/>
      <c r="AIO210" s="875"/>
      <c r="AIP210" s="875"/>
      <c r="AIQ210" s="875"/>
      <c r="AIR210" s="875"/>
      <c r="AIS210" s="875"/>
      <c r="AIT210" s="875"/>
      <c r="AIU210" s="875"/>
      <c r="AIV210" s="875"/>
      <c r="AIW210" s="875"/>
      <c r="AIX210" s="875"/>
      <c r="AIY210" s="875"/>
      <c r="AIZ210" s="875"/>
      <c r="AJA210" s="875"/>
      <c r="AJB210" s="875"/>
      <c r="AJC210" s="875"/>
      <c r="AJD210" s="875"/>
      <c r="AJE210" s="875"/>
      <c r="AJF210" s="875"/>
      <c r="AJG210" s="875"/>
      <c r="AJH210" s="875"/>
      <c r="AJI210" s="875"/>
      <c r="AJJ210" s="875"/>
      <c r="AJK210" s="875"/>
      <c r="AJL210" s="875"/>
      <c r="AJM210" s="875"/>
      <c r="AJN210" s="875"/>
      <c r="AJO210" s="875"/>
      <c r="AJP210" s="875"/>
      <c r="AJQ210" s="875"/>
      <c r="AJR210" s="875"/>
      <c r="AJS210" s="875"/>
      <c r="AJT210" s="875"/>
      <c r="AJU210" s="875"/>
      <c r="AJV210" s="875"/>
      <c r="AJW210" s="875"/>
      <c r="AJX210" s="875"/>
      <c r="AJY210" s="875"/>
      <c r="AJZ210" s="875"/>
      <c r="AKA210" s="875"/>
      <c r="AKB210" s="875"/>
      <c r="AKC210" s="875"/>
      <c r="AKD210" s="875"/>
      <c r="AKE210" s="875"/>
      <c r="AKF210" s="875"/>
      <c r="AKG210" s="875"/>
      <c r="AKH210" s="875"/>
      <c r="AKI210" s="875"/>
      <c r="AKJ210" s="875"/>
      <c r="AKK210" s="875"/>
      <c r="AKL210" s="875"/>
      <c r="AKM210" s="875"/>
      <c r="AKN210" s="875"/>
      <c r="AKO210" s="875"/>
      <c r="AKP210" s="875"/>
      <c r="AKQ210" s="875"/>
      <c r="AKR210" s="875"/>
      <c r="AKS210" s="875"/>
      <c r="AKT210" s="875"/>
      <c r="AKU210" s="875"/>
      <c r="AKV210" s="875"/>
      <c r="AKW210" s="875"/>
      <c r="AKX210" s="875"/>
      <c r="AKY210" s="875"/>
      <c r="AKZ210" s="875"/>
      <c r="ALA210" s="875"/>
      <c r="ALB210" s="875"/>
      <c r="ALC210" s="875"/>
      <c r="ALD210" s="875"/>
      <c r="ALE210" s="875"/>
      <c r="ALF210" s="875"/>
      <c r="ALG210" s="875"/>
      <c r="ALH210" s="875"/>
      <c r="ALI210" s="875"/>
      <c r="ALJ210" s="875"/>
      <c r="ALK210" s="875"/>
      <c r="ALL210" s="875"/>
      <c r="ALM210" s="875"/>
      <c r="ALN210" s="875"/>
      <c r="ALO210" s="875"/>
      <c r="ALP210" s="875"/>
      <c r="ALQ210" s="875"/>
      <c r="ALR210" s="875"/>
      <c r="ALS210" s="875"/>
      <c r="ALT210" s="875"/>
      <c r="ALU210" s="875"/>
      <c r="ALV210" s="875"/>
      <c r="ALW210" s="875"/>
      <c r="ALX210" s="875"/>
      <c r="ALY210" s="875"/>
      <c r="ALZ210" s="875"/>
      <c r="AMA210" s="875"/>
      <c r="AMB210" s="875"/>
      <c r="AMC210" s="875"/>
      <c r="AMD210" s="875"/>
      <c r="AME210" s="875"/>
      <c r="AMF210" s="875"/>
      <c r="AMG210" s="875"/>
      <c r="AMI210" s="875"/>
      <c r="AMJ210" s="875"/>
      <c r="AMK210" s="875"/>
      <c r="AML210" s="875"/>
      <c r="AMM210" s="875"/>
      <c r="AMN210" s="875"/>
      <c r="AMO210" s="875"/>
      <c r="AMP210" s="875"/>
      <c r="AMQ210" s="875"/>
      <c r="AMR210" s="875"/>
      <c r="AMS210" s="875"/>
      <c r="AMT210" s="875"/>
      <c r="AMU210" s="875"/>
      <c r="AMV210" s="875"/>
      <c r="AMW210" s="875"/>
      <c r="AMX210" s="875"/>
      <c r="AMY210" s="875"/>
      <c r="AMZ210" s="875"/>
      <c r="ANA210" s="875"/>
      <c r="ANB210" s="875"/>
      <c r="ANC210" s="875"/>
      <c r="AND210" s="875"/>
      <c r="ANE210" s="875"/>
      <c r="ANF210" s="875"/>
      <c r="ANG210" s="875"/>
      <c r="ANH210" s="875"/>
      <c r="ANI210" s="875"/>
      <c r="ANJ210" s="875"/>
      <c r="ANK210" s="875"/>
      <c r="ANL210" s="875"/>
      <c r="ANM210" s="875"/>
      <c r="ANN210" s="875"/>
      <c r="ANO210" s="875"/>
      <c r="ANP210" s="875"/>
      <c r="ANQ210" s="875"/>
      <c r="ANR210" s="875"/>
      <c r="ANS210" s="875"/>
      <c r="ANT210" s="875"/>
      <c r="ANU210" s="875"/>
      <c r="ANV210" s="875"/>
      <c r="ANW210" s="875"/>
      <c r="ANX210" s="875"/>
      <c r="ANY210" s="875"/>
      <c r="ANZ210" s="875"/>
      <c r="AOA210" s="875"/>
      <c r="AOB210" s="875"/>
      <c r="AOC210" s="875"/>
      <c r="AOD210" s="875"/>
      <c r="AOE210" s="875"/>
      <c r="AOF210" s="875"/>
      <c r="AOG210" s="875"/>
      <c r="AOH210" s="875"/>
      <c r="AOI210" s="875"/>
      <c r="AOJ210" s="875"/>
      <c r="AOK210" s="875"/>
      <c r="AOL210" s="875"/>
      <c r="AOM210" s="875"/>
      <c r="AON210" s="875"/>
      <c r="AOO210" s="875"/>
      <c r="AOP210" s="875"/>
      <c r="AOQ210" s="875"/>
      <c r="AOR210" s="875"/>
      <c r="AOS210" s="875"/>
      <c r="AOT210" s="875"/>
      <c r="AOU210" s="875"/>
      <c r="AOV210" s="875"/>
      <c r="AOW210" s="875"/>
      <c r="AOX210" s="875"/>
      <c r="AOY210" s="875"/>
      <c r="AOZ210" s="875"/>
      <c r="APA210" s="875"/>
      <c r="APB210" s="875"/>
      <c r="APC210" s="875"/>
      <c r="APD210" s="875"/>
      <c r="APE210" s="875"/>
      <c r="APF210" s="875"/>
      <c r="APG210" s="875"/>
      <c r="APH210" s="875"/>
      <c r="API210" s="875"/>
      <c r="APJ210" s="875"/>
      <c r="APK210" s="875"/>
      <c r="APL210" s="875"/>
      <c r="APM210" s="875"/>
      <c r="APN210" s="875"/>
      <c r="APO210" s="875"/>
      <c r="APP210" s="875"/>
      <c r="APQ210" s="875"/>
      <c r="APR210" s="875"/>
      <c r="APS210" s="875"/>
      <c r="APT210" s="875"/>
      <c r="APU210" s="875"/>
      <c r="APV210" s="875"/>
      <c r="APW210" s="875"/>
      <c r="APX210" s="875"/>
      <c r="APY210" s="875"/>
      <c r="APZ210" s="875"/>
      <c r="AQA210" s="875"/>
      <c r="AQB210" s="875"/>
      <c r="AQC210" s="875"/>
      <c r="AQD210" s="875"/>
      <c r="AQE210" s="875"/>
      <c r="AQF210" s="875"/>
      <c r="AQG210" s="875"/>
      <c r="AQH210" s="875"/>
      <c r="AQI210" s="875"/>
      <c r="AQJ210" s="875"/>
      <c r="AQK210" s="875"/>
      <c r="AQL210" s="875"/>
      <c r="AQM210" s="875"/>
      <c r="AQN210" s="875"/>
      <c r="AQO210" s="875"/>
      <c r="AQP210" s="875"/>
      <c r="AQQ210" s="875"/>
      <c r="AQR210" s="875"/>
      <c r="AQS210" s="875"/>
      <c r="AQT210" s="875"/>
      <c r="AQU210" s="875"/>
      <c r="AQV210" s="875"/>
      <c r="AQW210" s="875"/>
      <c r="AQX210" s="875"/>
      <c r="AQY210" s="875"/>
      <c r="AQZ210" s="875"/>
      <c r="ARA210" s="875"/>
      <c r="ARB210" s="875"/>
      <c r="ARC210" s="875"/>
      <c r="ARD210" s="875"/>
      <c r="ARE210" s="875"/>
      <c r="ARF210" s="875"/>
      <c r="ARG210" s="875"/>
      <c r="ARH210" s="875"/>
      <c r="ARI210" s="875"/>
      <c r="ARJ210" s="875"/>
      <c r="ARK210" s="875"/>
      <c r="ARL210" s="875"/>
      <c r="ARM210" s="875"/>
      <c r="ARN210" s="875"/>
      <c r="ARO210" s="875"/>
      <c r="ARP210" s="875"/>
      <c r="ARQ210" s="875"/>
      <c r="ARR210" s="875"/>
      <c r="ARS210" s="875"/>
      <c r="ART210" s="875"/>
      <c r="ARU210" s="875"/>
      <c r="ARV210" s="875"/>
      <c r="ARW210" s="875"/>
      <c r="ARX210" s="875"/>
      <c r="ARY210" s="875"/>
      <c r="ARZ210" s="875"/>
      <c r="ASA210" s="875"/>
      <c r="ASB210" s="875"/>
      <c r="ASC210" s="875"/>
      <c r="ASD210" s="875"/>
      <c r="ASE210" s="875"/>
      <c r="ASF210" s="875"/>
      <c r="ASG210" s="875"/>
      <c r="ASH210" s="875"/>
      <c r="ASI210" s="875"/>
      <c r="ASJ210" s="875"/>
      <c r="ASK210" s="875"/>
      <c r="ASL210" s="875"/>
      <c r="ASM210" s="875"/>
      <c r="ASN210" s="875"/>
      <c r="ASO210" s="875"/>
      <c r="ASP210" s="875"/>
      <c r="ASQ210" s="875"/>
      <c r="ASR210" s="875"/>
      <c r="ASS210" s="875"/>
      <c r="AST210" s="875"/>
      <c r="ASU210" s="875"/>
      <c r="ASV210" s="875"/>
      <c r="ASW210" s="875"/>
      <c r="ASX210" s="875"/>
      <c r="ASY210" s="875"/>
      <c r="ASZ210" s="875"/>
      <c r="ATA210" s="875"/>
      <c r="ATB210" s="875"/>
      <c r="ATC210" s="875"/>
      <c r="ATD210" s="875"/>
      <c r="ATE210" s="875"/>
      <c r="ATF210" s="875"/>
      <c r="ATG210" s="875"/>
      <c r="ATH210" s="875"/>
      <c r="ATI210" s="875"/>
      <c r="ATJ210" s="875"/>
      <c r="ATK210" s="875"/>
      <c r="ATL210" s="875"/>
      <c r="ATM210" s="875"/>
      <c r="ATN210" s="875"/>
      <c r="ATO210" s="875"/>
      <c r="ATP210" s="875"/>
      <c r="ATQ210" s="875"/>
      <c r="ATR210" s="875"/>
      <c r="ATS210" s="875"/>
      <c r="ATT210" s="875"/>
      <c r="ATU210" s="875"/>
      <c r="ATV210" s="875"/>
      <c r="ATW210" s="875"/>
      <c r="ATX210" s="875"/>
      <c r="ATY210" s="875"/>
      <c r="ATZ210" s="875"/>
      <c r="AUA210" s="875"/>
      <c r="AUB210" s="875"/>
      <c r="AUC210" s="875"/>
      <c r="AUD210" s="875"/>
      <c r="AUE210" s="875"/>
      <c r="AUF210" s="875"/>
      <c r="AUG210" s="875"/>
      <c r="AUH210" s="875"/>
      <c r="AUI210" s="875"/>
      <c r="AUJ210" s="875"/>
      <c r="AUK210" s="875"/>
      <c r="AUL210" s="875"/>
      <c r="AUM210" s="875"/>
      <c r="AUN210" s="875"/>
      <c r="AUO210" s="875"/>
      <c r="AUP210" s="875"/>
      <c r="AUQ210" s="875"/>
      <c r="AUR210" s="875"/>
      <c r="AUS210" s="875"/>
      <c r="AUT210" s="875"/>
      <c r="AUU210" s="875"/>
      <c r="AUV210" s="875"/>
      <c r="AUW210" s="875"/>
      <c r="AUX210" s="875"/>
      <c r="AUY210" s="875"/>
      <c r="AUZ210" s="875"/>
      <c r="AVA210" s="875"/>
      <c r="AVB210" s="875"/>
      <c r="AVC210" s="875"/>
      <c r="AVD210" s="875"/>
      <c r="AVE210" s="875"/>
      <c r="AVF210" s="875"/>
      <c r="AVG210" s="875"/>
      <c r="AVH210" s="875"/>
      <c r="AVI210" s="875"/>
      <c r="AVJ210" s="875"/>
      <c r="AVK210" s="875"/>
      <c r="AVL210" s="875"/>
      <c r="AVM210" s="875"/>
      <c r="AVN210" s="875"/>
      <c r="AVO210" s="875"/>
      <c r="AVP210" s="875"/>
      <c r="AVQ210" s="875"/>
      <c r="AVR210" s="875"/>
      <c r="AVS210" s="875"/>
      <c r="AVT210" s="875"/>
      <c r="AVU210" s="875"/>
      <c r="AVV210" s="875"/>
      <c r="AVW210" s="875"/>
      <c r="AVX210" s="875"/>
      <c r="AVY210" s="875"/>
      <c r="AVZ210" s="875"/>
      <c r="AWA210" s="875"/>
      <c r="AWB210" s="875"/>
      <c r="AWC210" s="875"/>
      <c r="AWE210" s="875"/>
      <c r="AWF210" s="875"/>
      <c r="AWG210" s="875"/>
      <c r="AWH210" s="875"/>
      <c r="AWI210" s="875"/>
      <c r="AWJ210" s="875"/>
      <c r="AWK210" s="875"/>
      <c r="AWL210" s="875"/>
      <c r="AWM210" s="875"/>
      <c r="AWN210" s="875"/>
      <c r="AWO210" s="875"/>
      <c r="AWP210" s="875"/>
      <c r="AWQ210" s="875"/>
      <c r="AWR210" s="875"/>
      <c r="AWS210" s="875"/>
      <c r="AWT210" s="875"/>
      <c r="AWU210" s="875"/>
      <c r="AWV210" s="875"/>
      <c r="AWW210" s="875"/>
      <c r="AWX210" s="875"/>
      <c r="AWY210" s="875"/>
      <c r="AWZ210" s="875"/>
      <c r="AXA210" s="875"/>
      <c r="AXB210" s="875"/>
      <c r="AXC210" s="875"/>
      <c r="AXD210" s="875"/>
      <c r="AXE210" s="875"/>
      <c r="AXF210" s="875"/>
      <c r="AXG210" s="875"/>
      <c r="AXH210" s="875"/>
      <c r="AXI210" s="875"/>
      <c r="AXJ210" s="875"/>
      <c r="AXK210" s="875"/>
      <c r="AXL210" s="875"/>
      <c r="AXM210" s="875"/>
      <c r="AXN210" s="875"/>
      <c r="AXO210" s="875"/>
      <c r="AXP210" s="875"/>
      <c r="AXQ210" s="875"/>
      <c r="AXR210" s="875"/>
      <c r="AXS210" s="875"/>
      <c r="AXT210" s="875"/>
      <c r="AXU210" s="875"/>
      <c r="AXV210" s="875"/>
      <c r="AXW210" s="875"/>
      <c r="AXX210" s="875"/>
      <c r="AXY210" s="875"/>
      <c r="AXZ210" s="875"/>
      <c r="AYA210" s="875"/>
      <c r="AYB210" s="875"/>
      <c r="AYC210" s="875"/>
      <c r="AYD210" s="875"/>
      <c r="AYE210" s="875"/>
      <c r="AYF210" s="875"/>
      <c r="AYG210" s="875"/>
      <c r="AYH210" s="875"/>
      <c r="AYI210" s="875"/>
      <c r="AYJ210" s="875"/>
      <c r="AYK210" s="875"/>
      <c r="AYL210" s="875"/>
      <c r="AYM210" s="875"/>
      <c r="AYN210" s="875"/>
      <c r="AYO210" s="875"/>
      <c r="AYP210" s="875"/>
      <c r="AYQ210" s="875"/>
      <c r="AYR210" s="875"/>
      <c r="AYS210" s="875"/>
      <c r="AYT210" s="875"/>
      <c r="AYU210" s="875"/>
      <c r="AYV210" s="875"/>
      <c r="AYW210" s="875"/>
      <c r="AYX210" s="875"/>
      <c r="AYY210" s="875"/>
      <c r="AYZ210" s="875"/>
      <c r="AZA210" s="875"/>
      <c r="AZB210" s="875"/>
      <c r="AZC210" s="875"/>
      <c r="AZD210" s="875"/>
      <c r="AZE210" s="875"/>
      <c r="AZF210" s="875"/>
      <c r="AZG210" s="875"/>
      <c r="AZH210" s="875"/>
      <c r="AZI210" s="875"/>
      <c r="AZJ210" s="875"/>
      <c r="AZK210" s="875"/>
      <c r="AZL210" s="875"/>
      <c r="AZM210" s="875"/>
      <c r="AZN210" s="875"/>
      <c r="AZO210" s="875"/>
      <c r="AZP210" s="875"/>
      <c r="AZQ210" s="875"/>
      <c r="AZR210" s="875"/>
      <c r="AZS210" s="875"/>
      <c r="AZT210" s="875"/>
      <c r="AZU210" s="875"/>
      <c r="AZV210" s="875"/>
      <c r="AZW210" s="875"/>
      <c r="AZX210" s="875"/>
      <c r="AZY210" s="875"/>
      <c r="AZZ210" s="875"/>
      <c r="BAA210" s="875"/>
      <c r="BAB210" s="875"/>
      <c r="BAC210" s="875"/>
      <c r="BAD210" s="875"/>
      <c r="BAE210" s="875"/>
      <c r="BAF210" s="875"/>
      <c r="BAG210" s="875"/>
      <c r="BAH210" s="875"/>
      <c r="BAI210" s="875"/>
      <c r="BAJ210" s="875"/>
      <c r="BAK210" s="875"/>
      <c r="BAL210" s="875"/>
      <c r="BAM210" s="875"/>
      <c r="BAN210" s="875"/>
      <c r="BAO210" s="875"/>
      <c r="BAP210" s="875"/>
      <c r="BAQ210" s="875"/>
      <c r="BAR210" s="875"/>
      <c r="BAS210" s="875"/>
      <c r="BAT210" s="875"/>
      <c r="BAU210" s="875"/>
      <c r="BAV210" s="875"/>
      <c r="BAW210" s="875"/>
      <c r="BAX210" s="875"/>
      <c r="BAY210" s="875"/>
      <c r="BAZ210" s="875"/>
      <c r="BBA210" s="875"/>
      <c r="BBB210" s="875"/>
      <c r="BBC210" s="875"/>
      <c r="BBD210" s="875"/>
      <c r="BBE210" s="875"/>
      <c r="BBF210" s="875"/>
      <c r="BBG210" s="875"/>
      <c r="BBH210" s="875"/>
      <c r="BBI210" s="875"/>
      <c r="BBJ210" s="875"/>
      <c r="BBK210" s="875"/>
      <c r="BBL210" s="875"/>
      <c r="BBM210" s="875"/>
      <c r="BBN210" s="875"/>
      <c r="BBO210" s="875"/>
      <c r="BBP210" s="875"/>
      <c r="BBQ210" s="875"/>
      <c r="BBR210" s="875"/>
      <c r="BBS210" s="875"/>
      <c r="BBT210" s="875"/>
      <c r="BBU210" s="875"/>
      <c r="BBV210" s="875"/>
      <c r="BBW210" s="875"/>
      <c r="BBX210" s="875"/>
      <c r="BBY210" s="875"/>
      <c r="BBZ210" s="875"/>
      <c r="BCA210" s="875"/>
      <c r="BCB210" s="875"/>
      <c r="BCC210" s="875"/>
      <c r="BCD210" s="875"/>
      <c r="BCE210" s="875"/>
      <c r="BCF210" s="875"/>
      <c r="BCG210" s="875"/>
      <c r="BCH210" s="875"/>
      <c r="BCI210" s="875"/>
      <c r="BCJ210" s="875"/>
      <c r="BCK210" s="875"/>
      <c r="BCL210" s="875"/>
      <c r="BCM210" s="875"/>
      <c r="BCN210" s="875"/>
      <c r="BCO210" s="875"/>
      <c r="BCP210" s="875"/>
      <c r="BCQ210" s="875"/>
      <c r="BCR210" s="875"/>
      <c r="BCS210" s="875"/>
      <c r="BCT210" s="875"/>
      <c r="BCU210" s="875"/>
      <c r="BCV210" s="875"/>
      <c r="BCW210" s="875"/>
      <c r="BCX210" s="875"/>
      <c r="BCY210" s="875"/>
      <c r="BCZ210" s="875"/>
      <c r="BDA210" s="875"/>
      <c r="BDB210" s="875"/>
      <c r="BDC210" s="875"/>
      <c r="BDD210" s="875"/>
      <c r="BDE210" s="875"/>
      <c r="BDF210" s="875"/>
      <c r="BDG210" s="875"/>
      <c r="BDH210" s="875"/>
      <c r="BDI210" s="875"/>
      <c r="BDJ210" s="875"/>
      <c r="BDK210" s="875"/>
      <c r="BDL210" s="875"/>
      <c r="BDM210" s="875"/>
      <c r="BDN210" s="875"/>
      <c r="BDO210" s="875"/>
      <c r="BDP210" s="875"/>
      <c r="BDQ210" s="875"/>
      <c r="BDR210" s="875"/>
      <c r="BDS210" s="875"/>
      <c r="BDT210" s="875"/>
      <c r="BDU210" s="875"/>
      <c r="BDV210" s="875"/>
      <c r="BDW210" s="875"/>
      <c r="BDX210" s="875"/>
      <c r="BDY210" s="875"/>
      <c r="BDZ210" s="875"/>
      <c r="BEA210" s="875"/>
      <c r="BEB210" s="875"/>
      <c r="BEC210" s="875"/>
      <c r="BED210" s="875"/>
      <c r="BEE210" s="875"/>
      <c r="BEF210" s="875"/>
      <c r="BEG210" s="875"/>
      <c r="BEH210" s="875"/>
      <c r="BEI210" s="875"/>
      <c r="BEJ210" s="875"/>
      <c r="BEK210" s="875"/>
      <c r="BEL210" s="875"/>
      <c r="BEM210" s="875"/>
      <c r="BEN210" s="875"/>
      <c r="BEO210" s="875"/>
      <c r="BEP210" s="875"/>
      <c r="BEQ210" s="875"/>
      <c r="BER210" s="875"/>
      <c r="BES210" s="875"/>
      <c r="BET210" s="875"/>
      <c r="BEU210" s="875"/>
      <c r="BEV210" s="875"/>
      <c r="BEW210" s="875"/>
      <c r="BEX210" s="875"/>
      <c r="BEY210" s="875"/>
      <c r="BEZ210" s="875"/>
      <c r="BFA210" s="875"/>
      <c r="BFB210" s="875"/>
      <c r="BFC210" s="875"/>
      <c r="BFD210" s="875"/>
      <c r="BFE210" s="875"/>
      <c r="BFF210" s="875"/>
      <c r="BFG210" s="875"/>
      <c r="BFH210" s="875"/>
      <c r="BFI210" s="875"/>
      <c r="BFJ210" s="875"/>
      <c r="BFK210" s="875"/>
      <c r="BFL210" s="875"/>
      <c r="BFM210" s="875"/>
      <c r="BFN210" s="875"/>
      <c r="BFO210" s="875"/>
      <c r="BFP210" s="875"/>
      <c r="BFQ210" s="875"/>
      <c r="BFR210" s="875"/>
      <c r="BFS210" s="875"/>
      <c r="BFT210" s="875"/>
      <c r="BFU210" s="875"/>
      <c r="BFV210" s="875"/>
      <c r="BFW210" s="875"/>
      <c r="BFX210" s="875"/>
      <c r="BFY210" s="875"/>
      <c r="BGA210" s="875"/>
      <c r="BGB210" s="875"/>
      <c r="BGC210" s="875"/>
      <c r="BGD210" s="875"/>
      <c r="BGE210" s="875"/>
      <c r="BGF210" s="875"/>
      <c r="BGG210" s="875"/>
      <c r="BGH210" s="875"/>
      <c r="BGI210" s="875"/>
      <c r="BGJ210" s="875"/>
      <c r="BGK210" s="875"/>
      <c r="BGL210" s="875"/>
      <c r="BGM210" s="875"/>
      <c r="BGN210" s="875"/>
      <c r="BGO210" s="875"/>
      <c r="BGP210" s="875"/>
      <c r="BGQ210" s="875"/>
      <c r="BGR210" s="875"/>
      <c r="BGS210" s="875"/>
      <c r="BGT210" s="875"/>
      <c r="BGU210" s="875"/>
      <c r="BGV210" s="875"/>
      <c r="BGW210" s="875"/>
      <c r="BGX210" s="875"/>
      <c r="BGY210" s="875"/>
      <c r="BGZ210" s="875"/>
      <c r="BHA210" s="875"/>
      <c r="BHB210" s="875"/>
      <c r="BHC210" s="875"/>
      <c r="BHD210" s="875"/>
      <c r="BHE210" s="875"/>
      <c r="BHF210" s="875"/>
      <c r="BHG210" s="875"/>
      <c r="BHH210" s="875"/>
      <c r="BHI210" s="875"/>
      <c r="BHJ210" s="875"/>
      <c r="BHK210" s="875"/>
      <c r="BHL210" s="875"/>
      <c r="BHM210" s="875"/>
      <c r="BHN210" s="875"/>
      <c r="BHO210" s="875"/>
      <c r="BHP210" s="875"/>
      <c r="BHQ210" s="875"/>
      <c r="BHR210" s="875"/>
      <c r="BHS210" s="875"/>
      <c r="BHT210" s="875"/>
      <c r="BHU210" s="875"/>
      <c r="BHV210" s="875"/>
      <c r="BHW210" s="875"/>
      <c r="BHX210" s="875"/>
      <c r="BHY210" s="875"/>
      <c r="BHZ210" s="875"/>
      <c r="BIA210" s="875"/>
      <c r="BIB210" s="875"/>
      <c r="BIC210" s="875"/>
      <c r="BID210" s="875"/>
      <c r="BIE210" s="875"/>
      <c r="BIF210" s="875"/>
      <c r="BIG210" s="875"/>
      <c r="BIH210" s="875"/>
      <c r="BII210" s="875"/>
      <c r="BIJ210" s="875"/>
      <c r="BIK210" s="875"/>
      <c r="BIL210" s="875"/>
      <c r="BIM210" s="875"/>
      <c r="BIN210" s="875"/>
      <c r="BIO210" s="875"/>
      <c r="BIP210" s="875"/>
      <c r="BIQ210" s="875"/>
      <c r="BIR210" s="875"/>
      <c r="BIS210" s="875"/>
      <c r="BIT210" s="875"/>
      <c r="BIU210" s="875"/>
      <c r="BIV210" s="875"/>
      <c r="BIW210" s="875"/>
      <c r="BIX210" s="875"/>
      <c r="BIY210" s="875"/>
      <c r="BIZ210" s="875"/>
      <c r="BJA210" s="875"/>
      <c r="BJB210" s="875"/>
      <c r="BJC210" s="875"/>
      <c r="BJD210" s="875"/>
      <c r="BJE210" s="875"/>
      <c r="BJF210" s="875"/>
      <c r="BJG210" s="875"/>
      <c r="BJH210" s="875"/>
      <c r="BJI210" s="875"/>
      <c r="BJJ210" s="875"/>
      <c r="BJK210" s="875"/>
      <c r="BJL210" s="875"/>
      <c r="BJM210" s="875"/>
      <c r="BJN210" s="875"/>
      <c r="BJO210" s="875"/>
      <c r="BJP210" s="875"/>
      <c r="BJQ210" s="875"/>
      <c r="BJR210" s="875"/>
      <c r="BJS210" s="875"/>
      <c r="BJT210" s="875"/>
      <c r="BJU210" s="875"/>
      <c r="BJV210" s="875"/>
      <c r="BJW210" s="875"/>
      <c r="BJX210" s="875"/>
      <c r="BJY210" s="875"/>
      <c r="BJZ210" s="875"/>
      <c r="BKA210" s="875"/>
      <c r="BKB210" s="875"/>
      <c r="BKC210" s="875"/>
      <c r="BKD210" s="875"/>
      <c r="BKE210" s="875"/>
      <c r="BKF210" s="875"/>
      <c r="BKG210" s="875"/>
      <c r="BKH210" s="875"/>
      <c r="BKI210" s="875"/>
      <c r="BKJ210" s="875"/>
      <c r="BKK210" s="875"/>
      <c r="BKL210" s="875"/>
      <c r="BKM210" s="875"/>
      <c r="BKN210" s="875"/>
      <c r="BKO210" s="875"/>
      <c r="BKP210" s="875"/>
      <c r="BKQ210" s="875"/>
      <c r="BKR210" s="875"/>
      <c r="BKS210" s="875"/>
      <c r="BKT210" s="875"/>
      <c r="BKU210" s="875"/>
      <c r="BKV210" s="875"/>
      <c r="BKW210" s="875"/>
      <c r="BKX210" s="875"/>
      <c r="BKY210" s="875"/>
      <c r="BKZ210" s="875"/>
      <c r="BLA210" s="875"/>
      <c r="BLB210" s="875"/>
      <c r="BLC210" s="875"/>
      <c r="BLD210" s="875"/>
      <c r="BLE210" s="875"/>
      <c r="BLF210" s="875"/>
      <c r="BLG210" s="875"/>
      <c r="BLH210" s="875"/>
      <c r="BLI210" s="875"/>
      <c r="BLJ210" s="875"/>
      <c r="BLK210" s="875"/>
      <c r="BLL210" s="875"/>
      <c r="BLM210" s="875"/>
      <c r="BLN210" s="875"/>
      <c r="BLO210" s="875"/>
      <c r="BLP210" s="875"/>
      <c r="BLQ210" s="875"/>
      <c r="BLR210" s="875"/>
      <c r="BLS210" s="875"/>
      <c r="BLT210" s="875"/>
      <c r="BLU210" s="875"/>
      <c r="BLV210" s="875"/>
      <c r="BLW210" s="875"/>
      <c r="BLX210" s="875"/>
      <c r="BLY210" s="875"/>
      <c r="BLZ210" s="875"/>
      <c r="BMA210" s="875"/>
      <c r="BMB210" s="875"/>
      <c r="BMC210" s="875"/>
      <c r="BMD210" s="875"/>
      <c r="BME210" s="875"/>
      <c r="BMF210" s="875"/>
      <c r="BMG210" s="875"/>
      <c r="BMH210" s="875"/>
      <c r="BMI210" s="875"/>
      <c r="BMJ210" s="875"/>
      <c r="BMK210" s="875"/>
      <c r="BML210" s="875"/>
      <c r="BMM210" s="875"/>
      <c r="BMN210" s="875"/>
      <c r="BMO210" s="875"/>
      <c r="BMP210" s="875"/>
      <c r="BMQ210" s="875"/>
      <c r="BMR210" s="875"/>
      <c r="BMS210" s="875"/>
      <c r="BMT210" s="875"/>
      <c r="BMU210" s="875"/>
      <c r="BMV210" s="875"/>
      <c r="BMW210" s="875"/>
      <c r="BMX210" s="875"/>
      <c r="BMY210" s="875"/>
      <c r="BMZ210" s="875"/>
      <c r="BNA210" s="875"/>
      <c r="BNB210" s="875"/>
      <c r="BNC210" s="875"/>
      <c r="BND210" s="875"/>
      <c r="BNE210" s="875"/>
      <c r="BNF210" s="875"/>
      <c r="BNG210" s="875"/>
      <c r="BNH210" s="875"/>
      <c r="BNI210" s="875"/>
      <c r="BNJ210" s="875"/>
      <c r="BNK210" s="875"/>
      <c r="BNL210" s="875"/>
      <c r="BNM210" s="875"/>
      <c r="BNN210" s="875"/>
      <c r="BNO210" s="875"/>
      <c r="BNP210" s="875"/>
      <c r="BNQ210" s="875"/>
      <c r="BNR210" s="875"/>
      <c r="BNS210" s="875"/>
      <c r="BNT210" s="875"/>
      <c r="BNU210" s="875"/>
      <c r="BNV210" s="875"/>
      <c r="BNW210" s="875"/>
      <c r="BNX210" s="875"/>
      <c r="BNY210" s="875"/>
      <c r="BNZ210" s="875"/>
      <c r="BOA210" s="875"/>
      <c r="BOB210" s="875"/>
      <c r="BOC210" s="875"/>
      <c r="BOD210" s="875"/>
      <c r="BOE210" s="875"/>
      <c r="BOF210" s="875"/>
      <c r="BOG210" s="875"/>
      <c r="BOH210" s="875"/>
      <c r="BOI210" s="875"/>
      <c r="BOJ210" s="875"/>
      <c r="BOK210" s="875"/>
      <c r="BOL210" s="875"/>
      <c r="BOM210" s="875"/>
      <c r="BON210" s="875"/>
      <c r="BOO210" s="875"/>
      <c r="BOP210" s="875"/>
      <c r="BOQ210" s="875"/>
      <c r="BOR210" s="875"/>
      <c r="BOS210" s="875"/>
      <c r="BOT210" s="875"/>
      <c r="BOU210" s="875"/>
      <c r="BOV210" s="875"/>
      <c r="BOW210" s="875"/>
      <c r="BOX210" s="875"/>
      <c r="BOY210" s="875"/>
      <c r="BOZ210" s="875"/>
      <c r="BPA210" s="875"/>
      <c r="BPB210" s="875"/>
      <c r="BPC210" s="875"/>
      <c r="BPD210" s="875"/>
      <c r="BPE210" s="875"/>
      <c r="BPF210" s="875"/>
      <c r="BPG210" s="875"/>
      <c r="BPH210" s="875"/>
      <c r="BPI210" s="875"/>
      <c r="BPJ210" s="875"/>
      <c r="BPK210" s="875"/>
      <c r="BPL210" s="875"/>
      <c r="BPM210" s="875"/>
      <c r="BPN210" s="875"/>
      <c r="BPO210" s="875"/>
      <c r="BPP210" s="875"/>
      <c r="BPQ210" s="875"/>
      <c r="BPR210" s="875"/>
      <c r="BPS210" s="875"/>
      <c r="BPT210" s="875"/>
      <c r="BPU210" s="875"/>
      <c r="BPW210" s="875"/>
      <c r="BPX210" s="875"/>
      <c r="BPY210" s="875"/>
      <c r="BPZ210" s="875"/>
      <c r="BQA210" s="875"/>
      <c r="BQB210" s="875"/>
      <c r="BQC210" s="875"/>
      <c r="BQD210" s="875"/>
      <c r="BQE210" s="875"/>
      <c r="BQF210" s="875"/>
      <c r="BQG210" s="875"/>
      <c r="BQH210" s="875"/>
      <c r="BQI210" s="875"/>
      <c r="BQJ210" s="875"/>
      <c r="BQK210" s="875"/>
      <c r="BQL210" s="875"/>
      <c r="BQM210" s="875"/>
      <c r="BQN210" s="875"/>
      <c r="BQO210" s="875"/>
      <c r="BQP210" s="875"/>
      <c r="BQQ210" s="875"/>
      <c r="BQR210" s="875"/>
      <c r="BQS210" s="875"/>
      <c r="BQT210" s="875"/>
      <c r="BQU210" s="875"/>
      <c r="BQV210" s="875"/>
      <c r="BQW210" s="875"/>
      <c r="BQX210" s="875"/>
      <c r="BQY210" s="875"/>
      <c r="BQZ210" s="875"/>
      <c r="BRA210" s="875"/>
      <c r="BRB210" s="875"/>
      <c r="BRC210" s="875"/>
      <c r="BRD210" s="875"/>
      <c r="BRE210" s="875"/>
      <c r="BRF210" s="875"/>
      <c r="BRG210" s="875"/>
      <c r="BRH210" s="875"/>
      <c r="BRI210" s="875"/>
      <c r="BRJ210" s="875"/>
      <c r="BRK210" s="875"/>
      <c r="BRL210" s="875"/>
      <c r="BRM210" s="875"/>
      <c r="BRN210" s="875"/>
      <c r="BRO210" s="875"/>
      <c r="BRP210" s="875"/>
      <c r="BRQ210" s="875"/>
      <c r="BRR210" s="875"/>
      <c r="BRS210" s="875"/>
      <c r="BRT210" s="875"/>
      <c r="BRU210" s="875"/>
      <c r="BRV210" s="875"/>
      <c r="BRW210" s="875"/>
      <c r="BRX210" s="875"/>
      <c r="BRY210" s="875"/>
      <c r="BRZ210" s="875"/>
      <c r="BSA210" s="875"/>
      <c r="BSB210" s="875"/>
      <c r="BSC210" s="875"/>
      <c r="BSD210" s="875"/>
      <c r="BSE210" s="875"/>
      <c r="BSF210" s="875"/>
      <c r="BSG210" s="875"/>
      <c r="BSH210" s="875"/>
      <c r="BSI210" s="875"/>
      <c r="BSJ210" s="875"/>
      <c r="BSK210" s="875"/>
      <c r="BSL210" s="875"/>
      <c r="BSM210" s="875"/>
      <c r="BSN210" s="875"/>
      <c r="BSO210" s="875"/>
      <c r="BSP210" s="875"/>
      <c r="BSQ210" s="875"/>
      <c r="BSR210" s="875"/>
      <c r="BSS210" s="875"/>
      <c r="BST210" s="875"/>
      <c r="BSU210" s="875"/>
      <c r="BSV210" s="875"/>
      <c r="BSW210" s="875"/>
      <c r="BSX210" s="875"/>
      <c r="BSY210" s="875"/>
      <c r="BSZ210" s="875"/>
      <c r="BTA210" s="875"/>
      <c r="BTB210" s="875"/>
      <c r="BTC210" s="875"/>
      <c r="BTD210" s="875"/>
      <c r="BTE210" s="875"/>
      <c r="BTF210" s="875"/>
      <c r="BTG210" s="875"/>
      <c r="BTH210" s="875"/>
      <c r="BTI210" s="875"/>
      <c r="BTJ210" s="875"/>
      <c r="BTK210" s="875"/>
      <c r="BTL210" s="875"/>
      <c r="BTM210" s="875"/>
      <c r="BTN210" s="875"/>
      <c r="BTO210" s="875"/>
      <c r="BTP210" s="875"/>
      <c r="BTQ210" s="875"/>
      <c r="BTR210" s="875"/>
      <c r="BTS210" s="875"/>
      <c r="BTT210" s="875"/>
      <c r="BTU210" s="875"/>
      <c r="BTV210" s="875"/>
      <c r="BTW210" s="875"/>
      <c r="BTX210" s="875"/>
      <c r="BTY210" s="875"/>
      <c r="BTZ210" s="875"/>
      <c r="BUA210" s="875"/>
      <c r="BUB210" s="875"/>
      <c r="BUC210" s="875"/>
      <c r="BUD210" s="875"/>
      <c r="BUE210" s="875"/>
      <c r="BUF210" s="875"/>
      <c r="BUG210" s="875"/>
      <c r="BUH210" s="875"/>
      <c r="BUI210" s="875"/>
      <c r="BUJ210" s="875"/>
      <c r="BUK210" s="875"/>
      <c r="BUL210" s="875"/>
      <c r="BUM210" s="875"/>
      <c r="BUN210" s="875"/>
      <c r="BUO210" s="875"/>
      <c r="BUP210" s="875"/>
      <c r="BUQ210" s="875"/>
      <c r="BUR210" s="875"/>
      <c r="BUS210" s="875"/>
      <c r="BUT210" s="875"/>
      <c r="BUU210" s="875"/>
      <c r="BUV210" s="875"/>
      <c r="BUW210" s="875"/>
      <c r="BUX210" s="875"/>
      <c r="BUY210" s="875"/>
      <c r="BUZ210" s="875"/>
      <c r="BVA210" s="875"/>
      <c r="BVB210" s="875"/>
      <c r="BVC210" s="875"/>
      <c r="BVD210" s="875"/>
      <c r="BVE210" s="875"/>
      <c r="BVF210" s="875"/>
      <c r="BVG210" s="875"/>
      <c r="BVH210" s="875"/>
      <c r="BVI210" s="875"/>
      <c r="BVJ210" s="875"/>
      <c r="BVK210" s="875"/>
      <c r="BVL210" s="875"/>
      <c r="BVM210" s="875"/>
      <c r="BVN210" s="875"/>
      <c r="BVO210" s="875"/>
      <c r="BVP210" s="875"/>
      <c r="BVQ210" s="875"/>
      <c r="BVR210" s="875"/>
      <c r="BVS210" s="875"/>
      <c r="BVT210" s="875"/>
      <c r="BVU210" s="875"/>
      <c r="BVV210" s="875"/>
      <c r="BVW210" s="875"/>
      <c r="BVX210" s="875"/>
      <c r="BVY210" s="875"/>
      <c r="BVZ210" s="875"/>
      <c r="BWA210" s="875"/>
      <c r="BWB210" s="875"/>
      <c r="BWC210" s="875"/>
      <c r="BWD210" s="875"/>
      <c r="BWE210" s="875"/>
      <c r="BWF210" s="875"/>
      <c r="BWG210" s="875"/>
      <c r="BWH210" s="875"/>
      <c r="BWI210" s="875"/>
      <c r="BWJ210" s="875"/>
      <c r="BWK210" s="875"/>
      <c r="BWL210" s="875"/>
      <c r="BWM210" s="875"/>
      <c r="BWN210" s="875"/>
      <c r="BWO210" s="875"/>
      <c r="BWP210" s="875"/>
      <c r="BWQ210" s="875"/>
      <c r="BWR210" s="875"/>
      <c r="BWS210" s="875"/>
      <c r="BWT210" s="875"/>
      <c r="BWU210" s="875"/>
      <c r="BWV210" s="875"/>
      <c r="BWW210" s="875"/>
      <c r="BWX210" s="875"/>
      <c r="BWY210" s="875"/>
      <c r="BWZ210" s="875"/>
      <c r="BXA210" s="875"/>
      <c r="BXB210" s="875"/>
      <c r="BXC210" s="875"/>
      <c r="BXD210" s="875"/>
      <c r="BXE210" s="875"/>
      <c r="BXF210" s="875"/>
      <c r="BXG210" s="875"/>
      <c r="BXH210" s="875"/>
      <c r="BXI210" s="875"/>
      <c r="BXJ210" s="875"/>
      <c r="BXK210" s="875"/>
      <c r="BXL210" s="875"/>
      <c r="BXM210" s="875"/>
      <c r="BXN210" s="875"/>
      <c r="BXO210" s="875"/>
      <c r="BXP210" s="875"/>
      <c r="BXQ210" s="875"/>
      <c r="BXR210" s="875"/>
      <c r="BXS210" s="875"/>
      <c r="BXT210" s="875"/>
      <c r="BXU210" s="875"/>
      <c r="BXV210" s="875"/>
      <c r="BXW210" s="875"/>
      <c r="BXX210" s="875"/>
      <c r="BXY210" s="875"/>
      <c r="BXZ210" s="875"/>
      <c r="BYA210" s="875"/>
      <c r="BYB210" s="875"/>
      <c r="BYC210" s="875"/>
      <c r="BYD210" s="875"/>
      <c r="BYE210" s="875"/>
      <c r="BYF210" s="875"/>
      <c r="BYG210" s="875"/>
      <c r="BYH210" s="875"/>
      <c r="BYI210" s="875"/>
      <c r="BYJ210" s="875"/>
      <c r="BYK210" s="875"/>
      <c r="BYL210" s="875"/>
      <c r="BYM210" s="875"/>
      <c r="BYN210" s="875"/>
      <c r="BYO210" s="875"/>
      <c r="BYP210" s="875"/>
      <c r="BYQ210" s="875"/>
      <c r="BYR210" s="875"/>
      <c r="BYS210" s="875"/>
      <c r="BYT210" s="875"/>
      <c r="BYU210" s="875"/>
      <c r="BYV210" s="875"/>
      <c r="BYW210" s="875"/>
      <c r="BYX210" s="875"/>
      <c r="BYY210" s="875"/>
      <c r="BYZ210" s="875"/>
      <c r="BZA210" s="875"/>
      <c r="BZB210" s="875"/>
      <c r="BZC210" s="875"/>
      <c r="BZD210" s="875"/>
      <c r="BZE210" s="875"/>
      <c r="BZF210" s="875"/>
      <c r="BZG210" s="875"/>
      <c r="BZH210" s="875"/>
      <c r="BZI210" s="875"/>
      <c r="BZJ210" s="875"/>
      <c r="BZK210" s="875"/>
      <c r="BZL210" s="875"/>
      <c r="BZM210" s="875"/>
      <c r="BZN210" s="875"/>
      <c r="BZO210" s="875"/>
      <c r="BZP210" s="875"/>
      <c r="BZQ210" s="875"/>
      <c r="BZS210" s="875"/>
      <c r="BZT210" s="875"/>
      <c r="BZU210" s="875"/>
      <c r="BZV210" s="875"/>
      <c r="BZW210" s="875"/>
      <c r="BZX210" s="875"/>
      <c r="BZY210" s="875"/>
      <c r="BZZ210" s="875"/>
      <c r="CAA210" s="875"/>
      <c r="CAB210" s="875"/>
      <c r="CAC210" s="875"/>
      <c r="CAD210" s="875"/>
      <c r="CAE210" s="875"/>
      <c r="CAF210" s="875"/>
      <c r="CAG210" s="875"/>
      <c r="CAH210" s="875"/>
      <c r="CAI210" s="875"/>
      <c r="CAJ210" s="875"/>
      <c r="CAK210" s="875"/>
      <c r="CAL210" s="875"/>
      <c r="CAM210" s="875"/>
      <c r="CAN210" s="875"/>
      <c r="CAO210" s="875"/>
      <c r="CAP210" s="875"/>
      <c r="CAQ210" s="875"/>
      <c r="CAR210" s="875"/>
      <c r="CAS210" s="875"/>
      <c r="CAT210" s="875"/>
      <c r="CAU210" s="875"/>
      <c r="CAV210" s="875"/>
      <c r="CAW210" s="875"/>
      <c r="CAX210" s="875"/>
      <c r="CAY210" s="875"/>
      <c r="CAZ210" s="875"/>
      <c r="CBA210" s="875"/>
      <c r="CBB210" s="875"/>
      <c r="CBC210" s="875"/>
      <c r="CBD210" s="875"/>
      <c r="CBE210" s="875"/>
      <c r="CBF210" s="875"/>
      <c r="CBG210" s="875"/>
      <c r="CBH210" s="875"/>
      <c r="CBI210" s="875"/>
      <c r="CBJ210" s="875"/>
      <c r="CBK210" s="875"/>
      <c r="CBL210" s="875"/>
      <c r="CBM210" s="875"/>
      <c r="CBN210" s="875"/>
      <c r="CBO210" s="875"/>
      <c r="CBP210" s="875"/>
      <c r="CBQ210" s="875"/>
      <c r="CBR210" s="875"/>
      <c r="CBS210" s="875"/>
      <c r="CBT210" s="875"/>
      <c r="CBU210" s="875"/>
      <c r="CBV210" s="875"/>
      <c r="CBW210" s="875"/>
      <c r="CBX210" s="875"/>
      <c r="CBY210" s="875"/>
      <c r="CBZ210" s="875"/>
      <c r="CCA210" s="875"/>
      <c r="CCB210" s="875"/>
      <c r="CCC210" s="875"/>
      <c r="CCD210" s="875"/>
      <c r="CCE210" s="875"/>
      <c r="CCF210" s="875"/>
      <c r="CCG210" s="875"/>
      <c r="CCH210" s="875"/>
      <c r="CCI210" s="875"/>
      <c r="CCJ210" s="875"/>
      <c r="CCK210" s="875"/>
      <c r="CCL210" s="875"/>
      <c r="CCM210" s="875"/>
      <c r="CCN210" s="875"/>
      <c r="CCO210" s="875"/>
      <c r="CCP210" s="875"/>
      <c r="CCQ210" s="875"/>
      <c r="CCR210" s="875"/>
      <c r="CCS210" s="875"/>
      <c r="CCT210" s="875"/>
      <c r="CCU210" s="875"/>
      <c r="CCV210" s="875"/>
      <c r="CCW210" s="875"/>
      <c r="CCX210" s="875"/>
      <c r="CCY210" s="875"/>
      <c r="CCZ210" s="875"/>
      <c r="CDA210" s="875"/>
      <c r="CDB210" s="875"/>
      <c r="CDC210" s="875"/>
      <c r="CDD210" s="875"/>
      <c r="CDE210" s="875"/>
      <c r="CDF210" s="875"/>
      <c r="CDG210" s="875"/>
      <c r="CDH210" s="875"/>
      <c r="CDI210" s="875"/>
      <c r="CDJ210" s="875"/>
      <c r="CDK210" s="875"/>
      <c r="CDL210" s="875"/>
      <c r="CDM210" s="875"/>
      <c r="CDN210" s="875"/>
      <c r="CDO210" s="875"/>
      <c r="CDP210" s="875"/>
      <c r="CDQ210" s="875"/>
      <c r="CDR210" s="875"/>
      <c r="CDS210" s="875"/>
      <c r="CDT210" s="875"/>
      <c r="CDU210" s="875"/>
      <c r="CDV210" s="875"/>
      <c r="CDW210" s="875"/>
      <c r="CDX210" s="875"/>
      <c r="CDY210" s="875"/>
      <c r="CDZ210" s="875"/>
      <c r="CEA210" s="875"/>
      <c r="CEB210" s="875"/>
      <c r="CEC210" s="875"/>
      <c r="CED210" s="875"/>
      <c r="CEE210" s="875"/>
      <c r="CEF210" s="875"/>
      <c r="CEG210" s="875"/>
      <c r="CEH210" s="875"/>
      <c r="CEI210" s="875"/>
      <c r="CEJ210" s="875"/>
      <c r="CEK210" s="875"/>
      <c r="CEL210" s="875"/>
      <c r="CEM210" s="875"/>
      <c r="CEN210" s="875"/>
      <c r="CEO210" s="875"/>
      <c r="CEP210" s="875"/>
      <c r="CEQ210" s="875"/>
      <c r="CER210" s="875"/>
      <c r="CES210" s="875"/>
      <c r="CET210" s="875"/>
      <c r="CEU210" s="875"/>
      <c r="CEV210" s="875"/>
      <c r="CEW210" s="875"/>
      <c r="CEX210" s="875"/>
      <c r="CEY210" s="875"/>
      <c r="CEZ210" s="875"/>
      <c r="CFA210" s="875"/>
      <c r="CFB210" s="875"/>
      <c r="CFC210" s="875"/>
      <c r="CFD210" s="875"/>
      <c r="CFE210" s="875"/>
      <c r="CFF210" s="875"/>
      <c r="CFG210" s="875"/>
      <c r="CFH210" s="875"/>
      <c r="CFI210" s="875"/>
      <c r="CFJ210" s="875"/>
      <c r="CFK210" s="875"/>
      <c r="CFL210" s="875"/>
      <c r="CFM210" s="875"/>
      <c r="CFN210" s="875"/>
      <c r="CFO210" s="875"/>
      <c r="CFP210" s="875"/>
      <c r="CFQ210" s="875"/>
      <c r="CFR210" s="875"/>
      <c r="CFS210" s="875"/>
      <c r="CFT210" s="875"/>
      <c r="CFU210" s="875"/>
      <c r="CFV210" s="875"/>
      <c r="CFW210" s="875"/>
      <c r="CFX210" s="875"/>
      <c r="CFY210" s="875"/>
      <c r="CFZ210" s="875"/>
      <c r="CGA210" s="875"/>
      <c r="CGB210" s="875"/>
      <c r="CGC210" s="875"/>
      <c r="CGD210" s="875"/>
      <c r="CGE210" s="875"/>
      <c r="CGF210" s="875"/>
      <c r="CGG210" s="875"/>
      <c r="CGH210" s="875"/>
      <c r="CGI210" s="875"/>
      <c r="CGJ210" s="875"/>
      <c r="CGK210" s="875"/>
      <c r="CGL210" s="875"/>
      <c r="CGM210" s="875"/>
      <c r="CGN210" s="875"/>
      <c r="CGO210" s="875"/>
      <c r="CGP210" s="875"/>
      <c r="CGQ210" s="875"/>
      <c r="CGR210" s="875"/>
      <c r="CGS210" s="875"/>
      <c r="CGT210" s="875"/>
      <c r="CGU210" s="875"/>
      <c r="CGV210" s="875"/>
      <c r="CGW210" s="875"/>
      <c r="CGX210" s="875"/>
      <c r="CGY210" s="875"/>
      <c r="CGZ210" s="875"/>
      <c r="CHA210" s="875"/>
      <c r="CHB210" s="875"/>
      <c r="CHC210" s="875"/>
      <c r="CHD210" s="875"/>
      <c r="CHE210" s="875"/>
      <c r="CHF210" s="875"/>
      <c r="CHG210" s="875"/>
      <c r="CHH210" s="875"/>
      <c r="CHI210" s="875"/>
      <c r="CHJ210" s="875"/>
      <c r="CHK210" s="875"/>
      <c r="CHL210" s="875"/>
      <c r="CHM210" s="875"/>
      <c r="CHN210" s="875"/>
      <c r="CHO210" s="875"/>
      <c r="CHP210" s="875"/>
      <c r="CHQ210" s="875"/>
      <c r="CHR210" s="875"/>
      <c r="CHS210" s="875"/>
      <c r="CHT210" s="875"/>
      <c r="CHU210" s="875"/>
      <c r="CHV210" s="875"/>
      <c r="CHW210" s="875"/>
      <c r="CHX210" s="875"/>
      <c r="CHY210" s="875"/>
      <c r="CHZ210" s="875"/>
      <c r="CIA210" s="875"/>
      <c r="CIB210" s="875"/>
      <c r="CIC210" s="875"/>
      <c r="CID210" s="875"/>
      <c r="CIE210" s="875"/>
      <c r="CIF210" s="875"/>
      <c r="CIG210" s="875"/>
      <c r="CIH210" s="875"/>
      <c r="CII210" s="875"/>
      <c r="CIJ210" s="875"/>
      <c r="CIK210" s="875"/>
      <c r="CIL210" s="875"/>
      <c r="CIM210" s="875"/>
      <c r="CIN210" s="875"/>
      <c r="CIO210" s="875"/>
      <c r="CIP210" s="875"/>
      <c r="CIQ210" s="875"/>
      <c r="CIR210" s="875"/>
      <c r="CIS210" s="875"/>
      <c r="CIT210" s="875"/>
      <c r="CIU210" s="875"/>
      <c r="CIV210" s="875"/>
      <c r="CIW210" s="875"/>
      <c r="CIX210" s="875"/>
      <c r="CIY210" s="875"/>
      <c r="CIZ210" s="875"/>
      <c r="CJA210" s="875"/>
      <c r="CJB210" s="875"/>
      <c r="CJC210" s="875"/>
      <c r="CJD210" s="875"/>
      <c r="CJE210" s="875"/>
      <c r="CJF210" s="875"/>
      <c r="CJG210" s="875"/>
      <c r="CJH210" s="875"/>
      <c r="CJI210" s="875"/>
      <c r="CJJ210" s="875"/>
      <c r="CJK210" s="875"/>
      <c r="CJL210" s="875"/>
      <c r="CJM210" s="875"/>
      <c r="CJO210" s="875"/>
      <c r="CJP210" s="875"/>
      <c r="CJQ210" s="875"/>
      <c r="CJR210" s="875"/>
      <c r="CJS210" s="875"/>
      <c r="CJT210" s="875"/>
      <c r="CJU210" s="875"/>
      <c r="CJV210" s="875"/>
      <c r="CJW210" s="875"/>
      <c r="CJX210" s="875"/>
      <c r="CJY210" s="875"/>
      <c r="CJZ210" s="875"/>
      <c r="CKA210" s="875"/>
      <c r="CKB210" s="875"/>
      <c r="CKC210" s="875"/>
      <c r="CKD210" s="875"/>
      <c r="CKE210" s="875"/>
      <c r="CKF210" s="875"/>
      <c r="CKG210" s="875"/>
      <c r="CKH210" s="875"/>
      <c r="CKI210" s="875"/>
      <c r="CKJ210" s="875"/>
      <c r="CKK210" s="875"/>
      <c r="CKL210" s="875"/>
      <c r="CKM210" s="875"/>
      <c r="CKN210" s="875"/>
      <c r="CKO210" s="875"/>
      <c r="CKP210" s="875"/>
      <c r="CKQ210" s="875"/>
      <c r="CKR210" s="875"/>
      <c r="CKS210" s="875"/>
      <c r="CKT210" s="875"/>
      <c r="CKU210" s="875"/>
      <c r="CKV210" s="875"/>
      <c r="CKW210" s="875"/>
      <c r="CKX210" s="875"/>
      <c r="CKY210" s="875"/>
      <c r="CKZ210" s="875"/>
      <c r="CLA210" s="875"/>
      <c r="CLB210" s="875"/>
      <c r="CLC210" s="875"/>
      <c r="CLD210" s="875"/>
      <c r="CLE210" s="875"/>
      <c r="CLF210" s="875"/>
      <c r="CLG210" s="875"/>
      <c r="CLH210" s="875"/>
      <c r="CLI210" s="875"/>
      <c r="CLJ210" s="875"/>
      <c r="CLK210" s="875"/>
      <c r="CLL210" s="875"/>
      <c r="CLM210" s="875"/>
      <c r="CLN210" s="875"/>
      <c r="CLO210" s="875"/>
      <c r="CLP210" s="875"/>
      <c r="CLQ210" s="875"/>
      <c r="CLR210" s="875"/>
      <c r="CLS210" s="875"/>
      <c r="CLT210" s="875"/>
      <c r="CLU210" s="875"/>
      <c r="CLV210" s="875"/>
      <c r="CLW210" s="875"/>
      <c r="CLX210" s="875"/>
      <c r="CLY210" s="875"/>
      <c r="CLZ210" s="875"/>
      <c r="CMA210" s="875"/>
      <c r="CMB210" s="875"/>
      <c r="CMC210" s="875"/>
      <c r="CMD210" s="875"/>
      <c r="CME210" s="875"/>
      <c r="CMF210" s="875"/>
      <c r="CMG210" s="875"/>
      <c r="CMH210" s="875"/>
      <c r="CMI210" s="875"/>
      <c r="CMJ210" s="875"/>
      <c r="CMK210" s="875"/>
      <c r="CML210" s="875"/>
      <c r="CMM210" s="875"/>
      <c r="CMN210" s="875"/>
      <c r="CMO210" s="875"/>
      <c r="CMP210" s="875"/>
      <c r="CMQ210" s="875"/>
      <c r="CMR210" s="875"/>
      <c r="CMS210" s="875"/>
      <c r="CMT210" s="875"/>
      <c r="CMU210" s="875"/>
      <c r="CMV210" s="875"/>
      <c r="CMW210" s="875"/>
      <c r="CMX210" s="875"/>
      <c r="CMY210" s="875"/>
      <c r="CMZ210" s="875"/>
      <c r="CNA210" s="875"/>
      <c r="CNB210" s="875"/>
      <c r="CNC210" s="875"/>
      <c r="CND210" s="875"/>
      <c r="CNE210" s="875"/>
      <c r="CNF210" s="875"/>
      <c r="CNG210" s="875"/>
      <c r="CNH210" s="875"/>
      <c r="CNI210" s="875"/>
      <c r="CNJ210" s="875"/>
      <c r="CNK210" s="875"/>
      <c r="CNL210" s="875"/>
      <c r="CNM210" s="875"/>
      <c r="CNN210" s="875"/>
      <c r="CNO210" s="875"/>
      <c r="CNP210" s="875"/>
      <c r="CNQ210" s="875"/>
      <c r="CNR210" s="875"/>
      <c r="CNS210" s="875"/>
      <c r="CNT210" s="875"/>
      <c r="CNU210" s="875"/>
      <c r="CNV210" s="875"/>
      <c r="CNW210" s="875"/>
      <c r="CNX210" s="875"/>
      <c r="CNY210" s="875"/>
      <c r="CNZ210" s="875"/>
      <c r="COA210" s="875"/>
      <c r="COB210" s="875"/>
      <c r="COC210" s="875"/>
      <c r="COD210" s="875"/>
      <c r="COE210" s="875"/>
      <c r="COF210" s="875"/>
      <c r="COG210" s="875"/>
      <c r="COH210" s="875"/>
      <c r="COI210" s="875"/>
      <c r="COJ210" s="875"/>
      <c r="COK210" s="875"/>
      <c r="COL210" s="875"/>
      <c r="COM210" s="875"/>
      <c r="CON210" s="875"/>
      <c r="COO210" s="875"/>
      <c r="COP210" s="875"/>
      <c r="COQ210" s="875"/>
      <c r="COR210" s="875"/>
      <c r="COS210" s="875"/>
      <c r="COT210" s="875"/>
      <c r="COU210" s="875"/>
      <c r="COV210" s="875"/>
      <c r="COW210" s="875"/>
      <c r="COX210" s="875"/>
      <c r="COY210" s="875"/>
      <c r="COZ210" s="875"/>
      <c r="CPA210" s="875"/>
      <c r="CPB210" s="875"/>
      <c r="CPC210" s="875"/>
      <c r="CPD210" s="875"/>
      <c r="CPE210" s="875"/>
      <c r="CPF210" s="875"/>
      <c r="CPG210" s="875"/>
      <c r="CPH210" s="875"/>
      <c r="CPI210" s="875"/>
      <c r="CPJ210" s="875"/>
      <c r="CPK210" s="875"/>
      <c r="CPL210" s="875"/>
      <c r="CPM210" s="875"/>
      <c r="CPN210" s="875"/>
      <c r="CPO210" s="875"/>
      <c r="CPP210" s="875"/>
      <c r="CPQ210" s="875"/>
      <c r="CPR210" s="875"/>
      <c r="CPS210" s="875"/>
      <c r="CPT210" s="875"/>
      <c r="CPU210" s="875"/>
      <c r="CPV210" s="875"/>
      <c r="CPW210" s="875"/>
      <c r="CPX210" s="875"/>
      <c r="CPY210" s="875"/>
      <c r="CPZ210" s="875"/>
      <c r="CQA210" s="875"/>
      <c r="CQB210" s="875"/>
      <c r="CQC210" s="875"/>
      <c r="CQD210" s="875"/>
      <c r="CQE210" s="875"/>
      <c r="CQF210" s="875"/>
      <c r="CQG210" s="875"/>
      <c r="CQH210" s="875"/>
      <c r="CQI210" s="875"/>
      <c r="CQJ210" s="875"/>
      <c r="CQK210" s="875"/>
      <c r="CQL210" s="875"/>
      <c r="CQM210" s="875"/>
      <c r="CQN210" s="875"/>
      <c r="CQO210" s="875"/>
      <c r="CQP210" s="875"/>
      <c r="CQQ210" s="875"/>
      <c r="CQR210" s="875"/>
      <c r="CQS210" s="875"/>
      <c r="CQT210" s="875"/>
      <c r="CQU210" s="875"/>
      <c r="CQV210" s="875"/>
      <c r="CQW210" s="875"/>
      <c r="CQX210" s="875"/>
      <c r="CQY210" s="875"/>
      <c r="CQZ210" s="875"/>
      <c r="CRA210" s="875"/>
      <c r="CRB210" s="875"/>
      <c r="CRC210" s="875"/>
      <c r="CRD210" s="875"/>
      <c r="CRE210" s="875"/>
      <c r="CRF210" s="875"/>
      <c r="CRG210" s="875"/>
      <c r="CRH210" s="875"/>
      <c r="CRI210" s="875"/>
      <c r="CRJ210" s="875"/>
      <c r="CRK210" s="875"/>
      <c r="CRL210" s="875"/>
      <c r="CRM210" s="875"/>
      <c r="CRN210" s="875"/>
      <c r="CRO210" s="875"/>
      <c r="CRP210" s="875"/>
      <c r="CRQ210" s="875"/>
      <c r="CRR210" s="875"/>
      <c r="CRS210" s="875"/>
      <c r="CRT210" s="875"/>
      <c r="CRU210" s="875"/>
      <c r="CRV210" s="875"/>
      <c r="CRW210" s="875"/>
      <c r="CRX210" s="875"/>
      <c r="CRY210" s="875"/>
      <c r="CRZ210" s="875"/>
      <c r="CSA210" s="875"/>
      <c r="CSB210" s="875"/>
      <c r="CSC210" s="875"/>
      <c r="CSD210" s="875"/>
      <c r="CSE210" s="875"/>
      <c r="CSF210" s="875"/>
      <c r="CSG210" s="875"/>
      <c r="CSH210" s="875"/>
      <c r="CSI210" s="875"/>
      <c r="CSJ210" s="875"/>
      <c r="CSK210" s="875"/>
      <c r="CSL210" s="875"/>
      <c r="CSM210" s="875"/>
      <c r="CSN210" s="875"/>
      <c r="CSO210" s="875"/>
      <c r="CSP210" s="875"/>
      <c r="CSQ210" s="875"/>
      <c r="CSR210" s="875"/>
      <c r="CSS210" s="875"/>
      <c r="CST210" s="875"/>
      <c r="CSU210" s="875"/>
      <c r="CSV210" s="875"/>
      <c r="CSW210" s="875"/>
      <c r="CSX210" s="875"/>
      <c r="CSY210" s="875"/>
      <c r="CSZ210" s="875"/>
      <c r="CTA210" s="875"/>
      <c r="CTB210" s="875"/>
      <c r="CTC210" s="875"/>
      <c r="CTD210" s="875"/>
      <c r="CTE210" s="875"/>
      <c r="CTF210" s="875"/>
      <c r="CTG210" s="875"/>
      <c r="CTH210" s="875"/>
      <c r="CTI210" s="875"/>
      <c r="CTK210" s="875"/>
      <c r="CTL210" s="875"/>
      <c r="CTM210" s="875"/>
      <c r="CTN210" s="875"/>
      <c r="CTO210" s="875"/>
      <c r="CTP210" s="875"/>
      <c r="CTQ210" s="875"/>
      <c r="CTR210" s="875"/>
      <c r="CTS210" s="875"/>
      <c r="CTT210" s="875"/>
      <c r="CTU210" s="875"/>
      <c r="CTV210" s="875"/>
      <c r="CTW210" s="875"/>
      <c r="CTX210" s="875"/>
      <c r="CTY210" s="875"/>
      <c r="CTZ210" s="875"/>
      <c r="CUA210" s="875"/>
      <c r="CUB210" s="875"/>
      <c r="CUC210" s="875"/>
      <c r="CUD210" s="875"/>
      <c r="CUE210" s="875"/>
      <c r="CUF210" s="875"/>
      <c r="CUG210" s="875"/>
      <c r="CUH210" s="875"/>
      <c r="CUI210" s="875"/>
      <c r="CUJ210" s="875"/>
      <c r="CUK210" s="875"/>
      <c r="CUL210" s="875"/>
      <c r="CUM210" s="875"/>
      <c r="CUN210" s="875"/>
      <c r="CUO210" s="875"/>
      <c r="CUP210" s="875"/>
      <c r="CUQ210" s="875"/>
      <c r="CUR210" s="875"/>
      <c r="CUS210" s="875"/>
      <c r="CUT210" s="875"/>
      <c r="CUU210" s="875"/>
      <c r="CUV210" s="875"/>
      <c r="CUW210" s="875"/>
      <c r="CUX210" s="875"/>
      <c r="CUY210" s="875"/>
      <c r="CUZ210" s="875"/>
      <c r="CVA210" s="875"/>
      <c r="CVB210" s="875"/>
      <c r="CVC210" s="875"/>
      <c r="CVD210" s="875"/>
      <c r="CVE210" s="875"/>
      <c r="CVF210" s="875"/>
      <c r="CVG210" s="875"/>
      <c r="CVH210" s="875"/>
      <c r="CVI210" s="875"/>
      <c r="CVJ210" s="875"/>
      <c r="CVK210" s="875"/>
      <c r="CVL210" s="875"/>
      <c r="CVM210" s="875"/>
      <c r="CVN210" s="875"/>
      <c r="CVO210" s="875"/>
      <c r="CVP210" s="875"/>
      <c r="CVQ210" s="875"/>
      <c r="CVR210" s="875"/>
      <c r="CVS210" s="875"/>
      <c r="CVT210" s="875"/>
      <c r="CVU210" s="875"/>
      <c r="CVV210" s="875"/>
      <c r="CVW210" s="875"/>
      <c r="CVX210" s="875"/>
      <c r="CVY210" s="875"/>
      <c r="CVZ210" s="875"/>
      <c r="CWA210" s="875"/>
      <c r="CWB210" s="875"/>
      <c r="CWC210" s="875"/>
      <c r="CWD210" s="875"/>
      <c r="CWE210" s="875"/>
      <c r="CWF210" s="875"/>
      <c r="CWG210" s="875"/>
      <c r="CWH210" s="875"/>
      <c r="CWI210" s="875"/>
      <c r="CWJ210" s="875"/>
      <c r="CWK210" s="875"/>
      <c r="CWL210" s="875"/>
      <c r="CWM210" s="875"/>
      <c r="CWN210" s="875"/>
      <c r="CWO210" s="875"/>
      <c r="CWP210" s="875"/>
      <c r="CWQ210" s="875"/>
      <c r="CWR210" s="875"/>
      <c r="CWS210" s="875"/>
      <c r="CWT210" s="875"/>
      <c r="CWU210" s="875"/>
      <c r="CWV210" s="875"/>
      <c r="CWW210" s="875"/>
      <c r="CWX210" s="875"/>
      <c r="CWY210" s="875"/>
      <c r="CWZ210" s="875"/>
      <c r="CXA210" s="875"/>
      <c r="CXB210" s="875"/>
      <c r="CXC210" s="875"/>
      <c r="CXD210" s="875"/>
      <c r="CXE210" s="875"/>
      <c r="CXF210" s="875"/>
      <c r="CXG210" s="875"/>
      <c r="CXH210" s="875"/>
      <c r="CXI210" s="875"/>
      <c r="CXJ210" s="875"/>
      <c r="CXK210" s="875"/>
      <c r="CXL210" s="875"/>
      <c r="CXM210" s="875"/>
      <c r="CXN210" s="875"/>
      <c r="CXO210" s="875"/>
      <c r="CXP210" s="875"/>
      <c r="CXQ210" s="875"/>
      <c r="CXR210" s="875"/>
      <c r="CXS210" s="875"/>
      <c r="CXT210" s="875"/>
      <c r="CXU210" s="875"/>
      <c r="CXV210" s="875"/>
      <c r="CXW210" s="875"/>
      <c r="CXX210" s="875"/>
      <c r="CXY210" s="875"/>
      <c r="CXZ210" s="875"/>
      <c r="CYA210" s="875"/>
      <c r="CYB210" s="875"/>
      <c r="CYC210" s="875"/>
      <c r="CYD210" s="875"/>
      <c r="CYE210" s="875"/>
      <c r="CYF210" s="875"/>
      <c r="CYG210" s="875"/>
      <c r="CYH210" s="875"/>
      <c r="CYI210" s="875"/>
      <c r="CYJ210" s="875"/>
      <c r="CYK210" s="875"/>
      <c r="CYL210" s="875"/>
      <c r="CYM210" s="875"/>
      <c r="CYN210" s="875"/>
      <c r="CYO210" s="875"/>
      <c r="CYP210" s="875"/>
      <c r="CYQ210" s="875"/>
      <c r="CYR210" s="875"/>
      <c r="CYS210" s="875"/>
      <c r="CYT210" s="875"/>
      <c r="CYU210" s="875"/>
      <c r="CYV210" s="875"/>
      <c r="CYW210" s="875"/>
      <c r="CYX210" s="875"/>
      <c r="CYY210" s="875"/>
      <c r="CYZ210" s="875"/>
      <c r="CZA210" s="875"/>
      <c r="CZB210" s="875"/>
      <c r="CZC210" s="875"/>
      <c r="CZD210" s="875"/>
      <c r="CZE210" s="875"/>
      <c r="CZF210" s="875"/>
      <c r="CZG210" s="875"/>
      <c r="CZH210" s="875"/>
      <c r="CZI210" s="875"/>
      <c r="CZJ210" s="875"/>
      <c r="CZK210" s="875"/>
      <c r="CZL210" s="875"/>
      <c r="CZM210" s="875"/>
      <c r="CZN210" s="875"/>
      <c r="CZO210" s="875"/>
      <c r="CZP210" s="875"/>
      <c r="CZQ210" s="875"/>
      <c r="CZR210" s="875"/>
      <c r="CZS210" s="875"/>
      <c r="CZT210" s="875"/>
      <c r="CZU210" s="875"/>
      <c r="CZV210" s="875"/>
      <c r="CZW210" s="875"/>
      <c r="CZX210" s="875"/>
      <c r="CZY210" s="875"/>
      <c r="CZZ210" s="875"/>
      <c r="DAA210" s="875"/>
      <c r="DAB210" s="875"/>
      <c r="DAC210" s="875"/>
      <c r="DAD210" s="875"/>
      <c r="DAE210" s="875"/>
      <c r="DAF210" s="875"/>
      <c r="DAG210" s="875"/>
      <c r="DAH210" s="875"/>
      <c r="DAI210" s="875"/>
      <c r="DAJ210" s="875"/>
      <c r="DAK210" s="875"/>
      <c r="DAL210" s="875"/>
      <c r="DAM210" s="875"/>
      <c r="DAN210" s="875"/>
      <c r="DAO210" s="875"/>
      <c r="DAP210" s="875"/>
      <c r="DAQ210" s="875"/>
      <c r="DAR210" s="875"/>
      <c r="DAS210" s="875"/>
      <c r="DAT210" s="875"/>
      <c r="DAU210" s="875"/>
      <c r="DAV210" s="875"/>
      <c r="DAW210" s="875"/>
      <c r="DAX210" s="875"/>
      <c r="DAY210" s="875"/>
      <c r="DAZ210" s="875"/>
      <c r="DBA210" s="875"/>
      <c r="DBB210" s="875"/>
      <c r="DBC210" s="875"/>
      <c r="DBD210" s="875"/>
      <c r="DBE210" s="875"/>
      <c r="DBF210" s="875"/>
      <c r="DBG210" s="875"/>
      <c r="DBH210" s="875"/>
      <c r="DBI210" s="875"/>
      <c r="DBJ210" s="875"/>
      <c r="DBK210" s="875"/>
      <c r="DBL210" s="875"/>
      <c r="DBM210" s="875"/>
      <c r="DBN210" s="875"/>
      <c r="DBO210" s="875"/>
      <c r="DBP210" s="875"/>
      <c r="DBQ210" s="875"/>
      <c r="DBR210" s="875"/>
      <c r="DBS210" s="875"/>
      <c r="DBT210" s="875"/>
      <c r="DBU210" s="875"/>
      <c r="DBV210" s="875"/>
      <c r="DBW210" s="875"/>
      <c r="DBX210" s="875"/>
      <c r="DBY210" s="875"/>
      <c r="DBZ210" s="875"/>
      <c r="DCA210" s="875"/>
      <c r="DCB210" s="875"/>
      <c r="DCC210" s="875"/>
      <c r="DCD210" s="875"/>
      <c r="DCE210" s="875"/>
      <c r="DCF210" s="875"/>
      <c r="DCG210" s="875"/>
      <c r="DCH210" s="875"/>
      <c r="DCI210" s="875"/>
      <c r="DCJ210" s="875"/>
      <c r="DCK210" s="875"/>
      <c r="DCL210" s="875"/>
      <c r="DCM210" s="875"/>
      <c r="DCN210" s="875"/>
      <c r="DCO210" s="875"/>
      <c r="DCP210" s="875"/>
      <c r="DCQ210" s="875"/>
      <c r="DCR210" s="875"/>
      <c r="DCS210" s="875"/>
      <c r="DCT210" s="875"/>
      <c r="DCU210" s="875"/>
      <c r="DCV210" s="875"/>
      <c r="DCW210" s="875"/>
      <c r="DCX210" s="875"/>
      <c r="DCY210" s="875"/>
      <c r="DCZ210" s="875"/>
      <c r="DDA210" s="875"/>
      <c r="DDB210" s="875"/>
      <c r="DDC210" s="875"/>
      <c r="DDD210" s="875"/>
      <c r="DDE210" s="875"/>
      <c r="DDG210" s="875"/>
      <c r="DDH210" s="875"/>
      <c r="DDI210" s="875"/>
      <c r="DDJ210" s="875"/>
      <c r="DDK210" s="875"/>
      <c r="DDL210" s="875"/>
      <c r="DDM210" s="875"/>
      <c r="DDN210" s="875"/>
      <c r="DDO210" s="875"/>
      <c r="DDP210" s="875"/>
      <c r="DDQ210" s="875"/>
      <c r="DDR210" s="875"/>
      <c r="DDS210" s="875"/>
      <c r="DDT210" s="875"/>
      <c r="DDU210" s="875"/>
      <c r="DDV210" s="875"/>
      <c r="DDW210" s="875"/>
      <c r="DDX210" s="875"/>
      <c r="DDY210" s="875"/>
      <c r="DDZ210" s="875"/>
      <c r="DEA210" s="875"/>
      <c r="DEB210" s="875"/>
      <c r="DEC210" s="875"/>
      <c r="DED210" s="875"/>
      <c r="DEE210" s="875"/>
      <c r="DEF210" s="875"/>
      <c r="DEG210" s="875"/>
      <c r="DEH210" s="875"/>
      <c r="DEI210" s="875"/>
      <c r="DEJ210" s="875"/>
      <c r="DEK210" s="875"/>
      <c r="DEL210" s="875"/>
      <c r="DEM210" s="875"/>
      <c r="DEN210" s="875"/>
      <c r="DEO210" s="875"/>
      <c r="DEP210" s="875"/>
      <c r="DEQ210" s="875"/>
      <c r="DER210" s="875"/>
      <c r="DES210" s="875"/>
      <c r="DET210" s="875"/>
      <c r="DEU210" s="875"/>
      <c r="DEV210" s="875"/>
      <c r="DEW210" s="875"/>
      <c r="DEX210" s="875"/>
      <c r="DEY210" s="875"/>
      <c r="DEZ210" s="875"/>
      <c r="DFA210" s="875"/>
      <c r="DFB210" s="875"/>
      <c r="DFC210" s="875"/>
      <c r="DFD210" s="875"/>
      <c r="DFE210" s="875"/>
      <c r="DFF210" s="875"/>
      <c r="DFG210" s="875"/>
      <c r="DFH210" s="875"/>
      <c r="DFI210" s="875"/>
      <c r="DFJ210" s="875"/>
      <c r="DFK210" s="875"/>
      <c r="DFL210" s="875"/>
      <c r="DFM210" s="875"/>
      <c r="DFN210" s="875"/>
      <c r="DFO210" s="875"/>
      <c r="DFP210" s="875"/>
      <c r="DFQ210" s="875"/>
      <c r="DFR210" s="875"/>
      <c r="DFS210" s="875"/>
      <c r="DFT210" s="875"/>
      <c r="DFU210" s="875"/>
      <c r="DFV210" s="875"/>
      <c r="DFW210" s="875"/>
      <c r="DFX210" s="875"/>
      <c r="DFY210" s="875"/>
      <c r="DFZ210" s="875"/>
      <c r="DGA210" s="875"/>
      <c r="DGB210" s="875"/>
      <c r="DGC210" s="875"/>
      <c r="DGD210" s="875"/>
      <c r="DGE210" s="875"/>
      <c r="DGF210" s="875"/>
      <c r="DGG210" s="875"/>
      <c r="DGH210" s="875"/>
      <c r="DGI210" s="875"/>
      <c r="DGJ210" s="875"/>
      <c r="DGK210" s="875"/>
      <c r="DGL210" s="875"/>
      <c r="DGM210" s="875"/>
      <c r="DGN210" s="875"/>
      <c r="DGO210" s="875"/>
      <c r="DGP210" s="875"/>
      <c r="DGQ210" s="875"/>
      <c r="DGR210" s="875"/>
      <c r="DGS210" s="875"/>
      <c r="DGT210" s="875"/>
      <c r="DGU210" s="875"/>
      <c r="DGV210" s="875"/>
      <c r="DGW210" s="875"/>
      <c r="DGX210" s="875"/>
      <c r="DGY210" s="875"/>
      <c r="DGZ210" s="875"/>
      <c r="DHA210" s="875"/>
      <c r="DHB210" s="875"/>
      <c r="DHC210" s="875"/>
      <c r="DHD210" s="875"/>
      <c r="DHE210" s="875"/>
      <c r="DHF210" s="875"/>
      <c r="DHG210" s="875"/>
      <c r="DHH210" s="875"/>
      <c r="DHI210" s="875"/>
      <c r="DHJ210" s="875"/>
      <c r="DHK210" s="875"/>
      <c r="DHL210" s="875"/>
      <c r="DHM210" s="875"/>
      <c r="DHN210" s="875"/>
      <c r="DHO210" s="875"/>
      <c r="DHP210" s="875"/>
      <c r="DHQ210" s="875"/>
      <c r="DHR210" s="875"/>
      <c r="DHS210" s="875"/>
      <c r="DHT210" s="875"/>
      <c r="DHU210" s="875"/>
      <c r="DHV210" s="875"/>
      <c r="DHW210" s="875"/>
      <c r="DHX210" s="875"/>
      <c r="DHY210" s="875"/>
      <c r="DHZ210" s="875"/>
      <c r="DIA210" s="875"/>
      <c r="DIB210" s="875"/>
      <c r="DIC210" s="875"/>
      <c r="DID210" s="875"/>
      <c r="DIE210" s="875"/>
      <c r="DIF210" s="875"/>
      <c r="DIG210" s="875"/>
      <c r="DIH210" s="875"/>
      <c r="DII210" s="875"/>
      <c r="DIJ210" s="875"/>
      <c r="DIK210" s="875"/>
      <c r="DIL210" s="875"/>
      <c r="DIM210" s="875"/>
      <c r="DIN210" s="875"/>
      <c r="DIO210" s="875"/>
      <c r="DIP210" s="875"/>
      <c r="DIQ210" s="875"/>
      <c r="DIR210" s="875"/>
      <c r="DIS210" s="875"/>
      <c r="DIT210" s="875"/>
      <c r="DIU210" s="875"/>
      <c r="DIV210" s="875"/>
      <c r="DIW210" s="875"/>
      <c r="DIX210" s="875"/>
      <c r="DIY210" s="875"/>
      <c r="DIZ210" s="875"/>
      <c r="DJA210" s="875"/>
      <c r="DJB210" s="875"/>
      <c r="DJC210" s="875"/>
      <c r="DJD210" s="875"/>
      <c r="DJE210" s="875"/>
      <c r="DJF210" s="875"/>
      <c r="DJG210" s="875"/>
      <c r="DJH210" s="875"/>
      <c r="DJI210" s="875"/>
      <c r="DJJ210" s="875"/>
      <c r="DJK210" s="875"/>
      <c r="DJL210" s="875"/>
      <c r="DJM210" s="875"/>
      <c r="DJN210" s="875"/>
      <c r="DJO210" s="875"/>
      <c r="DJP210" s="875"/>
      <c r="DJQ210" s="875"/>
      <c r="DJR210" s="875"/>
      <c r="DJS210" s="875"/>
      <c r="DJT210" s="875"/>
      <c r="DJU210" s="875"/>
      <c r="DJV210" s="875"/>
      <c r="DJW210" s="875"/>
      <c r="DJX210" s="875"/>
      <c r="DJY210" s="875"/>
      <c r="DJZ210" s="875"/>
      <c r="DKA210" s="875"/>
      <c r="DKB210" s="875"/>
      <c r="DKC210" s="875"/>
      <c r="DKD210" s="875"/>
      <c r="DKE210" s="875"/>
      <c r="DKF210" s="875"/>
      <c r="DKG210" s="875"/>
      <c r="DKH210" s="875"/>
      <c r="DKI210" s="875"/>
      <c r="DKJ210" s="875"/>
      <c r="DKK210" s="875"/>
      <c r="DKL210" s="875"/>
      <c r="DKM210" s="875"/>
      <c r="DKN210" s="875"/>
      <c r="DKO210" s="875"/>
      <c r="DKP210" s="875"/>
      <c r="DKQ210" s="875"/>
      <c r="DKR210" s="875"/>
      <c r="DKS210" s="875"/>
      <c r="DKT210" s="875"/>
      <c r="DKU210" s="875"/>
      <c r="DKV210" s="875"/>
      <c r="DKW210" s="875"/>
      <c r="DKX210" s="875"/>
      <c r="DKY210" s="875"/>
      <c r="DKZ210" s="875"/>
      <c r="DLA210" s="875"/>
      <c r="DLB210" s="875"/>
      <c r="DLC210" s="875"/>
      <c r="DLD210" s="875"/>
      <c r="DLE210" s="875"/>
      <c r="DLF210" s="875"/>
      <c r="DLG210" s="875"/>
      <c r="DLH210" s="875"/>
      <c r="DLI210" s="875"/>
      <c r="DLJ210" s="875"/>
      <c r="DLK210" s="875"/>
      <c r="DLL210" s="875"/>
      <c r="DLM210" s="875"/>
      <c r="DLN210" s="875"/>
      <c r="DLO210" s="875"/>
      <c r="DLP210" s="875"/>
      <c r="DLQ210" s="875"/>
      <c r="DLR210" s="875"/>
      <c r="DLS210" s="875"/>
      <c r="DLT210" s="875"/>
      <c r="DLU210" s="875"/>
      <c r="DLV210" s="875"/>
      <c r="DLW210" s="875"/>
      <c r="DLX210" s="875"/>
      <c r="DLY210" s="875"/>
      <c r="DLZ210" s="875"/>
      <c r="DMA210" s="875"/>
      <c r="DMB210" s="875"/>
      <c r="DMC210" s="875"/>
      <c r="DMD210" s="875"/>
      <c r="DME210" s="875"/>
      <c r="DMF210" s="875"/>
      <c r="DMG210" s="875"/>
      <c r="DMH210" s="875"/>
      <c r="DMI210" s="875"/>
      <c r="DMJ210" s="875"/>
      <c r="DMK210" s="875"/>
      <c r="DML210" s="875"/>
      <c r="DMM210" s="875"/>
      <c r="DMN210" s="875"/>
      <c r="DMO210" s="875"/>
      <c r="DMP210" s="875"/>
      <c r="DMQ210" s="875"/>
      <c r="DMR210" s="875"/>
      <c r="DMS210" s="875"/>
      <c r="DMT210" s="875"/>
      <c r="DMU210" s="875"/>
      <c r="DMV210" s="875"/>
      <c r="DMW210" s="875"/>
      <c r="DMX210" s="875"/>
      <c r="DMY210" s="875"/>
      <c r="DMZ210" s="875"/>
      <c r="DNA210" s="875"/>
      <c r="DNC210" s="875"/>
      <c r="DND210" s="875"/>
      <c r="DNE210" s="875"/>
      <c r="DNF210" s="875"/>
      <c r="DNG210" s="875"/>
      <c r="DNH210" s="875"/>
      <c r="DNI210" s="875"/>
      <c r="DNJ210" s="875"/>
      <c r="DNK210" s="875"/>
      <c r="DNL210" s="875"/>
      <c r="DNM210" s="875"/>
      <c r="DNN210" s="875"/>
      <c r="DNO210" s="875"/>
      <c r="DNP210" s="875"/>
      <c r="DNQ210" s="875"/>
      <c r="DNR210" s="875"/>
      <c r="DNS210" s="875"/>
      <c r="DNT210" s="875"/>
      <c r="DNU210" s="875"/>
      <c r="DNV210" s="875"/>
      <c r="DNW210" s="875"/>
      <c r="DNX210" s="875"/>
      <c r="DNY210" s="875"/>
      <c r="DNZ210" s="875"/>
      <c r="DOA210" s="875"/>
      <c r="DOB210" s="875"/>
      <c r="DOC210" s="875"/>
      <c r="DOD210" s="875"/>
      <c r="DOE210" s="875"/>
      <c r="DOF210" s="875"/>
      <c r="DOG210" s="875"/>
      <c r="DOH210" s="875"/>
      <c r="DOI210" s="875"/>
      <c r="DOJ210" s="875"/>
      <c r="DOK210" s="875"/>
      <c r="DOL210" s="875"/>
      <c r="DOM210" s="875"/>
      <c r="DON210" s="875"/>
      <c r="DOO210" s="875"/>
      <c r="DOP210" s="875"/>
      <c r="DOQ210" s="875"/>
      <c r="DOR210" s="875"/>
      <c r="DOS210" s="875"/>
      <c r="DOT210" s="875"/>
      <c r="DOU210" s="875"/>
      <c r="DOV210" s="875"/>
      <c r="DOW210" s="875"/>
      <c r="DOX210" s="875"/>
      <c r="DOY210" s="875"/>
      <c r="DOZ210" s="875"/>
      <c r="DPA210" s="875"/>
      <c r="DPB210" s="875"/>
      <c r="DPC210" s="875"/>
      <c r="DPD210" s="875"/>
      <c r="DPE210" s="875"/>
      <c r="DPF210" s="875"/>
      <c r="DPG210" s="875"/>
      <c r="DPH210" s="875"/>
      <c r="DPI210" s="875"/>
      <c r="DPJ210" s="875"/>
      <c r="DPK210" s="875"/>
      <c r="DPL210" s="875"/>
      <c r="DPM210" s="875"/>
      <c r="DPN210" s="875"/>
      <c r="DPO210" s="875"/>
      <c r="DPP210" s="875"/>
      <c r="DPQ210" s="875"/>
      <c r="DPR210" s="875"/>
      <c r="DPS210" s="875"/>
      <c r="DPT210" s="875"/>
      <c r="DPU210" s="875"/>
      <c r="DPV210" s="875"/>
      <c r="DPW210" s="875"/>
      <c r="DPX210" s="875"/>
      <c r="DPY210" s="875"/>
      <c r="DPZ210" s="875"/>
      <c r="DQA210" s="875"/>
      <c r="DQB210" s="875"/>
      <c r="DQC210" s="875"/>
      <c r="DQD210" s="875"/>
      <c r="DQE210" s="875"/>
      <c r="DQF210" s="875"/>
      <c r="DQG210" s="875"/>
      <c r="DQH210" s="875"/>
      <c r="DQI210" s="875"/>
      <c r="DQJ210" s="875"/>
      <c r="DQK210" s="875"/>
      <c r="DQL210" s="875"/>
      <c r="DQM210" s="875"/>
      <c r="DQN210" s="875"/>
      <c r="DQO210" s="875"/>
      <c r="DQP210" s="875"/>
      <c r="DQQ210" s="875"/>
      <c r="DQR210" s="875"/>
      <c r="DQS210" s="875"/>
      <c r="DQT210" s="875"/>
      <c r="DQU210" s="875"/>
      <c r="DQV210" s="875"/>
      <c r="DQW210" s="875"/>
      <c r="DQX210" s="875"/>
      <c r="DQY210" s="875"/>
      <c r="DQZ210" s="875"/>
      <c r="DRA210" s="875"/>
      <c r="DRB210" s="875"/>
      <c r="DRC210" s="875"/>
      <c r="DRD210" s="875"/>
      <c r="DRE210" s="875"/>
      <c r="DRF210" s="875"/>
      <c r="DRG210" s="875"/>
      <c r="DRH210" s="875"/>
      <c r="DRI210" s="875"/>
      <c r="DRJ210" s="875"/>
      <c r="DRK210" s="875"/>
      <c r="DRL210" s="875"/>
      <c r="DRM210" s="875"/>
      <c r="DRN210" s="875"/>
      <c r="DRO210" s="875"/>
      <c r="DRP210" s="875"/>
      <c r="DRQ210" s="875"/>
      <c r="DRR210" s="875"/>
      <c r="DRS210" s="875"/>
      <c r="DRT210" s="875"/>
      <c r="DRU210" s="875"/>
      <c r="DRV210" s="875"/>
      <c r="DRW210" s="875"/>
      <c r="DRX210" s="875"/>
      <c r="DRY210" s="875"/>
      <c r="DRZ210" s="875"/>
      <c r="DSA210" s="875"/>
      <c r="DSB210" s="875"/>
      <c r="DSC210" s="875"/>
      <c r="DSD210" s="875"/>
      <c r="DSE210" s="875"/>
      <c r="DSF210" s="875"/>
      <c r="DSG210" s="875"/>
      <c r="DSH210" s="875"/>
      <c r="DSI210" s="875"/>
      <c r="DSJ210" s="875"/>
      <c r="DSK210" s="875"/>
      <c r="DSL210" s="875"/>
      <c r="DSM210" s="875"/>
      <c r="DSN210" s="875"/>
      <c r="DSO210" s="875"/>
      <c r="DSP210" s="875"/>
      <c r="DSQ210" s="875"/>
      <c r="DSR210" s="875"/>
      <c r="DSS210" s="875"/>
      <c r="DST210" s="875"/>
      <c r="DSU210" s="875"/>
      <c r="DSV210" s="875"/>
      <c r="DSW210" s="875"/>
      <c r="DSX210" s="875"/>
      <c r="DSY210" s="875"/>
      <c r="DSZ210" s="875"/>
      <c r="DTA210" s="875"/>
      <c r="DTB210" s="875"/>
      <c r="DTC210" s="875"/>
      <c r="DTD210" s="875"/>
      <c r="DTE210" s="875"/>
      <c r="DTF210" s="875"/>
      <c r="DTG210" s="875"/>
      <c r="DTH210" s="875"/>
      <c r="DTI210" s="875"/>
      <c r="DTJ210" s="875"/>
      <c r="DTK210" s="875"/>
      <c r="DTL210" s="875"/>
      <c r="DTM210" s="875"/>
      <c r="DTN210" s="875"/>
      <c r="DTO210" s="875"/>
      <c r="DTP210" s="875"/>
      <c r="DTQ210" s="875"/>
      <c r="DTR210" s="875"/>
      <c r="DTS210" s="875"/>
      <c r="DTT210" s="875"/>
      <c r="DTU210" s="875"/>
      <c r="DTV210" s="875"/>
      <c r="DTW210" s="875"/>
      <c r="DTX210" s="875"/>
      <c r="DTY210" s="875"/>
      <c r="DTZ210" s="875"/>
      <c r="DUA210" s="875"/>
      <c r="DUB210" s="875"/>
      <c r="DUC210" s="875"/>
      <c r="DUD210" s="875"/>
      <c r="DUE210" s="875"/>
      <c r="DUF210" s="875"/>
      <c r="DUG210" s="875"/>
      <c r="DUH210" s="875"/>
      <c r="DUI210" s="875"/>
      <c r="DUJ210" s="875"/>
      <c r="DUK210" s="875"/>
      <c r="DUL210" s="875"/>
      <c r="DUM210" s="875"/>
      <c r="DUN210" s="875"/>
      <c r="DUO210" s="875"/>
      <c r="DUP210" s="875"/>
      <c r="DUQ210" s="875"/>
      <c r="DUR210" s="875"/>
      <c r="DUS210" s="875"/>
      <c r="DUT210" s="875"/>
      <c r="DUU210" s="875"/>
      <c r="DUV210" s="875"/>
      <c r="DUW210" s="875"/>
      <c r="DUX210" s="875"/>
      <c r="DUY210" s="875"/>
      <c r="DUZ210" s="875"/>
      <c r="DVA210" s="875"/>
      <c r="DVB210" s="875"/>
      <c r="DVC210" s="875"/>
      <c r="DVD210" s="875"/>
      <c r="DVE210" s="875"/>
      <c r="DVF210" s="875"/>
      <c r="DVG210" s="875"/>
      <c r="DVH210" s="875"/>
      <c r="DVI210" s="875"/>
      <c r="DVJ210" s="875"/>
      <c r="DVK210" s="875"/>
      <c r="DVL210" s="875"/>
      <c r="DVM210" s="875"/>
      <c r="DVN210" s="875"/>
      <c r="DVO210" s="875"/>
      <c r="DVP210" s="875"/>
      <c r="DVQ210" s="875"/>
      <c r="DVR210" s="875"/>
      <c r="DVS210" s="875"/>
      <c r="DVT210" s="875"/>
      <c r="DVU210" s="875"/>
      <c r="DVV210" s="875"/>
      <c r="DVW210" s="875"/>
      <c r="DVX210" s="875"/>
      <c r="DVY210" s="875"/>
      <c r="DVZ210" s="875"/>
      <c r="DWA210" s="875"/>
      <c r="DWB210" s="875"/>
      <c r="DWC210" s="875"/>
      <c r="DWD210" s="875"/>
      <c r="DWE210" s="875"/>
      <c r="DWF210" s="875"/>
      <c r="DWG210" s="875"/>
      <c r="DWH210" s="875"/>
      <c r="DWI210" s="875"/>
      <c r="DWJ210" s="875"/>
      <c r="DWK210" s="875"/>
      <c r="DWL210" s="875"/>
      <c r="DWM210" s="875"/>
      <c r="DWN210" s="875"/>
      <c r="DWO210" s="875"/>
      <c r="DWP210" s="875"/>
      <c r="DWQ210" s="875"/>
      <c r="DWR210" s="875"/>
      <c r="DWS210" s="875"/>
      <c r="DWT210" s="875"/>
      <c r="DWU210" s="875"/>
      <c r="DWV210" s="875"/>
      <c r="DWW210" s="875"/>
      <c r="DWY210" s="875"/>
      <c r="DWZ210" s="875"/>
      <c r="DXA210" s="875"/>
      <c r="DXB210" s="875"/>
      <c r="DXC210" s="875"/>
      <c r="DXD210" s="875"/>
      <c r="DXE210" s="875"/>
      <c r="DXF210" s="875"/>
      <c r="DXG210" s="875"/>
      <c r="DXH210" s="875"/>
      <c r="DXI210" s="875"/>
      <c r="DXJ210" s="875"/>
      <c r="DXK210" s="875"/>
      <c r="DXL210" s="875"/>
      <c r="DXM210" s="875"/>
      <c r="DXN210" s="875"/>
      <c r="DXO210" s="875"/>
      <c r="DXP210" s="875"/>
      <c r="DXQ210" s="875"/>
      <c r="DXR210" s="875"/>
      <c r="DXS210" s="875"/>
      <c r="DXT210" s="875"/>
      <c r="DXU210" s="875"/>
      <c r="DXV210" s="875"/>
      <c r="DXW210" s="875"/>
      <c r="DXX210" s="875"/>
      <c r="DXY210" s="875"/>
      <c r="DXZ210" s="875"/>
      <c r="DYA210" s="875"/>
      <c r="DYB210" s="875"/>
      <c r="DYC210" s="875"/>
      <c r="DYD210" s="875"/>
      <c r="DYE210" s="875"/>
      <c r="DYF210" s="875"/>
      <c r="DYG210" s="875"/>
      <c r="DYH210" s="875"/>
      <c r="DYI210" s="875"/>
      <c r="DYJ210" s="875"/>
      <c r="DYK210" s="875"/>
      <c r="DYL210" s="875"/>
      <c r="DYM210" s="875"/>
      <c r="DYN210" s="875"/>
      <c r="DYO210" s="875"/>
      <c r="DYP210" s="875"/>
      <c r="DYQ210" s="875"/>
      <c r="DYR210" s="875"/>
      <c r="DYS210" s="875"/>
      <c r="DYT210" s="875"/>
      <c r="DYU210" s="875"/>
      <c r="DYV210" s="875"/>
      <c r="DYW210" s="875"/>
      <c r="DYX210" s="875"/>
      <c r="DYY210" s="875"/>
      <c r="DYZ210" s="875"/>
      <c r="DZA210" s="875"/>
      <c r="DZB210" s="875"/>
      <c r="DZC210" s="875"/>
      <c r="DZD210" s="875"/>
      <c r="DZE210" s="875"/>
      <c r="DZF210" s="875"/>
      <c r="DZG210" s="875"/>
      <c r="DZH210" s="875"/>
      <c r="DZI210" s="875"/>
      <c r="DZJ210" s="875"/>
      <c r="DZK210" s="875"/>
      <c r="DZL210" s="875"/>
      <c r="DZM210" s="875"/>
      <c r="DZN210" s="875"/>
      <c r="DZO210" s="875"/>
      <c r="DZP210" s="875"/>
      <c r="DZQ210" s="875"/>
      <c r="DZR210" s="875"/>
      <c r="DZS210" s="875"/>
      <c r="DZT210" s="875"/>
      <c r="DZU210" s="875"/>
      <c r="DZV210" s="875"/>
      <c r="DZW210" s="875"/>
      <c r="DZX210" s="875"/>
      <c r="DZY210" s="875"/>
      <c r="DZZ210" s="875"/>
      <c r="EAA210" s="875"/>
      <c r="EAB210" s="875"/>
      <c r="EAC210" s="875"/>
      <c r="EAD210" s="875"/>
      <c r="EAE210" s="875"/>
      <c r="EAF210" s="875"/>
      <c r="EAG210" s="875"/>
      <c r="EAH210" s="875"/>
      <c r="EAI210" s="875"/>
      <c r="EAJ210" s="875"/>
      <c r="EAK210" s="875"/>
      <c r="EAL210" s="875"/>
      <c r="EAM210" s="875"/>
      <c r="EAN210" s="875"/>
      <c r="EAO210" s="875"/>
      <c r="EAP210" s="875"/>
      <c r="EAQ210" s="875"/>
      <c r="EAR210" s="875"/>
      <c r="EAS210" s="875"/>
      <c r="EAT210" s="875"/>
      <c r="EAU210" s="875"/>
      <c r="EAV210" s="875"/>
      <c r="EAW210" s="875"/>
      <c r="EAX210" s="875"/>
      <c r="EAY210" s="875"/>
      <c r="EAZ210" s="875"/>
      <c r="EBA210" s="875"/>
      <c r="EBB210" s="875"/>
      <c r="EBC210" s="875"/>
      <c r="EBD210" s="875"/>
      <c r="EBE210" s="875"/>
      <c r="EBF210" s="875"/>
      <c r="EBG210" s="875"/>
      <c r="EBH210" s="875"/>
      <c r="EBI210" s="875"/>
      <c r="EBJ210" s="875"/>
      <c r="EBK210" s="875"/>
      <c r="EBL210" s="875"/>
      <c r="EBM210" s="875"/>
      <c r="EBN210" s="875"/>
      <c r="EBO210" s="875"/>
      <c r="EBP210" s="875"/>
      <c r="EBQ210" s="875"/>
      <c r="EBR210" s="875"/>
      <c r="EBS210" s="875"/>
      <c r="EBT210" s="875"/>
      <c r="EBU210" s="875"/>
      <c r="EBV210" s="875"/>
      <c r="EBW210" s="875"/>
      <c r="EBX210" s="875"/>
      <c r="EBY210" s="875"/>
      <c r="EBZ210" s="875"/>
      <c r="ECA210" s="875"/>
      <c r="ECB210" s="875"/>
      <c r="ECC210" s="875"/>
      <c r="ECD210" s="875"/>
      <c r="ECE210" s="875"/>
      <c r="ECF210" s="875"/>
      <c r="ECG210" s="875"/>
      <c r="ECH210" s="875"/>
      <c r="ECI210" s="875"/>
      <c r="ECJ210" s="875"/>
      <c r="ECK210" s="875"/>
      <c r="ECL210" s="875"/>
      <c r="ECM210" s="875"/>
      <c r="ECN210" s="875"/>
      <c r="ECO210" s="875"/>
      <c r="ECP210" s="875"/>
      <c r="ECQ210" s="875"/>
      <c r="ECR210" s="875"/>
      <c r="ECS210" s="875"/>
      <c r="ECT210" s="875"/>
      <c r="ECU210" s="875"/>
      <c r="ECV210" s="875"/>
      <c r="ECW210" s="875"/>
      <c r="ECX210" s="875"/>
      <c r="ECY210" s="875"/>
      <c r="ECZ210" s="875"/>
      <c r="EDA210" s="875"/>
      <c r="EDB210" s="875"/>
      <c r="EDC210" s="875"/>
      <c r="EDD210" s="875"/>
      <c r="EDE210" s="875"/>
      <c r="EDF210" s="875"/>
      <c r="EDG210" s="875"/>
      <c r="EDH210" s="875"/>
      <c r="EDI210" s="875"/>
      <c r="EDJ210" s="875"/>
      <c r="EDK210" s="875"/>
      <c r="EDL210" s="875"/>
      <c r="EDM210" s="875"/>
      <c r="EDN210" s="875"/>
      <c r="EDO210" s="875"/>
      <c r="EDP210" s="875"/>
      <c r="EDQ210" s="875"/>
      <c r="EDR210" s="875"/>
      <c r="EDS210" s="875"/>
      <c r="EDT210" s="875"/>
      <c r="EDU210" s="875"/>
      <c r="EDV210" s="875"/>
      <c r="EDW210" s="875"/>
      <c r="EDX210" s="875"/>
      <c r="EDY210" s="875"/>
      <c r="EDZ210" s="875"/>
      <c r="EEA210" s="875"/>
      <c r="EEB210" s="875"/>
      <c r="EEC210" s="875"/>
      <c r="EED210" s="875"/>
      <c r="EEE210" s="875"/>
      <c r="EEF210" s="875"/>
      <c r="EEG210" s="875"/>
      <c r="EEH210" s="875"/>
      <c r="EEI210" s="875"/>
      <c r="EEJ210" s="875"/>
      <c r="EEK210" s="875"/>
      <c r="EEL210" s="875"/>
      <c r="EEM210" s="875"/>
      <c r="EEN210" s="875"/>
      <c r="EEO210" s="875"/>
      <c r="EEP210" s="875"/>
      <c r="EEQ210" s="875"/>
      <c r="EER210" s="875"/>
      <c r="EES210" s="875"/>
      <c r="EET210" s="875"/>
      <c r="EEU210" s="875"/>
      <c r="EEV210" s="875"/>
      <c r="EEW210" s="875"/>
      <c r="EEX210" s="875"/>
      <c r="EEY210" s="875"/>
      <c r="EEZ210" s="875"/>
      <c r="EFA210" s="875"/>
      <c r="EFB210" s="875"/>
      <c r="EFC210" s="875"/>
      <c r="EFD210" s="875"/>
      <c r="EFE210" s="875"/>
      <c r="EFF210" s="875"/>
      <c r="EFG210" s="875"/>
      <c r="EFH210" s="875"/>
      <c r="EFI210" s="875"/>
      <c r="EFJ210" s="875"/>
      <c r="EFK210" s="875"/>
      <c r="EFL210" s="875"/>
      <c r="EFM210" s="875"/>
      <c r="EFN210" s="875"/>
      <c r="EFO210" s="875"/>
      <c r="EFP210" s="875"/>
      <c r="EFQ210" s="875"/>
      <c r="EFR210" s="875"/>
      <c r="EFS210" s="875"/>
      <c r="EFT210" s="875"/>
      <c r="EFU210" s="875"/>
      <c r="EFV210" s="875"/>
      <c r="EFW210" s="875"/>
      <c r="EFX210" s="875"/>
      <c r="EFY210" s="875"/>
      <c r="EFZ210" s="875"/>
      <c r="EGA210" s="875"/>
      <c r="EGB210" s="875"/>
      <c r="EGC210" s="875"/>
      <c r="EGD210" s="875"/>
      <c r="EGE210" s="875"/>
      <c r="EGF210" s="875"/>
      <c r="EGG210" s="875"/>
      <c r="EGH210" s="875"/>
      <c r="EGI210" s="875"/>
      <c r="EGJ210" s="875"/>
      <c r="EGK210" s="875"/>
      <c r="EGL210" s="875"/>
      <c r="EGM210" s="875"/>
      <c r="EGN210" s="875"/>
      <c r="EGO210" s="875"/>
      <c r="EGP210" s="875"/>
      <c r="EGQ210" s="875"/>
      <c r="EGR210" s="875"/>
      <c r="EGS210" s="875"/>
      <c r="EGU210" s="875"/>
      <c r="EGV210" s="875"/>
      <c r="EGW210" s="875"/>
      <c r="EGX210" s="875"/>
      <c r="EGY210" s="875"/>
      <c r="EGZ210" s="875"/>
      <c r="EHA210" s="875"/>
      <c r="EHB210" s="875"/>
      <c r="EHC210" s="875"/>
      <c r="EHD210" s="875"/>
      <c r="EHE210" s="875"/>
      <c r="EHF210" s="875"/>
      <c r="EHG210" s="875"/>
      <c r="EHH210" s="875"/>
      <c r="EHI210" s="875"/>
      <c r="EHJ210" s="875"/>
      <c r="EHK210" s="875"/>
      <c r="EHL210" s="875"/>
      <c r="EHM210" s="875"/>
      <c r="EHN210" s="875"/>
      <c r="EHO210" s="875"/>
      <c r="EHP210" s="875"/>
      <c r="EHQ210" s="875"/>
      <c r="EHR210" s="875"/>
      <c r="EHS210" s="875"/>
      <c r="EHT210" s="875"/>
      <c r="EHU210" s="875"/>
      <c r="EHV210" s="875"/>
      <c r="EHW210" s="875"/>
      <c r="EHX210" s="875"/>
      <c r="EHY210" s="875"/>
      <c r="EHZ210" s="875"/>
      <c r="EIA210" s="875"/>
      <c r="EIB210" s="875"/>
      <c r="EIC210" s="875"/>
      <c r="EID210" s="875"/>
      <c r="EIE210" s="875"/>
      <c r="EIF210" s="875"/>
      <c r="EIG210" s="875"/>
      <c r="EIH210" s="875"/>
      <c r="EII210" s="875"/>
      <c r="EIJ210" s="875"/>
      <c r="EIK210" s="875"/>
      <c r="EIL210" s="875"/>
      <c r="EIM210" s="875"/>
      <c r="EIN210" s="875"/>
      <c r="EIO210" s="875"/>
      <c r="EIP210" s="875"/>
      <c r="EIQ210" s="875"/>
      <c r="EIR210" s="875"/>
      <c r="EIS210" s="875"/>
      <c r="EIT210" s="875"/>
      <c r="EIU210" s="875"/>
      <c r="EIV210" s="875"/>
      <c r="EIW210" s="875"/>
      <c r="EIX210" s="875"/>
      <c r="EIY210" s="875"/>
      <c r="EIZ210" s="875"/>
      <c r="EJA210" s="875"/>
      <c r="EJB210" s="875"/>
      <c r="EJC210" s="875"/>
      <c r="EJD210" s="875"/>
      <c r="EJE210" s="875"/>
      <c r="EJF210" s="875"/>
      <c r="EJG210" s="875"/>
      <c r="EJH210" s="875"/>
      <c r="EJI210" s="875"/>
      <c r="EJJ210" s="875"/>
      <c r="EJK210" s="875"/>
      <c r="EJL210" s="875"/>
      <c r="EJM210" s="875"/>
      <c r="EJN210" s="875"/>
      <c r="EJO210" s="875"/>
      <c r="EJP210" s="875"/>
      <c r="EJQ210" s="875"/>
      <c r="EJR210" s="875"/>
      <c r="EJS210" s="875"/>
      <c r="EJT210" s="875"/>
      <c r="EJU210" s="875"/>
      <c r="EJV210" s="875"/>
      <c r="EJW210" s="875"/>
      <c r="EJX210" s="875"/>
      <c r="EJY210" s="875"/>
      <c r="EJZ210" s="875"/>
      <c r="EKA210" s="875"/>
      <c r="EKB210" s="875"/>
      <c r="EKC210" s="875"/>
      <c r="EKD210" s="875"/>
      <c r="EKE210" s="875"/>
      <c r="EKF210" s="875"/>
      <c r="EKG210" s="875"/>
      <c r="EKH210" s="875"/>
      <c r="EKI210" s="875"/>
      <c r="EKJ210" s="875"/>
      <c r="EKK210" s="875"/>
      <c r="EKL210" s="875"/>
      <c r="EKM210" s="875"/>
      <c r="EKN210" s="875"/>
      <c r="EKO210" s="875"/>
      <c r="EKP210" s="875"/>
      <c r="EKQ210" s="875"/>
      <c r="EKR210" s="875"/>
      <c r="EKS210" s="875"/>
      <c r="EKT210" s="875"/>
      <c r="EKU210" s="875"/>
      <c r="EKV210" s="875"/>
      <c r="EKW210" s="875"/>
      <c r="EKX210" s="875"/>
      <c r="EKY210" s="875"/>
      <c r="EKZ210" s="875"/>
      <c r="ELA210" s="875"/>
      <c r="ELB210" s="875"/>
      <c r="ELC210" s="875"/>
      <c r="ELD210" s="875"/>
      <c r="ELE210" s="875"/>
      <c r="ELF210" s="875"/>
      <c r="ELG210" s="875"/>
      <c r="ELH210" s="875"/>
      <c r="ELI210" s="875"/>
      <c r="ELJ210" s="875"/>
      <c r="ELK210" s="875"/>
      <c r="ELL210" s="875"/>
      <c r="ELM210" s="875"/>
      <c r="ELN210" s="875"/>
      <c r="ELO210" s="875"/>
      <c r="ELP210" s="875"/>
      <c r="ELQ210" s="875"/>
      <c r="ELR210" s="875"/>
      <c r="ELS210" s="875"/>
      <c r="ELT210" s="875"/>
      <c r="ELU210" s="875"/>
      <c r="ELV210" s="875"/>
      <c r="ELW210" s="875"/>
      <c r="ELX210" s="875"/>
      <c r="ELY210" s="875"/>
      <c r="ELZ210" s="875"/>
      <c r="EMA210" s="875"/>
      <c r="EMB210" s="875"/>
      <c r="EMC210" s="875"/>
      <c r="EMD210" s="875"/>
      <c r="EME210" s="875"/>
      <c r="EMF210" s="875"/>
      <c r="EMG210" s="875"/>
      <c r="EMH210" s="875"/>
      <c r="EMI210" s="875"/>
      <c r="EMJ210" s="875"/>
      <c r="EMK210" s="875"/>
      <c r="EML210" s="875"/>
      <c r="EMM210" s="875"/>
      <c r="EMN210" s="875"/>
      <c r="EMO210" s="875"/>
      <c r="EMP210" s="875"/>
      <c r="EMQ210" s="875"/>
      <c r="EMR210" s="875"/>
      <c r="EMS210" s="875"/>
      <c r="EMT210" s="875"/>
      <c r="EMU210" s="875"/>
      <c r="EMV210" s="875"/>
      <c r="EMW210" s="875"/>
      <c r="EMX210" s="875"/>
      <c r="EMY210" s="875"/>
      <c r="EMZ210" s="875"/>
      <c r="ENA210" s="875"/>
      <c r="ENB210" s="875"/>
      <c r="ENC210" s="875"/>
      <c r="END210" s="875"/>
      <c r="ENE210" s="875"/>
      <c r="ENF210" s="875"/>
      <c r="ENG210" s="875"/>
      <c r="ENH210" s="875"/>
      <c r="ENI210" s="875"/>
      <c r="ENJ210" s="875"/>
      <c r="ENK210" s="875"/>
      <c r="ENL210" s="875"/>
      <c r="ENM210" s="875"/>
      <c r="ENN210" s="875"/>
      <c r="ENO210" s="875"/>
      <c r="ENP210" s="875"/>
      <c r="ENQ210" s="875"/>
      <c r="ENR210" s="875"/>
      <c r="ENS210" s="875"/>
      <c r="ENT210" s="875"/>
      <c r="ENU210" s="875"/>
      <c r="ENV210" s="875"/>
      <c r="ENW210" s="875"/>
      <c r="ENX210" s="875"/>
      <c r="ENY210" s="875"/>
      <c r="ENZ210" s="875"/>
      <c r="EOA210" s="875"/>
      <c r="EOB210" s="875"/>
      <c r="EOC210" s="875"/>
      <c r="EOD210" s="875"/>
      <c r="EOE210" s="875"/>
      <c r="EOF210" s="875"/>
      <c r="EOG210" s="875"/>
      <c r="EOH210" s="875"/>
      <c r="EOI210" s="875"/>
      <c r="EOJ210" s="875"/>
      <c r="EOK210" s="875"/>
      <c r="EOL210" s="875"/>
      <c r="EOM210" s="875"/>
      <c r="EON210" s="875"/>
      <c r="EOO210" s="875"/>
      <c r="EOP210" s="875"/>
      <c r="EOQ210" s="875"/>
      <c r="EOR210" s="875"/>
      <c r="EOS210" s="875"/>
      <c r="EOT210" s="875"/>
      <c r="EOU210" s="875"/>
      <c r="EOV210" s="875"/>
      <c r="EOW210" s="875"/>
      <c r="EOX210" s="875"/>
      <c r="EOY210" s="875"/>
      <c r="EOZ210" s="875"/>
      <c r="EPA210" s="875"/>
      <c r="EPB210" s="875"/>
      <c r="EPC210" s="875"/>
      <c r="EPD210" s="875"/>
      <c r="EPE210" s="875"/>
      <c r="EPF210" s="875"/>
      <c r="EPG210" s="875"/>
      <c r="EPH210" s="875"/>
      <c r="EPI210" s="875"/>
      <c r="EPJ210" s="875"/>
      <c r="EPK210" s="875"/>
      <c r="EPL210" s="875"/>
      <c r="EPM210" s="875"/>
      <c r="EPN210" s="875"/>
      <c r="EPO210" s="875"/>
      <c r="EPP210" s="875"/>
      <c r="EPQ210" s="875"/>
      <c r="EPR210" s="875"/>
      <c r="EPS210" s="875"/>
      <c r="EPT210" s="875"/>
      <c r="EPU210" s="875"/>
      <c r="EPV210" s="875"/>
      <c r="EPW210" s="875"/>
      <c r="EPX210" s="875"/>
      <c r="EPY210" s="875"/>
      <c r="EPZ210" s="875"/>
      <c r="EQA210" s="875"/>
      <c r="EQB210" s="875"/>
      <c r="EQC210" s="875"/>
      <c r="EQD210" s="875"/>
      <c r="EQE210" s="875"/>
      <c r="EQF210" s="875"/>
      <c r="EQG210" s="875"/>
      <c r="EQH210" s="875"/>
      <c r="EQI210" s="875"/>
      <c r="EQJ210" s="875"/>
      <c r="EQK210" s="875"/>
      <c r="EQL210" s="875"/>
      <c r="EQM210" s="875"/>
      <c r="EQN210" s="875"/>
      <c r="EQO210" s="875"/>
      <c r="EQQ210" s="875"/>
      <c r="EQR210" s="875"/>
      <c r="EQS210" s="875"/>
      <c r="EQT210" s="875"/>
      <c r="EQU210" s="875"/>
      <c r="EQV210" s="875"/>
      <c r="EQW210" s="875"/>
      <c r="EQX210" s="875"/>
      <c r="EQY210" s="875"/>
      <c r="EQZ210" s="875"/>
      <c r="ERA210" s="875"/>
      <c r="ERB210" s="875"/>
      <c r="ERC210" s="875"/>
      <c r="ERD210" s="875"/>
      <c r="ERE210" s="875"/>
      <c r="ERF210" s="875"/>
      <c r="ERG210" s="875"/>
      <c r="ERH210" s="875"/>
      <c r="ERI210" s="875"/>
      <c r="ERJ210" s="875"/>
      <c r="ERK210" s="875"/>
      <c r="ERL210" s="875"/>
      <c r="ERM210" s="875"/>
      <c r="ERN210" s="875"/>
      <c r="ERO210" s="875"/>
      <c r="ERP210" s="875"/>
      <c r="ERQ210" s="875"/>
      <c r="ERR210" s="875"/>
      <c r="ERS210" s="875"/>
      <c r="ERT210" s="875"/>
      <c r="ERU210" s="875"/>
      <c r="ERV210" s="875"/>
      <c r="ERW210" s="875"/>
      <c r="ERX210" s="875"/>
      <c r="ERY210" s="875"/>
      <c r="ERZ210" s="875"/>
      <c r="ESA210" s="875"/>
      <c r="ESB210" s="875"/>
      <c r="ESC210" s="875"/>
      <c r="ESD210" s="875"/>
      <c r="ESE210" s="875"/>
      <c r="ESF210" s="875"/>
      <c r="ESG210" s="875"/>
      <c r="ESH210" s="875"/>
      <c r="ESI210" s="875"/>
      <c r="ESJ210" s="875"/>
      <c r="ESK210" s="875"/>
      <c r="ESL210" s="875"/>
      <c r="ESM210" s="875"/>
      <c r="ESN210" s="875"/>
      <c r="ESO210" s="875"/>
      <c r="ESP210" s="875"/>
      <c r="ESQ210" s="875"/>
      <c r="ESR210" s="875"/>
      <c r="ESS210" s="875"/>
      <c r="EST210" s="875"/>
      <c r="ESU210" s="875"/>
      <c r="ESV210" s="875"/>
      <c r="ESW210" s="875"/>
      <c r="ESX210" s="875"/>
      <c r="ESY210" s="875"/>
      <c r="ESZ210" s="875"/>
      <c r="ETA210" s="875"/>
      <c r="ETB210" s="875"/>
      <c r="ETC210" s="875"/>
      <c r="ETD210" s="875"/>
      <c r="ETE210" s="875"/>
      <c r="ETF210" s="875"/>
      <c r="ETG210" s="875"/>
      <c r="ETH210" s="875"/>
      <c r="ETI210" s="875"/>
      <c r="ETJ210" s="875"/>
      <c r="ETK210" s="875"/>
      <c r="ETL210" s="875"/>
      <c r="ETM210" s="875"/>
      <c r="ETN210" s="875"/>
      <c r="ETO210" s="875"/>
      <c r="ETP210" s="875"/>
      <c r="ETQ210" s="875"/>
      <c r="ETR210" s="875"/>
      <c r="ETS210" s="875"/>
      <c r="ETT210" s="875"/>
      <c r="ETU210" s="875"/>
      <c r="ETV210" s="875"/>
      <c r="ETW210" s="875"/>
      <c r="ETX210" s="875"/>
      <c r="ETY210" s="875"/>
      <c r="ETZ210" s="875"/>
      <c r="EUA210" s="875"/>
      <c r="EUB210" s="875"/>
      <c r="EUC210" s="875"/>
      <c r="EUD210" s="875"/>
      <c r="EUE210" s="875"/>
      <c r="EUF210" s="875"/>
      <c r="EUG210" s="875"/>
      <c r="EUH210" s="875"/>
      <c r="EUI210" s="875"/>
      <c r="EUJ210" s="875"/>
      <c r="EUK210" s="875"/>
      <c r="EUL210" s="875"/>
      <c r="EUM210" s="875"/>
      <c r="EUN210" s="875"/>
      <c r="EUO210" s="875"/>
      <c r="EUP210" s="875"/>
      <c r="EUQ210" s="875"/>
      <c r="EUR210" s="875"/>
      <c r="EUS210" s="875"/>
      <c r="EUT210" s="875"/>
      <c r="EUU210" s="875"/>
      <c r="EUV210" s="875"/>
      <c r="EUW210" s="875"/>
      <c r="EUX210" s="875"/>
      <c r="EUY210" s="875"/>
      <c r="EUZ210" s="875"/>
      <c r="EVA210" s="875"/>
      <c r="EVB210" s="875"/>
      <c r="EVC210" s="875"/>
      <c r="EVD210" s="875"/>
      <c r="EVE210" s="875"/>
      <c r="EVF210" s="875"/>
      <c r="EVG210" s="875"/>
      <c r="EVH210" s="875"/>
      <c r="EVI210" s="875"/>
      <c r="EVJ210" s="875"/>
      <c r="EVK210" s="875"/>
      <c r="EVL210" s="875"/>
      <c r="EVM210" s="875"/>
      <c r="EVN210" s="875"/>
      <c r="EVO210" s="875"/>
      <c r="EVP210" s="875"/>
      <c r="EVQ210" s="875"/>
      <c r="EVR210" s="875"/>
      <c r="EVS210" s="875"/>
      <c r="EVT210" s="875"/>
      <c r="EVU210" s="875"/>
      <c r="EVV210" s="875"/>
      <c r="EVW210" s="875"/>
      <c r="EVX210" s="875"/>
      <c r="EVY210" s="875"/>
      <c r="EVZ210" s="875"/>
      <c r="EWA210" s="875"/>
      <c r="EWB210" s="875"/>
      <c r="EWC210" s="875"/>
      <c r="EWD210" s="875"/>
      <c r="EWE210" s="875"/>
      <c r="EWF210" s="875"/>
      <c r="EWG210" s="875"/>
      <c r="EWH210" s="875"/>
      <c r="EWI210" s="875"/>
      <c r="EWJ210" s="875"/>
      <c r="EWK210" s="875"/>
      <c r="EWL210" s="875"/>
      <c r="EWM210" s="875"/>
      <c r="EWN210" s="875"/>
      <c r="EWO210" s="875"/>
      <c r="EWP210" s="875"/>
      <c r="EWQ210" s="875"/>
      <c r="EWR210" s="875"/>
      <c r="EWS210" s="875"/>
      <c r="EWT210" s="875"/>
      <c r="EWU210" s="875"/>
      <c r="EWV210" s="875"/>
      <c r="EWW210" s="875"/>
      <c r="EWX210" s="875"/>
      <c r="EWY210" s="875"/>
      <c r="EWZ210" s="875"/>
      <c r="EXA210" s="875"/>
      <c r="EXB210" s="875"/>
      <c r="EXC210" s="875"/>
      <c r="EXD210" s="875"/>
      <c r="EXE210" s="875"/>
      <c r="EXF210" s="875"/>
      <c r="EXG210" s="875"/>
      <c r="EXH210" s="875"/>
      <c r="EXI210" s="875"/>
      <c r="EXJ210" s="875"/>
      <c r="EXK210" s="875"/>
      <c r="EXL210" s="875"/>
      <c r="EXM210" s="875"/>
      <c r="EXN210" s="875"/>
      <c r="EXO210" s="875"/>
      <c r="EXP210" s="875"/>
      <c r="EXQ210" s="875"/>
      <c r="EXR210" s="875"/>
      <c r="EXS210" s="875"/>
      <c r="EXT210" s="875"/>
      <c r="EXU210" s="875"/>
      <c r="EXV210" s="875"/>
      <c r="EXW210" s="875"/>
      <c r="EXX210" s="875"/>
      <c r="EXY210" s="875"/>
      <c r="EXZ210" s="875"/>
      <c r="EYA210" s="875"/>
      <c r="EYB210" s="875"/>
      <c r="EYC210" s="875"/>
      <c r="EYD210" s="875"/>
      <c r="EYE210" s="875"/>
      <c r="EYF210" s="875"/>
      <c r="EYG210" s="875"/>
      <c r="EYH210" s="875"/>
      <c r="EYI210" s="875"/>
      <c r="EYJ210" s="875"/>
      <c r="EYK210" s="875"/>
      <c r="EYL210" s="875"/>
      <c r="EYM210" s="875"/>
      <c r="EYN210" s="875"/>
      <c r="EYO210" s="875"/>
      <c r="EYP210" s="875"/>
      <c r="EYQ210" s="875"/>
      <c r="EYR210" s="875"/>
      <c r="EYS210" s="875"/>
      <c r="EYT210" s="875"/>
      <c r="EYU210" s="875"/>
      <c r="EYV210" s="875"/>
      <c r="EYW210" s="875"/>
      <c r="EYX210" s="875"/>
      <c r="EYY210" s="875"/>
      <c r="EYZ210" s="875"/>
      <c r="EZA210" s="875"/>
      <c r="EZB210" s="875"/>
      <c r="EZC210" s="875"/>
      <c r="EZD210" s="875"/>
      <c r="EZE210" s="875"/>
      <c r="EZF210" s="875"/>
      <c r="EZG210" s="875"/>
      <c r="EZH210" s="875"/>
      <c r="EZI210" s="875"/>
      <c r="EZJ210" s="875"/>
      <c r="EZK210" s="875"/>
      <c r="EZL210" s="875"/>
      <c r="EZM210" s="875"/>
      <c r="EZN210" s="875"/>
      <c r="EZO210" s="875"/>
      <c r="EZP210" s="875"/>
      <c r="EZQ210" s="875"/>
      <c r="EZR210" s="875"/>
      <c r="EZS210" s="875"/>
      <c r="EZT210" s="875"/>
      <c r="EZU210" s="875"/>
      <c r="EZV210" s="875"/>
      <c r="EZW210" s="875"/>
      <c r="EZX210" s="875"/>
      <c r="EZY210" s="875"/>
      <c r="EZZ210" s="875"/>
      <c r="FAA210" s="875"/>
      <c r="FAB210" s="875"/>
      <c r="FAC210" s="875"/>
      <c r="FAD210" s="875"/>
      <c r="FAE210" s="875"/>
      <c r="FAF210" s="875"/>
      <c r="FAG210" s="875"/>
      <c r="FAH210" s="875"/>
      <c r="FAI210" s="875"/>
      <c r="FAJ210" s="875"/>
      <c r="FAK210" s="875"/>
      <c r="FAM210" s="875"/>
      <c r="FAN210" s="875"/>
      <c r="FAO210" s="875"/>
      <c r="FAP210" s="875"/>
      <c r="FAQ210" s="875"/>
      <c r="FAR210" s="875"/>
      <c r="FAS210" s="875"/>
      <c r="FAT210" s="875"/>
      <c r="FAU210" s="875"/>
      <c r="FAV210" s="875"/>
      <c r="FAW210" s="875"/>
      <c r="FAX210" s="875"/>
      <c r="FAY210" s="875"/>
      <c r="FAZ210" s="875"/>
      <c r="FBA210" s="875"/>
      <c r="FBB210" s="875"/>
      <c r="FBC210" s="875"/>
      <c r="FBD210" s="875"/>
      <c r="FBE210" s="875"/>
      <c r="FBF210" s="875"/>
      <c r="FBG210" s="875"/>
      <c r="FBH210" s="875"/>
      <c r="FBI210" s="875"/>
      <c r="FBJ210" s="875"/>
      <c r="FBK210" s="875"/>
      <c r="FBL210" s="875"/>
      <c r="FBM210" s="875"/>
      <c r="FBN210" s="875"/>
      <c r="FBO210" s="875"/>
      <c r="FBP210" s="875"/>
      <c r="FBQ210" s="875"/>
      <c r="FBR210" s="875"/>
      <c r="FBS210" s="875"/>
      <c r="FBT210" s="875"/>
      <c r="FBU210" s="875"/>
      <c r="FBV210" s="875"/>
      <c r="FBW210" s="875"/>
      <c r="FBX210" s="875"/>
      <c r="FBY210" s="875"/>
      <c r="FBZ210" s="875"/>
      <c r="FCA210" s="875"/>
      <c r="FCB210" s="875"/>
      <c r="FCC210" s="875"/>
      <c r="FCD210" s="875"/>
      <c r="FCE210" s="875"/>
      <c r="FCF210" s="875"/>
      <c r="FCG210" s="875"/>
      <c r="FCH210" s="875"/>
      <c r="FCI210" s="875"/>
      <c r="FCJ210" s="875"/>
      <c r="FCK210" s="875"/>
      <c r="FCL210" s="875"/>
      <c r="FCM210" s="875"/>
      <c r="FCN210" s="875"/>
      <c r="FCO210" s="875"/>
      <c r="FCP210" s="875"/>
      <c r="FCQ210" s="875"/>
      <c r="FCR210" s="875"/>
      <c r="FCS210" s="875"/>
      <c r="FCT210" s="875"/>
      <c r="FCU210" s="875"/>
      <c r="FCV210" s="875"/>
      <c r="FCW210" s="875"/>
      <c r="FCX210" s="875"/>
      <c r="FCY210" s="875"/>
      <c r="FCZ210" s="875"/>
      <c r="FDA210" s="875"/>
      <c r="FDB210" s="875"/>
      <c r="FDC210" s="875"/>
      <c r="FDD210" s="875"/>
      <c r="FDE210" s="875"/>
      <c r="FDF210" s="875"/>
      <c r="FDG210" s="875"/>
      <c r="FDH210" s="875"/>
      <c r="FDI210" s="875"/>
      <c r="FDJ210" s="875"/>
      <c r="FDK210" s="875"/>
      <c r="FDL210" s="875"/>
      <c r="FDM210" s="875"/>
      <c r="FDN210" s="875"/>
      <c r="FDO210" s="875"/>
      <c r="FDP210" s="875"/>
      <c r="FDQ210" s="875"/>
      <c r="FDR210" s="875"/>
      <c r="FDS210" s="875"/>
      <c r="FDT210" s="875"/>
      <c r="FDU210" s="875"/>
      <c r="FDV210" s="875"/>
      <c r="FDW210" s="875"/>
      <c r="FDX210" s="875"/>
      <c r="FDY210" s="875"/>
      <c r="FDZ210" s="875"/>
      <c r="FEA210" s="875"/>
      <c r="FEB210" s="875"/>
      <c r="FEC210" s="875"/>
      <c r="FED210" s="875"/>
      <c r="FEE210" s="875"/>
      <c r="FEF210" s="875"/>
      <c r="FEG210" s="875"/>
      <c r="FEH210" s="875"/>
      <c r="FEI210" s="875"/>
      <c r="FEJ210" s="875"/>
      <c r="FEK210" s="875"/>
      <c r="FEL210" s="875"/>
      <c r="FEM210" s="875"/>
      <c r="FEN210" s="875"/>
      <c r="FEO210" s="875"/>
      <c r="FEP210" s="875"/>
      <c r="FEQ210" s="875"/>
      <c r="FER210" s="875"/>
      <c r="FES210" s="875"/>
      <c r="FET210" s="875"/>
      <c r="FEU210" s="875"/>
      <c r="FEV210" s="875"/>
      <c r="FEW210" s="875"/>
      <c r="FEX210" s="875"/>
      <c r="FEY210" s="875"/>
      <c r="FEZ210" s="875"/>
      <c r="FFA210" s="875"/>
      <c r="FFB210" s="875"/>
      <c r="FFC210" s="875"/>
      <c r="FFD210" s="875"/>
      <c r="FFE210" s="875"/>
      <c r="FFF210" s="875"/>
      <c r="FFG210" s="875"/>
      <c r="FFH210" s="875"/>
      <c r="FFI210" s="875"/>
      <c r="FFJ210" s="875"/>
      <c r="FFK210" s="875"/>
      <c r="FFL210" s="875"/>
      <c r="FFM210" s="875"/>
      <c r="FFN210" s="875"/>
      <c r="FFO210" s="875"/>
      <c r="FFP210" s="875"/>
      <c r="FFQ210" s="875"/>
      <c r="FFR210" s="875"/>
      <c r="FFS210" s="875"/>
      <c r="FFT210" s="875"/>
      <c r="FFU210" s="875"/>
      <c r="FFV210" s="875"/>
      <c r="FFW210" s="875"/>
      <c r="FFX210" s="875"/>
      <c r="FFY210" s="875"/>
      <c r="FFZ210" s="875"/>
      <c r="FGA210" s="875"/>
      <c r="FGB210" s="875"/>
      <c r="FGC210" s="875"/>
      <c r="FGD210" s="875"/>
      <c r="FGE210" s="875"/>
      <c r="FGF210" s="875"/>
      <c r="FGG210" s="875"/>
      <c r="FGH210" s="875"/>
      <c r="FGI210" s="875"/>
      <c r="FGJ210" s="875"/>
      <c r="FGK210" s="875"/>
      <c r="FGL210" s="875"/>
      <c r="FGM210" s="875"/>
      <c r="FGN210" s="875"/>
      <c r="FGO210" s="875"/>
      <c r="FGP210" s="875"/>
      <c r="FGQ210" s="875"/>
      <c r="FGR210" s="875"/>
      <c r="FGS210" s="875"/>
      <c r="FGT210" s="875"/>
      <c r="FGU210" s="875"/>
      <c r="FGV210" s="875"/>
      <c r="FGW210" s="875"/>
      <c r="FGX210" s="875"/>
      <c r="FGY210" s="875"/>
      <c r="FGZ210" s="875"/>
      <c r="FHA210" s="875"/>
      <c r="FHB210" s="875"/>
      <c r="FHC210" s="875"/>
      <c r="FHD210" s="875"/>
      <c r="FHE210" s="875"/>
      <c r="FHF210" s="875"/>
      <c r="FHG210" s="875"/>
      <c r="FHH210" s="875"/>
      <c r="FHI210" s="875"/>
      <c r="FHJ210" s="875"/>
      <c r="FHK210" s="875"/>
      <c r="FHL210" s="875"/>
      <c r="FHM210" s="875"/>
      <c r="FHN210" s="875"/>
      <c r="FHO210" s="875"/>
      <c r="FHP210" s="875"/>
      <c r="FHQ210" s="875"/>
      <c r="FHR210" s="875"/>
      <c r="FHS210" s="875"/>
      <c r="FHT210" s="875"/>
      <c r="FHU210" s="875"/>
      <c r="FHV210" s="875"/>
      <c r="FHW210" s="875"/>
      <c r="FHX210" s="875"/>
      <c r="FHY210" s="875"/>
      <c r="FHZ210" s="875"/>
      <c r="FIA210" s="875"/>
      <c r="FIB210" s="875"/>
      <c r="FIC210" s="875"/>
      <c r="FID210" s="875"/>
      <c r="FIE210" s="875"/>
      <c r="FIF210" s="875"/>
      <c r="FIG210" s="875"/>
      <c r="FIH210" s="875"/>
      <c r="FII210" s="875"/>
      <c r="FIJ210" s="875"/>
      <c r="FIK210" s="875"/>
      <c r="FIL210" s="875"/>
      <c r="FIM210" s="875"/>
      <c r="FIN210" s="875"/>
      <c r="FIO210" s="875"/>
      <c r="FIP210" s="875"/>
      <c r="FIQ210" s="875"/>
      <c r="FIR210" s="875"/>
      <c r="FIS210" s="875"/>
      <c r="FIT210" s="875"/>
      <c r="FIU210" s="875"/>
      <c r="FIV210" s="875"/>
      <c r="FIW210" s="875"/>
      <c r="FIX210" s="875"/>
      <c r="FIY210" s="875"/>
      <c r="FIZ210" s="875"/>
      <c r="FJA210" s="875"/>
      <c r="FJB210" s="875"/>
      <c r="FJC210" s="875"/>
      <c r="FJD210" s="875"/>
      <c r="FJE210" s="875"/>
      <c r="FJF210" s="875"/>
      <c r="FJG210" s="875"/>
      <c r="FJH210" s="875"/>
      <c r="FJI210" s="875"/>
      <c r="FJJ210" s="875"/>
      <c r="FJK210" s="875"/>
      <c r="FJL210" s="875"/>
      <c r="FJM210" s="875"/>
      <c r="FJN210" s="875"/>
      <c r="FJO210" s="875"/>
      <c r="FJP210" s="875"/>
      <c r="FJQ210" s="875"/>
      <c r="FJR210" s="875"/>
      <c r="FJS210" s="875"/>
      <c r="FJT210" s="875"/>
      <c r="FJU210" s="875"/>
      <c r="FJV210" s="875"/>
      <c r="FJW210" s="875"/>
      <c r="FJX210" s="875"/>
      <c r="FJY210" s="875"/>
      <c r="FJZ210" s="875"/>
      <c r="FKA210" s="875"/>
      <c r="FKB210" s="875"/>
      <c r="FKC210" s="875"/>
      <c r="FKD210" s="875"/>
      <c r="FKE210" s="875"/>
      <c r="FKF210" s="875"/>
      <c r="FKG210" s="875"/>
      <c r="FKI210" s="875"/>
      <c r="FKJ210" s="875"/>
      <c r="FKK210" s="875"/>
      <c r="FKL210" s="875"/>
      <c r="FKM210" s="875"/>
      <c r="FKN210" s="875"/>
      <c r="FKO210" s="875"/>
      <c r="FKP210" s="875"/>
      <c r="FKQ210" s="875"/>
      <c r="FKR210" s="875"/>
      <c r="FKS210" s="875"/>
      <c r="FKT210" s="875"/>
      <c r="FKU210" s="875"/>
      <c r="FKV210" s="875"/>
      <c r="FKW210" s="875"/>
      <c r="FKX210" s="875"/>
      <c r="FKY210" s="875"/>
      <c r="FKZ210" s="875"/>
      <c r="FLA210" s="875"/>
      <c r="FLB210" s="875"/>
      <c r="FLC210" s="875"/>
      <c r="FLD210" s="875"/>
      <c r="FLE210" s="875"/>
      <c r="FLF210" s="875"/>
      <c r="FLG210" s="875"/>
      <c r="FLH210" s="875"/>
      <c r="FLI210" s="875"/>
      <c r="FLJ210" s="875"/>
      <c r="FLK210" s="875"/>
      <c r="FLL210" s="875"/>
      <c r="FLM210" s="875"/>
      <c r="FLN210" s="875"/>
      <c r="FLO210" s="875"/>
      <c r="FLP210" s="875"/>
      <c r="FLQ210" s="875"/>
      <c r="FLR210" s="875"/>
      <c r="FLS210" s="875"/>
      <c r="FLT210" s="875"/>
      <c r="FLU210" s="875"/>
      <c r="FLV210" s="875"/>
      <c r="FLW210" s="875"/>
      <c r="FLX210" s="875"/>
      <c r="FLY210" s="875"/>
      <c r="FLZ210" s="875"/>
      <c r="FMA210" s="875"/>
      <c r="FMB210" s="875"/>
      <c r="FMC210" s="875"/>
      <c r="FMD210" s="875"/>
      <c r="FME210" s="875"/>
      <c r="FMF210" s="875"/>
      <c r="FMG210" s="875"/>
      <c r="FMH210" s="875"/>
      <c r="FMI210" s="875"/>
      <c r="FMJ210" s="875"/>
      <c r="FMK210" s="875"/>
      <c r="FML210" s="875"/>
      <c r="FMM210" s="875"/>
      <c r="FMN210" s="875"/>
      <c r="FMO210" s="875"/>
      <c r="FMP210" s="875"/>
      <c r="FMQ210" s="875"/>
      <c r="FMR210" s="875"/>
      <c r="FMS210" s="875"/>
      <c r="FMT210" s="875"/>
      <c r="FMU210" s="875"/>
      <c r="FMV210" s="875"/>
      <c r="FMW210" s="875"/>
      <c r="FMX210" s="875"/>
      <c r="FMY210" s="875"/>
      <c r="FMZ210" s="875"/>
      <c r="FNA210" s="875"/>
      <c r="FNB210" s="875"/>
      <c r="FNC210" s="875"/>
      <c r="FND210" s="875"/>
      <c r="FNE210" s="875"/>
      <c r="FNF210" s="875"/>
      <c r="FNG210" s="875"/>
      <c r="FNH210" s="875"/>
      <c r="FNI210" s="875"/>
      <c r="FNJ210" s="875"/>
      <c r="FNK210" s="875"/>
      <c r="FNL210" s="875"/>
      <c r="FNM210" s="875"/>
      <c r="FNN210" s="875"/>
      <c r="FNO210" s="875"/>
      <c r="FNP210" s="875"/>
      <c r="FNQ210" s="875"/>
      <c r="FNR210" s="875"/>
      <c r="FNS210" s="875"/>
      <c r="FNT210" s="875"/>
      <c r="FNU210" s="875"/>
      <c r="FNV210" s="875"/>
      <c r="FNW210" s="875"/>
      <c r="FNX210" s="875"/>
      <c r="FNY210" s="875"/>
      <c r="FNZ210" s="875"/>
      <c r="FOA210" s="875"/>
      <c r="FOB210" s="875"/>
      <c r="FOC210" s="875"/>
      <c r="FOD210" s="875"/>
      <c r="FOE210" s="875"/>
      <c r="FOF210" s="875"/>
      <c r="FOG210" s="875"/>
      <c r="FOH210" s="875"/>
      <c r="FOI210" s="875"/>
      <c r="FOJ210" s="875"/>
      <c r="FOK210" s="875"/>
      <c r="FOL210" s="875"/>
      <c r="FOM210" s="875"/>
      <c r="FON210" s="875"/>
      <c r="FOO210" s="875"/>
      <c r="FOP210" s="875"/>
      <c r="FOQ210" s="875"/>
      <c r="FOR210" s="875"/>
      <c r="FOS210" s="875"/>
      <c r="FOT210" s="875"/>
      <c r="FOU210" s="875"/>
      <c r="FOV210" s="875"/>
      <c r="FOW210" s="875"/>
      <c r="FOX210" s="875"/>
      <c r="FOY210" s="875"/>
      <c r="FOZ210" s="875"/>
      <c r="FPA210" s="875"/>
      <c r="FPB210" s="875"/>
      <c r="FPC210" s="875"/>
      <c r="FPD210" s="875"/>
      <c r="FPE210" s="875"/>
      <c r="FPF210" s="875"/>
      <c r="FPG210" s="875"/>
      <c r="FPH210" s="875"/>
      <c r="FPI210" s="875"/>
      <c r="FPJ210" s="875"/>
      <c r="FPK210" s="875"/>
      <c r="FPL210" s="875"/>
      <c r="FPM210" s="875"/>
      <c r="FPN210" s="875"/>
      <c r="FPO210" s="875"/>
      <c r="FPP210" s="875"/>
      <c r="FPQ210" s="875"/>
      <c r="FPR210" s="875"/>
      <c r="FPS210" s="875"/>
      <c r="FPT210" s="875"/>
      <c r="FPU210" s="875"/>
      <c r="FPV210" s="875"/>
      <c r="FPW210" s="875"/>
      <c r="FPX210" s="875"/>
      <c r="FPY210" s="875"/>
      <c r="FPZ210" s="875"/>
      <c r="FQA210" s="875"/>
      <c r="FQB210" s="875"/>
      <c r="FQC210" s="875"/>
      <c r="FQD210" s="875"/>
      <c r="FQE210" s="875"/>
      <c r="FQF210" s="875"/>
      <c r="FQG210" s="875"/>
      <c r="FQH210" s="875"/>
      <c r="FQI210" s="875"/>
      <c r="FQJ210" s="875"/>
      <c r="FQK210" s="875"/>
      <c r="FQL210" s="875"/>
      <c r="FQM210" s="875"/>
      <c r="FQN210" s="875"/>
      <c r="FQO210" s="875"/>
      <c r="FQP210" s="875"/>
      <c r="FQQ210" s="875"/>
      <c r="FQR210" s="875"/>
      <c r="FQS210" s="875"/>
      <c r="FQT210" s="875"/>
      <c r="FQU210" s="875"/>
      <c r="FQV210" s="875"/>
      <c r="FQW210" s="875"/>
      <c r="FQX210" s="875"/>
      <c r="FQY210" s="875"/>
      <c r="FQZ210" s="875"/>
      <c r="FRA210" s="875"/>
      <c r="FRB210" s="875"/>
      <c r="FRC210" s="875"/>
      <c r="FRD210" s="875"/>
      <c r="FRE210" s="875"/>
      <c r="FRF210" s="875"/>
      <c r="FRG210" s="875"/>
      <c r="FRH210" s="875"/>
      <c r="FRI210" s="875"/>
      <c r="FRJ210" s="875"/>
      <c r="FRK210" s="875"/>
      <c r="FRL210" s="875"/>
      <c r="FRM210" s="875"/>
      <c r="FRN210" s="875"/>
      <c r="FRO210" s="875"/>
      <c r="FRP210" s="875"/>
      <c r="FRQ210" s="875"/>
      <c r="FRR210" s="875"/>
      <c r="FRS210" s="875"/>
      <c r="FRT210" s="875"/>
      <c r="FRU210" s="875"/>
      <c r="FRV210" s="875"/>
      <c r="FRW210" s="875"/>
      <c r="FRX210" s="875"/>
      <c r="FRY210" s="875"/>
      <c r="FRZ210" s="875"/>
      <c r="FSA210" s="875"/>
      <c r="FSB210" s="875"/>
      <c r="FSC210" s="875"/>
      <c r="FSD210" s="875"/>
      <c r="FSE210" s="875"/>
      <c r="FSF210" s="875"/>
      <c r="FSG210" s="875"/>
      <c r="FSH210" s="875"/>
      <c r="FSI210" s="875"/>
      <c r="FSJ210" s="875"/>
      <c r="FSK210" s="875"/>
      <c r="FSL210" s="875"/>
      <c r="FSM210" s="875"/>
      <c r="FSN210" s="875"/>
      <c r="FSO210" s="875"/>
      <c r="FSP210" s="875"/>
      <c r="FSQ210" s="875"/>
      <c r="FSR210" s="875"/>
      <c r="FSS210" s="875"/>
      <c r="FST210" s="875"/>
      <c r="FSU210" s="875"/>
      <c r="FSV210" s="875"/>
      <c r="FSW210" s="875"/>
      <c r="FSX210" s="875"/>
      <c r="FSY210" s="875"/>
      <c r="FSZ210" s="875"/>
      <c r="FTA210" s="875"/>
      <c r="FTB210" s="875"/>
      <c r="FTC210" s="875"/>
      <c r="FTD210" s="875"/>
      <c r="FTE210" s="875"/>
      <c r="FTF210" s="875"/>
      <c r="FTG210" s="875"/>
      <c r="FTH210" s="875"/>
      <c r="FTI210" s="875"/>
      <c r="FTJ210" s="875"/>
      <c r="FTK210" s="875"/>
      <c r="FTL210" s="875"/>
      <c r="FTM210" s="875"/>
      <c r="FTN210" s="875"/>
      <c r="FTO210" s="875"/>
      <c r="FTP210" s="875"/>
      <c r="FTQ210" s="875"/>
      <c r="FTR210" s="875"/>
      <c r="FTS210" s="875"/>
      <c r="FTT210" s="875"/>
      <c r="FTU210" s="875"/>
      <c r="FTV210" s="875"/>
      <c r="FTW210" s="875"/>
      <c r="FTX210" s="875"/>
      <c r="FTY210" s="875"/>
      <c r="FTZ210" s="875"/>
      <c r="FUA210" s="875"/>
      <c r="FUB210" s="875"/>
      <c r="FUC210" s="875"/>
      <c r="FUE210" s="875"/>
      <c r="FUF210" s="875"/>
      <c r="FUG210" s="875"/>
      <c r="FUH210" s="875"/>
      <c r="FUI210" s="875"/>
      <c r="FUJ210" s="875"/>
      <c r="FUK210" s="875"/>
      <c r="FUL210" s="875"/>
      <c r="FUM210" s="875"/>
      <c r="FUN210" s="875"/>
      <c r="FUO210" s="875"/>
      <c r="FUP210" s="875"/>
      <c r="FUQ210" s="875"/>
      <c r="FUR210" s="875"/>
      <c r="FUS210" s="875"/>
      <c r="FUT210" s="875"/>
      <c r="FUU210" s="875"/>
      <c r="FUV210" s="875"/>
      <c r="FUW210" s="875"/>
      <c r="FUX210" s="875"/>
      <c r="FUY210" s="875"/>
      <c r="FUZ210" s="875"/>
      <c r="FVA210" s="875"/>
      <c r="FVB210" s="875"/>
      <c r="FVC210" s="875"/>
      <c r="FVD210" s="875"/>
      <c r="FVE210" s="875"/>
      <c r="FVF210" s="875"/>
      <c r="FVG210" s="875"/>
      <c r="FVH210" s="875"/>
      <c r="FVI210" s="875"/>
      <c r="FVJ210" s="875"/>
      <c r="FVK210" s="875"/>
      <c r="FVL210" s="875"/>
      <c r="FVM210" s="875"/>
      <c r="FVN210" s="875"/>
      <c r="FVO210" s="875"/>
      <c r="FVP210" s="875"/>
      <c r="FVQ210" s="875"/>
      <c r="FVR210" s="875"/>
      <c r="FVS210" s="875"/>
      <c r="FVT210" s="875"/>
      <c r="FVU210" s="875"/>
      <c r="FVV210" s="875"/>
      <c r="FVW210" s="875"/>
      <c r="FVX210" s="875"/>
      <c r="FVY210" s="875"/>
      <c r="FVZ210" s="875"/>
      <c r="FWA210" s="875"/>
      <c r="FWB210" s="875"/>
      <c r="FWC210" s="875"/>
      <c r="FWD210" s="875"/>
      <c r="FWE210" s="875"/>
      <c r="FWF210" s="875"/>
      <c r="FWG210" s="875"/>
      <c r="FWH210" s="875"/>
      <c r="FWI210" s="875"/>
      <c r="FWJ210" s="875"/>
      <c r="FWK210" s="875"/>
      <c r="FWL210" s="875"/>
      <c r="FWM210" s="875"/>
      <c r="FWN210" s="875"/>
      <c r="FWO210" s="875"/>
      <c r="FWP210" s="875"/>
      <c r="FWQ210" s="875"/>
      <c r="FWR210" s="875"/>
      <c r="FWS210" s="875"/>
      <c r="FWT210" s="875"/>
      <c r="FWU210" s="875"/>
      <c r="FWV210" s="875"/>
      <c r="FWW210" s="875"/>
      <c r="FWX210" s="875"/>
      <c r="FWY210" s="875"/>
      <c r="FWZ210" s="875"/>
      <c r="FXA210" s="875"/>
      <c r="FXB210" s="875"/>
      <c r="FXC210" s="875"/>
      <c r="FXD210" s="875"/>
      <c r="FXE210" s="875"/>
      <c r="FXF210" s="875"/>
      <c r="FXG210" s="875"/>
      <c r="FXH210" s="875"/>
      <c r="FXI210" s="875"/>
      <c r="FXJ210" s="875"/>
      <c r="FXK210" s="875"/>
      <c r="FXL210" s="875"/>
      <c r="FXM210" s="875"/>
      <c r="FXN210" s="875"/>
      <c r="FXO210" s="875"/>
      <c r="FXP210" s="875"/>
      <c r="FXQ210" s="875"/>
      <c r="FXR210" s="875"/>
      <c r="FXS210" s="875"/>
      <c r="FXT210" s="875"/>
      <c r="FXU210" s="875"/>
      <c r="FXV210" s="875"/>
      <c r="FXW210" s="875"/>
      <c r="FXX210" s="875"/>
      <c r="FXY210" s="875"/>
      <c r="FXZ210" s="875"/>
      <c r="FYA210" s="875"/>
      <c r="FYB210" s="875"/>
      <c r="FYC210" s="875"/>
      <c r="FYD210" s="875"/>
      <c r="FYE210" s="875"/>
      <c r="FYF210" s="875"/>
      <c r="FYG210" s="875"/>
      <c r="FYH210" s="875"/>
      <c r="FYI210" s="875"/>
      <c r="FYJ210" s="875"/>
      <c r="FYK210" s="875"/>
      <c r="FYL210" s="875"/>
      <c r="FYM210" s="875"/>
      <c r="FYN210" s="875"/>
      <c r="FYO210" s="875"/>
      <c r="FYP210" s="875"/>
      <c r="FYQ210" s="875"/>
      <c r="FYR210" s="875"/>
      <c r="FYS210" s="875"/>
      <c r="FYT210" s="875"/>
      <c r="FYU210" s="875"/>
      <c r="FYV210" s="875"/>
      <c r="FYW210" s="875"/>
      <c r="FYX210" s="875"/>
      <c r="FYY210" s="875"/>
      <c r="FYZ210" s="875"/>
      <c r="FZA210" s="875"/>
      <c r="FZB210" s="875"/>
      <c r="FZC210" s="875"/>
      <c r="FZD210" s="875"/>
      <c r="FZE210" s="875"/>
      <c r="FZF210" s="875"/>
      <c r="FZG210" s="875"/>
      <c r="FZH210" s="875"/>
      <c r="FZI210" s="875"/>
      <c r="FZJ210" s="875"/>
      <c r="FZK210" s="875"/>
      <c r="FZL210" s="875"/>
      <c r="FZM210" s="875"/>
      <c r="FZN210" s="875"/>
      <c r="FZO210" s="875"/>
      <c r="FZP210" s="875"/>
      <c r="FZQ210" s="875"/>
      <c r="FZR210" s="875"/>
      <c r="FZS210" s="875"/>
      <c r="FZT210" s="875"/>
      <c r="FZU210" s="875"/>
      <c r="FZV210" s="875"/>
      <c r="FZW210" s="875"/>
      <c r="FZX210" s="875"/>
      <c r="FZY210" s="875"/>
      <c r="FZZ210" s="875"/>
      <c r="GAA210" s="875"/>
      <c r="GAB210" s="875"/>
      <c r="GAC210" s="875"/>
      <c r="GAD210" s="875"/>
      <c r="GAE210" s="875"/>
      <c r="GAF210" s="875"/>
      <c r="GAG210" s="875"/>
      <c r="GAH210" s="875"/>
      <c r="GAI210" s="875"/>
      <c r="GAJ210" s="875"/>
      <c r="GAK210" s="875"/>
      <c r="GAL210" s="875"/>
      <c r="GAM210" s="875"/>
      <c r="GAN210" s="875"/>
      <c r="GAO210" s="875"/>
      <c r="GAP210" s="875"/>
      <c r="GAQ210" s="875"/>
      <c r="GAR210" s="875"/>
      <c r="GAS210" s="875"/>
      <c r="GAT210" s="875"/>
      <c r="GAU210" s="875"/>
      <c r="GAV210" s="875"/>
      <c r="GAW210" s="875"/>
      <c r="GAX210" s="875"/>
      <c r="GAY210" s="875"/>
      <c r="GAZ210" s="875"/>
      <c r="GBA210" s="875"/>
      <c r="GBB210" s="875"/>
      <c r="GBC210" s="875"/>
      <c r="GBD210" s="875"/>
      <c r="GBE210" s="875"/>
      <c r="GBF210" s="875"/>
      <c r="GBG210" s="875"/>
      <c r="GBH210" s="875"/>
      <c r="GBI210" s="875"/>
      <c r="GBJ210" s="875"/>
      <c r="GBK210" s="875"/>
      <c r="GBL210" s="875"/>
      <c r="GBM210" s="875"/>
      <c r="GBN210" s="875"/>
      <c r="GBO210" s="875"/>
      <c r="GBP210" s="875"/>
      <c r="GBQ210" s="875"/>
      <c r="GBR210" s="875"/>
      <c r="GBS210" s="875"/>
      <c r="GBT210" s="875"/>
      <c r="GBU210" s="875"/>
      <c r="GBV210" s="875"/>
      <c r="GBW210" s="875"/>
      <c r="GBX210" s="875"/>
      <c r="GBY210" s="875"/>
      <c r="GBZ210" s="875"/>
      <c r="GCA210" s="875"/>
      <c r="GCB210" s="875"/>
      <c r="GCC210" s="875"/>
      <c r="GCD210" s="875"/>
      <c r="GCE210" s="875"/>
      <c r="GCF210" s="875"/>
      <c r="GCG210" s="875"/>
      <c r="GCH210" s="875"/>
      <c r="GCI210" s="875"/>
      <c r="GCJ210" s="875"/>
      <c r="GCK210" s="875"/>
      <c r="GCL210" s="875"/>
      <c r="GCM210" s="875"/>
      <c r="GCN210" s="875"/>
      <c r="GCO210" s="875"/>
      <c r="GCP210" s="875"/>
      <c r="GCQ210" s="875"/>
      <c r="GCR210" s="875"/>
      <c r="GCS210" s="875"/>
      <c r="GCT210" s="875"/>
      <c r="GCU210" s="875"/>
      <c r="GCV210" s="875"/>
      <c r="GCW210" s="875"/>
      <c r="GCX210" s="875"/>
      <c r="GCY210" s="875"/>
      <c r="GCZ210" s="875"/>
      <c r="GDA210" s="875"/>
      <c r="GDB210" s="875"/>
      <c r="GDC210" s="875"/>
      <c r="GDD210" s="875"/>
      <c r="GDE210" s="875"/>
      <c r="GDF210" s="875"/>
      <c r="GDG210" s="875"/>
      <c r="GDH210" s="875"/>
      <c r="GDI210" s="875"/>
      <c r="GDJ210" s="875"/>
      <c r="GDK210" s="875"/>
      <c r="GDL210" s="875"/>
      <c r="GDM210" s="875"/>
      <c r="GDN210" s="875"/>
      <c r="GDO210" s="875"/>
      <c r="GDP210" s="875"/>
      <c r="GDQ210" s="875"/>
      <c r="GDR210" s="875"/>
      <c r="GDS210" s="875"/>
      <c r="GDT210" s="875"/>
      <c r="GDU210" s="875"/>
      <c r="GDV210" s="875"/>
      <c r="GDW210" s="875"/>
      <c r="GDX210" s="875"/>
      <c r="GDY210" s="875"/>
      <c r="GEA210" s="875"/>
      <c r="GEB210" s="875"/>
      <c r="GEC210" s="875"/>
      <c r="GED210" s="875"/>
      <c r="GEE210" s="875"/>
      <c r="GEF210" s="875"/>
      <c r="GEG210" s="875"/>
      <c r="GEH210" s="875"/>
      <c r="GEI210" s="875"/>
      <c r="GEJ210" s="875"/>
      <c r="GEK210" s="875"/>
      <c r="GEL210" s="875"/>
      <c r="GEM210" s="875"/>
      <c r="GEN210" s="875"/>
      <c r="GEO210" s="875"/>
      <c r="GEP210" s="875"/>
      <c r="GEQ210" s="875"/>
      <c r="GER210" s="875"/>
      <c r="GES210" s="875"/>
      <c r="GET210" s="875"/>
      <c r="GEU210" s="875"/>
      <c r="GEV210" s="875"/>
      <c r="GEW210" s="875"/>
      <c r="GEX210" s="875"/>
      <c r="GEY210" s="875"/>
      <c r="GEZ210" s="875"/>
      <c r="GFA210" s="875"/>
      <c r="GFB210" s="875"/>
      <c r="GFC210" s="875"/>
      <c r="GFD210" s="875"/>
      <c r="GFE210" s="875"/>
      <c r="GFF210" s="875"/>
      <c r="GFG210" s="875"/>
      <c r="GFH210" s="875"/>
      <c r="GFI210" s="875"/>
      <c r="GFJ210" s="875"/>
      <c r="GFK210" s="875"/>
      <c r="GFL210" s="875"/>
      <c r="GFM210" s="875"/>
      <c r="GFN210" s="875"/>
      <c r="GFO210" s="875"/>
      <c r="GFP210" s="875"/>
      <c r="GFQ210" s="875"/>
      <c r="GFR210" s="875"/>
      <c r="GFS210" s="875"/>
      <c r="GFT210" s="875"/>
      <c r="GFU210" s="875"/>
      <c r="GFV210" s="875"/>
      <c r="GFW210" s="875"/>
      <c r="GFX210" s="875"/>
      <c r="GFY210" s="875"/>
      <c r="GFZ210" s="875"/>
      <c r="GGA210" s="875"/>
      <c r="GGB210" s="875"/>
      <c r="GGC210" s="875"/>
      <c r="GGD210" s="875"/>
      <c r="GGE210" s="875"/>
      <c r="GGF210" s="875"/>
      <c r="GGG210" s="875"/>
      <c r="GGH210" s="875"/>
      <c r="GGI210" s="875"/>
      <c r="GGJ210" s="875"/>
      <c r="GGK210" s="875"/>
      <c r="GGL210" s="875"/>
      <c r="GGM210" s="875"/>
      <c r="GGN210" s="875"/>
      <c r="GGO210" s="875"/>
      <c r="GGP210" s="875"/>
      <c r="GGQ210" s="875"/>
      <c r="GGR210" s="875"/>
      <c r="GGS210" s="875"/>
      <c r="GGT210" s="875"/>
      <c r="GGU210" s="875"/>
      <c r="GGV210" s="875"/>
      <c r="GGW210" s="875"/>
      <c r="GGX210" s="875"/>
      <c r="GGY210" s="875"/>
      <c r="GGZ210" s="875"/>
      <c r="GHA210" s="875"/>
      <c r="GHB210" s="875"/>
      <c r="GHC210" s="875"/>
      <c r="GHD210" s="875"/>
      <c r="GHE210" s="875"/>
      <c r="GHF210" s="875"/>
      <c r="GHG210" s="875"/>
      <c r="GHH210" s="875"/>
      <c r="GHI210" s="875"/>
      <c r="GHJ210" s="875"/>
      <c r="GHK210" s="875"/>
      <c r="GHL210" s="875"/>
      <c r="GHM210" s="875"/>
      <c r="GHN210" s="875"/>
      <c r="GHO210" s="875"/>
      <c r="GHP210" s="875"/>
      <c r="GHQ210" s="875"/>
      <c r="GHR210" s="875"/>
      <c r="GHS210" s="875"/>
      <c r="GHT210" s="875"/>
      <c r="GHU210" s="875"/>
      <c r="GHV210" s="875"/>
      <c r="GHW210" s="875"/>
      <c r="GHX210" s="875"/>
      <c r="GHY210" s="875"/>
      <c r="GHZ210" s="875"/>
      <c r="GIA210" s="875"/>
      <c r="GIB210" s="875"/>
      <c r="GIC210" s="875"/>
      <c r="GID210" s="875"/>
      <c r="GIE210" s="875"/>
      <c r="GIF210" s="875"/>
      <c r="GIG210" s="875"/>
      <c r="GIH210" s="875"/>
      <c r="GII210" s="875"/>
      <c r="GIJ210" s="875"/>
      <c r="GIK210" s="875"/>
      <c r="GIL210" s="875"/>
      <c r="GIM210" s="875"/>
      <c r="GIN210" s="875"/>
      <c r="GIO210" s="875"/>
      <c r="GIP210" s="875"/>
      <c r="GIQ210" s="875"/>
      <c r="GIR210" s="875"/>
      <c r="GIS210" s="875"/>
      <c r="GIT210" s="875"/>
      <c r="GIU210" s="875"/>
      <c r="GIV210" s="875"/>
      <c r="GIW210" s="875"/>
      <c r="GIX210" s="875"/>
      <c r="GIY210" s="875"/>
      <c r="GIZ210" s="875"/>
      <c r="GJA210" s="875"/>
      <c r="GJB210" s="875"/>
      <c r="GJC210" s="875"/>
      <c r="GJD210" s="875"/>
      <c r="GJE210" s="875"/>
      <c r="GJF210" s="875"/>
      <c r="GJG210" s="875"/>
      <c r="GJH210" s="875"/>
      <c r="GJI210" s="875"/>
      <c r="GJJ210" s="875"/>
      <c r="GJK210" s="875"/>
      <c r="GJL210" s="875"/>
      <c r="GJM210" s="875"/>
      <c r="GJN210" s="875"/>
      <c r="GJO210" s="875"/>
      <c r="GJP210" s="875"/>
      <c r="GJQ210" s="875"/>
      <c r="GJR210" s="875"/>
      <c r="GJS210" s="875"/>
      <c r="GJT210" s="875"/>
      <c r="GJU210" s="875"/>
      <c r="GJV210" s="875"/>
      <c r="GJW210" s="875"/>
      <c r="GJX210" s="875"/>
      <c r="GJY210" s="875"/>
      <c r="GJZ210" s="875"/>
      <c r="GKA210" s="875"/>
      <c r="GKB210" s="875"/>
      <c r="GKC210" s="875"/>
      <c r="GKD210" s="875"/>
      <c r="GKE210" s="875"/>
      <c r="GKF210" s="875"/>
      <c r="GKG210" s="875"/>
      <c r="GKH210" s="875"/>
      <c r="GKI210" s="875"/>
      <c r="GKJ210" s="875"/>
      <c r="GKK210" s="875"/>
      <c r="GKL210" s="875"/>
      <c r="GKM210" s="875"/>
      <c r="GKN210" s="875"/>
      <c r="GKO210" s="875"/>
      <c r="GKP210" s="875"/>
      <c r="GKQ210" s="875"/>
      <c r="GKR210" s="875"/>
      <c r="GKS210" s="875"/>
      <c r="GKT210" s="875"/>
      <c r="GKU210" s="875"/>
      <c r="GKV210" s="875"/>
      <c r="GKW210" s="875"/>
      <c r="GKX210" s="875"/>
      <c r="GKY210" s="875"/>
      <c r="GKZ210" s="875"/>
      <c r="GLA210" s="875"/>
      <c r="GLB210" s="875"/>
      <c r="GLC210" s="875"/>
      <c r="GLD210" s="875"/>
      <c r="GLE210" s="875"/>
      <c r="GLF210" s="875"/>
      <c r="GLG210" s="875"/>
      <c r="GLH210" s="875"/>
      <c r="GLI210" s="875"/>
      <c r="GLJ210" s="875"/>
      <c r="GLK210" s="875"/>
      <c r="GLL210" s="875"/>
      <c r="GLM210" s="875"/>
      <c r="GLN210" s="875"/>
      <c r="GLO210" s="875"/>
      <c r="GLP210" s="875"/>
      <c r="GLQ210" s="875"/>
      <c r="GLR210" s="875"/>
      <c r="GLS210" s="875"/>
      <c r="GLT210" s="875"/>
      <c r="GLU210" s="875"/>
      <c r="GLV210" s="875"/>
      <c r="GLW210" s="875"/>
      <c r="GLX210" s="875"/>
      <c r="GLY210" s="875"/>
      <c r="GLZ210" s="875"/>
      <c r="GMA210" s="875"/>
      <c r="GMB210" s="875"/>
      <c r="GMC210" s="875"/>
      <c r="GMD210" s="875"/>
      <c r="GME210" s="875"/>
      <c r="GMF210" s="875"/>
      <c r="GMG210" s="875"/>
      <c r="GMH210" s="875"/>
      <c r="GMI210" s="875"/>
      <c r="GMJ210" s="875"/>
      <c r="GMK210" s="875"/>
      <c r="GML210" s="875"/>
      <c r="GMM210" s="875"/>
      <c r="GMN210" s="875"/>
      <c r="GMO210" s="875"/>
      <c r="GMP210" s="875"/>
      <c r="GMQ210" s="875"/>
      <c r="GMR210" s="875"/>
      <c r="GMS210" s="875"/>
      <c r="GMT210" s="875"/>
      <c r="GMU210" s="875"/>
      <c r="GMV210" s="875"/>
      <c r="GMW210" s="875"/>
      <c r="GMX210" s="875"/>
      <c r="GMY210" s="875"/>
      <c r="GMZ210" s="875"/>
      <c r="GNA210" s="875"/>
      <c r="GNB210" s="875"/>
      <c r="GNC210" s="875"/>
      <c r="GND210" s="875"/>
      <c r="GNE210" s="875"/>
      <c r="GNF210" s="875"/>
      <c r="GNG210" s="875"/>
      <c r="GNH210" s="875"/>
      <c r="GNI210" s="875"/>
      <c r="GNJ210" s="875"/>
      <c r="GNK210" s="875"/>
      <c r="GNL210" s="875"/>
      <c r="GNM210" s="875"/>
      <c r="GNN210" s="875"/>
      <c r="GNO210" s="875"/>
      <c r="GNP210" s="875"/>
      <c r="GNQ210" s="875"/>
      <c r="GNR210" s="875"/>
      <c r="GNS210" s="875"/>
      <c r="GNT210" s="875"/>
      <c r="GNU210" s="875"/>
      <c r="GNW210" s="875"/>
      <c r="GNX210" s="875"/>
      <c r="GNY210" s="875"/>
      <c r="GNZ210" s="875"/>
      <c r="GOA210" s="875"/>
      <c r="GOB210" s="875"/>
      <c r="GOC210" s="875"/>
      <c r="GOD210" s="875"/>
      <c r="GOE210" s="875"/>
      <c r="GOF210" s="875"/>
      <c r="GOG210" s="875"/>
      <c r="GOH210" s="875"/>
      <c r="GOI210" s="875"/>
      <c r="GOJ210" s="875"/>
      <c r="GOK210" s="875"/>
      <c r="GOL210" s="875"/>
      <c r="GOM210" s="875"/>
      <c r="GON210" s="875"/>
      <c r="GOO210" s="875"/>
      <c r="GOP210" s="875"/>
      <c r="GOQ210" s="875"/>
      <c r="GOR210" s="875"/>
      <c r="GOS210" s="875"/>
      <c r="GOT210" s="875"/>
      <c r="GOU210" s="875"/>
      <c r="GOV210" s="875"/>
      <c r="GOW210" s="875"/>
      <c r="GOX210" s="875"/>
      <c r="GOY210" s="875"/>
      <c r="GOZ210" s="875"/>
      <c r="GPA210" s="875"/>
      <c r="GPB210" s="875"/>
      <c r="GPC210" s="875"/>
      <c r="GPD210" s="875"/>
      <c r="GPE210" s="875"/>
      <c r="GPF210" s="875"/>
      <c r="GPG210" s="875"/>
      <c r="GPH210" s="875"/>
      <c r="GPI210" s="875"/>
      <c r="GPJ210" s="875"/>
      <c r="GPK210" s="875"/>
      <c r="GPL210" s="875"/>
      <c r="GPM210" s="875"/>
      <c r="GPN210" s="875"/>
      <c r="GPO210" s="875"/>
      <c r="GPP210" s="875"/>
      <c r="GPQ210" s="875"/>
      <c r="GPR210" s="875"/>
      <c r="GPS210" s="875"/>
      <c r="GPT210" s="875"/>
      <c r="GPU210" s="875"/>
      <c r="GPV210" s="875"/>
      <c r="GPW210" s="875"/>
      <c r="GPX210" s="875"/>
      <c r="GPY210" s="875"/>
      <c r="GPZ210" s="875"/>
      <c r="GQA210" s="875"/>
      <c r="GQB210" s="875"/>
      <c r="GQC210" s="875"/>
      <c r="GQD210" s="875"/>
      <c r="GQE210" s="875"/>
      <c r="GQF210" s="875"/>
      <c r="GQG210" s="875"/>
      <c r="GQH210" s="875"/>
      <c r="GQI210" s="875"/>
      <c r="GQJ210" s="875"/>
      <c r="GQK210" s="875"/>
      <c r="GQL210" s="875"/>
      <c r="GQM210" s="875"/>
      <c r="GQN210" s="875"/>
      <c r="GQO210" s="875"/>
      <c r="GQP210" s="875"/>
      <c r="GQQ210" s="875"/>
      <c r="GQR210" s="875"/>
      <c r="GQS210" s="875"/>
      <c r="GQT210" s="875"/>
      <c r="GQU210" s="875"/>
      <c r="GQV210" s="875"/>
      <c r="GQW210" s="875"/>
      <c r="GQX210" s="875"/>
      <c r="GQY210" s="875"/>
      <c r="GQZ210" s="875"/>
      <c r="GRA210" s="875"/>
      <c r="GRB210" s="875"/>
      <c r="GRC210" s="875"/>
      <c r="GRD210" s="875"/>
      <c r="GRE210" s="875"/>
      <c r="GRF210" s="875"/>
      <c r="GRG210" s="875"/>
      <c r="GRH210" s="875"/>
      <c r="GRI210" s="875"/>
      <c r="GRJ210" s="875"/>
      <c r="GRK210" s="875"/>
      <c r="GRL210" s="875"/>
      <c r="GRM210" s="875"/>
      <c r="GRN210" s="875"/>
      <c r="GRO210" s="875"/>
      <c r="GRP210" s="875"/>
      <c r="GRQ210" s="875"/>
      <c r="GRR210" s="875"/>
      <c r="GRS210" s="875"/>
      <c r="GRT210" s="875"/>
      <c r="GRU210" s="875"/>
      <c r="GRV210" s="875"/>
      <c r="GRW210" s="875"/>
      <c r="GRX210" s="875"/>
      <c r="GRY210" s="875"/>
      <c r="GRZ210" s="875"/>
      <c r="GSA210" s="875"/>
      <c r="GSB210" s="875"/>
      <c r="GSC210" s="875"/>
      <c r="GSD210" s="875"/>
      <c r="GSE210" s="875"/>
      <c r="GSF210" s="875"/>
      <c r="GSG210" s="875"/>
      <c r="GSH210" s="875"/>
      <c r="GSI210" s="875"/>
      <c r="GSJ210" s="875"/>
      <c r="GSK210" s="875"/>
      <c r="GSL210" s="875"/>
      <c r="GSM210" s="875"/>
      <c r="GSN210" s="875"/>
      <c r="GSO210" s="875"/>
      <c r="GSP210" s="875"/>
      <c r="GSQ210" s="875"/>
      <c r="GSR210" s="875"/>
      <c r="GSS210" s="875"/>
      <c r="GST210" s="875"/>
      <c r="GSU210" s="875"/>
      <c r="GSV210" s="875"/>
      <c r="GSW210" s="875"/>
      <c r="GSX210" s="875"/>
      <c r="GSY210" s="875"/>
      <c r="GSZ210" s="875"/>
      <c r="GTA210" s="875"/>
      <c r="GTB210" s="875"/>
      <c r="GTC210" s="875"/>
      <c r="GTD210" s="875"/>
      <c r="GTE210" s="875"/>
      <c r="GTF210" s="875"/>
      <c r="GTG210" s="875"/>
      <c r="GTH210" s="875"/>
      <c r="GTI210" s="875"/>
      <c r="GTJ210" s="875"/>
      <c r="GTK210" s="875"/>
      <c r="GTL210" s="875"/>
      <c r="GTM210" s="875"/>
      <c r="GTN210" s="875"/>
      <c r="GTO210" s="875"/>
      <c r="GTP210" s="875"/>
      <c r="GTQ210" s="875"/>
      <c r="GTR210" s="875"/>
      <c r="GTS210" s="875"/>
      <c r="GTT210" s="875"/>
      <c r="GTU210" s="875"/>
      <c r="GTV210" s="875"/>
      <c r="GTW210" s="875"/>
      <c r="GTX210" s="875"/>
      <c r="GTY210" s="875"/>
      <c r="GTZ210" s="875"/>
      <c r="GUA210" s="875"/>
      <c r="GUB210" s="875"/>
      <c r="GUC210" s="875"/>
      <c r="GUD210" s="875"/>
      <c r="GUE210" s="875"/>
      <c r="GUF210" s="875"/>
      <c r="GUG210" s="875"/>
      <c r="GUH210" s="875"/>
      <c r="GUI210" s="875"/>
      <c r="GUJ210" s="875"/>
      <c r="GUK210" s="875"/>
      <c r="GUL210" s="875"/>
      <c r="GUM210" s="875"/>
      <c r="GUN210" s="875"/>
      <c r="GUO210" s="875"/>
      <c r="GUP210" s="875"/>
      <c r="GUQ210" s="875"/>
      <c r="GUR210" s="875"/>
      <c r="GUS210" s="875"/>
      <c r="GUT210" s="875"/>
      <c r="GUU210" s="875"/>
      <c r="GUV210" s="875"/>
      <c r="GUW210" s="875"/>
      <c r="GUX210" s="875"/>
      <c r="GUY210" s="875"/>
      <c r="GUZ210" s="875"/>
      <c r="GVA210" s="875"/>
      <c r="GVB210" s="875"/>
      <c r="GVC210" s="875"/>
      <c r="GVD210" s="875"/>
      <c r="GVE210" s="875"/>
      <c r="GVF210" s="875"/>
      <c r="GVG210" s="875"/>
      <c r="GVH210" s="875"/>
      <c r="GVI210" s="875"/>
      <c r="GVJ210" s="875"/>
      <c r="GVK210" s="875"/>
      <c r="GVL210" s="875"/>
      <c r="GVM210" s="875"/>
      <c r="GVN210" s="875"/>
      <c r="GVO210" s="875"/>
      <c r="GVP210" s="875"/>
      <c r="GVQ210" s="875"/>
      <c r="GVR210" s="875"/>
      <c r="GVS210" s="875"/>
      <c r="GVT210" s="875"/>
      <c r="GVU210" s="875"/>
      <c r="GVV210" s="875"/>
      <c r="GVW210" s="875"/>
      <c r="GVX210" s="875"/>
      <c r="GVY210" s="875"/>
      <c r="GVZ210" s="875"/>
      <c r="GWA210" s="875"/>
      <c r="GWB210" s="875"/>
      <c r="GWC210" s="875"/>
      <c r="GWD210" s="875"/>
      <c r="GWE210" s="875"/>
      <c r="GWF210" s="875"/>
      <c r="GWG210" s="875"/>
      <c r="GWH210" s="875"/>
      <c r="GWI210" s="875"/>
      <c r="GWJ210" s="875"/>
      <c r="GWK210" s="875"/>
      <c r="GWL210" s="875"/>
      <c r="GWM210" s="875"/>
      <c r="GWN210" s="875"/>
      <c r="GWO210" s="875"/>
      <c r="GWP210" s="875"/>
      <c r="GWQ210" s="875"/>
      <c r="GWR210" s="875"/>
      <c r="GWS210" s="875"/>
      <c r="GWT210" s="875"/>
      <c r="GWU210" s="875"/>
      <c r="GWV210" s="875"/>
      <c r="GWW210" s="875"/>
      <c r="GWX210" s="875"/>
      <c r="GWY210" s="875"/>
      <c r="GWZ210" s="875"/>
      <c r="GXA210" s="875"/>
      <c r="GXB210" s="875"/>
      <c r="GXC210" s="875"/>
      <c r="GXD210" s="875"/>
      <c r="GXE210" s="875"/>
      <c r="GXF210" s="875"/>
      <c r="GXG210" s="875"/>
      <c r="GXH210" s="875"/>
      <c r="GXI210" s="875"/>
      <c r="GXJ210" s="875"/>
      <c r="GXK210" s="875"/>
      <c r="GXL210" s="875"/>
      <c r="GXM210" s="875"/>
      <c r="GXN210" s="875"/>
      <c r="GXO210" s="875"/>
      <c r="GXP210" s="875"/>
      <c r="GXQ210" s="875"/>
      <c r="GXS210" s="875"/>
      <c r="GXT210" s="875"/>
      <c r="GXU210" s="875"/>
      <c r="GXV210" s="875"/>
      <c r="GXW210" s="875"/>
      <c r="GXX210" s="875"/>
      <c r="GXY210" s="875"/>
      <c r="GXZ210" s="875"/>
      <c r="GYA210" s="875"/>
      <c r="GYB210" s="875"/>
      <c r="GYC210" s="875"/>
      <c r="GYD210" s="875"/>
      <c r="GYE210" s="875"/>
      <c r="GYF210" s="875"/>
      <c r="GYG210" s="875"/>
      <c r="GYH210" s="875"/>
      <c r="GYI210" s="875"/>
      <c r="GYJ210" s="875"/>
      <c r="GYK210" s="875"/>
      <c r="GYL210" s="875"/>
      <c r="GYM210" s="875"/>
      <c r="GYN210" s="875"/>
      <c r="GYO210" s="875"/>
      <c r="GYP210" s="875"/>
      <c r="GYQ210" s="875"/>
      <c r="GYR210" s="875"/>
      <c r="GYS210" s="875"/>
      <c r="GYT210" s="875"/>
      <c r="GYU210" s="875"/>
      <c r="GYV210" s="875"/>
      <c r="GYW210" s="875"/>
      <c r="GYX210" s="875"/>
      <c r="GYY210" s="875"/>
      <c r="GYZ210" s="875"/>
      <c r="GZA210" s="875"/>
      <c r="GZB210" s="875"/>
      <c r="GZC210" s="875"/>
      <c r="GZD210" s="875"/>
      <c r="GZE210" s="875"/>
      <c r="GZF210" s="875"/>
      <c r="GZG210" s="875"/>
      <c r="GZH210" s="875"/>
      <c r="GZI210" s="875"/>
      <c r="GZJ210" s="875"/>
      <c r="GZK210" s="875"/>
      <c r="GZL210" s="875"/>
      <c r="GZM210" s="875"/>
      <c r="GZN210" s="875"/>
      <c r="GZO210" s="875"/>
      <c r="GZP210" s="875"/>
      <c r="GZQ210" s="875"/>
      <c r="GZR210" s="875"/>
      <c r="GZS210" s="875"/>
      <c r="GZT210" s="875"/>
      <c r="GZU210" s="875"/>
      <c r="GZV210" s="875"/>
      <c r="GZW210" s="875"/>
      <c r="GZX210" s="875"/>
      <c r="GZY210" s="875"/>
      <c r="GZZ210" s="875"/>
      <c r="HAA210" s="875"/>
      <c r="HAB210" s="875"/>
      <c r="HAC210" s="875"/>
      <c r="HAD210" s="875"/>
      <c r="HAE210" s="875"/>
      <c r="HAF210" s="875"/>
      <c r="HAG210" s="875"/>
      <c r="HAH210" s="875"/>
      <c r="HAI210" s="875"/>
      <c r="HAJ210" s="875"/>
      <c r="HAK210" s="875"/>
      <c r="HAL210" s="875"/>
      <c r="HAM210" s="875"/>
      <c r="HAN210" s="875"/>
      <c r="HAO210" s="875"/>
      <c r="HAP210" s="875"/>
      <c r="HAQ210" s="875"/>
      <c r="HAR210" s="875"/>
      <c r="HAS210" s="875"/>
      <c r="HAT210" s="875"/>
      <c r="HAU210" s="875"/>
      <c r="HAV210" s="875"/>
      <c r="HAW210" s="875"/>
      <c r="HAX210" s="875"/>
      <c r="HAY210" s="875"/>
      <c r="HAZ210" s="875"/>
      <c r="HBA210" s="875"/>
      <c r="HBB210" s="875"/>
      <c r="HBC210" s="875"/>
      <c r="HBD210" s="875"/>
      <c r="HBE210" s="875"/>
      <c r="HBF210" s="875"/>
      <c r="HBG210" s="875"/>
      <c r="HBH210" s="875"/>
      <c r="HBI210" s="875"/>
      <c r="HBJ210" s="875"/>
      <c r="HBK210" s="875"/>
      <c r="HBL210" s="875"/>
      <c r="HBM210" s="875"/>
      <c r="HBN210" s="875"/>
      <c r="HBO210" s="875"/>
      <c r="HBP210" s="875"/>
      <c r="HBQ210" s="875"/>
      <c r="HBR210" s="875"/>
      <c r="HBS210" s="875"/>
      <c r="HBT210" s="875"/>
      <c r="HBU210" s="875"/>
      <c r="HBV210" s="875"/>
      <c r="HBW210" s="875"/>
      <c r="HBX210" s="875"/>
      <c r="HBY210" s="875"/>
      <c r="HBZ210" s="875"/>
      <c r="HCA210" s="875"/>
      <c r="HCB210" s="875"/>
      <c r="HCC210" s="875"/>
      <c r="HCD210" s="875"/>
      <c r="HCE210" s="875"/>
      <c r="HCF210" s="875"/>
      <c r="HCG210" s="875"/>
      <c r="HCH210" s="875"/>
      <c r="HCI210" s="875"/>
      <c r="HCJ210" s="875"/>
      <c r="HCK210" s="875"/>
      <c r="HCL210" s="875"/>
      <c r="HCM210" s="875"/>
      <c r="HCN210" s="875"/>
      <c r="HCO210" s="875"/>
      <c r="HCP210" s="875"/>
      <c r="HCQ210" s="875"/>
      <c r="HCR210" s="875"/>
      <c r="HCS210" s="875"/>
      <c r="HCT210" s="875"/>
      <c r="HCU210" s="875"/>
      <c r="HCV210" s="875"/>
      <c r="HCW210" s="875"/>
      <c r="HCX210" s="875"/>
      <c r="HCY210" s="875"/>
      <c r="HCZ210" s="875"/>
      <c r="HDA210" s="875"/>
      <c r="HDB210" s="875"/>
      <c r="HDC210" s="875"/>
      <c r="HDD210" s="875"/>
      <c r="HDE210" s="875"/>
      <c r="HDF210" s="875"/>
      <c r="HDG210" s="875"/>
      <c r="HDH210" s="875"/>
      <c r="HDI210" s="875"/>
      <c r="HDJ210" s="875"/>
      <c r="HDK210" s="875"/>
      <c r="HDL210" s="875"/>
      <c r="HDM210" s="875"/>
      <c r="HDN210" s="875"/>
      <c r="HDO210" s="875"/>
      <c r="HDP210" s="875"/>
      <c r="HDQ210" s="875"/>
      <c r="HDR210" s="875"/>
      <c r="HDS210" s="875"/>
      <c r="HDT210" s="875"/>
      <c r="HDU210" s="875"/>
      <c r="HDV210" s="875"/>
      <c r="HDW210" s="875"/>
      <c r="HDX210" s="875"/>
      <c r="HDY210" s="875"/>
      <c r="HDZ210" s="875"/>
      <c r="HEA210" s="875"/>
      <c r="HEB210" s="875"/>
      <c r="HEC210" s="875"/>
      <c r="HED210" s="875"/>
      <c r="HEE210" s="875"/>
      <c r="HEF210" s="875"/>
      <c r="HEG210" s="875"/>
      <c r="HEH210" s="875"/>
      <c r="HEI210" s="875"/>
      <c r="HEJ210" s="875"/>
      <c r="HEK210" s="875"/>
      <c r="HEL210" s="875"/>
      <c r="HEM210" s="875"/>
      <c r="HEN210" s="875"/>
      <c r="HEO210" s="875"/>
      <c r="HEP210" s="875"/>
      <c r="HEQ210" s="875"/>
      <c r="HER210" s="875"/>
      <c r="HES210" s="875"/>
      <c r="HET210" s="875"/>
      <c r="HEU210" s="875"/>
      <c r="HEV210" s="875"/>
      <c r="HEW210" s="875"/>
      <c r="HEX210" s="875"/>
      <c r="HEY210" s="875"/>
      <c r="HEZ210" s="875"/>
      <c r="HFA210" s="875"/>
      <c r="HFB210" s="875"/>
      <c r="HFC210" s="875"/>
      <c r="HFD210" s="875"/>
      <c r="HFE210" s="875"/>
      <c r="HFF210" s="875"/>
      <c r="HFG210" s="875"/>
      <c r="HFH210" s="875"/>
      <c r="HFI210" s="875"/>
      <c r="HFJ210" s="875"/>
      <c r="HFK210" s="875"/>
      <c r="HFL210" s="875"/>
      <c r="HFM210" s="875"/>
      <c r="HFN210" s="875"/>
      <c r="HFO210" s="875"/>
      <c r="HFP210" s="875"/>
      <c r="HFQ210" s="875"/>
      <c r="HFR210" s="875"/>
      <c r="HFS210" s="875"/>
      <c r="HFT210" s="875"/>
      <c r="HFU210" s="875"/>
      <c r="HFV210" s="875"/>
      <c r="HFW210" s="875"/>
      <c r="HFX210" s="875"/>
      <c r="HFY210" s="875"/>
      <c r="HFZ210" s="875"/>
      <c r="HGA210" s="875"/>
      <c r="HGB210" s="875"/>
      <c r="HGC210" s="875"/>
      <c r="HGD210" s="875"/>
      <c r="HGE210" s="875"/>
      <c r="HGF210" s="875"/>
      <c r="HGG210" s="875"/>
      <c r="HGH210" s="875"/>
      <c r="HGI210" s="875"/>
      <c r="HGJ210" s="875"/>
      <c r="HGK210" s="875"/>
      <c r="HGL210" s="875"/>
      <c r="HGM210" s="875"/>
      <c r="HGN210" s="875"/>
      <c r="HGO210" s="875"/>
      <c r="HGP210" s="875"/>
      <c r="HGQ210" s="875"/>
      <c r="HGR210" s="875"/>
      <c r="HGS210" s="875"/>
      <c r="HGT210" s="875"/>
      <c r="HGU210" s="875"/>
      <c r="HGV210" s="875"/>
      <c r="HGW210" s="875"/>
      <c r="HGX210" s="875"/>
      <c r="HGY210" s="875"/>
      <c r="HGZ210" s="875"/>
      <c r="HHA210" s="875"/>
      <c r="HHB210" s="875"/>
      <c r="HHC210" s="875"/>
      <c r="HHD210" s="875"/>
      <c r="HHE210" s="875"/>
      <c r="HHF210" s="875"/>
      <c r="HHG210" s="875"/>
      <c r="HHH210" s="875"/>
      <c r="HHI210" s="875"/>
      <c r="HHJ210" s="875"/>
      <c r="HHK210" s="875"/>
      <c r="HHL210" s="875"/>
      <c r="HHM210" s="875"/>
      <c r="HHO210" s="875"/>
      <c r="HHP210" s="875"/>
      <c r="HHQ210" s="875"/>
      <c r="HHR210" s="875"/>
      <c r="HHS210" s="875"/>
      <c r="HHT210" s="875"/>
      <c r="HHU210" s="875"/>
      <c r="HHV210" s="875"/>
      <c r="HHW210" s="875"/>
      <c r="HHX210" s="875"/>
      <c r="HHY210" s="875"/>
      <c r="HHZ210" s="875"/>
      <c r="HIA210" s="875"/>
      <c r="HIB210" s="875"/>
      <c r="HIC210" s="875"/>
      <c r="HID210" s="875"/>
      <c r="HIE210" s="875"/>
      <c r="HIF210" s="875"/>
      <c r="HIG210" s="875"/>
      <c r="HIH210" s="875"/>
      <c r="HII210" s="875"/>
      <c r="HIJ210" s="875"/>
      <c r="HIK210" s="875"/>
      <c r="HIL210" s="875"/>
      <c r="HIM210" s="875"/>
      <c r="HIN210" s="875"/>
      <c r="HIO210" s="875"/>
      <c r="HIP210" s="875"/>
      <c r="HIQ210" s="875"/>
      <c r="HIR210" s="875"/>
      <c r="HIS210" s="875"/>
      <c r="HIT210" s="875"/>
      <c r="HIU210" s="875"/>
      <c r="HIV210" s="875"/>
      <c r="HIW210" s="875"/>
      <c r="HIX210" s="875"/>
      <c r="HIY210" s="875"/>
      <c r="HIZ210" s="875"/>
      <c r="HJA210" s="875"/>
      <c r="HJB210" s="875"/>
      <c r="HJC210" s="875"/>
      <c r="HJD210" s="875"/>
      <c r="HJE210" s="875"/>
      <c r="HJF210" s="875"/>
      <c r="HJG210" s="875"/>
      <c r="HJH210" s="875"/>
      <c r="HJI210" s="875"/>
      <c r="HJJ210" s="875"/>
      <c r="HJK210" s="875"/>
      <c r="HJL210" s="875"/>
      <c r="HJM210" s="875"/>
      <c r="HJN210" s="875"/>
      <c r="HJO210" s="875"/>
      <c r="HJP210" s="875"/>
      <c r="HJQ210" s="875"/>
      <c r="HJR210" s="875"/>
      <c r="HJS210" s="875"/>
      <c r="HJT210" s="875"/>
      <c r="HJU210" s="875"/>
      <c r="HJV210" s="875"/>
      <c r="HJW210" s="875"/>
      <c r="HJX210" s="875"/>
      <c r="HJY210" s="875"/>
      <c r="HJZ210" s="875"/>
      <c r="HKA210" s="875"/>
      <c r="HKB210" s="875"/>
      <c r="HKC210" s="875"/>
      <c r="HKD210" s="875"/>
      <c r="HKE210" s="875"/>
      <c r="HKF210" s="875"/>
      <c r="HKG210" s="875"/>
      <c r="HKH210" s="875"/>
      <c r="HKI210" s="875"/>
      <c r="HKJ210" s="875"/>
      <c r="HKK210" s="875"/>
      <c r="HKL210" s="875"/>
      <c r="HKM210" s="875"/>
      <c r="HKN210" s="875"/>
      <c r="HKO210" s="875"/>
      <c r="HKP210" s="875"/>
      <c r="HKQ210" s="875"/>
      <c r="HKR210" s="875"/>
      <c r="HKS210" s="875"/>
      <c r="HKT210" s="875"/>
      <c r="HKU210" s="875"/>
      <c r="HKV210" s="875"/>
      <c r="HKW210" s="875"/>
      <c r="HKX210" s="875"/>
      <c r="HKY210" s="875"/>
      <c r="HKZ210" s="875"/>
      <c r="HLA210" s="875"/>
      <c r="HLB210" s="875"/>
      <c r="HLC210" s="875"/>
      <c r="HLD210" s="875"/>
      <c r="HLE210" s="875"/>
      <c r="HLF210" s="875"/>
      <c r="HLG210" s="875"/>
      <c r="HLH210" s="875"/>
      <c r="HLI210" s="875"/>
      <c r="HLJ210" s="875"/>
      <c r="HLK210" s="875"/>
      <c r="HLL210" s="875"/>
      <c r="HLM210" s="875"/>
      <c r="HLN210" s="875"/>
      <c r="HLO210" s="875"/>
      <c r="HLP210" s="875"/>
      <c r="HLQ210" s="875"/>
      <c r="HLR210" s="875"/>
      <c r="HLS210" s="875"/>
      <c r="HLT210" s="875"/>
      <c r="HLU210" s="875"/>
      <c r="HLV210" s="875"/>
      <c r="HLW210" s="875"/>
      <c r="HLX210" s="875"/>
      <c r="HLY210" s="875"/>
      <c r="HLZ210" s="875"/>
      <c r="HMA210" s="875"/>
      <c r="HMB210" s="875"/>
      <c r="HMC210" s="875"/>
      <c r="HMD210" s="875"/>
      <c r="HME210" s="875"/>
      <c r="HMF210" s="875"/>
      <c r="HMG210" s="875"/>
      <c r="HMH210" s="875"/>
      <c r="HMI210" s="875"/>
      <c r="HMJ210" s="875"/>
      <c r="HMK210" s="875"/>
      <c r="HML210" s="875"/>
      <c r="HMM210" s="875"/>
      <c r="HMN210" s="875"/>
      <c r="HMO210" s="875"/>
      <c r="HMP210" s="875"/>
      <c r="HMQ210" s="875"/>
      <c r="HMR210" s="875"/>
      <c r="HMS210" s="875"/>
      <c r="HMT210" s="875"/>
      <c r="HMU210" s="875"/>
      <c r="HMV210" s="875"/>
      <c r="HMW210" s="875"/>
      <c r="HMX210" s="875"/>
      <c r="HMY210" s="875"/>
      <c r="HMZ210" s="875"/>
      <c r="HNA210" s="875"/>
      <c r="HNB210" s="875"/>
      <c r="HNC210" s="875"/>
      <c r="HND210" s="875"/>
      <c r="HNE210" s="875"/>
      <c r="HNF210" s="875"/>
      <c r="HNG210" s="875"/>
      <c r="HNH210" s="875"/>
      <c r="HNI210" s="875"/>
      <c r="HNJ210" s="875"/>
      <c r="HNK210" s="875"/>
      <c r="HNL210" s="875"/>
      <c r="HNM210" s="875"/>
      <c r="HNN210" s="875"/>
      <c r="HNO210" s="875"/>
      <c r="HNP210" s="875"/>
      <c r="HNQ210" s="875"/>
      <c r="HNR210" s="875"/>
      <c r="HNS210" s="875"/>
      <c r="HNT210" s="875"/>
      <c r="HNU210" s="875"/>
      <c r="HNV210" s="875"/>
      <c r="HNW210" s="875"/>
      <c r="HNX210" s="875"/>
      <c r="HNY210" s="875"/>
      <c r="HNZ210" s="875"/>
      <c r="HOA210" s="875"/>
      <c r="HOB210" s="875"/>
      <c r="HOC210" s="875"/>
      <c r="HOD210" s="875"/>
      <c r="HOE210" s="875"/>
      <c r="HOF210" s="875"/>
      <c r="HOG210" s="875"/>
      <c r="HOH210" s="875"/>
      <c r="HOI210" s="875"/>
      <c r="HOJ210" s="875"/>
      <c r="HOK210" s="875"/>
      <c r="HOL210" s="875"/>
      <c r="HOM210" s="875"/>
      <c r="HON210" s="875"/>
      <c r="HOO210" s="875"/>
      <c r="HOP210" s="875"/>
      <c r="HOQ210" s="875"/>
      <c r="HOR210" s="875"/>
      <c r="HOS210" s="875"/>
      <c r="HOT210" s="875"/>
      <c r="HOU210" s="875"/>
      <c r="HOV210" s="875"/>
      <c r="HOW210" s="875"/>
      <c r="HOX210" s="875"/>
      <c r="HOY210" s="875"/>
      <c r="HOZ210" s="875"/>
      <c r="HPA210" s="875"/>
      <c r="HPB210" s="875"/>
      <c r="HPC210" s="875"/>
      <c r="HPD210" s="875"/>
      <c r="HPE210" s="875"/>
      <c r="HPF210" s="875"/>
      <c r="HPG210" s="875"/>
      <c r="HPH210" s="875"/>
      <c r="HPI210" s="875"/>
      <c r="HPJ210" s="875"/>
      <c r="HPK210" s="875"/>
      <c r="HPL210" s="875"/>
      <c r="HPM210" s="875"/>
      <c r="HPN210" s="875"/>
      <c r="HPO210" s="875"/>
      <c r="HPP210" s="875"/>
      <c r="HPQ210" s="875"/>
      <c r="HPR210" s="875"/>
      <c r="HPS210" s="875"/>
      <c r="HPT210" s="875"/>
      <c r="HPU210" s="875"/>
      <c r="HPV210" s="875"/>
      <c r="HPW210" s="875"/>
      <c r="HPX210" s="875"/>
      <c r="HPY210" s="875"/>
      <c r="HPZ210" s="875"/>
      <c r="HQA210" s="875"/>
      <c r="HQB210" s="875"/>
      <c r="HQC210" s="875"/>
      <c r="HQD210" s="875"/>
      <c r="HQE210" s="875"/>
      <c r="HQF210" s="875"/>
      <c r="HQG210" s="875"/>
      <c r="HQH210" s="875"/>
      <c r="HQI210" s="875"/>
      <c r="HQJ210" s="875"/>
      <c r="HQK210" s="875"/>
      <c r="HQL210" s="875"/>
      <c r="HQM210" s="875"/>
      <c r="HQN210" s="875"/>
      <c r="HQO210" s="875"/>
      <c r="HQP210" s="875"/>
      <c r="HQQ210" s="875"/>
      <c r="HQR210" s="875"/>
      <c r="HQS210" s="875"/>
      <c r="HQT210" s="875"/>
      <c r="HQU210" s="875"/>
      <c r="HQV210" s="875"/>
      <c r="HQW210" s="875"/>
      <c r="HQX210" s="875"/>
      <c r="HQY210" s="875"/>
      <c r="HQZ210" s="875"/>
      <c r="HRA210" s="875"/>
      <c r="HRB210" s="875"/>
      <c r="HRC210" s="875"/>
      <c r="HRD210" s="875"/>
      <c r="HRE210" s="875"/>
      <c r="HRF210" s="875"/>
      <c r="HRG210" s="875"/>
      <c r="HRH210" s="875"/>
      <c r="HRI210" s="875"/>
      <c r="HRK210" s="875"/>
      <c r="HRL210" s="875"/>
      <c r="HRM210" s="875"/>
      <c r="HRN210" s="875"/>
      <c r="HRO210" s="875"/>
      <c r="HRP210" s="875"/>
      <c r="HRQ210" s="875"/>
      <c r="HRR210" s="875"/>
      <c r="HRS210" s="875"/>
      <c r="HRT210" s="875"/>
      <c r="HRU210" s="875"/>
      <c r="HRV210" s="875"/>
      <c r="HRW210" s="875"/>
      <c r="HRX210" s="875"/>
      <c r="HRY210" s="875"/>
      <c r="HRZ210" s="875"/>
      <c r="HSA210" s="875"/>
      <c r="HSB210" s="875"/>
      <c r="HSC210" s="875"/>
      <c r="HSD210" s="875"/>
      <c r="HSE210" s="875"/>
      <c r="HSF210" s="875"/>
      <c r="HSG210" s="875"/>
      <c r="HSH210" s="875"/>
      <c r="HSI210" s="875"/>
      <c r="HSJ210" s="875"/>
      <c r="HSK210" s="875"/>
      <c r="HSL210" s="875"/>
      <c r="HSM210" s="875"/>
      <c r="HSN210" s="875"/>
      <c r="HSO210" s="875"/>
      <c r="HSP210" s="875"/>
      <c r="HSQ210" s="875"/>
      <c r="HSR210" s="875"/>
      <c r="HSS210" s="875"/>
      <c r="HST210" s="875"/>
      <c r="HSU210" s="875"/>
      <c r="HSV210" s="875"/>
      <c r="HSW210" s="875"/>
      <c r="HSX210" s="875"/>
      <c r="HSY210" s="875"/>
      <c r="HSZ210" s="875"/>
      <c r="HTA210" s="875"/>
      <c r="HTB210" s="875"/>
      <c r="HTC210" s="875"/>
      <c r="HTD210" s="875"/>
      <c r="HTE210" s="875"/>
      <c r="HTF210" s="875"/>
      <c r="HTG210" s="875"/>
      <c r="HTH210" s="875"/>
      <c r="HTI210" s="875"/>
      <c r="HTJ210" s="875"/>
      <c r="HTK210" s="875"/>
      <c r="HTL210" s="875"/>
      <c r="HTM210" s="875"/>
      <c r="HTN210" s="875"/>
      <c r="HTO210" s="875"/>
      <c r="HTP210" s="875"/>
      <c r="HTQ210" s="875"/>
      <c r="HTR210" s="875"/>
      <c r="HTS210" s="875"/>
      <c r="HTT210" s="875"/>
      <c r="HTU210" s="875"/>
      <c r="HTV210" s="875"/>
      <c r="HTW210" s="875"/>
      <c r="HTX210" s="875"/>
      <c r="HTY210" s="875"/>
      <c r="HTZ210" s="875"/>
      <c r="HUA210" s="875"/>
      <c r="HUB210" s="875"/>
      <c r="HUC210" s="875"/>
      <c r="HUD210" s="875"/>
      <c r="HUE210" s="875"/>
      <c r="HUF210" s="875"/>
      <c r="HUG210" s="875"/>
      <c r="HUH210" s="875"/>
      <c r="HUI210" s="875"/>
      <c r="HUJ210" s="875"/>
      <c r="HUK210" s="875"/>
      <c r="HUL210" s="875"/>
      <c r="HUM210" s="875"/>
      <c r="HUN210" s="875"/>
      <c r="HUO210" s="875"/>
      <c r="HUP210" s="875"/>
      <c r="HUQ210" s="875"/>
      <c r="HUR210" s="875"/>
      <c r="HUS210" s="875"/>
      <c r="HUT210" s="875"/>
      <c r="HUU210" s="875"/>
      <c r="HUV210" s="875"/>
      <c r="HUW210" s="875"/>
      <c r="HUX210" s="875"/>
      <c r="HUY210" s="875"/>
      <c r="HUZ210" s="875"/>
      <c r="HVA210" s="875"/>
      <c r="HVB210" s="875"/>
      <c r="HVC210" s="875"/>
      <c r="HVD210" s="875"/>
      <c r="HVE210" s="875"/>
      <c r="HVF210" s="875"/>
      <c r="HVG210" s="875"/>
      <c r="HVH210" s="875"/>
      <c r="HVI210" s="875"/>
      <c r="HVJ210" s="875"/>
      <c r="HVK210" s="875"/>
      <c r="HVL210" s="875"/>
      <c r="HVM210" s="875"/>
      <c r="HVN210" s="875"/>
      <c r="HVO210" s="875"/>
      <c r="HVP210" s="875"/>
      <c r="HVQ210" s="875"/>
      <c r="HVR210" s="875"/>
      <c r="HVS210" s="875"/>
      <c r="HVT210" s="875"/>
      <c r="HVU210" s="875"/>
      <c r="HVV210" s="875"/>
      <c r="HVW210" s="875"/>
      <c r="HVX210" s="875"/>
      <c r="HVY210" s="875"/>
      <c r="HVZ210" s="875"/>
      <c r="HWA210" s="875"/>
      <c r="HWB210" s="875"/>
      <c r="HWC210" s="875"/>
      <c r="HWD210" s="875"/>
      <c r="HWE210" s="875"/>
      <c r="HWF210" s="875"/>
      <c r="HWG210" s="875"/>
      <c r="HWH210" s="875"/>
      <c r="HWI210" s="875"/>
      <c r="HWJ210" s="875"/>
      <c r="HWK210" s="875"/>
      <c r="HWL210" s="875"/>
      <c r="HWM210" s="875"/>
      <c r="HWN210" s="875"/>
      <c r="HWO210" s="875"/>
      <c r="HWP210" s="875"/>
      <c r="HWQ210" s="875"/>
      <c r="HWR210" s="875"/>
      <c r="HWS210" s="875"/>
      <c r="HWT210" s="875"/>
      <c r="HWU210" s="875"/>
      <c r="HWV210" s="875"/>
      <c r="HWW210" s="875"/>
      <c r="HWX210" s="875"/>
      <c r="HWY210" s="875"/>
      <c r="HWZ210" s="875"/>
      <c r="HXA210" s="875"/>
      <c r="HXB210" s="875"/>
      <c r="HXC210" s="875"/>
      <c r="HXD210" s="875"/>
      <c r="HXE210" s="875"/>
      <c r="HXF210" s="875"/>
      <c r="HXG210" s="875"/>
      <c r="HXH210" s="875"/>
      <c r="HXI210" s="875"/>
      <c r="HXJ210" s="875"/>
      <c r="HXK210" s="875"/>
      <c r="HXL210" s="875"/>
      <c r="HXM210" s="875"/>
      <c r="HXN210" s="875"/>
      <c r="HXO210" s="875"/>
      <c r="HXP210" s="875"/>
      <c r="HXQ210" s="875"/>
      <c r="HXR210" s="875"/>
      <c r="HXS210" s="875"/>
      <c r="HXT210" s="875"/>
      <c r="HXU210" s="875"/>
      <c r="HXV210" s="875"/>
      <c r="HXW210" s="875"/>
      <c r="HXX210" s="875"/>
      <c r="HXY210" s="875"/>
      <c r="HXZ210" s="875"/>
      <c r="HYA210" s="875"/>
      <c r="HYB210" s="875"/>
      <c r="HYC210" s="875"/>
      <c r="HYD210" s="875"/>
      <c r="HYE210" s="875"/>
      <c r="HYF210" s="875"/>
      <c r="HYG210" s="875"/>
      <c r="HYH210" s="875"/>
      <c r="HYI210" s="875"/>
      <c r="HYJ210" s="875"/>
      <c r="HYK210" s="875"/>
      <c r="HYL210" s="875"/>
      <c r="HYM210" s="875"/>
      <c r="HYN210" s="875"/>
      <c r="HYO210" s="875"/>
      <c r="HYP210" s="875"/>
      <c r="HYQ210" s="875"/>
      <c r="HYR210" s="875"/>
      <c r="HYS210" s="875"/>
      <c r="HYT210" s="875"/>
      <c r="HYU210" s="875"/>
      <c r="HYV210" s="875"/>
      <c r="HYW210" s="875"/>
      <c r="HYX210" s="875"/>
      <c r="HYY210" s="875"/>
      <c r="HYZ210" s="875"/>
      <c r="HZA210" s="875"/>
      <c r="HZB210" s="875"/>
      <c r="HZC210" s="875"/>
      <c r="HZD210" s="875"/>
      <c r="HZE210" s="875"/>
      <c r="HZF210" s="875"/>
      <c r="HZG210" s="875"/>
      <c r="HZH210" s="875"/>
      <c r="HZI210" s="875"/>
      <c r="HZJ210" s="875"/>
      <c r="HZK210" s="875"/>
      <c r="HZL210" s="875"/>
      <c r="HZM210" s="875"/>
      <c r="HZN210" s="875"/>
      <c r="HZO210" s="875"/>
      <c r="HZP210" s="875"/>
      <c r="HZQ210" s="875"/>
      <c r="HZR210" s="875"/>
      <c r="HZS210" s="875"/>
      <c r="HZT210" s="875"/>
      <c r="HZU210" s="875"/>
      <c r="HZV210" s="875"/>
      <c r="HZW210" s="875"/>
      <c r="HZX210" s="875"/>
      <c r="HZY210" s="875"/>
      <c r="HZZ210" s="875"/>
      <c r="IAA210" s="875"/>
      <c r="IAB210" s="875"/>
      <c r="IAC210" s="875"/>
      <c r="IAD210" s="875"/>
      <c r="IAE210" s="875"/>
      <c r="IAF210" s="875"/>
      <c r="IAG210" s="875"/>
      <c r="IAH210" s="875"/>
      <c r="IAI210" s="875"/>
      <c r="IAJ210" s="875"/>
      <c r="IAK210" s="875"/>
      <c r="IAL210" s="875"/>
      <c r="IAM210" s="875"/>
      <c r="IAN210" s="875"/>
      <c r="IAO210" s="875"/>
      <c r="IAP210" s="875"/>
      <c r="IAQ210" s="875"/>
      <c r="IAR210" s="875"/>
      <c r="IAS210" s="875"/>
      <c r="IAT210" s="875"/>
      <c r="IAU210" s="875"/>
      <c r="IAV210" s="875"/>
      <c r="IAW210" s="875"/>
      <c r="IAX210" s="875"/>
      <c r="IAY210" s="875"/>
      <c r="IAZ210" s="875"/>
      <c r="IBA210" s="875"/>
      <c r="IBB210" s="875"/>
      <c r="IBC210" s="875"/>
      <c r="IBD210" s="875"/>
      <c r="IBE210" s="875"/>
      <c r="IBG210" s="875"/>
      <c r="IBH210" s="875"/>
      <c r="IBI210" s="875"/>
      <c r="IBJ210" s="875"/>
      <c r="IBK210" s="875"/>
      <c r="IBL210" s="875"/>
      <c r="IBM210" s="875"/>
      <c r="IBN210" s="875"/>
      <c r="IBO210" s="875"/>
      <c r="IBP210" s="875"/>
      <c r="IBQ210" s="875"/>
      <c r="IBR210" s="875"/>
      <c r="IBS210" s="875"/>
      <c r="IBT210" s="875"/>
      <c r="IBU210" s="875"/>
      <c r="IBV210" s="875"/>
      <c r="IBW210" s="875"/>
      <c r="IBX210" s="875"/>
      <c r="IBY210" s="875"/>
      <c r="IBZ210" s="875"/>
      <c r="ICA210" s="875"/>
      <c r="ICB210" s="875"/>
      <c r="ICC210" s="875"/>
      <c r="ICD210" s="875"/>
      <c r="ICE210" s="875"/>
      <c r="ICF210" s="875"/>
      <c r="ICG210" s="875"/>
      <c r="ICH210" s="875"/>
      <c r="ICI210" s="875"/>
      <c r="ICJ210" s="875"/>
      <c r="ICK210" s="875"/>
      <c r="ICL210" s="875"/>
      <c r="ICM210" s="875"/>
      <c r="ICN210" s="875"/>
      <c r="ICO210" s="875"/>
      <c r="ICP210" s="875"/>
      <c r="ICQ210" s="875"/>
      <c r="ICR210" s="875"/>
      <c r="ICS210" s="875"/>
      <c r="ICT210" s="875"/>
      <c r="ICU210" s="875"/>
      <c r="ICV210" s="875"/>
      <c r="ICW210" s="875"/>
      <c r="ICX210" s="875"/>
      <c r="ICY210" s="875"/>
      <c r="ICZ210" s="875"/>
      <c r="IDA210" s="875"/>
      <c r="IDB210" s="875"/>
      <c r="IDC210" s="875"/>
      <c r="IDD210" s="875"/>
      <c r="IDE210" s="875"/>
      <c r="IDF210" s="875"/>
      <c r="IDG210" s="875"/>
      <c r="IDH210" s="875"/>
      <c r="IDI210" s="875"/>
      <c r="IDJ210" s="875"/>
      <c r="IDK210" s="875"/>
      <c r="IDL210" s="875"/>
      <c r="IDM210" s="875"/>
      <c r="IDN210" s="875"/>
      <c r="IDO210" s="875"/>
      <c r="IDP210" s="875"/>
      <c r="IDQ210" s="875"/>
      <c r="IDR210" s="875"/>
      <c r="IDS210" s="875"/>
      <c r="IDT210" s="875"/>
      <c r="IDU210" s="875"/>
      <c r="IDV210" s="875"/>
      <c r="IDW210" s="875"/>
      <c r="IDX210" s="875"/>
      <c r="IDY210" s="875"/>
      <c r="IDZ210" s="875"/>
      <c r="IEA210" s="875"/>
      <c r="IEB210" s="875"/>
      <c r="IEC210" s="875"/>
      <c r="IED210" s="875"/>
      <c r="IEE210" s="875"/>
      <c r="IEF210" s="875"/>
      <c r="IEG210" s="875"/>
      <c r="IEH210" s="875"/>
      <c r="IEI210" s="875"/>
      <c r="IEJ210" s="875"/>
      <c r="IEK210" s="875"/>
      <c r="IEL210" s="875"/>
      <c r="IEM210" s="875"/>
      <c r="IEN210" s="875"/>
      <c r="IEO210" s="875"/>
      <c r="IEP210" s="875"/>
      <c r="IEQ210" s="875"/>
      <c r="IER210" s="875"/>
      <c r="IES210" s="875"/>
      <c r="IET210" s="875"/>
      <c r="IEU210" s="875"/>
      <c r="IEV210" s="875"/>
      <c r="IEW210" s="875"/>
      <c r="IEX210" s="875"/>
      <c r="IEY210" s="875"/>
      <c r="IEZ210" s="875"/>
      <c r="IFA210" s="875"/>
      <c r="IFB210" s="875"/>
      <c r="IFC210" s="875"/>
      <c r="IFD210" s="875"/>
      <c r="IFE210" s="875"/>
      <c r="IFF210" s="875"/>
      <c r="IFG210" s="875"/>
      <c r="IFH210" s="875"/>
      <c r="IFI210" s="875"/>
      <c r="IFJ210" s="875"/>
      <c r="IFK210" s="875"/>
      <c r="IFL210" s="875"/>
      <c r="IFM210" s="875"/>
      <c r="IFN210" s="875"/>
      <c r="IFO210" s="875"/>
      <c r="IFP210" s="875"/>
      <c r="IFQ210" s="875"/>
      <c r="IFR210" s="875"/>
      <c r="IFS210" s="875"/>
      <c r="IFT210" s="875"/>
      <c r="IFU210" s="875"/>
      <c r="IFV210" s="875"/>
      <c r="IFW210" s="875"/>
      <c r="IFX210" s="875"/>
      <c r="IFY210" s="875"/>
      <c r="IFZ210" s="875"/>
      <c r="IGA210" s="875"/>
      <c r="IGB210" s="875"/>
      <c r="IGC210" s="875"/>
      <c r="IGD210" s="875"/>
      <c r="IGE210" s="875"/>
      <c r="IGF210" s="875"/>
      <c r="IGG210" s="875"/>
      <c r="IGH210" s="875"/>
      <c r="IGI210" s="875"/>
      <c r="IGJ210" s="875"/>
      <c r="IGK210" s="875"/>
      <c r="IGL210" s="875"/>
      <c r="IGM210" s="875"/>
      <c r="IGN210" s="875"/>
      <c r="IGO210" s="875"/>
      <c r="IGP210" s="875"/>
      <c r="IGQ210" s="875"/>
      <c r="IGR210" s="875"/>
      <c r="IGS210" s="875"/>
      <c r="IGT210" s="875"/>
      <c r="IGU210" s="875"/>
      <c r="IGV210" s="875"/>
      <c r="IGW210" s="875"/>
      <c r="IGX210" s="875"/>
      <c r="IGY210" s="875"/>
      <c r="IGZ210" s="875"/>
      <c r="IHA210" s="875"/>
      <c r="IHB210" s="875"/>
      <c r="IHC210" s="875"/>
      <c r="IHD210" s="875"/>
      <c r="IHE210" s="875"/>
      <c r="IHF210" s="875"/>
      <c r="IHG210" s="875"/>
      <c r="IHH210" s="875"/>
      <c r="IHI210" s="875"/>
      <c r="IHJ210" s="875"/>
      <c r="IHK210" s="875"/>
      <c r="IHL210" s="875"/>
      <c r="IHM210" s="875"/>
      <c r="IHN210" s="875"/>
      <c r="IHO210" s="875"/>
      <c r="IHP210" s="875"/>
      <c r="IHQ210" s="875"/>
      <c r="IHR210" s="875"/>
      <c r="IHS210" s="875"/>
      <c r="IHT210" s="875"/>
      <c r="IHU210" s="875"/>
      <c r="IHV210" s="875"/>
      <c r="IHW210" s="875"/>
      <c r="IHX210" s="875"/>
      <c r="IHY210" s="875"/>
      <c r="IHZ210" s="875"/>
      <c r="IIA210" s="875"/>
      <c r="IIB210" s="875"/>
      <c r="IIC210" s="875"/>
      <c r="IID210" s="875"/>
      <c r="IIE210" s="875"/>
      <c r="IIF210" s="875"/>
      <c r="IIG210" s="875"/>
      <c r="IIH210" s="875"/>
      <c r="III210" s="875"/>
      <c r="IIJ210" s="875"/>
      <c r="IIK210" s="875"/>
      <c r="IIL210" s="875"/>
      <c r="IIM210" s="875"/>
      <c r="IIN210" s="875"/>
      <c r="IIO210" s="875"/>
      <c r="IIP210" s="875"/>
      <c r="IIQ210" s="875"/>
      <c r="IIR210" s="875"/>
      <c r="IIS210" s="875"/>
      <c r="IIT210" s="875"/>
      <c r="IIU210" s="875"/>
      <c r="IIV210" s="875"/>
      <c r="IIW210" s="875"/>
      <c r="IIX210" s="875"/>
      <c r="IIY210" s="875"/>
      <c r="IIZ210" s="875"/>
      <c r="IJA210" s="875"/>
      <c r="IJB210" s="875"/>
      <c r="IJC210" s="875"/>
      <c r="IJD210" s="875"/>
      <c r="IJE210" s="875"/>
      <c r="IJF210" s="875"/>
      <c r="IJG210" s="875"/>
      <c r="IJH210" s="875"/>
      <c r="IJI210" s="875"/>
      <c r="IJJ210" s="875"/>
      <c r="IJK210" s="875"/>
      <c r="IJL210" s="875"/>
      <c r="IJM210" s="875"/>
      <c r="IJN210" s="875"/>
      <c r="IJO210" s="875"/>
      <c r="IJP210" s="875"/>
      <c r="IJQ210" s="875"/>
      <c r="IJR210" s="875"/>
      <c r="IJS210" s="875"/>
      <c r="IJT210" s="875"/>
      <c r="IJU210" s="875"/>
      <c r="IJV210" s="875"/>
      <c r="IJW210" s="875"/>
      <c r="IJX210" s="875"/>
      <c r="IJY210" s="875"/>
      <c r="IJZ210" s="875"/>
      <c r="IKA210" s="875"/>
      <c r="IKB210" s="875"/>
      <c r="IKC210" s="875"/>
      <c r="IKD210" s="875"/>
      <c r="IKE210" s="875"/>
      <c r="IKF210" s="875"/>
      <c r="IKG210" s="875"/>
      <c r="IKH210" s="875"/>
      <c r="IKI210" s="875"/>
      <c r="IKJ210" s="875"/>
      <c r="IKK210" s="875"/>
      <c r="IKL210" s="875"/>
      <c r="IKM210" s="875"/>
      <c r="IKN210" s="875"/>
      <c r="IKO210" s="875"/>
      <c r="IKP210" s="875"/>
      <c r="IKQ210" s="875"/>
      <c r="IKR210" s="875"/>
      <c r="IKS210" s="875"/>
      <c r="IKT210" s="875"/>
      <c r="IKU210" s="875"/>
      <c r="IKV210" s="875"/>
      <c r="IKW210" s="875"/>
      <c r="IKX210" s="875"/>
      <c r="IKY210" s="875"/>
      <c r="IKZ210" s="875"/>
      <c r="ILA210" s="875"/>
      <c r="ILC210" s="875"/>
      <c r="ILD210" s="875"/>
      <c r="ILE210" s="875"/>
      <c r="ILF210" s="875"/>
      <c r="ILG210" s="875"/>
      <c r="ILH210" s="875"/>
      <c r="ILI210" s="875"/>
      <c r="ILJ210" s="875"/>
      <c r="ILK210" s="875"/>
      <c r="ILL210" s="875"/>
      <c r="ILM210" s="875"/>
      <c r="ILN210" s="875"/>
      <c r="ILO210" s="875"/>
      <c r="ILP210" s="875"/>
      <c r="ILQ210" s="875"/>
      <c r="ILR210" s="875"/>
      <c r="ILS210" s="875"/>
      <c r="ILT210" s="875"/>
      <c r="ILU210" s="875"/>
      <c r="ILV210" s="875"/>
      <c r="ILW210" s="875"/>
      <c r="ILX210" s="875"/>
      <c r="ILY210" s="875"/>
      <c r="ILZ210" s="875"/>
      <c r="IMA210" s="875"/>
      <c r="IMB210" s="875"/>
      <c r="IMC210" s="875"/>
      <c r="IMD210" s="875"/>
      <c r="IME210" s="875"/>
      <c r="IMF210" s="875"/>
      <c r="IMG210" s="875"/>
      <c r="IMH210" s="875"/>
      <c r="IMI210" s="875"/>
      <c r="IMJ210" s="875"/>
      <c r="IMK210" s="875"/>
      <c r="IML210" s="875"/>
      <c r="IMM210" s="875"/>
      <c r="IMN210" s="875"/>
      <c r="IMO210" s="875"/>
      <c r="IMP210" s="875"/>
      <c r="IMQ210" s="875"/>
      <c r="IMR210" s="875"/>
      <c r="IMS210" s="875"/>
      <c r="IMT210" s="875"/>
      <c r="IMU210" s="875"/>
      <c r="IMV210" s="875"/>
      <c r="IMW210" s="875"/>
      <c r="IMX210" s="875"/>
      <c r="IMY210" s="875"/>
      <c r="IMZ210" s="875"/>
      <c r="INA210" s="875"/>
      <c r="INB210" s="875"/>
      <c r="INC210" s="875"/>
      <c r="IND210" s="875"/>
      <c r="INE210" s="875"/>
      <c r="INF210" s="875"/>
      <c r="ING210" s="875"/>
      <c r="INH210" s="875"/>
      <c r="INI210" s="875"/>
      <c r="INJ210" s="875"/>
      <c r="INK210" s="875"/>
      <c r="INL210" s="875"/>
      <c r="INM210" s="875"/>
      <c r="INN210" s="875"/>
      <c r="INO210" s="875"/>
      <c r="INP210" s="875"/>
      <c r="INQ210" s="875"/>
      <c r="INR210" s="875"/>
      <c r="INS210" s="875"/>
      <c r="INT210" s="875"/>
      <c r="INU210" s="875"/>
      <c r="INV210" s="875"/>
      <c r="INW210" s="875"/>
      <c r="INX210" s="875"/>
      <c r="INY210" s="875"/>
      <c r="INZ210" s="875"/>
      <c r="IOA210" s="875"/>
      <c r="IOB210" s="875"/>
      <c r="IOC210" s="875"/>
      <c r="IOD210" s="875"/>
      <c r="IOE210" s="875"/>
      <c r="IOF210" s="875"/>
      <c r="IOG210" s="875"/>
      <c r="IOH210" s="875"/>
      <c r="IOI210" s="875"/>
      <c r="IOJ210" s="875"/>
      <c r="IOK210" s="875"/>
      <c r="IOL210" s="875"/>
      <c r="IOM210" s="875"/>
      <c r="ION210" s="875"/>
      <c r="IOO210" s="875"/>
      <c r="IOP210" s="875"/>
      <c r="IOQ210" s="875"/>
      <c r="IOR210" s="875"/>
      <c r="IOS210" s="875"/>
      <c r="IOT210" s="875"/>
      <c r="IOU210" s="875"/>
      <c r="IOV210" s="875"/>
      <c r="IOW210" s="875"/>
      <c r="IOX210" s="875"/>
      <c r="IOY210" s="875"/>
      <c r="IOZ210" s="875"/>
      <c r="IPA210" s="875"/>
      <c r="IPB210" s="875"/>
      <c r="IPC210" s="875"/>
      <c r="IPD210" s="875"/>
      <c r="IPE210" s="875"/>
      <c r="IPF210" s="875"/>
      <c r="IPG210" s="875"/>
      <c r="IPH210" s="875"/>
      <c r="IPI210" s="875"/>
      <c r="IPJ210" s="875"/>
      <c r="IPK210" s="875"/>
      <c r="IPL210" s="875"/>
      <c r="IPM210" s="875"/>
      <c r="IPN210" s="875"/>
      <c r="IPO210" s="875"/>
      <c r="IPP210" s="875"/>
      <c r="IPQ210" s="875"/>
      <c r="IPR210" s="875"/>
      <c r="IPS210" s="875"/>
      <c r="IPT210" s="875"/>
      <c r="IPU210" s="875"/>
      <c r="IPV210" s="875"/>
      <c r="IPW210" s="875"/>
      <c r="IPX210" s="875"/>
      <c r="IPY210" s="875"/>
      <c r="IPZ210" s="875"/>
      <c r="IQA210" s="875"/>
      <c r="IQB210" s="875"/>
      <c r="IQC210" s="875"/>
      <c r="IQD210" s="875"/>
      <c r="IQE210" s="875"/>
      <c r="IQF210" s="875"/>
      <c r="IQG210" s="875"/>
      <c r="IQH210" s="875"/>
      <c r="IQI210" s="875"/>
      <c r="IQJ210" s="875"/>
      <c r="IQK210" s="875"/>
      <c r="IQL210" s="875"/>
      <c r="IQM210" s="875"/>
      <c r="IQN210" s="875"/>
      <c r="IQO210" s="875"/>
      <c r="IQP210" s="875"/>
      <c r="IQQ210" s="875"/>
      <c r="IQR210" s="875"/>
      <c r="IQS210" s="875"/>
      <c r="IQT210" s="875"/>
      <c r="IQU210" s="875"/>
      <c r="IQV210" s="875"/>
      <c r="IQW210" s="875"/>
      <c r="IQX210" s="875"/>
      <c r="IQY210" s="875"/>
      <c r="IQZ210" s="875"/>
      <c r="IRA210" s="875"/>
      <c r="IRB210" s="875"/>
      <c r="IRC210" s="875"/>
      <c r="IRD210" s="875"/>
      <c r="IRE210" s="875"/>
      <c r="IRF210" s="875"/>
      <c r="IRG210" s="875"/>
      <c r="IRH210" s="875"/>
      <c r="IRI210" s="875"/>
      <c r="IRJ210" s="875"/>
      <c r="IRK210" s="875"/>
      <c r="IRL210" s="875"/>
      <c r="IRM210" s="875"/>
      <c r="IRN210" s="875"/>
      <c r="IRO210" s="875"/>
      <c r="IRP210" s="875"/>
      <c r="IRQ210" s="875"/>
      <c r="IRR210" s="875"/>
      <c r="IRS210" s="875"/>
      <c r="IRT210" s="875"/>
      <c r="IRU210" s="875"/>
      <c r="IRV210" s="875"/>
      <c r="IRW210" s="875"/>
      <c r="IRX210" s="875"/>
      <c r="IRY210" s="875"/>
      <c r="IRZ210" s="875"/>
      <c r="ISA210" s="875"/>
      <c r="ISB210" s="875"/>
      <c r="ISC210" s="875"/>
      <c r="ISD210" s="875"/>
      <c r="ISE210" s="875"/>
      <c r="ISF210" s="875"/>
      <c r="ISG210" s="875"/>
      <c r="ISH210" s="875"/>
      <c r="ISI210" s="875"/>
      <c r="ISJ210" s="875"/>
      <c r="ISK210" s="875"/>
      <c r="ISL210" s="875"/>
      <c r="ISM210" s="875"/>
      <c r="ISN210" s="875"/>
      <c r="ISO210" s="875"/>
      <c r="ISP210" s="875"/>
      <c r="ISQ210" s="875"/>
      <c r="ISR210" s="875"/>
      <c r="ISS210" s="875"/>
      <c r="IST210" s="875"/>
      <c r="ISU210" s="875"/>
      <c r="ISV210" s="875"/>
      <c r="ISW210" s="875"/>
      <c r="ISX210" s="875"/>
      <c r="ISY210" s="875"/>
      <c r="ISZ210" s="875"/>
      <c r="ITA210" s="875"/>
      <c r="ITB210" s="875"/>
      <c r="ITC210" s="875"/>
      <c r="ITD210" s="875"/>
      <c r="ITE210" s="875"/>
      <c r="ITF210" s="875"/>
      <c r="ITG210" s="875"/>
      <c r="ITH210" s="875"/>
      <c r="ITI210" s="875"/>
      <c r="ITJ210" s="875"/>
      <c r="ITK210" s="875"/>
      <c r="ITL210" s="875"/>
      <c r="ITM210" s="875"/>
      <c r="ITN210" s="875"/>
      <c r="ITO210" s="875"/>
      <c r="ITP210" s="875"/>
      <c r="ITQ210" s="875"/>
      <c r="ITR210" s="875"/>
      <c r="ITS210" s="875"/>
      <c r="ITT210" s="875"/>
      <c r="ITU210" s="875"/>
      <c r="ITV210" s="875"/>
      <c r="ITW210" s="875"/>
      <c r="ITX210" s="875"/>
      <c r="ITY210" s="875"/>
      <c r="ITZ210" s="875"/>
      <c r="IUA210" s="875"/>
      <c r="IUB210" s="875"/>
      <c r="IUC210" s="875"/>
      <c r="IUD210" s="875"/>
      <c r="IUE210" s="875"/>
      <c r="IUF210" s="875"/>
      <c r="IUG210" s="875"/>
      <c r="IUH210" s="875"/>
      <c r="IUI210" s="875"/>
      <c r="IUJ210" s="875"/>
      <c r="IUK210" s="875"/>
      <c r="IUL210" s="875"/>
      <c r="IUM210" s="875"/>
      <c r="IUN210" s="875"/>
      <c r="IUO210" s="875"/>
      <c r="IUP210" s="875"/>
      <c r="IUQ210" s="875"/>
      <c r="IUR210" s="875"/>
      <c r="IUS210" s="875"/>
      <c r="IUT210" s="875"/>
      <c r="IUU210" s="875"/>
      <c r="IUV210" s="875"/>
      <c r="IUW210" s="875"/>
      <c r="IUY210" s="875"/>
      <c r="IUZ210" s="875"/>
      <c r="IVA210" s="875"/>
      <c r="IVB210" s="875"/>
      <c r="IVC210" s="875"/>
      <c r="IVD210" s="875"/>
      <c r="IVE210" s="875"/>
      <c r="IVF210" s="875"/>
      <c r="IVG210" s="875"/>
      <c r="IVH210" s="875"/>
      <c r="IVI210" s="875"/>
      <c r="IVJ210" s="875"/>
      <c r="IVK210" s="875"/>
      <c r="IVL210" s="875"/>
      <c r="IVM210" s="875"/>
      <c r="IVN210" s="875"/>
      <c r="IVO210" s="875"/>
      <c r="IVP210" s="875"/>
      <c r="IVQ210" s="875"/>
      <c r="IVR210" s="875"/>
      <c r="IVS210" s="875"/>
      <c r="IVT210" s="875"/>
      <c r="IVU210" s="875"/>
      <c r="IVV210" s="875"/>
      <c r="IVW210" s="875"/>
      <c r="IVX210" s="875"/>
      <c r="IVY210" s="875"/>
      <c r="IVZ210" s="875"/>
      <c r="IWA210" s="875"/>
      <c r="IWB210" s="875"/>
      <c r="IWC210" s="875"/>
      <c r="IWD210" s="875"/>
      <c r="IWE210" s="875"/>
      <c r="IWF210" s="875"/>
      <c r="IWG210" s="875"/>
      <c r="IWH210" s="875"/>
      <c r="IWI210" s="875"/>
      <c r="IWJ210" s="875"/>
      <c r="IWK210" s="875"/>
      <c r="IWL210" s="875"/>
      <c r="IWM210" s="875"/>
      <c r="IWN210" s="875"/>
      <c r="IWO210" s="875"/>
      <c r="IWP210" s="875"/>
      <c r="IWQ210" s="875"/>
      <c r="IWR210" s="875"/>
      <c r="IWS210" s="875"/>
      <c r="IWT210" s="875"/>
      <c r="IWU210" s="875"/>
      <c r="IWV210" s="875"/>
      <c r="IWW210" s="875"/>
      <c r="IWX210" s="875"/>
      <c r="IWY210" s="875"/>
      <c r="IWZ210" s="875"/>
      <c r="IXA210" s="875"/>
      <c r="IXB210" s="875"/>
      <c r="IXC210" s="875"/>
      <c r="IXD210" s="875"/>
      <c r="IXE210" s="875"/>
      <c r="IXF210" s="875"/>
      <c r="IXG210" s="875"/>
      <c r="IXH210" s="875"/>
      <c r="IXI210" s="875"/>
      <c r="IXJ210" s="875"/>
      <c r="IXK210" s="875"/>
      <c r="IXL210" s="875"/>
      <c r="IXM210" s="875"/>
      <c r="IXN210" s="875"/>
      <c r="IXO210" s="875"/>
      <c r="IXP210" s="875"/>
      <c r="IXQ210" s="875"/>
      <c r="IXR210" s="875"/>
      <c r="IXS210" s="875"/>
      <c r="IXT210" s="875"/>
      <c r="IXU210" s="875"/>
      <c r="IXV210" s="875"/>
      <c r="IXW210" s="875"/>
      <c r="IXX210" s="875"/>
      <c r="IXY210" s="875"/>
      <c r="IXZ210" s="875"/>
      <c r="IYA210" s="875"/>
      <c r="IYB210" s="875"/>
      <c r="IYC210" s="875"/>
      <c r="IYD210" s="875"/>
      <c r="IYE210" s="875"/>
      <c r="IYF210" s="875"/>
      <c r="IYG210" s="875"/>
      <c r="IYH210" s="875"/>
      <c r="IYI210" s="875"/>
      <c r="IYJ210" s="875"/>
      <c r="IYK210" s="875"/>
      <c r="IYL210" s="875"/>
      <c r="IYM210" s="875"/>
      <c r="IYN210" s="875"/>
      <c r="IYO210" s="875"/>
      <c r="IYP210" s="875"/>
      <c r="IYQ210" s="875"/>
      <c r="IYR210" s="875"/>
      <c r="IYS210" s="875"/>
      <c r="IYT210" s="875"/>
      <c r="IYU210" s="875"/>
      <c r="IYV210" s="875"/>
      <c r="IYW210" s="875"/>
      <c r="IYX210" s="875"/>
      <c r="IYY210" s="875"/>
      <c r="IYZ210" s="875"/>
      <c r="IZA210" s="875"/>
      <c r="IZB210" s="875"/>
      <c r="IZC210" s="875"/>
      <c r="IZD210" s="875"/>
      <c r="IZE210" s="875"/>
      <c r="IZF210" s="875"/>
      <c r="IZG210" s="875"/>
      <c r="IZH210" s="875"/>
      <c r="IZI210" s="875"/>
      <c r="IZJ210" s="875"/>
      <c r="IZK210" s="875"/>
      <c r="IZL210" s="875"/>
      <c r="IZM210" s="875"/>
      <c r="IZN210" s="875"/>
      <c r="IZO210" s="875"/>
      <c r="IZP210" s="875"/>
      <c r="IZQ210" s="875"/>
      <c r="IZR210" s="875"/>
      <c r="IZS210" s="875"/>
      <c r="IZT210" s="875"/>
      <c r="IZU210" s="875"/>
      <c r="IZV210" s="875"/>
      <c r="IZW210" s="875"/>
      <c r="IZX210" s="875"/>
      <c r="IZY210" s="875"/>
      <c r="IZZ210" s="875"/>
      <c r="JAA210" s="875"/>
      <c r="JAB210" s="875"/>
      <c r="JAC210" s="875"/>
      <c r="JAD210" s="875"/>
      <c r="JAE210" s="875"/>
      <c r="JAF210" s="875"/>
      <c r="JAG210" s="875"/>
      <c r="JAH210" s="875"/>
      <c r="JAI210" s="875"/>
      <c r="JAJ210" s="875"/>
      <c r="JAK210" s="875"/>
      <c r="JAL210" s="875"/>
      <c r="JAM210" s="875"/>
      <c r="JAN210" s="875"/>
      <c r="JAO210" s="875"/>
      <c r="JAP210" s="875"/>
      <c r="JAQ210" s="875"/>
      <c r="JAR210" s="875"/>
      <c r="JAS210" s="875"/>
      <c r="JAT210" s="875"/>
      <c r="JAU210" s="875"/>
      <c r="JAV210" s="875"/>
      <c r="JAW210" s="875"/>
      <c r="JAX210" s="875"/>
      <c r="JAY210" s="875"/>
      <c r="JAZ210" s="875"/>
      <c r="JBA210" s="875"/>
      <c r="JBB210" s="875"/>
      <c r="JBC210" s="875"/>
      <c r="JBD210" s="875"/>
      <c r="JBE210" s="875"/>
      <c r="JBF210" s="875"/>
      <c r="JBG210" s="875"/>
      <c r="JBH210" s="875"/>
      <c r="JBI210" s="875"/>
      <c r="JBJ210" s="875"/>
      <c r="JBK210" s="875"/>
      <c r="JBL210" s="875"/>
      <c r="JBM210" s="875"/>
      <c r="JBN210" s="875"/>
      <c r="JBO210" s="875"/>
      <c r="JBP210" s="875"/>
      <c r="JBQ210" s="875"/>
      <c r="JBR210" s="875"/>
      <c r="JBS210" s="875"/>
      <c r="JBT210" s="875"/>
      <c r="JBU210" s="875"/>
      <c r="JBV210" s="875"/>
      <c r="JBW210" s="875"/>
      <c r="JBX210" s="875"/>
      <c r="JBY210" s="875"/>
      <c r="JBZ210" s="875"/>
      <c r="JCA210" s="875"/>
      <c r="JCB210" s="875"/>
      <c r="JCC210" s="875"/>
      <c r="JCD210" s="875"/>
      <c r="JCE210" s="875"/>
      <c r="JCF210" s="875"/>
      <c r="JCG210" s="875"/>
      <c r="JCH210" s="875"/>
      <c r="JCI210" s="875"/>
      <c r="JCJ210" s="875"/>
      <c r="JCK210" s="875"/>
      <c r="JCL210" s="875"/>
      <c r="JCM210" s="875"/>
      <c r="JCN210" s="875"/>
      <c r="JCO210" s="875"/>
      <c r="JCP210" s="875"/>
      <c r="JCQ210" s="875"/>
      <c r="JCR210" s="875"/>
      <c r="JCS210" s="875"/>
      <c r="JCT210" s="875"/>
      <c r="JCU210" s="875"/>
      <c r="JCV210" s="875"/>
      <c r="JCW210" s="875"/>
      <c r="JCX210" s="875"/>
      <c r="JCY210" s="875"/>
      <c r="JCZ210" s="875"/>
      <c r="JDA210" s="875"/>
      <c r="JDB210" s="875"/>
      <c r="JDC210" s="875"/>
      <c r="JDD210" s="875"/>
      <c r="JDE210" s="875"/>
      <c r="JDF210" s="875"/>
      <c r="JDG210" s="875"/>
      <c r="JDH210" s="875"/>
      <c r="JDI210" s="875"/>
      <c r="JDJ210" s="875"/>
      <c r="JDK210" s="875"/>
      <c r="JDL210" s="875"/>
      <c r="JDM210" s="875"/>
      <c r="JDN210" s="875"/>
      <c r="JDO210" s="875"/>
      <c r="JDP210" s="875"/>
      <c r="JDQ210" s="875"/>
      <c r="JDR210" s="875"/>
      <c r="JDS210" s="875"/>
      <c r="JDT210" s="875"/>
      <c r="JDU210" s="875"/>
      <c r="JDV210" s="875"/>
      <c r="JDW210" s="875"/>
      <c r="JDX210" s="875"/>
      <c r="JDY210" s="875"/>
      <c r="JDZ210" s="875"/>
      <c r="JEA210" s="875"/>
      <c r="JEB210" s="875"/>
      <c r="JEC210" s="875"/>
      <c r="JED210" s="875"/>
      <c r="JEE210" s="875"/>
      <c r="JEF210" s="875"/>
      <c r="JEG210" s="875"/>
      <c r="JEH210" s="875"/>
      <c r="JEI210" s="875"/>
      <c r="JEJ210" s="875"/>
      <c r="JEK210" s="875"/>
      <c r="JEL210" s="875"/>
      <c r="JEM210" s="875"/>
      <c r="JEN210" s="875"/>
      <c r="JEO210" s="875"/>
      <c r="JEP210" s="875"/>
      <c r="JEQ210" s="875"/>
      <c r="JER210" s="875"/>
      <c r="JES210" s="875"/>
      <c r="JEU210" s="875"/>
      <c r="JEV210" s="875"/>
      <c r="JEW210" s="875"/>
      <c r="JEX210" s="875"/>
      <c r="JEY210" s="875"/>
      <c r="JEZ210" s="875"/>
      <c r="JFA210" s="875"/>
      <c r="JFB210" s="875"/>
      <c r="JFC210" s="875"/>
      <c r="JFD210" s="875"/>
      <c r="JFE210" s="875"/>
      <c r="JFF210" s="875"/>
      <c r="JFG210" s="875"/>
      <c r="JFH210" s="875"/>
      <c r="JFI210" s="875"/>
      <c r="JFJ210" s="875"/>
      <c r="JFK210" s="875"/>
      <c r="JFL210" s="875"/>
      <c r="JFM210" s="875"/>
      <c r="JFN210" s="875"/>
      <c r="JFO210" s="875"/>
      <c r="JFP210" s="875"/>
      <c r="JFQ210" s="875"/>
      <c r="JFR210" s="875"/>
      <c r="JFS210" s="875"/>
      <c r="JFT210" s="875"/>
      <c r="JFU210" s="875"/>
      <c r="JFV210" s="875"/>
      <c r="JFW210" s="875"/>
      <c r="JFX210" s="875"/>
      <c r="JFY210" s="875"/>
      <c r="JFZ210" s="875"/>
      <c r="JGA210" s="875"/>
      <c r="JGB210" s="875"/>
      <c r="JGC210" s="875"/>
      <c r="JGD210" s="875"/>
      <c r="JGE210" s="875"/>
      <c r="JGF210" s="875"/>
      <c r="JGG210" s="875"/>
      <c r="JGH210" s="875"/>
      <c r="JGI210" s="875"/>
      <c r="JGJ210" s="875"/>
      <c r="JGK210" s="875"/>
      <c r="JGL210" s="875"/>
      <c r="JGM210" s="875"/>
      <c r="JGN210" s="875"/>
      <c r="JGO210" s="875"/>
      <c r="JGP210" s="875"/>
      <c r="JGQ210" s="875"/>
      <c r="JGR210" s="875"/>
      <c r="JGS210" s="875"/>
      <c r="JGT210" s="875"/>
      <c r="JGU210" s="875"/>
      <c r="JGV210" s="875"/>
      <c r="JGW210" s="875"/>
      <c r="JGX210" s="875"/>
      <c r="JGY210" s="875"/>
      <c r="JGZ210" s="875"/>
      <c r="JHA210" s="875"/>
      <c r="JHB210" s="875"/>
      <c r="JHC210" s="875"/>
      <c r="JHD210" s="875"/>
      <c r="JHE210" s="875"/>
      <c r="JHF210" s="875"/>
      <c r="JHG210" s="875"/>
      <c r="JHH210" s="875"/>
      <c r="JHI210" s="875"/>
      <c r="JHJ210" s="875"/>
      <c r="JHK210" s="875"/>
      <c r="JHL210" s="875"/>
      <c r="JHM210" s="875"/>
      <c r="JHN210" s="875"/>
      <c r="JHO210" s="875"/>
      <c r="JHP210" s="875"/>
      <c r="JHQ210" s="875"/>
      <c r="JHR210" s="875"/>
      <c r="JHS210" s="875"/>
      <c r="JHT210" s="875"/>
      <c r="JHU210" s="875"/>
      <c r="JHV210" s="875"/>
      <c r="JHW210" s="875"/>
      <c r="JHX210" s="875"/>
      <c r="JHY210" s="875"/>
      <c r="JHZ210" s="875"/>
      <c r="JIA210" s="875"/>
      <c r="JIB210" s="875"/>
      <c r="JIC210" s="875"/>
      <c r="JID210" s="875"/>
      <c r="JIE210" s="875"/>
      <c r="JIF210" s="875"/>
      <c r="JIG210" s="875"/>
      <c r="JIH210" s="875"/>
      <c r="JII210" s="875"/>
      <c r="JIJ210" s="875"/>
      <c r="JIK210" s="875"/>
      <c r="JIL210" s="875"/>
      <c r="JIM210" s="875"/>
      <c r="JIN210" s="875"/>
      <c r="JIO210" s="875"/>
      <c r="JIP210" s="875"/>
      <c r="JIQ210" s="875"/>
      <c r="JIR210" s="875"/>
      <c r="JIS210" s="875"/>
      <c r="JIT210" s="875"/>
      <c r="JIU210" s="875"/>
      <c r="JIV210" s="875"/>
      <c r="JIW210" s="875"/>
      <c r="JIX210" s="875"/>
      <c r="JIY210" s="875"/>
      <c r="JIZ210" s="875"/>
      <c r="JJA210" s="875"/>
      <c r="JJB210" s="875"/>
      <c r="JJC210" s="875"/>
      <c r="JJD210" s="875"/>
      <c r="JJE210" s="875"/>
      <c r="JJF210" s="875"/>
      <c r="JJG210" s="875"/>
      <c r="JJH210" s="875"/>
      <c r="JJI210" s="875"/>
      <c r="JJJ210" s="875"/>
      <c r="JJK210" s="875"/>
      <c r="JJL210" s="875"/>
      <c r="JJM210" s="875"/>
      <c r="JJN210" s="875"/>
      <c r="JJO210" s="875"/>
      <c r="JJP210" s="875"/>
      <c r="JJQ210" s="875"/>
      <c r="JJR210" s="875"/>
      <c r="JJS210" s="875"/>
      <c r="JJT210" s="875"/>
      <c r="JJU210" s="875"/>
      <c r="JJV210" s="875"/>
      <c r="JJW210" s="875"/>
      <c r="JJX210" s="875"/>
      <c r="JJY210" s="875"/>
      <c r="JJZ210" s="875"/>
      <c r="JKA210" s="875"/>
      <c r="JKB210" s="875"/>
      <c r="JKC210" s="875"/>
      <c r="JKD210" s="875"/>
      <c r="JKE210" s="875"/>
      <c r="JKF210" s="875"/>
      <c r="JKG210" s="875"/>
      <c r="JKH210" s="875"/>
      <c r="JKI210" s="875"/>
      <c r="JKJ210" s="875"/>
      <c r="JKK210" s="875"/>
      <c r="JKL210" s="875"/>
      <c r="JKM210" s="875"/>
      <c r="JKN210" s="875"/>
      <c r="JKO210" s="875"/>
      <c r="JKP210" s="875"/>
      <c r="JKQ210" s="875"/>
      <c r="JKR210" s="875"/>
      <c r="JKS210" s="875"/>
      <c r="JKT210" s="875"/>
      <c r="JKU210" s="875"/>
      <c r="JKV210" s="875"/>
      <c r="JKW210" s="875"/>
      <c r="JKX210" s="875"/>
      <c r="JKY210" s="875"/>
      <c r="JKZ210" s="875"/>
      <c r="JLA210" s="875"/>
      <c r="JLB210" s="875"/>
      <c r="JLC210" s="875"/>
      <c r="JLD210" s="875"/>
      <c r="JLE210" s="875"/>
      <c r="JLF210" s="875"/>
      <c r="JLG210" s="875"/>
      <c r="JLH210" s="875"/>
      <c r="JLI210" s="875"/>
      <c r="JLJ210" s="875"/>
      <c r="JLK210" s="875"/>
      <c r="JLL210" s="875"/>
      <c r="JLM210" s="875"/>
      <c r="JLN210" s="875"/>
      <c r="JLO210" s="875"/>
      <c r="JLP210" s="875"/>
      <c r="JLQ210" s="875"/>
      <c r="JLR210" s="875"/>
      <c r="JLS210" s="875"/>
      <c r="JLT210" s="875"/>
      <c r="JLU210" s="875"/>
      <c r="JLV210" s="875"/>
      <c r="JLW210" s="875"/>
      <c r="JLX210" s="875"/>
      <c r="JLY210" s="875"/>
      <c r="JLZ210" s="875"/>
      <c r="JMA210" s="875"/>
      <c r="JMB210" s="875"/>
      <c r="JMC210" s="875"/>
      <c r="JMD210" s="875"/>
      <c r="JME210" s="875"/>
      <c r="JMF210" s="875"/>
      <c r="JMG210" s="875"/>
      <c r="JMH210" s="875"/>
      <c r="JMI210" s="875"/>
      <c r="JMJ210" s="875"/>
      <c r="JMK210" s="875"/>
      <c r="JML210" s="875"/>
      <c r="JMM210" s="875"/>
      <c r="JMN210" s="875"/>
      <c r="JMO210" s="875"/>
      <c r="JMP210" s="875"/>
      <c r="JMQ210" s="875"/>
      <c r="JMR210" s="875"/>
      <c r="JMS210" s="875"/>
      <c r="JMT210" s="875"/>
      <c r="JMU210" s="875"/>
      <c r="JMV210" s="875"/>
      <c r="JMW210" s="875"/>
      <c r="JMX210" s="875"/>
      <c r="JMY210" s="875"/>
      <c r="JMZ210" s="875"/>
      <c r="JNA210" s="875"/>
      <c r="JNB210" s="875"/>
      <c r="JNC210" s="875"/>
      <c r="JND210" s="875"/>
      <c r="JNE210" s="875"/>
      <c r="JNF210" s="875"/>
      <c r="JNG210" s="875"/>
      <c r="JNH210" s="875"/>
      <c r="JNI210" s="875"/>
      <c r="JNJ210" s="875"/>
      <c r="JNK210" s="875"/>
      <c r="JNL210" s="875"/>
      <c r="JNM210" s="875"/>
      <c r="JNN210" s="875"/>
      <c r="JNO210" s="875"/>
      <c r="JNP210" s="875"/>
      <c r="JNQ210" s="875"/>
      <c r="JNR210" s="875"/>
      <c r="JNS210" s="875"/>
      <c r="JNT210" s="875"/>
      <c r="JNU210" s="875"/>
      <c r="JNV210" s="875"/>
      <c r="JNW210" s="875"/>
      <c r="JNX210" s="875"/>
      <c r="JNY210" s="875"/>
      <c r="JNZ210" s="875"/>
      <c r="JOA210" s="875"/>
      <c r="JOB210" s="875"/>
      <c r="JOC210" s="875"/>
      <c r="JOD210" s="875"/>
      <c r="JOE210" s="875"/>
      <c r="JOF210" s="875"/>
      <c r="JOG210" s="875"/>
      <c r="JOH210" s="875"/>
      <c r="JOI210" s="875"/>
      <c r="JOJ210" s="875"/>
      <c r="JOK210" s="875"/>
      <c r="JOL210" s="875"/>
      <c r="JOM210" s="875"/>
      <c r="JON210" s="875"/>
      <c r="JOO210" s="875"/>
      <c r="JOQ210" s="875"/>
      <c r="JOR210" s="875"/>
      <c r="JOS210" s="875"/>
      <c r="JOT210" s="875"/>
      <c r="JOU210" s="875"/>
      <c r="JOV210" s="875"/>
      <c r="JOW210" s="875"/>
      <c r="JOX210" s="875"/>
      <c r="JOY210" s="875"/>
      <c r="JOZ210" s="875"/>
      <c r="JPA210" s="875"/>
      <c r="JPB210" s="875"/>
      <c r="JPC210" s="875"/>
      <c r="JPD210" s="875"/>
      <c r="JPE210" s="875"/>
      <c r="JPF210" s="875"/>
      <c r="JPG210" s="875"/>
      <c r="JPH210" s="875"/>
      <c r="JPI210" s="875"/>
      <c r="JPJ210" s="875"/>
      <c r="JPK210" s="875"/>
      <c r="JPL210" s="875"/>
      <c r="JPM210" s="875"/>
      <c r="JPN210" s="875"/>
      <c r="JPO210" s="875"/>
      <c r="JPP210" s="875"/>
      <c r="JPQ210" s="875"/>
      <c r="JPR210" s="875"/>
      <c r="JPS210" s="875"/>
      <c r="JPT210" s="875"/>
      <c r="JPU210" s="875"/>
      <c r="JPV210" s="875"/>
      <c r="JPW210" s="875"/>
      <c r="JPX210" s="875"/>
      <c r="JPY210" s="875"/>
      <c r="JPZ210" s="875"/>
      <c r="JQA210" s="875"/>
      <c r="JQB210" s="875"/>
      <c r="JQC210" s="875"/>
      <c r="JQD210" s="875"/>
      <c r="JQE210" s="875"/>
      <c r="JQF210" s="875"/>
      <c r="JQG210" s="875"/>
      <c r="JQH210" s="875"/>
      <c r="JQI210" s="875"/>
      <c r="JQJ210" s="875"/>
      <c r="JQK210" s="875"/>
      <c r="JQL210" s="875"/>
      <c r="JQM210" s="875"/>
      <c r="JQN210" s="875"/>
      <c r="JQO210" s="875"/>
      <c r="JQP210" s="875"/>
      <c r="JQQ210" s="875"/>
      <c r="JQR210" s="875"/>
      <c r="JQS210" s="875"/>
      <c r="JQT210" s="875"/>
      <c r="JQU210" s="875"/>
      <c r="JQV210" s="875"/>
      <c r="JQW210" s="875"/>
      <c r="JQX210" s="875"/>
      <c r="JQY210" s="875"/>
      <c r="JQZ210" s="875"/>
      <c r="JRA210" s="875"/>
      <c r="JRB210" s="875"/>
      <c r="JRC210" s="875"/>
      <c r="JRD210" s="875"/>
      <c r="JRE210" s="875"/>
      <c r="JRF210" s="875"/>
      <c r="JRG210" s="875"/>
      <c r="JRH210" s="875"/>
      <c r="JRI210" s="875"/>
      <c r="JRJ210" s="875"/>
      <c r="JRK210" s="875"/>
      <c r="JRL210" s="875"/>
      <c r="JRM210" s="875"/>
      <c r="JRN210" s="875"/>
      <c r="JRO210" s="875"/>
      <c r="JRP210" s="875"/>
      <c r="JRQ210" s="875"/>
      <c r="JRR210" s="875"/>
      <c r="JRS210" s="875"/>
      <c r="JRT210" s="875"/>
      <c r="JRU210" s="875"/>
      <c r="JRV210" s="875"/>
      <c r="JRW210" s="875"/>
      <c r="JRX210" s="875"/>
      <c r="JRY210" s="875"/>
      <c r="JRZ210" s="875"/>
      <c r="JSA210" s="875"/>
      <c r="JSB210" s="875"/>
      <c r="JSC210" s="875"/>
      <c r="JSD210" s="875"/>
      <c r="JSE210" s="875"/>
      <c r="JSF210" s="875"/>
      <c r="JSG210" s="875"/>
      <c r="JSH210" s="875"/>
      <c r="JSI210" s="875"/>
      <c r="JSJ210" s="875"/>
      <c r="JSK210" s="875"/>
      <c r="JSL210" s="875"/>
      <c r="JSM210" s="875"/>
      <c r="JSN210" s="875"/>
      <c r="JSO210" s="875"/>
      <c r="JSP210" s="875"/>
      <c r="JSQ210" s="875"/>
      <c r="JSR210" s="875"/>
      <c r="JSS210" s="875"/>
      <c r="JST210" s="875"/>
      <c r="JSU210" s="875"/>
      <c r="JSV210" s="875"/>
      <c r="JSW210" s="875"/>
      <c r="JSX210" s="875"/>
      <c r="JSY210" s="875"/>
      <c r="JSZ210" s="875"/>
      <c r="JTA210" s="875"/>
      <c r="JTB210" s="875"/>
      <c r="JTC210" s="875"/>
      <c r="JTD210" s="875"/>
      <c r="JTE210" s="875"/>
      <c r="JTF210" s="875"/>
      <c r="JTG210" s="875"/>
      <c r="JTH210" s="875"/>
      <c r="JTI210" s="875"/>
      <c r="JTJ210" s="875"/>
      <c r="JTK210" s="875"/>
      <c r="JTL210" s="875"/>
      <c r="JTM210" s="875"/>
      <c r="JTN210" s="875"/>
      <c r="JTO210" s="875"/>
      <c r="JTP210" s="875"/>
      <c r="JTQ210" s="875"/>
      <c r="JTR210" s="875"/>
      <c r="JTS210" s="875"/>
      <c r="JTT210" s="875"/>
      <c r="JTU210" s="875"/>
      <c r="JTV210" s="875"/>
      <c r="JTW210" s="875"/>
      <c r="JTX210" s="875"/>
      <c r="JTY210" s="875"/>
      <c r="JTZ210" s="875"/>
      <c r="JUA210" s="875"/>
      <c r="JUB210" s="875"/>
      <c r="JUC210" s="875"/>
      <c r="JUD210" s="875"/>
      <c r="JUE210" s="875"/>
      <c r="JUF210" s="875"/>
      <c r="JUG210" s="875"/>
      <c r="JUH210" s="875"/>
      <c r="JUI210" s="875"/>
      <c r="JUJ210" s="875"/>
      <c r="JUK210" s="875"/>
      <c r="JUL210" s="875"/>
      <c r="JUM210" s="875"/>
      <c r="JUN210" s="875"/>
      <c r="JUO210" s="875"/>
      <c r="JUP210" s="875"/>
      <c r="JUQ210" s="875"/>
      <c r="JUR210" s="875"/>
      <c r="JUS210" s="875"/>
      <c r="JUT210" s="875"/>
      <c r="JUU210" s="875"/>
      <c r="JUV210" s="875"/>
      <c r="JUW210" s="875"/>
      <c r="JUX210" s="875"/>
      <c r="JUY210" s="875"/>
      <c r="JUZ210" s="875"/>
      <c r="JVA210" s="875"/>
      <c r="JVB210" s="875"/>
      <c r="JVC210" s="875"/>
      <c r="JVD210" s="875"/>
      <c r="JVE210" s="875"/>
      <c r="JVF210" s="875"/>
      <c r="JVG210" s="875"/>
      <c r="JVH210" s="875"/>
      <c r="JVI210" s="875"/>
      <c r="JVJ210" s="875"/>
      <c r="JVK210" s="875"/>
      <c r="JVL210" s="875"/>
      <c r="JVM210" s="875"/>
      <c r="JVN210" s="875"/>
      <c r="JVO210" s="875"/>
      <c r="JVP210" s="875"/>
      <c r="JVQ210" s="875"/>
      <c r="JVR210" s="875"/>
      <c r="JVS210" s="875"/>
      <c r="JVT210" s="875"/>
      <c r="JVU210" s="875"/>
      <c r="JVV210" s="875"/>
      <c r="JVW210" s="875"/>
      <c r="JVX210" s="875"/>
      <c r="JVY210" s="875"/>
      <c r="JVZ210" s="875"/>
      <c r="JWA210" s="875"/>
      <c r="JWB210" s="875"/>
      <c r="JWC210" s="875"/>
      <c r="JWD210" s="875"/>
      <c r="JWE210" s="875"/>
      <c r="JWF210" s="875"/>
      <c r="JWG210" s="875"/>
      <c r="JWH210" s="875"/>
      <c r="JWI210" s="875"/>
      <c r="JWJ210" s="875"/>
      <c r="JWK210" s="875"/>
      <c r="JWL210" s="875"/>
      <c r="JWM210" s="875"/>
      <c r="JWN210" s="875"/>
      <c r="JWO210" s="875"/>
      <c r="JWP210" s="875"/>
      <c r="JWQ210" s="875"/>
      <c r="JWR210" s="875"/>
      <c r="JWS210" s="875"/>
      <c r="JWT210" s="875"/>
      <c r="JWU210" s="875"/>
      <c r="JWV210" s="875"/>
      <c r="JWW210" s="875"/>
      <c r="JWX210" s="875"/>
      <c r="JWY210" s="875"/>
      <c r="JWZ210" s="875"/>
      <c r="JXA210" s="875"/>
      <c r="JXB210" s="875"/>
      <c r="JXC210" s="875"/>
      <c r="JXD210" s="875"/>
      <c r="JXE210" s="875"/>
      <c r="JXF210" s="875"/>
      <c r="JXG210" s="875"/>
      <c r="JXH210" s="875"/>
      <c r="JXI210" s="875"/>
      <c r="JXJ210" s="875"/>
      <c r="JXK210" s="875"/>
      <c r="JXL210" s="875"/>
      <c r="JXM210" s="875"/>
      <c r="JXN210" s="875"/>
      <c r="JXO210" s="875"/>
      <c r="JXP210" s="875"/>
      <c r="JXQ210" s="875"/>
      <c r="JXR210" s="875"/>
      <c r="JXS210" s="875"/>
      <c r="JXT210" s="875"/>
      <c r="JXU210" s="875"/>
      <c r="JXV210" s="875"/>
      <c r="JXW210" s="875"/>
      <c r="JXX210" s="875"/>
      <c r="JXY210" s="875"/>
      <c r="JXZ210" s="875"/>
      <c r="JYA210" s="875"/>
      <c r="JYB210" s="875"/>
      <c r="JYC210" s="875"/>
      <c r="JYD210" s="875"/>
      <c r="JYE210" s="875"/>
      <c r="JYF210" s="875"/>
      <c r="JYG210" s="875"/>
      <c r="JYH210" s="875"/>
      <c r="JYI210" s="875"/>
      <c r="JYJ210" s="875"/>
      <c r="JYK210" s="875"/>
      <c r="JYM210" s="875"/>
      <c r="JYN210" s="875"/>
      <c r="JYO210" s="875"/>
      <c r="JYP210" s="875"/>
      <c r="JYQ210" s="875"/>
      <c r="JYR210" s="875"/>
      <c r="JYS210" s="875"/>
      <c r="JYT210" s="875"/>
      <c r="JYU210" s="875"/>
      <c r="JYV210" s="875"/>
      <c r="JYW210" s="875"/>
      <c r="JYX210" s="875"/>
      <c r="JYY210" s="875"/>
      <c r="JYZ210" s="875"/>
      <c r="JZA210" s="875"/>
      <c r="JZB210" s="875"/>
      <c r="JZC210" s="875"/>
      <c r="JZD210" s="875"/>
      <c r="JZE210" s="875"/>
      <c r="JZF210" s="875"/>
      <c r="JZG210" s="875"/>
      <c r="JZH210" s="875"/>
      <c r="JZI210" s="875"/>
      <c r="JZJ210" s="875"/>
      <c r="JZK210" s="875"/>
      <c r="JZL210" s="875"/>
      <c r="JZM210" s="875"/>
      <c r="JZN210" s="875"/>
      <c r="JZO210" s="875"/>
      <c r="JZP210" s="875"/>
      <c r="JZQ210" s="875"/>
      <c r="JZR210" s="875"/>
      <c r="JZS210" s="875"/>
      <c r="JZT210" s="875"/>
      <c r="JZU210" s="875"/>
      <c r="JZV210" s="875"/>
      <c r="JZW210" s="875"/>
      <c r="JZX210" s="875"/>
      <c r="JZY210" s="875"/>
      <c r="JZZ210" s="875"/>
      <c r="KAA210" s="875"/>
      <c r="KAB210" s="875"/>
      <c r="KAC210" s="875"/>
      <c r="KAD210" s="875"/>
      <c r="KAE210" s="875"/>
      <c r="KAF210" s="875"/>
      <c r="KAG210" s="875"/>
      <c r="KAH210" s="875"/>
      <c r="KAI210" s="875"/>
      <c r="KAJ210" s="875"/>
      <c r="KAK210" s="875"/>
      <c r="KAL210" s="875"/>
      <c r="KAM210" s="875"/>
      <c r="KAN210" s="875"/>
      <c r="KAO210" s="875"/>
      <c r="KAP210" s="875"/>
      <c r="KAQ210" s="875"/>
      <c r="KAR210" s="875"/>
      <c r="KAS210" s="875"/>
      <c r="KAT210" s="875"/>
      <c r="KAU210" s="875"/>
      <c r="KAV210" s="875"/>
      <c r="KAW210" s="875"/>
      <c r="KAX210" s="875"/>
      <c r="KAY210" s="875"/>
      <c r="KAZ210" s="875"/>
      <c r="KBA210" s="875"/>
      <c r="KBB210" s="875"/>
      <c r="KBC210" s="875"/>
      <c r="KBD210" s="875"/>
      <c r="KBE210" s="875"/>
      <c r="KBF210" s="875"/>
      <c r="KBG210" s="875"/>
      <c r="KBH210" s="875"/>
      <c r="KBI210" s="875"/>
      <c r="KBJ210" s="875"/>
      <c r="KBK210" s="875"/>
      <c r="KBL210" s="875"/>
      <c r="KBM210" s="875"/>
      <c r="KBN210" s="875"/>
      <c r="KBO210" s="875"/>
      <c r="KBP210" s="875"/>
      <c r="KBQ210" s="875"/>
      <c r="KBR210" s="875"/>
      <c r="KBS210" s="875"/>
      <c r="KBT210" s="875"/>
      <c r="KBU210" s="875"/>
      <c r="KBV210" s="875"/>
      <c r="KBW210" s="875"/>
      <c r="KBX210" s="875"/>
      <c r="KBY210" s="875"/>
      <c r="KBZ210" s="875"/>
      <c r="KCA210" s="875"/>
      <c r="KCB210" s="875"/>
      <c r="KCC210" s="875"/>
      <c r="KCD210" s="875"/>
      <c r="KCE210" s="875"/>
      <c r="KCF210" s="875"/>
      <c r="KCG210" s="875"/>
      <c r="KCH210" s="875"/>
      <c r="KCI210" s="875"/>
      <c r="KCJ210" s="875"/>
      <c r="KCK210" s="875"/>
      <c r="KCL210" s="875"/>
      <c r="KCM210" s="875"/>
      <c r="KCN210" s="875"/>
      <c r="KCO210" s="875"/>
      <c r="KCP210" s="875"/>
      <c r="KCQ210" s="875"/>
      <c r="KCR210" s="875"/>
      <c r="KCS210" s="875"/>
      <c r="KCT210" s="875"/>
      <c r="KCU210" s="875"/>
      <c r="KCV210" s="875"/>
      <c r="KCW210" s="875"/>
      <c r="KCX210" s="875"/>
      <c r="KCY210" s="875"/>
      <c r="KCZ210" s="875"/>
      <c r="KDA210" s="875"/>
      <c r="KDB210" s="875"/>
      <c r="KDC210" s="875"/>
      <c r="KDD210" s="875"/>
      <c r="KDE210" s="875"/>
      <c r="KDF210" s="875"/>
      <c r="KDG210" s="875"/>
      <c r="KDH210" s="875"/>
      <c r="KDI210" s="875"/>
      <c r="KDJ210" s="875"/>
      <c r="KDK210" s="875"/>
      <c r="KDL210" s="875"/>
      <c r="KDM210" s="875"/>
      <c r="KDN210" s="875"/>
      <c r="KDO210" s="875"/>
      <c r="KDP210" s="875"/>
      <c r="KDQ210" s="875"/>
      <c r="KDR210" s="875"/>
      <c r="KDS210" s="875"/>
      <c r="KDT210" s="875"/>
      <c r="KDU210" s="875"/>
      <c r="KDV210" s="875"/>
      <c r="KDW210" s="875"/>
      <c r="KDX210" s="875"/>
      <c r="KDY210" s="875"/>
      <c r="KDZ210" s="875"/>
      <c r="KEA210" s="875"/>
      <c r="KEB210" s="875"/>
      <c r="KEC210" s="875"/>
      <c r="KED210" s="875"/>
      <c r="KEE210" s="875"/>
      <c r="KEF210" s="875"/>
      <c r="KEG210" s="875"/>
      <c r="KEH210" s="875"/>
      <c r="KEI210" s="875"/>
      <c r="KEJ210" s="875"/>
      <c r="KEK210" s="875"/>
      <c r="KEL210" s="875"/>
      <c r="KEM210" s="875"/>
      <c r="KEN210" s="875"/>
      <c r="KEO210" s="875"/>
      <c r="KEP210" s="875"/>
      <c r="KEQ210" s="875"/>
      <c r="KER210" s="875"/>
      <c r="KES210" s="875"/>
      <c r="KET210" s="875"/>
      <c r="KEU210" s="875"/>
      <c r="KEV210" s="875"/>
      <c r="KEW210" s="875"/>
      <c r="KEX210" s="875"/>
      <c r="KEY210" s="875"/>
      <c r="KEZ210" s="875"/>
      <c r="KFA210" s="875"/>
      <c r="KFB210" s="875"/>
      <c r="KFC210" s="875"/>
      <c r="KFD210" s="875"/>
      <c r="KFE210" s="875"/>
      <c r="KFF210" s="875"/>
      <c r="KFG210" s="875"/>
      <c r="KFH210" s="875"/>
      <c r="KFI210" s="875"/>
      <c r="KFJ210" s="875"/>
      <c r="KFK210" s="875"/>
      <c r="KFL210" s="875"/>
      <c r="KFM210" s="875"/>
      <c r="KFN210" s="875"/>
      <c r="KFO210" s="875"/>
      <c r="KFP210" s="875"/>
      <c r="KFQ210" s="875"/>
      <c r="KFR210" s="875"/>
      <c r="KFS210" s="875"/>
      <c r="KFT210" s="875"/>
      <c r="KFU210" s="875"/>
      <c r="KFV210" s="875"/>
      <c r="KFW210" s="875"/>
      <c r="KFX210" s="875"/>
      <c r="KFY210" s="875"/>
      <c r="KFZ210" s="875"/>
      <c r="KGA210" s="875"/>
      <c r="KGB210" s="875"/>
      <c r="KGC210" s="875"/>
      <c r="KGD210" s="875"/>
      <c r="KGE210" s="875"/>
      <c r="KGF210" s="875"/>
      <c r="KGG210" s="875"/>
      <c r="KGH210" s="875"/>
      <c r="KGI210" s="875"/>
      <c r="KGJ210" s="875"/>
      <c r="KGK210" s="875"/>
      <c r="KGL210" s="875"/>
      <c r="KGM210" s="875"/>
      <c r="KGN210" s="875"/>
      <c r="KGO210" s="875"/>
      <c r="KGP210" s="875"/>
      <c r="KGQ210" s="875"/>
      <c r="KGR210" s="875"/>
      <c r="KGS210" s="875"/>
      <c r="KGT210" s="875"/>
      <c r="KGU210" s="875"/>
      <c r="KGV210" s="875"/>
      <c r="KGW210" s="875"/>
      <c r="KGX210" s="875"/>
      <c r="KGY210" s="875"/>
      <c r="KGZ210" s="875"/>
      <c r="KHA210" s="875"/>
      <c r="KHB210" s="875"/>
      <c r="KHC210" s="875"/>
      <c r="KHD210" s="875"/>
      <c r="KHE210" s="875"/>
      <c r="KHF210" s="875"/>
      <c r="KHG210" s="875"/>
      <c r="KHH210" s="875"/>
      <c r="KHI210" s="875"/>
      <c r="KHJ210" s="875"/>
      <c r="KHK210" s="875"/>
      <c r="KHL210" s="875"/>
      <c r="KHM210" s="875"/>
      <c r="KHN210" s="875"/>
      <c r="KHO210" s="875"/>
      <c r="KHP210" s="875"/>
      <c r="KHQ210" s="875"/>
      <c r="KHR210" s="875"/>
      <c r="KHS210" s="875"/>
      <c r="KHT210" s="875"/>
      <c r="KHU210" s="875"/>
      <c r="KHV210" s="875"/>
      <c r="KHW210" s="875"/>
      <c r="KHX210" s="875"/>
      <c r="KHY210" s="875"/>
      <c r="KHZ210" s="875"/>
      <c r="KIA210" s="875"/>
      <c r="KIB210" s="875"/>
      <c r="KIC210" s="875"/>
      <c r="KID210" s="875"/>
      <c r="KIE210" s="875"/>
      <c r="KIF210" s="875"/>
      <c r="KIG210" s="875"/>
      <c r="KII210" s="875"/>
      <c r="KIJ210" s="875"/>
      <c r="KIK210" s="875"/>
      <c r="KIL210" s="875"/>
      <c r="KIM210" s="875"/>
      <c r="KIN210" s="875"/>
      <c r="KIO210" s="875"/>
      <c r="KIP210" s="875"/>
      <c r="KIQ210" s="875"/>
      <c r="KIR210" s="875"/>
      <c r="KIS210" s="875"/>
      <c r="KIT210" s="875"/>
      <c r="KIU210" s="875"/>
      <c r="KIV210" s="875"/>
      <c r="KIW210" s="875"/>
      <c r="KIX210" s="875"/>
      <c r="KIY210" s="875"/>
      <c r="KIZ210" s="875"/>
      <c r="KJA210" s="875"/>
      <c r="KJB210" s="875"/>
      <c r="KJC210" s="875"/>
      <c r="KJD210" s="875"/>
      <c r="KJE210" s="875"/>
      <c r="KJF210" s="875"/>
      <c r="KJG210" s="875"/>
      <c r="KJH210" s="875"/>
      <c r="KJI210" s="875"/>
      <c r="KJJ210" s="875"/>
      <c r="KJK210" s="875"/>
      <c r="KJL210" s="875"/>
      <c r="KJM210" s="875"/>
      <c r="KJN210" s="875"/>
      <c r="KJO210" s="875"/>
      <c r="KJP210" s="875"/>
      <c r="KJQ210" s="875"/>
      <c r="KJR210" s="875"/>
      <c r="KJS210" s="875"/>
      <c r="KJT210" s="875"/>
      <c r="KJU210" s="875"/>
      <c r="KJV210" s="875"/>
      <c r="KJW210" s="875"/>
      <c r="KJX210" s="875"/>
      <c r="KJY210" s="875"/>
      <c r="KJZ210" s="875"/>
      <c r="KKA210" s="875"/>
      <c r="KKB210" s="875"/>
      <c r="KKC210" s="875"/>
      <c r="KKD210" s="875"/>
      <c r="KKE210" s="875"/>
      <c r="KKF210" s="875"/>
      <c r="KKG210" s="875"/>
      <c r="KKH210" s="875"/>
      <c r="KKI210" s="875"/>
      <c r="KKJ210" s="875"/>
      <c r="KKK210" s="875"/>
      <c r="KKL210" s="875"/>
      <c r="KKM210" s="875"/>
      <c r="KKN210" s="875"/>
      <c r="KKO210" s="875"/>
      <c r="KKP210" s="875"/>
      <c r="KKQ210" s="875"/>
      <c r="KKR210" s="875"/>
      <c r="KKS210" s="875"/>
      <c r="KKT210" s="875"/>
      <c r="KKU210" s="875"/>
      <c r="KKV210" s="875"/>
      <c r="KKW210" s="875"/>
      <c r="KKX210" s="875"/>
      <c r="KKY210" s="875"/>
      <c r="KKZ210" s="875"/>
      <c r="KLA210" s="875"/>
      <c r="KLB210" s="875"/>
      <c r="KLC210" s="875"/>
      <c r="KLD210" s="875"/>
      <c r="KLE210" s="875"/>
      <c r="KLF210" s="875"/>
      <c r="KLG210" s="875"/>
      <c r="KLH210" s="875"/>
      <c r="KLI210" s="875"/>
      <c r="KLJ210" s="875"/>
      <c r="KLK210" s="875"/>
      <c r="KLL210" s="875"/>
      <c r="KLM210" s="875"/>
      <c r="KLN210" s="875"/>
      <c r="KLO210" s="875"/>
      <c r="KLP210" s="875"/>
      <c r="KLQ210" s="875"/>
      <c r="KLR210" s="875"/>
      <c r="KLS210" s="875"/>
      <c r="KLT210" s="875"/>
      <c r="KLU210" s="875"/>
      <c r="KLV210" s="875"/>
      <c r="KLW210" s="875"/>
      <c r="KLX210" s="875"/>
      <c r="KLY210" s="875"/>
      <c r="KLZ210" s="875"/>
      <c r="KMA210" s="875"/>
      <c r="KMB210" s="875"/>
      <c r="KMC210" s="875"/>
      <c r="KMD210" s="875"/>
      <c r="KME210" s="875"/>
      <c r="KMF210" s="875"/>
      <c r="KMG210" s="875"/>
      <c r="KMH210" s="875"/>
      <c r="KMI210" s="875"/>
      <c r="KMJ210" s="875"/>
      <c r="KMK210" s="875"/>
      <c r="KML210" s="875"/>
      <c r="KMM210" s="875"/>
      <c r="KMN210" s="875"/>
      <c r="KMO210" s="875"/>
      <c r="KMP210" s="875"/>
      <c r="KMQ210" s="875"/>
      <c r="KMR210" s="875"/>
      <c r="KMS210" s="875"/>
      <c r="KMT210" s="875"/>
      <c r="KMU210" s="875"/>
      <c r="KMV210" s="875"/>
      <c r="KMW210" s="875"/>
      <c r="KMX210" s="875"/>
      <c r="KMY210" s="875"/>
      <c r="KMZ210" s="875"/>
      <c r="KNA210" s="875"/>
      <c r="KNB210" s="875"/>
      <c r="KNC210" s="875"/>
      <c r="KND210" s="875"/>
      <c r="KNE210" s="875"/>
      <c r="KNF210" s="875"/>
      <c r="KNG210" s="875"/>
      <c r="KNH210" s="875"/>
      <c r="KNI210" s="875"/>
      <c r="KNJ210" s="875"/>
      <c r="KNK210" s="875"/>
      <c r="KNL210" s="875"/>
      <c r="KNM210" s="875"/>
      <c r="KNN210" s="875"/>
      <c r="KNO210" s="875"/>
      <c r="KNP210" s="875"/>
      <c r="KNQ210" s="875"/>
      <c r="KNR210" s="875"/>
      <c r="KNS210" s="875"/>
      <c r="KNT210" s="875"/>
      <c r="KNU210" s="875"/>
      <c r="KNV210" s="875"/>
      <c r="KNW210" s="875"/>
      <c r="KNX210" s="875"/>
      <c r="KNY210" s="875"/>
      <c r="KNZ210" s="875"/>
      <c r="KOA210" s="875"/>
      <c r="KOB210" s="875"/>
      <c r="KOC210" s="875"/>
      <c r="KOD210" s="875"/>
      <c r="KOE210" s="875"/>
      <c r="KOF210" s="875"/>
      <c r="KOG210" s="875"/>
      <c r="KOH210" s="875"/>
      <c r="KOI210" s="875"/>
      <c r="KOJ210" s="875"/>
      <c r="KOK210" s="875"/>
      <c r="KOL210" s="875"/>
      <c r="KOM210" s="875"/>
      <c r="KON210" s="875"/>
      <c r="KOO210" s="875"/>
      <c r="KOP210" s="875"/>
      <c r="KOQ210" s="875"/>
      <c r="KOR210" s="875"/>
      <c r="KOS210" s="875"/>
      <c r="KOT210" s="875"/>
      <c r="KOU210" s="875"/>
      <c r="KOV210" s="875"/>
      <c r="KOW210" s="875"/>
      <c r="KOX210" s="875"/>
      <c r="KOY210" s="875"/>
      <c r="KOZ210" s="875"/>
      <c r="KPA210" s="875"/>
      <c r="KPB210" s="875"/>
      <c r="KPC210" s="875"/>
      <c r="KPD210" s="875"/>
      <c r="KPE210" s="875"/>
      <c r="KPF210" s="875"/>
      <c r="KPG210" s="875"/>
      <c r="KPH210" s="875"/>
      <c r="KPI210" s="875"/>
      <c r="KPJ210" s="875"/>
      <c r="KPK210" s="875"/>
      <c r="KPL210" s="875"/>
      <c r="KPM210" s="875"/>
      <c r="KPN210" s="875"/>
      <c r="KPO210" s="875"/>
      <c r="KPP210" s="875"/>
      <c r="KPQ210" s="875"/>
      <c r="KPR210" s="875"/>
      <c r="KPS210" s="875"/>
      <c r="KPT210" s="875"/>
      <c r="KPU210" s="875"/>
      <c r="KPV210" s="875"/>
      <c r="KPW210" s="875"/>
      <c r="KPX210" s="875"/>
      <c r="KPY210" s="875"/>
      <c r="KPZ210" s="875"/>
      <c r="KQA210" s="875"/>
      <c r="KQB210" s="875"/>
      <c r="KQC210" s="875"/>
      <c r="KQD210" s="875"/>
      <c r="KQE210" s="875"/>
      <c r="KQF210" s="875"/>
      <c r="KQG210" s="875"/>
      <c r="KQH210" s="875"/>
      <c r="KQI210" s="875"/>
      <c r="KQJ210" s="875"/>
      <c r="KQK210" s="875"/>
      <c r="KQL210" s="875"/>
      <c r="KQM210" s="875"/>
      <c r="KQN210" s="875"/>
      <c r="KQO210" s="875"/>
      <c r="KQP210" s="875"/>
      <c r="KQQ210" s="875"/>
      <c r="KQR210" s="875"/>
      <c r="KQS210" s="875"/>
      <c r="KQT210" s="875"/>
      <c r="KQU210" s="875"/>
      <c r="KQV210" s="875"/>
      <c r="KQW210" s="875"/>
      <c r="KQX210" s="875"/>
      <c r="KQY210" s="875"/>
      <c r="KQZ210" s="875"/>
      <c r="KRA210" s="875"/>
      <c r="KRB210" s="875"/>
      <c r="KRC210" s="875"/>
      <c r="KRD210" s="875"/>
      <c r="KRE210" s="875"/>
      <c r="KRF210" s="875"/>
      <c r="KRG210" s="875"/>
      <c r="KRH210" s="875"/>
      <c r="KRI210" s="875"/>
      <c r="KRJ210" s="875"/>
      <c r="KRK210" s="875"/>
      <c r="KRL210" s="875"/>
      <c r="KRM210" s="875"/>
      <c r="KRN210" s="875"/>
      <c r="KRO210" s="875"/>
      <c r="KRP210" s="875"/>
      <c r="KRQ210" s="875"/>
      <c r="KRR210" s="875"/>
      <c r="KRS210" s="875"/>
      <c r="KRT210" s="875"/>
      <c r="KRU210" s="875"/>
      <c r="KRV210" s="875"/>
      <c r="KRW210" s="875"/>
      <c r="KRX210" s="875"/>
      <c r="KRY210" s="875"/>
      <c r="KRZ210" s="875"/>
      <c r="KSA210" s="875"/>
      <c r="KSB210" s="875"/>
      <c r="KSC210" s="875"/>
      <c r="KSE210" s="875"/>
      <c r="KSF210" s="875"/>
      <c r="KSG210" s="875"/>
      <c r="KSH210" s="875"/>
      <c r="KSI210" s="875"/>
      <c r="KSJ210" s="875"/>
      <c r="KSK210" s="875"/>
      <c r="KSL210" s="875"/>
      <c r="KSM210" s="875"/>
      <c r="KSN210" s="875"/>
      <c r="KSO210" s="875"/>
      <c r="KSP210" s="875"/>
      <c r="KSQ210" s="875"/>
      <c r="KSR210" s="875"/>
      <c r="KSS210" s="875"/>
      <c r="KST210" s="875"/>
      <c r="KSU210" s="875"/>
      <c r="KSV210" s="875"/>
      <c r="KSW210" s="875"/>
      <c r="KSX210" s="875"/>
      <c r="KSY210" s="875"/>
      <c r="KSZ210" s="875"/>
      <c r="KTA210" s="875"/>
      <c r="KTB210" s="875"/>
      <c r="KTC210" s="875"/>
      <c r="KTD210" s="875"/>
      <c r="KTE210" s="875"/>
      <c r="KTF210" s="875"/>
      <c r="KTG210" s="875"/>
      <c r="KTH210" s="875"/>
      <c r="KTI210" s="875"/>
      <c r="KTJ210" s="875"/>
      <c r="KTK210" s="875"/>
      <c r="KTL210" s="875"/>
      <c r="KTM210" s="875"/>
      <c r="KTN210" s="875"/>
      <c r="KTO210" s="875"/>
      <c r="KTP210" s="875"/>
      <c r="KTQ210" s="875"/>
      <c r="KTR210" s="875"/>
      <c r="KTS210" s="875"/>
      <c r="KTT210" s="875"/>
      <c r="KTU210" s="875"/>
      <c r="KTV210" s="875"/>
      <c r="KTW210" s="875"/>
      <c r="KTX210" s="875"/>
      <c r="KTY210" s="875"/>
      <c r="KTZ210" s="875"/>
      <c r="KUA210" s="875"/>
      <c r="KUB210" s="875"/>
      <c r="KUC210" s="875"/>
      <c r="KUD210" s="875"/>
      <c r="KUE210" s="875"/>
      <c r="KUF210" s="875"/>
      <c r="KUG210" s="875"/>
      <c r="KUH210" s="875"/>
      <c r="KUI210" s="875"/>
      <c r="KUJ210" s="875"/>
      <c r="KUK210" s="875"/>
      <c r="KUL210" s="875"/>
      <c r="KUM210" s="875"/>
      <c r="KUN210" s="875"/>
      <c r="KUO210" s="875"/>
      <c r="KUP210" s="875"/>
      <c r="KUQ210" s="875"/>
      <c r="KUR210" s="875"/>
      <c r="KUS210" s="875"/>
      <c r="KUT210" s="875"/>
      <c r="KUU210" s="875"/>
      <c r="KUV210" s="875"/>
      <c r="KUW210" s="875"/>
      <c r="KUX210" s="875"/>
      <c r="KUY210" s="875"/>
      <c r="KUZ210" s="875"/>
      <c r="KVA210" s="875"/>
      <c r="KVB210" s="875"/>
      <c r="KVC210" s="875"/>
      <c r="KVD210" s="875"/>
      <c r="KVE210" s="875"/>
      <c r="KVF210" s="875"/>
      <c r="KVG210" s="875"/>
      <c r="KVH210" s="875"/>
      <c r="KVI210" s="875"/>
      <c r="KVJ210" s="875"/>
      <c r="KVK210" s="875"/>
      <c r="KVL210" s="875"/>
      <c r="KVM210" s="875"/>
      <c r="KVN210" s="875"/>
      <c r="KVO210" s="875"/>
      <c r="KVP210" s="875"/>
      <c r="KVQ210" s="875"/>
      <c r="KVR210" s="875"/>
      <c r="KVS210" s="875"/>
      <c r="KVT210" s="875"/>
      <c r="KVU210" s="875"/>
      <c r="KVV210" s="875"/>
      <c r="KVW210" s="875"/>
      <c r="KVX210" s="875"/>
      <c r="KVY210" s="875"/>
      <c r="KVZ210" s="875"/>
      <c r="KWA210" s="875"/>
      <c r="KWB210" s="875"/>
      <c r="KWC210" s="875"/>
      <c r="KWD210" s="875"/>
      <c r="KWE210" s="875"/>
      <c r="KWF210" s="875"/>
      <c r="KWG210" s="875"/>
      <c r="KWH210" s="875"/>
      <c r="KWI210" s="875"/>
      <c r="KWJ210" s="875"/>
      <c r="KWK210" s="875"/>
      <c r="KWL210" s="875"/>
      <c r="KWM210" s="875"/>
      <c r="KWN210" s="875"/>
      <c r="KWO210" s="875"/>
      <c r="KWP210" s="875"/>
      <c r="KWQ210" s="875"/>
      <c r="KWR210" s="875"/>
      <c r="KWS210" s="875"/>
      <c r="KWT210" s="875"/>
      <c r="KWU210" s="875"/>
      <c r="KWV210" s="875"/>
      <c r="KWW210" s="875"/>
      <c r="KWX210" s="875"/>
      <c r="KWY210" s="875"/>
      <c r="KWZ210" s="875"/>
      <c r="KXA210" s="875"/>
      <c r="KXB210" s="875"/>
      <c r="KXC210" s="875"/>
      <c r="KXD210" s="875"/>
      <c r="KXE210" s="875"/>
      <c r="KXF210" s="875"/>
      <c r="KXG210" s="875"/>
      <c r="KXH210" s="875"/>
      <c r="KXI210" s="875"/>
      <c r="KXJ210" s="875"/>
      <c r="KXK210" s="875"/>
      <c r="KXL210" s="875"/>
      <c r="KXM210" s="875"/>
      <c r="KXN210" s="875"/>
      <c r="KXO210" s="875"/>
      <c r="KXP210" s="875"/>
      <c r="KXQ210" s="875"/>
      <c r="KXR210" s="875"/>
      <c r="KXS210" s="875"/>
      <c r="KXT210" s="875"/>
      <c r="KXU210" s="875"/>
      <c r="KXV210" s="875"/>
      <c r="KXW210" s="875"/>
      <c r="KXX210" s="875"/>
      <c r="KXY210" s="875"/>
      <c r="KXZ210" s="875"/>
      <c r="KYA210" s="875"/>
      <c r="KYB210" s="875"/>
      <c r="KYC210" s="875"/>
      <c r="KYD210" s="875"/>
      <c r="KYE210" s="875"/>
      <c r="KYF210" s="875"/>
      <c r="KYG210" s="875"/>
      <c r="KYH210" s="875"/>
      <c r="KYI210" s="875"/>
      <c r="KYJ210" s="875"/>
      <c r="KYK210" s="875"/>
      <c r="KYL210" s="875"/>
      <c r="KYM210" s="875"/>
      <c r="KYN210" s="875"/>
      <c r="KYO210" s="875"/>
      <c r="KYP210" s="875"/>
      <c r="KYQ210" s="875"/>
      <c r="KYR210" s="875"/>
      <c r="KYS210" s="875"/>
      <c r="KYT210" s="875"/>
      <c r="KYU210" s="875"/>
      <c r="KYV210" s="875"/>
      <c r="KYW210" s="875"/>
      <c r="KYX210" s="875"/>
      <c r="KYY210" s="875"/>
      <c r="KYZ210" s="875"/>
      <c r="KZA210" s="875"/>
      <c r="KZB210" s="875"/>
      <c r="KZC210" s="875"/>
      <c r="KZD210" s="875"/>
      <c r="KZE210" s="875"/>
      <c r="KZF210" s="875"/>
      <c r="KZG210" s="875"/>
      <c r="KZH210" s="875"/>
      <c r="KZI210" s="875"/>
      <c r="KZJ210" s="875"/>
      <c r="KZK210" s="875"/>
      <c r="KZL210" s="875"/>
      <c r="KZM210" s="875"/>
      <c r="KZN210" s="875"/>
      <c r="KZO210" s="875"/>
      <c r="KZP210" s="875"/>
      <c r="KZQ210" s="875"/>
      <c r="KZR210" s="875"/>
      <c r="KZS210" s="875"/>
      <c r="KZT210" s="875"/>
      <c r="KZU210" s="875"/>
      <c r="KZV210" s="875"/>
      <c r="KZW210" s="875"/>
      <c r="KZX210" s="875"/>
      <c r="KZY210" s="875"/>
      <c r="KZZ210" s="875"/>
      <c r="LAA210" s="875"/>
      <c r="LAB210" s="875"/>
      <c r="LAC210" s="875"/>
      <c r="LAD210" s="875"/>
      <c r="LAE210" s="875"/>
      <c r="LAF210" s="875"/>
      <c r="LAG210" s="875"/>
      <c r="LAH210" s="875"/>
      <c r="LAI210" s="875"/>
      <c r="LAJ210" s="875"/>
      <c r="LAK210" s="875"/>
      <c r="LAL210" s="875"/>
      <c r="LAM210" s="875"/>
      <c r="LAN210" s="875"/>
      <c r="LAO210" s="875"/>
      <c r="LAP210" s="875"/>
      <c r="LAQ210" s="875"/>
      <c r="LAR210" s="875"/>
      <c r="LAS210" s="875"/>
      <c r="LAT210" s="875"/>
      <c r="LAU210" s="875"/>
      <c r="LAV210" s="875"/>
      <c r="LAW210" s="875"/>
      <c r="LAX210" s="875"/>
      <c r="LAY210" s="875"/>
      <c r="LAZ210" s="875"/>
      <c r="LBA210" s="875"/>
      <c r="LBB210" s="875"/>
      <c r="LBC210" s="875"/>
      <c r="LBD210" s="875"/>
      <c r="LBE210" s="875"/>
      <c r="LBF210" s="875"/>
      <c r="LBG210" s="875"/>
      <c r="LBH210" s="875"/>
      <c r="LBI210" s="875"/>
      <c r="LBJ210" s="875"/>
      <c r="LBK210" s="875"/>
      <c r="LBL210" s="875"/>
      <c r="LBM210" s="875"/>
      <c r="LBN210" s="875"/>
      <c r="LBO210" s="875"/>
      <c r="LBP210" s="875"/>
      <c r="LBQ210" s="875"/>
      <c r="LBR210" s="875"/>
      <c r="LBS210" s="875"/>
      <c r="LBT210" s="875"/>
      <c r="LBU210" s="875"/>
      <c r="LBV210" s="875"/>
      <c r="LBW210" s="875"/>
      <c r="LBX210" s="875"/>
      <c r="LBY210" s="875"/>
      <c r="LCA210" s="875"/>
      <c r="LCB210" s="875"/>
      <c r="LCC210" s="875"/>
      <c r="LCD210" s="875"/>
      <c r="LCE210" s="875"/>
      <c r="LCF210" s="875"/>
      <c r="LCG210" s="875"/>
      <c r="LCH210" s="875"/>
      <c r="LCI210" s="875"/>
      <c r="LCJ210" s="875"/>
      <c r="LCK210" s="875"/>
      <c r="LCL210" s="875"/>
      <c r="LCM210" s="875"/>
      <c r="LCN210" s="875"/>
      <c r="LCO210" s="875"/>
      <c r="LCP210" s="875"/>
      <c r="LCQ210" s="875"/>
      <c r="LCR210" s="875"/>
      <c r="LCS210" s="875"/>
      <c r="LCT210" s="875"/>
      <c r="LCU210" s="875"/>
      <c r="LCV210" s="875"/>
      <c r="LCW210" s="875"/>
      <c r="LCX210" s="875"/>
      <c r="LCY210" s="875"/>
      <c r="LCZ210" s="875"/>
      <c r="LDA210" s="875"/>
      <c r="LDB210" s="875"/>
      <c r="LDC210" s="875"/>
      <c r="LDD210" s="875"/>
      <c r="LDE210" s="875"/>
      <c r="LDF210" s="875"/>
      <c r="LDG210" s="875"/>
      <c r="LDH210" s="875"/>
      <c r="LDI210" s="875"/>
      <c r="LDJ210" s="875"/>
      <c r="LDK210" s="875"/>
      <c r="LDL210" s="875"/>
      <c r="LDM210" s="875"/>
      <c r="LDN210" s="875"/>
      <c r="LDO210" s="875"/>
      <c r="LDP210" s="875"/>
      <c r="LDQ210" s="875"/>
      <c r="LDR210" s="875"/>
      <c r="LDS210" s="875"/>
      <c r="LDT210" s="875"/>
      <c r="LDU210" s="875"/>
      <c r="LDV210" s="875"/>
      <c r="LDW210" s="875"/>
      <c r="LDX210" s="875"/>
      <c r="LDY210" s="875"/>
      <c r="LDZ210" s="875"/>
      <c r="LEA210" s="875"/>
      <c r="LEB210" s="875"/>
      <c r="LEC210" s="875"/>
      <c r="LED210" s="875"/>
      <c r="LEE210" s="875"/>
      <c r="LEF210" s="875"/>
      <c r="LEG210" s="875"/>
      <c r="LEH210" s="875"/>
      <c r="LEI210" s="875"/>
      <c r="LEJ210" s="875"/>
      <c r="LEK210" s="875"/>
      <c r="LEL210" s="875"/>
      <c r="LEM210" s="875"/>
      <c r="LEN210" s="875"/>
      <c r="LEO210" s="875"/>
      <c r="LEP210" s="875"/>
      <c r="LEQ210" s="875"/>
      <c r="LER210" s="875"/>
      <c r="LES210" s="875"/>
      <c r="LET210" s="875"/>
      <c r="LEU210" s="875"/>
      <c r="LEV210" s="875"/>
      <c r="LEW210" s="875"/>
      <c r="LEX210" s="875"/>
      <c r="LEY210" s="875"/>
      <c r="LEZ210" s="875"/>
      <c r="LFA210" s="875"/>
      <c r="LFB210" s="875"/>
      <c r="LFC210" s="875"/>
      <c r="LFD210" s="875"/>
      <c r="LFE210" s="875"/>
      <c r="LFF210" s="875"/>
      <c r="LFG210" s="875"/>
      <c r="LFH210" s="875"/>
      <c r="LFI210" s="875"/>
      <c r="LFJ210" s="875"/>
      <c r="LFK210" s="875"/>
      <c r="LFL210" s="875"/>
      <c r="LFM210" s="875"/>
      <c r="LFN210" s="875"/>
      <c r="LFO210" s="875"/>
      <c r="LFP210" s="875"/>
      <c r="LFQ210" s="875"/>
      <c r="LFR210" s="875"/>
      <c r="LFS210" s="875"/>
      <c r="LFT210" s="875"/>
      <c r="LFU210" s="875"/>
      <c r="LFV210" s="875"/>
      <c r="LFW210" s="875"/>
      <c r="LFX210" s="875"/>
      <c r="LFY210" s="875"/>
      <c r="LFZ210" s="875"/>
      <c r="LGA210" s="875"/>
      <c r="LGB210" s="875"/>
      <c r="LGC210" s="875"/>
      <c r="LGD210" s="875"/>
      <c r="LGE210" s="875"/>
      <c r="LGF210" s="875"/>
      <c r="LGG210" s="875"/>
      <c r="LGH210" s="875"/>
      <c r="LGI210" s="875"/>
      <c r="LGJ210" s="875"/>
      <c r="LGK210" s="875"/>
      <c r="LGL210" s="875"/>
      <c r="LGM210" s="875"/>
      <c r="LGN210" s="875"/>
      <c r="LGO210" s="875"/>
      <c r="LGP210" s="875"/>
      <c r="LGQ210" s="875"/>
      <c r="LGR210" s="875"/>
      <c r="LGS210" s="875"/>
      <c r="LGT210" s="875"/>
      <c r="LGU210" s="875"/>
      <c r="LGV210" s="875"/>
      <c r="LGW210" s="875"/>
      <c r="LGX210" s="875"/>
      <c r="LGY210" s="875"/>
      <c r="LGZ210" s="875"/>
      <c r="LHA210" s="875"/>
      <c r="LHB210" s="875"/>
      <c r="LHC210" s="875"/>
      <c r="LHD210" s="875"/>
      <c r="LHE210" s="875"/>
      <c r="LHF210" s="875"/>
      <c r="LHG210" s="875"/>
      <c r="LHH210" s="875"/>
      <c r="LHI210" s="875"/>
      <c r="LHJ210" s="875"/>
      <c r="LHK210" s="875"/>
      <c r="LHL210" s="875"/>
      <c r="LHM210" s="875"/>
      <c r="LHN210" s="875"/>
      <c r="LHO210" s="875"/>
      <c r="LHP210" s="875"/>
      <c r="LHQ210" s="875"/>
      <c r="LHR210" s="875"/>
      <c r="LHS210" s="875"/>
      <c r="LHT210" s="875"/>
      <c r="LHU210" s="875"/>
      <c r="LHV210" s="875"/>
      <c r="LHW210" s="875"/>
      <c r="LHX210" s="875"/>
      <c r="LHY210" s="875"/>
      <c r="LHZ210" s="875"/>
      <c r="LIA210" s="875"/>
      <c r="LIB210" s="875"/>
      <c r="LIC210" s="875"/>
      <c r="LID210" s="875"/>
      <c r="LIE210" s="875"/>
      <c r="LIF210" s="875"/>
      <c r="LIG210" s="875"/>
      <c r="LIH210" s="875"/>
      <c r="LII210" s="875"/>
      <c r="LIJ210" s="875"/>
      <c r="LIK210" s="875"/>
      <c r="LIL210" s="875"/>
      <c r="LIM210" s="875"/>
      <c r="LIN210" s="875"/>
      <c r="LIO210" s="875"/>
      <c r="LIP210" s="875"/>
      <c r="LIQ210" s="875"/>
      <c r="LIR210" s="875"/>
      <c r="LIS210" s="875"/>
      <c r="LIT210" s="875"/>
      <c r="LIU210" s="875"/>
      <c r="LIV210" s="875"/>
      <c r="LIW210" s="875"/>
      <c r="LIX210" s="875"/>
      <c r="LIY210" s="875"/>
      <c r="LIZ210" s="875"/>
      <c r="LJA210" s="875"/>
      <c r="LJB210" s="875"/>
      <c r="LJC210" s="875"/>
      <c r="LJD210" s="875"/>
      <c r="LJE210" s="875"/>
      <c r="LJF210" s="875"/>
      <c r="LJG210" s="875"/>
      <c r="LJH210" s="875"/>
      <c r="LJI210" s="875"/>
      <c r="LJJ210" s="875"/>
      <c r="LJK210" s="875"/>
      <c r="LJL210" s="875"/>
      <c r="LJM210" s="875"/>
      <c r="LJN210" s="875"/>
      <c r="LJO210" s="875"/>
      <c r="LJP210" s="875"/>
      <c r="LJQ210" s="875"/>
      <c r="LJR210" s="875"/>
      <c r="LJS210" s="875"/>
      <c r="LJT210" s="875"/>
      <c r="LJU210" s="875"/>
      <c r="LJV210" s="875"/>
      <c r="LJW210" s="875"/>
      <c r="LJX210" s="875"/>
      <c r="LJY210" s="875"/>
      <c r="LJZ210" s="875"/>
      <c r="LKA210" s="875"/>
      <c r="LKB210" s="875"/>
      <c r="LKC210" s="875"/>
      <c r="LKD210" s="875"/>
      <c r="LKE210" s="875"/>
      <c r="LKF210" s="875"/>
      <c r="LKG210" s="875"/>
      <c r="LKH210" s="875"/>
      <c r="LKI210" s="875"/>
      <c r="LKJ210" s="875"/>
      <c r="LKK210" s="875"/>
      <c r="LKL210" s="875"/>
      <c r="LKM210" s="875"/>
      <c r="LKN210" s="875"/>
      <c r="LKO210" s="875"/>
      <c r="LKP210" s="875"/>
      <c r="LKQ210" s="875"/>
      <c r="LKR210" s="875"/>
      <c r="LKS210" s="875"/>
      <c r="LKT210" s="875"/>
      <c r="LKU210" s="875"/>
      <c r="LKV210" s="875"/>
      <c r="LKW210" s="875"/>
      <c r="LKX210" s="875"/>
      <c r="LKY210" s="875"/>
      <c r="LKZ210" s="875"/>
      <c r="LLA210" s="875"/>
      <c r="LLB210" s="875"/>
      <c r="LLC210" s="875"/>
      <c r="LLD210" s="875"/>
      <c r="LLE210" s="875"/>
      <c r="LLF210" s="875"/>
      <c r="LLG210" s="875"/>
      <c r="LLH210" s="875"/>
      <c r="LLI210" s="875"/>
      <c r="LLJ210" s="875"/>
      <c r="LLK210" s="875"/>
      <c r="LLL210" s="875"/>
      <c r="LLM210" s="875"/>
      <c r="LLN210" s="875"/>
      <c r="LLO210" s="875"/>
      <c r="LLP210" s="875"/>
      <c r="LLQ210" s="875"/>
      <c r="LLR210" s="875"/>
      <c r="LLS210" s="875"/>
      <c r="LLT210" s="875"/>
      <c r="LLU210" s="875"/>
      <c r="LLW210" s="875"/>
      <c r="LLX210" s="875"/>
      <c r="LLY210" s="875"/>
      <c r="LLZ210" s="875"/>
      <c r="LMA210" s="875"/>
      <c r="LMB210" s="875"/>
      <c r="LMC210" s="875"/>
      <c r="LMD210" s="875"/>
      <c r="LME210" s="875"/>
      <c r="LMF210" s="875"/>
      <c r="LMG210" s="875"/>
      <c r="LMH210" s="875"/>
      <c r="LMI210" s="875"/>
      <c r="LMJ210" s="875"/>
      <c r="LMK210" s="875"/>
      <c r="LML210" s="875"/>
      <c r="LMM210" s="875"/>
      <c r="LMN210" s="875"/>
      <c r="LMO210" s="875"/>
      <c r="LMP210" s="875"/>
      <c r="LMQ210" s="875"/>
      <c r="LMR210" s="875"/>
      <c r="LMS210" s="875"/>
      <c r="LMT210" s="875"/>
      <c r="LMU210" s="875"/>
      <c r="LMV210" s="875"/>
      <c r="LMW210" s="875"/>
      <c r="LMX210" s="875"/>
      <c r="LMY210" s="875"/>
      <c r="LMZ210" s="875"/>
      <c r="LNA210" s="875"/>
      <c r="LNB210" s="875"/>
      <c r="LNC210" s="875"/>
      <c r="LND210" s="875"/>
      <c r="LNE210" s="875"/>
      <c r="LNF210" s="875"/>
      <c r="LNG210" s="875"/>
      <c r="LNH210" s="875"/>
      <c r="LNI210" s="875"/>
      <c r="LNJ210" s="875"/>
      <c r="LNK210" s="875"/>
      <c r="LNL210" s="875"/>
      <c r="LNM210" s="875"/>
      <c r="LNN210" s="875"/>
      <c r="LNO210" s="875"/>
      <c r="LNP210" s="875"/>
      <c r="LNQ210" s="875"/>
      <c r="LNR210" s="875"/>
      <c r="LNS210" s="875"/>
      <c r="LNT210" s="875"/>
      <c r="LNU210" s="875"/>
      <c r="LNV210" s="875"/>
      <c r="LNW210" s="875"/>
      <c r="LNX210" s="875"/>
      <c r="LNY210" s="875"/>
      <c r="LNZ210" s="875"/>
      <c r="LOA210" s="875"/>
      <c r="LOB210" s="875"/>
      <c r="LOC210" s="875"/>
      <c r="LOD210" s="875"/>
      <c r="LOE210" s="875"/>
      <c r="LOF210" s="875"/>
      <c r="LOG210" s="875"/>
      <c r="LOH210" s="875"/>
      <c r="LOI210" s="875"/>
      <c r="LOJ210" s="875"/>
      <c r="LOK210" s="875"/>
      <c r="LOL210" s="875"/>
      <c r="LOM210" s="875"/>
      <c r="LON210" s="875"/>
      <c r="LOO210" s="875"/>
      <c r="LOP210" s="875"/>
      <c r="LOQ210" s="875"/>
      <c r="LOR210" s="875"/>
      <c r="LOS210" s="875"/>
      <c r="LOT210" s="875"/>
      <c r="LOU210" s="875"/>
      <c r="LOV210" s="875"/>
      <c r="LOW210" s="875"/>
      <c r="LOX210" s="875"/>
      <c r="LOY210" s="875"/>
      <c r="LOZ210" s="875"/>
      <c r="LPA210" s="875"/>
      <c r="LPB210" s="875"/>
      <c r="LPC210" s="875"/>
      <c r="LPD210" s="875"/>
      <c r="LPE210" s="875"/>
      <c r="LPF210" s="875"/>
      <c r="LPG210" s="875"/>
      <c r="LPH210" s="875"/>
      <c r="LPI210" s="875"/>
      <c r="LPJ210" s="875"/>
      <c r="LPK210" s="875"/>
      <c r="LPL210" s="875"/>
      <c r="LPM210" s="875"/>
      <c r="LPN210" s="875"/>
      <c r="LPO210" s="875"/>
      <c r="LPP210" s="875"/>
      <c r="LPQ210" s="875"/>
      <c r="LPR210" s="875"/>
      <c r="LPS210" s="875"/>
      <c r="LPT210" s="875"/>
      <c r="LPU210" s="875"/>
      <c r="LPV210" s="875"/>
      <c r="LPW210" s="875"/>
      <c r="LPX210" s="875"/>
      <c r="LPY210" s="875"/>
      <c r="LPZ210" s="875"/>
      <c r="LQA210" s="875"/>
      <c r="LQB210" s="875"/>
      <c r="LQC210" s="875"/>
      <c r="LQD210" s="875"/>
      <c r="LQE210" s="875"/>
      <c r="LQF210" s="875"/>
      <c r="LQG210" s="875"/>
      <c r="LQH210" s="875"/>
      <c r="LQI210" s="875"/>
      <c r="LQJ210" s="875"/>
      <c r="LQK210" s="875"/>
      <c r="LQL210" s="875"/>
      <c r="LQM210" s="875"/>
      <c r="LQN210" s="875"/>
      <c r="LQO210" s="875"/>
      <c r="LQP210" s="875"/>
      <c r="LQQ210" s="875"/>
      <c r="LQR210" s="875"/>
      <c r="LQS210" s="875"/>
      <c r="LQT210" s="875"/>
      <c r="LQU210" s="875"/>
      <c r="LQV210" s="875"/>
      <c r="LQW210" s="875"/>
      <c r="LQX210" s="875"/>
      <c r="LQY210" s="875"/>
      <c r="LQZ210" s="875"/>
      <c r="LRA210" s="875"/>
      <c r="LRB210" s="875"/>
      <c r="LRC210" s="875"/>
      <c r="LRD210" s="875"/>
      <c r="LRE210" s="875"/>
      <c r="LRF210" s="875"/>
      <c r="LRG210" s="875"/>
      <c r="LRH210" s="875"/>
      <c r="LRI210" s="875"/>
      <c r="LRJ210" s="875"/>
      <c r="LRK210" s="875"/>
      <c r="LRL210" s="875"/>
      <c r="LRM210" s="875"/>
      <c r="LRN210" s="875"/>
      <c r="LRO210" s="875"/>
      <c r="LRP210" s="875"/>
      <c r="LRQ210" s="875"/>
      <c r="LRR210" s="875"/>
      <c r="LRS210" s="875"/>
      <c r="LRT210" s="875"/>
      <c r="LRU210" s="875"/>
      <c r="LRV210" s="875"/>
      <c r="LRW210" s="875"/>
      <c r="LRX210" s="875"/>
      <c r="LRY210" s="875"/>
      <c r="LRZ210" s="875"/>
      <c r="LSA210" s="875"/>
      <c r="LSB210" s="875"/>
      <c r="LSC210" s="875"/>
      <c r="LSD210" s="875"/>
      <c r="LSE210" s="875"/>
      <c r="LSF210" s="875"/>
      <c r="LSG210" s="875"/>
      <c r="LSH210" s="875"/>
      <c r="LSI210" s="875"/>
      <c r="LSJ210" s="875"/>
      <c r="LSK210" s="875"/>
      <c r="LSL210" s="875"/>
      <c r="LSM210" s="875"/>
      <c r="LSN210" s="875"/>
      <c r="LSO210" s="875"/>
      <c r="LSP210" s="875"/>
      <c r="LSQ210" s="875"/>
      <c r="LSR210" s="875"/>
      <c r="LSS210" s="875"/>
      <c r="LST210" s="875"/>
      <c r="LSU210" s="875"/>
      <c r="LSV210" s="875"/>
      <c r="LSW210" s="875"/>
      <c r="LSX210" s="875"/>
      <c r="LSY210" s="875"/>
      <c r="LSZ210" s="875"/>
      <c r="LTA210" s="875"/>
      <c r="LTB210" s="875"/>
      <c r="LTC210" s="875"/>
      <c r="LTD210" s="875"/>
      <c r="LTE210" s="875"/>
      <c r="LTF210" s="875"/>
      <c r="LTG210" s="875"/>
      <c r="LTH210" s="875"/>
      <c r="LTI210" s="875"/>
      <c r="LTJ210" s="875"/>
      <c r="LTK210" s="875"/>
      <c r="LTL210" s="875"/>
      <c r="LTM210" s="875"/>
      <c r="LTN210" s="875"/>
      <c r="LTO210" s="875"/>
      <c r="LTP210" s="875"/>
      <c r="LTQ210" s="875"/>
      <c r="LTR210" s="875"/>
      <c r="LTS210" s="875"/>
      <c r="LTT210" s="875"/>
      <c r="LTU210" s="875"/>
      <c r="LTV210" s="875"/>
      <c r="LTW210" s="875"/>
      <c r="LTX210" s="875"/>
      <c r="LTY210" s="875"/>
      <c r="LTZ210" s="875"/>
      <c r="LUA210" s="875"/>
      <c r="LUB210" s="875"/>
      <c r="LUC210" s="875"/>
      <c r="LUD210" s="875"/>
      <c r="LUE210" s="875"/>
      <c r="LUF210" s="875"/>
      <c r="LUG210" s="875"/>
      <c r="LUH210" s="875"/>
      <c r="LUI210" s="875"/>
      <c r="LUJ210" s="875"/>
      <c r="LUK210" s="875"/>
      <c r="LUL210" s="875"/>
      <c r="LUM210" s="875"/>
      <c r="LUN210" s="875"/>
      <c r="LUO210" s="875"/>
      <c r="LUP210" s="875"/>
      <c r="LUQ210" s="875"/>
      <c r="LUR210" s="875"/>
      <c r="LUS210" s="875"/>
      <c r="LUT210" s="875"/>
      <c r="LUU210" s="875"/>
      <c r="LUV210" s="875"/>
      <c r="LUW210" s="875"/>
      <c r="LUX210" s="875"/>
      <c r="LUY210" s="875"/>
      <c r="LUZ210" s="875"/>
      <c r="LVA210" s="875"/>
      <c r="LVB210" s="875"/>
      <c r="LVC210" s="875"/>
      <c r="LVD210" s="875"/>
      <c r="LVE210" s="875"/>
      <c r="LVF210" s="875"/>
      <c r="LVG210" s="875"/>
      <c r="LVH210" s="875"/>
      <c r="LVI210" s="875"/>
      <c r="LVJ210" s="875"/>
      <c r="LVK210" s="875"/>
      <c r="LVL210" s="875"/>
      <c r="LVM210" s="875"/>
      <c r="LVN210" s="875"/>
      <c r="LVO210" s="875"/>
      <c r="LVP210" s="875"/>
      <c r="LVQ210" s="875"/>
      <c r="LVS210" s="875"/>
      <c r="LVT210" s="875"/>
      <c r="LVU210" s="875"/>
      <c r="LVV210" s="875"/>
      <c r="LVW210" s="875"/>
      <c r="LVX210" s="875"/>
      <c r="LVY210" s="875"/>
      <c r="LVZ210" s="875"/>
      <c r="LWA210" s="875"/>
      <c r="LWB210" s="875"/>
      <c r="LWC210" s="875"/>
      <c r="LWD210" s="875"/>
      <c r="LWE210" s="875"/>
      <c r="LWF210" s="875"/>
      <c r="LWG210" s="875"/>
      <c r="LWH210" s="875"/>
      <c r="LWI210" s="875"/>
      <c r="LWJ210" s="875"/>
      <c r="LWK210" s="875"/>
      <c r="LWL210" s="875"/>
      <c r="LWM210" s="875"/>
      <c r="LWN210" s="875"/>
      <c r="LWO210" s="875"/>
      <c r="LWP210" s="875"/>
      <c r="LWQ210" s="875"/>
      <c r="LWR210" s="875"/>
      <c r="LWS210" s="875"/>
      <c r="LWT210" s="875"/>
      <c r="LWU210" s="875"/>
      <c r="LWV210" s="875"/>
      <c r="LWW210" s="875"/>
      <c r="LWX210" s="875"/>
      <c r="LWY210" s="875"/>
      <c r="LWZ210" s="875"/>
      <c r="LXA210" s="875"/>
      <c r="LXB210" s="875"/>
      <c r="LXC210" s="875"/>
      <c r="LXD210" s="875"/>
      <c r="LXE210" s="875"/>
      <c r="LXF210" s="875"/>
      <c r="LXG210" s="875"/>
      <c r="LXH210" s="875"/>
      <c r="LXI210" s="875"/>
      <c r="LXJ210" s="875"/>
      <c r="LXK210" s="875"/>
      <c r="LXL210" s="875"/>
      <c r="LXM210" s="875"/>
      <c r="LXN210" s="875"/>
      <c r="LXO210" s="875"/>
      <c r="LXP210" s="875"/>
      <c r="LXQ210" s="875"/>
      <c r="LXR210" s="875"/>
      <c r="LXS210" s="875"/>
      <c r="LXT210" s="875"/>
      <c r="LXU210" s="875"/>
      <c r="LXV210" s="875"/>
      <c r="LXW210" s="875"/>
      <c r="LXX210" s="875"/>
      <c r="LXY210" s="875"/>
      <c r="LXZ210" s="875"/>
      <c r="LYA210" s="875"/>
      <c r="LYB210" s="875"/>
      <c r="LYC210" s="875"/>
      <c r="LYD210" s="875"/>
      <c r="LYE210" s="875"/>
      <c r="LYF210" s="875"/>
      <c r="LYG210" s="875"/>
      <c r="LYH210" s="875"/>
      <c r="LYI210" s="875"/>
      <c r="LYJ210" s="875"/>
      <c r="LYK210" s="875"/>
      <c r="LYL210" s="875"/>
      <c r="LYM210" s="875"/>
      <c r="LYN210" s="875"/>
      <c r="LYO210" s="875"/>
      <c r="LYP210" s="875"/>
      <c r="LYQ210" s="875"/>
      <c r="LYR210" s="875"/>
      <c r="LYS210" s="875"/>
      <c r="LYT210" s="875"/>
      <c r="LYU210" s="875"/>
      <c r="LYV210" s="875"/>
      <c r="LYW210" s="875"/>
      <c r="LYX210" s="875"/>
      <c r="LYY210" s="875"/>
      <c r="LYZ210" s="875"/>
      <c r="LZA210" s="875"/>
      <c r="LZB210" s="875"/>
      <c r="LZC210" s="875"/>
      <c r="LZD210" s="875"/>
      <c r="LZE210" s="875"/>
      <c r="LZF210" s="875"/>
      <c r="LZG210" s="875"/>
      <c r="LZH210" s="875"/>
      <c r="LZI210" s="875"/>
      <c r="LZJ210" s="875"/>
      <c r="LZK210" s="875"/>
      <c r="LZL210" s="875"/>
      <c r="LZM210" s="875"/>
      <c r="LZN210" s="875"/>
      <c r="LZO210" s="875"/>
      <c r="LZP210" s="875"/>
      <c r="LZQ210" s="875"/>
      <c r="LZR210" s="875"/>
      <c r="LZS210" s="875"/>
      <c r="LZT210" s="875"/>
      <c r="LZU210" s="875"/>
      <c r="LZV210" s="875"/>
      <c r="LZW210" s="875"/>
      <c r="LZX210" s="875"/>
      <c r="LZY210" s="875"/>
      <c r="LZZ210" s="875"/>
      <c r="MAA210" s="875"/>
      <c r="MAB210" s="875"/>
      <c r="MAC210" s="875"/>
      <c r="MAD210" s="875"/>
      <c r="MAE210" s="875"/>
      <c r="MAF210" s="875"/>
      <c r="MAG210" s="875"/>
      <c r="MAH210" s="875"/>
      <c r="MAI210" s="875"/>
      <c r="MAJ210" s="875"/>
      <c r="MAK210" s="875"/>
      <c r="MAL210" s="875"/>
      <c r="MAM210" s="875"/>
      <c r="MAN210" s="875"/>
      <c r="MAO210" s="875"/>
      <c r="MAP210" s="875"/>
      <c r="MAQ210" s="875"/>
      <c r="MAR210" s="875"/>
      <c r="MAS210" s="875"/>
      <c r="MAT210" s="875"/>
      <c r="MAU210" s="875"/>
      <c r="MAV210" s="875"/>
      <c r="MAW210" s="875"/>
      <c r="MAX210" s="875"/>
      <c r="MAY210" s="875"/>
      <c r="MAZ210" s="875"/>
      <c r="MBA210" s="875"/>
      <c r="MBB210" s="875"/>
      <c r="MBC210" s="875"/>
      <c r="MBD210" s="875"/>
      <c r="MBE210" s="875"/>
      <c r="MBF210" s="875"/>
      <c r="MBG210" s="875"/>
      <c r="MBH210" s="875"/>
      <c r="MBI210" s="875"/>
      <c r="MBJ210" s="875"/>
      <c r="MBK210" s="875"/>
      <c r="MBL210" s="875"/>
      <c r="MBM210" s="875"/>
      <c r="MBN210" s="875"/>
      <c r="MBO210" s="875"/>
      <c r="MBP210" s="875"/>
      <c r="MBQ210" s="875"/>
      <c r="MBR210" s="875"/>
      <c r="MBS210" s="875"/>
      <c r="MBT210" s="875"/>
      <c r="MBU210" s="875"/>
      <c r="MBV210" s="875"/>
      <c r="MBW210" s="875"/>
      <c r="MBX210" s="875"/>
      <c r="MBY210" s="875"/>
      <c r="MBZ210" s="875"/>
      <c r="MCA210" s="875"/>
      <c r="MCB210" s="875"/>
      <c r="MCC210" s="875"/>
      <c r="MCD210" s="875"/>
      <c r="MCE210" s="875"/>
      <c r="MCF210" s="875"/>
      <c r="MCG210" s="875"/>
      <c r="MCH210" s="875"/>
      <c r="MCI210" s="875"/>
      <c r="MCJ210" s="875"/>
      <c r="MCK210" s="875"/>
      <c r="MCL210" s="875"/>
      <c r="MCM210" s="875"/>
      <c r="MCN210" s="875"/>
      <c r="MCO210" s="875"/>
      <c r="MCP210" s="875"/>
      <c r="MCQ210" s="875"/>
      <c r="MCR210" s="875"/>
      <c r="MCS210" s="875"/>
      <c r="MCT210" s="875"/>
      <c r="MCU210" s="875"/>
      <c r="MCV210" s="875"/>
      <c r="MCW210" s="875"/>
      <c r="MCX210" s="875"/>
      <c r="MCY210" s="875"/>
      <c r="MCZ210" s="875"/>
      <c r="MDA210" s="875"/>
      <c r="MDB210" s="875"/>
      <c r="MDC210" s="875"/>
      <c r="MDD210" s="875"/>
      <c r="MDE210" s="875"/>
      <c r="MDF210" s="875"/>
      <c r="MDG210" s="875"/>
      <c r="MDH210" s="875"/>
      <c r="MDI210" s="875"/>
      <c r="MDJ210" s="875"/>
      <c r="MDK210" s="875"/>
      <c r="MDL210" s="875"/>
      <c r="MDM210" s="875"/>
      <c r="MDN210" s="875"/>
      <c r="MDO210" s="875"/>
      <c r="MDP210" s="875"/>
      <c r="MDQ210" s="875"/>
      <c r="MDR210" s="875"/>
      <c r="MDS210" s="875"/>
      <c r="MDT210" s="875"/>
      <c r="MDU210" s="875"/>
      <c r="MDV210" s="875"/>
      <c r="MDW210" s="875"/>
      <c r="MDX210" s="875"/>
      <c r="MDY210" s="875"/>
      <c r="MDZ210" s="875"/>
      <c r="MEA210" s="875"/>
      <c r="MEB210" s="875"/>
      <c r="MEC210" s="875"/>
      <c r="MED210" s="875"/>
      <c r="MEE210" s="875"/>
      <c r="MEF210" s="875"/>
      <c r="MEG210" s="875"/>
      <c r="MEH210" s="875"/>
      <c r="MEI210" s="875"/>
      <c r="MEJ210" s="875"/>
      <c r="MEK210" s="875"/>
      <c r="MEL210" s="875"/>
      <c r="MEM210" s="875"/>
      <c r="MEN210" s="875"/>
      <c r="MEO210" s="875"/>
      <c r="MEP210" s="875"/>
      <c r="MEQ210" s="875"/>
      <c r="MER210" s="875"/>
      <c r="MES210" s="875"/>
      <c r="MET210" s="875"/>
      <c r="MEU210" s="875"/>
      <c r="MEV210" s="875"/>
      <c r="MEW210" s="875"/>
      <c r="MEX210" s="875"/>
      <c r="MEY210" s="875"/>
      <c r="MEZ210" s="875"/>
      <c r="MFA210" s="875"/>
      <c r="MFB210" s="875"/>
      <c r="MFC210" s="875"/>
      <c r="MFD210" s="875"/>
      <c r="MFE210" s="875"/>
      <c r="MFF210" s="875"/>
      <c r="MFG210" s="875"/>
      <c r="MFH210" s="875"/>
      <c r="MFI210" s="875"/>
      <c r="MFJ210" s="875"/>
      <c r="MFK210" s="875"/>
      <c r="MFL210" s="875"/>
      <c r="MFM210" s="875"/>
      <c r="MFO210" s="875"/>
      <c r="MFP210" s="875"/>
      <c r="MFQ210" s="875"/>
      <c r="MFR210" s="875"/>
      <c r="MFS210" s="875"/>
      <c r="MFT210" s="875"/>
      <c r="MFU210" s="875"/>
      <c r="MFV210" s="875"/>
      <c r="MFW210" s="875"/>
      <c r="MFX210" s="875"/>
      <c r="MFY210" s="875"/>
      <c r="MFZ210" s="875"/>
      <c r="MGA210" s="875"/>
      <c r="MGB210" s="875"/>
      <c r="MGC210" s="875"/>
      <c r="MGD210" s="875"/>
      <c r="MGE210" s="875"/>
      <c r="MGF210" s="875"/>
      <c r="MGG210" s="875"/>
      <c r="MGH210" s="875"/>
      <c r="MGI210" s="875"/>
      <c r="MGJ210" s="875"/>
      <c r="MGK210" s="875"/>
      <c r="MGL210" s="875"/>
      <c r="MGM210" s="875"/>
      <c r="MGN210" s="875"/>
      <c r="MGO210" s="875"/>
      <c r="MGP210" s="875"/>
      <c r="MGQ210" s="875"/>
      <c r="MGR210" s="875"/>
      <c r="MGS210" s="875"/>
      <c r="MGT210" s="875"/>
      <c r="MGU210" s="875"/>
      <c r="MGV210" s="875"/>
      <c r="MGW210" s="875"/>
      <c r="MGX210" s="875"/>
      <c r="MGY210" s="875"/>
      <c r="MGZ210" s="875"/>
      <c r="MHA210" s="875"/>
      <c r="MHB210" s="875"/>
      <c r="MHC210" s="875"/>
      <c r="MHD210" s="875"/>
      <c r="MHE210" s="875"/>
      <c r="MHF210" s="875"/>
      <c r="MHG210" s="875"/>
      <c r="MHH210" s="875"/>
      <c r="MHI210" s="875"/>
      <c r="MHJ210" s="875"/>
      <c r="MHK210" s="875"/>
      <c r="MHL210" s="875"/>
      <c r="MHM210" s="875"/>
      <c r="MHN210" s="875"/>
      <c r="MHO210" s="875"/>
      <c r="MHP210" s="875"/>
      <c r="MHQ210" s="875"/>
      <c r="MHR210" s="875"/>
      <c r="MHS210" s="875"/>
      <c r="MHT210" s="875"/>
      <c r="MHU210" s="875"/>
      <c r="MHV210" s="875"/>
      <c r="MHW210" s="875"/>
      <c r="MHX210" s="875"/>
      <c r="MHY210" s="875"/>
      <c r="MHZ210" s="875"/>
      <c r="MIA210" s="875"/>
      <c r="MIB210" s="875"/>
      <c r="MIC210" s="875"/>
      <c r="MID210" s="875"/>
      <c r="MIE210" s="875"/>
      <c r="MIF210" s="875"/>
      <c r="MIG210" s="875"/>
      <c r="MIH210" s="875"/>
      <c r="MII210" s="875"/>
      <c r="MIJ210" s="875"/>
      <c r="MIK210" s="875"/>
      <c r="MIL210" s="875"/>
      <c r="MIM210" s="875"/>
      <c r="MIN210" s="875"/>
      <c r="MIO210" s="875"/>
      <c r="MIP210" s="875"/>
      <c r="MIQ210" s="875"/>
      <c r="MIR210" s="875"/>
      <c r="MIS210" s="875"/>
      <c r="MIT210" s="875"/>
      <c r="MIU210" s="875"/>
      <c r="MIV210" s="875"/>
      <c r="MIW210" s="875"/>
      <c r="MIX210" s="875"/>
      <c r="MIY210" s="875"/>
      <c r="MIZ210" s="875"/>
      <c r="MJA210" s="875"/>
      <c r="MJB210" s="875"/>
      <c r="MJC210" s="875"/>
      <c r="MJD210" s="875"/>
      <c r="MJE210" s="875"/>
      <c r="MJF210" s="875"/>
      <c r="MJG210" s="875"/>
      <c r="MJH210" s="875"/>
      <c r="MJI210" s="875"/>
      <c r="MJJ210" s="875"/>
      <c r="MJK210" s="875"/>
      <c r="MJL210" s="875"/>
      <c r="MJM210" s="875"/>
      <c r="MJN210" s="875"/>
      <c r="MJO210" s="875"/>
      <c r="MJP210" s="875"/>
      <c r="MJQ210" s="875"/>
      <c r="MJR210" s="875"/>
      <c r="MJS210" s="875"/>
      <c r="MJT210" s="875"/>
      <c r="MJU210" s="875"/>
      <c r="MJV210" s="875"/>
      <c r="MJW210" s="875"/>
      <c r="MJX210" s="875"/>
      <c r="MJY210" s="875"/>
      <c r="MJZ210" s="875"/>
      <c r="MKA210" s="875"/>
      <c r="MKB210" s="875"/>
      <c r="MKC210" s="875"/>
      <c r="MKD210" s="875"/>
      <c r="MKE210" s="875"/>
      <c r="MKF210" s="875"/>
      <c r="MKG210" s="875"/>
      <c r="MKH210" s="875"/>
      <c r="MKI210" s="875"/>
      <c r="MKJ210" s="875"/>
      <c r="MKK210" s="875"/>
      <c r="MKL210" s="875"/>
      <c r="MKM210" s="875"/>
      <c r="MKN210" s="875"/>
      <c r="MKO210" s="875"/>
      <c r="MKP210" s="875"/>
      <c r="MKQ210" s="875"/>
      <c r="MKR210" s="875"/>
      <c r="MKS210" s="875"/>
      <c r="MKT210" s="875"/>
      <c r="MKU210" s="875"/>
      <c r="MKV210" s="875"/>
      <c r="MKW210" s="875"/>
      <c r="MKX210" s="875"/>
      <c r="MKY210" s="875"/>
      <c r="MKZ210" s="875"/>
      <c r="MLA210" s="875"/>
      <c r="MLB210" s="875"/>
      <c r="MLC210" s="875"/>
      <c r="MLD210" s="875"/>
      <c r="MLE210" s="875"/>
      <c r="MLF210" s="875"/>
      <c r="MLG210" s="875"/>
      <c r="MLH210" s="875"/>
      <c r="MLI210" s="875"/>
      <c r="MLJ210" s="875"/>
      <c r="MLK210" s="875"/>
      <c r="MLL210" s="875"/>
      <c r="MLM210" s="875"/>
      <c r="MLN210" s="875"/>
      <c r="MLO210" s="875"/>
      <c r="MLP210" s="875"/>
      <c r="MLQ210" s="875"/>
      <c r="MLR210" s="875"/>
      <c r="MLS210" s="875"/>
      <c r="MLT210" s="875"/>
      <c r="MLU210" s="875"/>
      <c r="MLV210" s="875"/>
      <c r="MLW210" s="875"/>
      <c r="MLX210" s="875"/>
      <c r="MLY210" s="875"/>
      <c r="MLZ210" s="875"/>
      <c r="MMA210" s="875"/>
      <c r="MMB210" s="875"/>
      <c r="MMC210" s="875"/>
      <c r="MMD210" s="875"/>
      <c r="MME210" s="875"/>
      <c r="MMF210" s="875"/>
      <c r="MMG210" s="875"/>
      <c r="MMH210" s="875"/>
      <c r="MMI210" s="875"/>
      <c r="MMJ210" s="875"/>
      <c r="MMK210" s="875"/>
      <c r="MML210" s="875"/>
      <c r="MMM210" s="875"/>
      <c r="MMN210" s="875"/>
      <c r="MMO210" s="875"/>
      <c r="MMP210" s="875"/>
      <c r="MMQ210" s="875"/>
      <c r="MMR210" s="875"/>
      <c r="MMS210" s="875"/>
      <c r="MMT210" s="875"/>
      <c r="MMU210" s="875"/>
      <c r="MMV210" s="875"/>
      <c r="MMW210" s="875"/>
      <c r="MMX210" s="875"/>
      <c r="MMY210" s="875"/>
      <c r="MMZ210" s="875"/>
      <c r="MNA210" s="875"/>
      <c r="MNB210" s="875"/>
      <c r="MNC210" s="875"/>
      <c r="MND210" s="875"/>
      <c r="MNE210" s="875"/>
      <c r="MNF210" s="875"/>
      <c r="MNG210" s="875"/>
      <c r="MNH210" s="875"/>
      <c r="MNI210" s="875"/>
      <c r="MNJ210" s="875"/>
      <c r="MNK210" s="875"/>
      <c r="MNL210" s="875"/>
      <c r="MNM210" s="875"/>
      <c r="MNN210" s="875"/>
      <c r="MNO210" s="875"/>
      <c r="MNP210" s="875"/>
      <c r="MNQ210" s="875"/>
      <c r="MNR210" s="875"/>
      <c r="MNS210" s="875"/>
      <c r="MNT210" s="875"/>
      <c r="MNU210" s="875"/>
      <c r="MNV210" s="875"/>
      <c r="MNW210" s="875"/>
      <c r="MNX210" s="875"/>
      <c r="MNY210" s="875"/>
      <c r="MNZ210" s="875"/>
      <c r="MOA210" s="875"/>
      <c r="MOB210" s="875"/>
      <c r="MOC210" s="875"/>
      <c r="MOD210" s="875"/>
      <c r="MOE210" s="875"/>
      <c r="MOF210" s="875"/>
      <c r="MOG210" s="875"/>
      <c r="MOH210" s="875"/>
      <c r="MOI210" s="875"/>
      <c r="MOJ210" s="875"/>
      <c r="MOK210" s="875"/>
      <c r="MOL210" s="875"/>
      <c r="MOM210" s="875"/>
      <c r="MON210" s="875"/>
      <c r="MOO210" s="875"/>
      <c r="MOP210" s="875"/>
      <c r="MOQ210" s="875"/>
      <c r="MOR210" s="875"/>
      <c r="MOS210" s="875"/>
      <c r="MOT210" s="875"/>
      <c r="MOU210" s="875"/>
      <c r="MOV210" s="875"/>
      <c r="MOW210" s="875"/>
      <c r="MOX210" s="875"/>
      <c r="MOY210" s="875"/>
      <c r="MOZ210" s="875"/>
      <c r="MPA210" s="875"/>
      <c r="MPB210" s="875"/>
      <c r="MPC210" s="875"/>
      <c r="MPD210" s="875"/>
      <c r="MPE210" s="875"/>
      <c r="MPF210" s="875"/>
      <c r="MPG210" s="875"/>
      <c r="MPH210" s="875"/>
      <c r="MPI210" s="875"/>
      <c r="MPK210" s="875"/>
      <c r="MPL210" s="875"/>
      <c r="MPM210" s="875"/>
      <c r="MPN210" s="875"/>
      <c r="MPO210" s="875"/>
      <c r="MPP210" s="875"/>
      <c r="MPQ210" s="875"/>
      <c r="MPR210" s="875"/>
      <c r="MPS210" s="875"/>
      <c r="MPT210" s="875"/>
      <c r="MPU210" s="875"/>
      <c r="MPV210" s="875"/>
      <c r="MPW210" s="875"/>
      <c r="MPX210" s="875"/>
      <c r="MPY210" s="875"/>
      <c r="MPZ210" s="875"/>
      <c r="MQA210" s="875"/>
      <c r="MQB210" s="875"/>
      <c r="MQC210" s="875"/>
      <c r="MQD210" s="875"/>
      <c r="MQE210" s="875"/>
      <c r="MQF210" s="875"/>
      <c r="MQG210" s="875"/>
      <c r="MQH210" s="875"/>
      <c r="MQI210" s="875"/>
      <c r="MQJ210" s="875"/>
      <c r="MQK210" s="875"/>
      <c r="MQL210" s="875"/>
      <c r="MQM210" s="875"/>
      <c r="MQN210" s="875"/>
      <c r="MQO210" s="875"/>
      <c r="MQP210" s="875"/>
      <c r="MQQ210" s="875"/>
      <c r="MQR210" s="875"/>
      <c r="MQS210" s="875"/>
      <c r="MQT210" s="875"/>
      <c r="MQU210" s="875"/>
      <c r="MQV210" s="875"/>
      <c r="MQW210" s="875"/>
      <c r="MQX210" s="875"/>
      <c r="MQY210" s="875"/>
      <c r="MQZ210" s="875"/>
      <c r="MRA210" s="875"/>
      <c r="MRB210" s="875"/>
      <c r="MRC210" s="875"/>
      <c r="MRD210" s="875"/>
      <c r="MRE210" s="875"/>
      <c r="MRF210" s="875"/>
      <c r="MRG210" s="875"/>
      <c r="MRH210" s="875"/>
      <c r="MRI210" s="875"/>
      <c r="MRJ210" s="875"/>
      <c r="MRK210" s="875"/>
      <c r="MRL210" s="875"/>
      <c r="MRM210" s="875"/>
      <c r="MRN210" s="875"/>
      <c r="MRO210" s="875"/>
      <c r="MRP210" s="875"/>
      <c r="MRQ210" s="875"/>
      <c r="MRR210" s="875"/>
      <c r="MRS210" s="875"/>
      <c r="MRT210" s="875"/>
      <c r="MRU210" s="875"/>
      <c r="MRV210" s="875"/>
      <c r="MRW210" s="875"/>
      <c r="MRX210" s="875"/>
      <c r="MRY210" s="875"/>
      <c r="MRZ210" s="875"/>
      <c r="MSA210" s="875"/>
      <c r="MSB210" s="875"/>
      <c r="MSC210" s="875"/>
      <c r="MSD210" s="875"/>
      <c r="MSE210" s="875"/>
      <c r="MSF210" s="875"/>
      <c r="MSG210" s="875"/>
      <c r="MSH210" s="875"/>
      <c r="MSI210" s="875"/>
      <c r="MSJ210" s="875"/>
      <c r="MSK210" s="875"/>
      <c r="MSL210" s="875"/>
      <c r="MSM210" s="875"/>
      <c r="MSN210" s="875"/>
      <c r="MSO210" s="875"/>
      <c r="MSP210" s="875"/>
      <c r="MSQ210" s="875"/>
      <c r="MSR210" s="875"/>
      <c r="MSS210" s="875"/>
      <c r="MST210" s="875"/>
      <c r="MSU210" s="875"/>
      <c r="MSV210" s="875"/>
      <c r="MSW210" s="875"/>
      <c r="MSX210" s="875"/>
      <c r="MSY210" s="875"/>
      <c r="MSZ210" s="875"/>
      <c r="MTA210" s="875"/>
      <c r="MTB210" s="875"/>
      <c r="MTC210" s="875"/>
      <c r="MTD210" s="875"/>
      <c r="MTE210" s="875"/>
      <c r="MTF210" s="875"/>
      <c r="MTG210" s="875"/>
      <c r="MTH210" s="875"/>
      <c r="MTI210" s="875"/>
      <c r="MTJ210" s="875"/>
      <c r="MTK210" s="875"/>
      <c r="MTL210" s="875"/>
      <c r="MTM210" s="875"/>
      <c r="MTN210" s="875"/>
      <c r="MTO210" s="875"/>
      <c r="MTP210" s="875"/>
      <c r="MTQ210" s="875"/>
      <c r="MTR210" s="875"/>
      <c r="MTS210" s="875"/>
      <c r="MTT210" s="875"/>
      <c r="MTU210" s="875"/>
      <c r="MTV210" s="875"/>
      <c r="MTW210" s="875"/>
      <c r="MTX210" s="875"/>
      <c r="MTY210" s="875"/>
      <c r="MTZ210" s="875"/>
      <c r="MUA210" s="875"/>
      <c r="MUB210" s="875"/>
      <c r="MUC210" s="875"/>
      <c r="MUD210" s="875"/>
      <c r="MUE210" s="875"/>
      <c r="MUF210" s="875"/>
      <c r="MUG210" s="875"/>
      <c r="MUH210" s="875"/>
      <c r="MUI210" s="875"/>
      <c r="MUJ210" s="875"/>
      <c r="MUK210" s="875"/>
      <c r="MUL210" s="875"/>
      <c r="MUM210" s="875"/>
      <c r="MUN210" s="875"/>
      <c r="MUO210" s="875"/>
      <c r="MUP210" s="875"/>
      <c r="MUQ210" s="875"/>
      <c r="MUR210" s="875"/>
      <c r="MUS210" s="875"/>
      <c r="MUT210" s="875"/>
      <c r="MUU210" s="875"/>
      <c r="MUV210" s="875"/>
      <c r="MUW210" s="875"/>
      <c r="MUX210" s="875"/>
      <c r="MUY210" s="875"/>
      <c r="MUZ210" s="875"/>
      <c r="MVA210" s="875"/>
      <c r="MVB210" s="875"/>
      <c r="MVC210" s="875"/>
      <c r="MVD210" s="875"/>
      <c r="MVE210" s="875"/>
      <c r="MVF210" s="875"/>
      <c r="MVG210" s="875"/>
      <c r="MVH210" s="875"/>
      <c r="MVI210" s="875"/>
      <c r="MVJ210" s="875"/>
      <c r="MVK210" s="875"/>
      <c r="MVL210" s="875"/>
      <c r="MVM210" s="875"/>
      <c r="MVN210" s="875"/>
      <c r="MVO210" s="875"/>
      <c r="MVP210" s="875"/>
      <c r="MVQ210" s="875"/>
      <c r="MVR210" s="875"/>
      <c r="MVS210" s="875"/>
      <c r="MVT210" s="875"/>
      <c r="MVU210" s="875"/>
      <c r="MVV210" s="875"/>
      <c r="MVW210" s="875"/>
      <c r="MVX210" s="875"/>
      <c r="MVY210" s="875"/>
      <c r="MVZ210" s="875"/>
      <c r="MWA210" s="875"/>
      <c r="MWB210" s="875"/>
      <c r="MWC210" s="875"/>
      <c r="MWD210" s="875"/>
      <c r="MWE210" s="875"/>
      <c r="MWF210" s="875"/>
      <c r="MWG210" s="875"/>
      <c r="MWH210" s="875"/>
      <c r="MWI210" s="875"/>
      <c r="MWJ210" s="875"/>
      <c r="MWK210" s="875"/>
      <c r="MWL210" s="875"/>
      <c r="MWM210" s="875"/>
      <c r="MWN210" s="875"/>
      <c r="MWO210" s="875"/>
      <c r="MWP210" s="875"/>
      <c r="MWQ210" s="875"/>
      <c r="MWR210" s="875"/>
      <c r="MWS210" s="875"/>
      <c r="MWT210" s="875"/>
      <c r="MWU210" s="875"/>
      <c r="MWV210" s="875"/>
      <c r="MWW210" s="875"/>
      <c r="MWX210" s="875"/>
      <c r="MWY210" s="875"/>
      <c r="MWZ210" s="875"/>
      <c r="MXA210" s="875"/>
      <c r="MXB210" s="875"/>
      <c r="MXC210" s="875"/>
      <c r="MXD210" s="875"/>
      <c r="MXE210" s="875"/>
      <c r="MXF210" s="875"/>
      <c r="MXG210" s="875"/>
      <c r="MXH210" s="875"/>
      <c r="MXI210" s="875"/>
      <c r="MXJ210" s="875"/>
      <c r="MXK210" s="875"/>
      <c r="MXL210" s="875"/>
      <c r="MXM210" s="875"/>
      <c r="MXN210" s="875"/>
      <c r="MXO210" s="875"/>
      <c r="MXP210" s="875"/>
      <c r="MXQ210" s="875"/>
      <c r="MXR210" s="875"/>
      <c r="MXS210" s="875"/>
      <c r="MXT210" s="875"/>
      <c r="MXU210" s="875"/>
      <c r="MXV210" s="875"/>
      <c r="MXW210" s="875"/>
      <c r="MXX210" s="875"/>
      <c r="MXY210" s="875"/>
      <c r="MXZ210" s="875"/>
      <c r="MYA210" s="875"/>
      <c r="MYB210" s="875"/>
      <c r="MYC210" s="875"/>
      <c r="MYD210" s="875"/>
      <c r="MYE210" s="875"/>
      <c r="MYF210" s="875"/>
      <c r="MYG210" s="875"/>
      <c r="MYH210" s="875"/>
      <c r="MYI210" s="875"/>
      <c r="MYJ210" s="875"/>
      <c r="MYK210" s="875"/>
      <c r="MYL210" s="875"/>
      <c r="MYM210" s="875"/>
      <c r="MYN210" s="875"/>
      <c r="MYO210" s="875"/>
      <c r="MYP210" s="875"/>
      <c r="MYQ210" s="875"/>
      <c r="MYR210" s="875"/>
      <c r="MYS210" s="875"/>
      <c r="MYT210" s="875"/>
      <c r="MYU210" s="875"/>
      <c r="MYV210" s="875"/>
      <c r="MYW210" s="875"/>
      <c r="MYX210" s="875"/>
      <c r="MYY210" s="875"/>
      <c r="MYZ210" s="875"/>
      <c r="MZA210" s="875"/>
      <c r="MZB210" s="875"/>
      <c r="MZC210" s="875"/>
      <c r="MZD210" s="875"/>
      <c r="MZE210" s="875"/>
      <c r="MZG210" s="875"/>
      <c r="MZH210" s="875"/>
      <c r="MZI210" s="875"/>
      <c r="MZJ210" s="875"/>
      <c r="MZK210" s="875"/>
      <c r="MZL210" s="875"/>
      <c r="MZM210" s="875"/>
      <c r="MZN210" s="875"/>
      <c r="MZO210" s="875"/>
      <c r="MZP210" s="875"/>
      <c r="MZQ210" s="875"/>
      <c r="MZR210" s="875"/>
      <c r="MZS210" s="875"/>
      <c r="MZT210" s="875"/>
      <c r="MZU210" s="875"/>
      <c r="MZV210" s="875"/>
      <c r="MZW210" s="875"/>
      <c r="MZX210" s="875"/>
      <c r="MZY210" s="875"/>
      <c r="MZZ210" s="875"/>
      <c r="NAA210" s="875"/>
      <c r="NAB210" s="875"/>
      <c r="NAC210" s="875"/>
      <c r="NAD210" s="875"/>
      <c r="NAE210" s="875"/>
      <c r="NAF210" s="875"/>
      <c r="NAG210" s="875"/>
      <c r="NAH210" s="875"/>
      <c r="NAI210" s="875"/>
      <c r="NAJ210" s="875"/>
      <c r="NAK210" s="875"/>
      <c r="NAL210" s="875"/>
      <c r="NAM210" s="875"/>
      <c r="NAN210" s="875"/>
      <c r="NAO210" s="875"/>
      <c r="NAP210" s="875"/>
      <c r="NAQ210" s="875"/>
      <c r="NAR210" s="875"/>
      <c r="NAS210" s="875"/>
      <c r="NAT210" s="875"/>
      <c r="NAU210" s="875"/>
      <c r="NAV210" s="875"/>
      <c r="NAW210" s="875"/>
      <c r="NAX210" s="875"/>
      <c r="NAY210" s="875"/>
      <c r="NAZ210" s="875"/>
      <c r="NBA210" s="875"/>
      <c r="NBB210" s="875"/>
      <c r="NBC210" s="875"/>
      <c r="NBD210" s="875"/>
      <c r="NBE210" s="875"/>
      <c r="NBF210" s="875"/>
      <c r="NBG210" s="875"/>
      <c r="NBH210" s="875"/>
      <c r="NBI210" s="875"/>
      <c r="NBJ210" s="875"/>
      <c r="NBK210" s="875"/>
      <c r="NBL210" s="875"/>
      <c r="NBM210" s="875"/>
      <c r="NBN210" s="875"/>
      <c r="NBO210" s="875"/>
      <c r="NBP210" s="875"/>
      <c r="NBQ210" s="875"/>
      <c r="NBR210" s="875"/>
      <c r="NBS210" s="875"/>
      <c r="NBT210" s="875"/>
      <c r="NBU210" s="875"/>
      <c r="NBV210" s="875"/>
      <c r="NBW210" s="875"/>
      <c r="NBX210" s="875"/>
      <c r="NBY210" s="875"/>
      <c r="NBZ210" s="875"/>
      <c r="NCA210" s="875"/>
      <c r="NCB210" s="875"/>
      <c r="NCC210" s="875"/>
      <c r="NCD210" s="875"/>
      <c r="NCE210" s="875"/>
      <c r="NCF210" s="875"/>
      <c r="NCG210" s="875"/>
      <c r="NCH210" s="875"/>
      <c r="NCI210" s="875"/>
      <c r="NCJ210" s="875"/>
      <c r="NCK210" s="875"/>
      <c r="NCL210" s="875"/>
      <c r="NCM210" s="875"/>
      <c r="NCN210" s="875"/>
      <c r="NCO210" s="875"/>
      <c r="NCP210" s="875"/>
      <c r="NCQ210" s="875"/>
      <c r="NCR210" s="875"/>
      <c r="NCS210" s="875"/>
      <c r="NCT210" s="875"/>
      <c r="NCU210" s="875"/>
      <c r="NCV210" s="875"/>
      <c r="NCW210" s="875"/>
      <c r="NCX210" s="875"/>
      <c r="NCY210" s="875"/>
      <c r="NCZ210" s="875"/>
      <c r="NDA210" s="875"/>
      <c r="NDB210" s="875"/>
      <c r="NDC210" s="875"/>
      <c r="NDD210" s="875"/>
      <c r="NDE210" s="875"/>
      <c r="NDF210" s="875"/>
      <c r="NDG210" s="875"/>
      <c r="NDH210" s="875"/>
      <c r="NDI210" s="875"/>
      <c r="NDJ210" s="875"/>
      <c r="NDK210" s="875"/>
      <c r="NDL210" s="875"/>
      <c r="NDM210" s="875"/>
      <c r="NDN210" s="875"/>
      <c r="NDO210" s="875"/>
      <c r="NDP210" s="875"/>
      <c r="NDQ210" s="875"/>
      <c r="NDR210" s="875"/>
      <c r="NDS210" s="875"/>
      <c r="NDT210" s="875"/>
      <c r="NDU210" s="875"/>
      <c r="NDV210" s="875"/>
      <c r="NDW210" s="875"/>
      <c r="NDX210" s="875"/>
      <c r="NDY210" s="875"/>
      <c r="NDZ210" s="875"/>
      <c r="NEA210" s="875"/>
      <c r="NEB210" s="875"/>
      <c r="NEC210" s="875"/>
      <c r="NED210" s="875"/>
      <c r="NEE210" s="875"/>
      <c r="NEF210" s="875"/>
      <c r="NEG210" s="875"/>
      <c r="NEH210" s="875"/>
      <c r="NEI210" s="875"/>
      <c r="NEJ210" s="875"/>
      <c r="NEK210" s="875"/>
      <c r="NEL210" s="875"/>
      <c r="NEM210" s="875"/>
      <c r="NEN210" s="875"/>
      <c r="NEO210" s="875"/>
      <c r="NEP210" s="875"/>
      <c r="NEQ210" s="875"/>
      <c r="NER210" s="875"/>
      <c r="NES210" s="875"/>
      <c r="NET210" s="875"/>
      <c r="NEU210" s="875"/>
      <c r="NEV210" s="875"/>
      <c r="NEW210" s="875"/>
      <c r="NEX210" s="875"/>
      <c r="NEY210" s="875"/>
      <c r="NEZ210" s="875"/>
      <c r="NFA210" s="875"/>
      <c r="NFB210" s="875"/>
      <c r="NFC210" s="875"/>
      <c r="NFD210" s="875"/>
      <c r="NFE210" s="875"/>
      <c r="NFF210" s="875"/>
      <c r="NFG210" s="875"/>
      <c r="NFH210" s="875"/>
      <c r="NFI210" s="875"/>
      <c r="NFJ210" s="875"/>
      <c r="NFK210" s="875"/>
      <c r="NFL210" s="875"/>
      <c r="NFM210" s="875"/>
      <c r="NFN210" s="875"/>
      <c r="NFO210" s="875"/>
      <c r="NFP210" s="875"/>
      <c r="NFQ210" s="875"/>
      <c r="NFR210" s="875"/>
      <c r="NFS210" s="875"/>
      <c r="NFT210" s="875"/>
      <c r="NFU210" s="875"/>
      <c r="NFV210" s="875"/>
      <c r="NFW210" s="875"/>
      <c r="NFX210" s="875"/>
      <c r="NFY210" s="875"/>
      <c r="NFZ210" s="875"/>
      <c r="NGA210" s="875"/>
      <c r="NGB210" s="875"/>
      <c r="NGC210" s="875"/>
      <c r="NGD210" s="875"/>
      <c r="NGE210" s="875"/>
      <c r="NGF210" s="875"/>
      <c r="NGG210" s="875"/>
      <c r="NGH210" s="875"/>
      <c r="NGI210" s="875"/>
      <c r="NGJ210" s="875"/>
      <c r="NGK210" s="875"/>
      <c r="NGL210" s="875"/>
      <c r="NGM210" s="875"/>
      <c r="NGN210" s="875"/>
      <c r="NGO210" s="875"/>
      <c r="NGP210" s="875"/>
      <c r="NGQ210" s="875"/>
      <c r="NGR210" s="875"/>
      <c r="NGS210" s="875"/>
      <c r="NGT210" s="875"/>
      <c r="NGU210" s="875"/>
      <c r="NGV210" s="875"/>
      <c r="NGW210" s="875"/>
      <c r="NGX210" s="875"/>
      <c r="NGY210" s="875"/>
      <c r="NGZ210" s="875"/>
      <c r="NHA210" s="875"/>
      <c r="NHB210" s="875"/>
      <c r="NHC210" s="875"/>
      <c r="NHD210" s="875"/>
      <c r="NHE210" s="875"/>
      <c r="NHF210" s="875"/>
      <c r="NHG210" s="875"/>
      <c r="NHH210" s="875"/>
      <c r="NHI210" s="875"/>
      <c r="NHJ210" s="875"/>
      <c r="NHK210" s="875"/>
      <c r="NHL210" s="875"/>
      <c r="NHM210" s="875"/>
      <c r="NHN210" s="875"/>
      <c r="NHO210" s="875"/>
      <c r="NHP210" s="875"/>
      <c r="NHQ210" s="875"/>
      <c r="NHR210" s="875"/>
      <c r="NHS210" s="875"/>
      <c r="NHT210" s="875"/>
      <c r="NHU210" s="875"/>
      <c r="NHV210" s="875"/>
      <c r="NHW210" s="875"/>
      <c r="NHX210" s="875"/>
      <c r="NHY210" s="875"/>
      <c r="NHZ210" s="875"/>
      <c r="NIA210" s="875"/>
      <c r="NIB210" s="875"/>
      <c r="NIC210" s="875"/>
      <c r="NID210" s="875"/>
      <c r="NIE210" s="875"/>
      <c r="NIF210" s="875"/>
      <c r="NIG210" s="875"/>
      <c r="NIH210" s="875"/>
      <c r="NII210" s="875"/>
      <c r="NIJ210" s="875"/>
      <c r="NIK210" s="875"/>
      <c r="NIL210" s="875"/>
      <c r="NIM210" s="875"/>
      <c r="NIN210" s="875"/>
      <c r="NIO210" s="875"/>
      <c r="NIP210" s="875"/>
      <c r="NIQ210" s="875"/>
      <c r="NIR210" s="875"/>
      <c r="NIS210" s="875"/>
      <c r="NIT210" s="875"/>
      <c r="NIU210" s="875"/>
      <c r="NIV210" s="875"/>
      <c r="NIW210" s="875"/>
      <c r="NIX210" s="875"/>
      <c r="NIY210" s="875"/>
      <c r="NIZ210" s="875"/>
      <c r="NJA210" s="875"/>
      <c r="NJC210" s="875"/>
      <c r="NJD210" s="875"/>
      <c r="NJE210" s="875"/>
      <c r="NJF210" s="875"/>
      <c r="NJG210" s="875"/>
      <c r="NJH210" s="875"/>
      <c r="NJI210" s="875"/>
      <c r="NJJ210" s="875"/>
      <c r="NJK210" s="875"/>
      <c r="NJL210" s="875"/>
      <c r="NJM210" s="875"/>
      <c r="NJN210" s="875"/>
      <c r="NJO210" s="875"/>
      <c r="NJP210" s="875"/>
      <c r="NJQ210" s="875"/>
      <c r="NJR210" s="875"/>
      <c r="NJS210" s="875"/>
      <c r="NJT210" s="875"/>
      <c r="NJU210" s="875"/>
      <c r="NJV210" s="875"/>
      <c r="NJW210" s="875"/>
      <c r="NJX210" s="875"/>
      <c r="NJY210" s="875"/>
      <c r="NJZ210" s="875"/>
      <c r="NKA210" s="875"/>
      <c r="NKB210" s="875"/>
      <c r="NKC210" s="875"/>
      <c r="NKD210" s="875"/>
      <c r="NKE210" s="875"/>
      <c r="NKF210" s="875"/>
      <c r="NKG210" s="875"/>
      <c r="NKH210" s="875"/>
      <c r="NKI210" s="875"/>
      <c r="NKJ210" s="875"/>
      <c r="NKK210" s="875"/>
      <c r="NKL210" s="875"/>
      <c r="NKM210" s="875"/>
      <c r="NKN210" s="875"/>
      <c r="NKO210" s="875"/>
      <c r="NKP210" s="875"/>
      <c r="NKQ210" s="875"/>
      <c r="NKR210" s="875"/>
      <c r="NKS210" s="875"/>
      <c r="NKT210" s="875"/>
      <c r="NKU210" s="875"/>
      <c r="NKV210" s="875"/>
      <c r="NKW210" s="875"/>
      <c r="NKX210" s="875"/>
      <c r="NKY210" s="875"/>
      <c r="NKZ210" s="875"/>
      <c r="NLA210" s="875"/>
      <c r="NLB210" s="875"/>
      <c r="NLC210" s="875"/>
      <c r="NLD210" s="875"/>
      <c r="NLE210" s="875"/>
      <c r="NLF210" s="875"/>
      <c r="NLG210" s="875"/>
      <c r="NLH210" s="875"/>
      <c r="NLI210" s="875"/>
      <c r="NLJ210" s="875"/>
      <c r="NLK210" s="875"/>
      <c r="NLL210" s="875"/>
      <c r="NLM210" s="875"/>
      <c r="NLN210" s="875"/>
      <c r="NLO210" s="875"/>
      <c r="NLP210" s="875"/>
      <c r="NLQ210" s="875"/>
      <c r="NLR210" s="875"/>
      <c r="NLS210" s="875"/>
      <c r="NLT210" s="875"/>
      <c r="NLU210" s="875"/>
      <c r="NLV210" s="875"/>
      <c r="NLW210" s="875"/>
      <c r="NLX210" s="875"/>
      <c r="NLY210" s="875"/>
      <c r="NLZ210" s="875"/>
      <c r="NMA210" s="875"/>
      <c r="NMB210" s="875"/>
      <c r="NMC210" s="875"/>
      <c r="NMD210" s="875"/>
      <c r="NME210" s="875"/>
      <c r="NMF210" s="875"/>
      <c r="NMG210" s="875"/>
      <c r="NMH210" s="875"/>
      <c r="NMI210" s="875"/>
      <c r="NMJ210" s="875"/>
      <c r="NMK210" s="875"/>
      <c r="NML210" s="875"/>
      <c r="NMM210" s="875"/>
      <c r="NMN210" s="875"/>
      <c r="NMO210" s="875"/>
      <c r="NMP210" s="875"/>
      <c r="NMQ210" s="875"/>
      <c r="NMR210" s="875"/>
      <c r="NMS210" s="875"/>
      <c r="NMT210" s="875"/>
      <c r="NMU210" s="875"/>
      <c r="NMV210" s="875"/>
      <c r="NMW210" s="875"/>
      <c r="NMX210" s="875"/>
      <c r="NMY210" s="875"/>
      <c r="NMZ210" s="875"/>
      <c r="NNA210" s="875"/>
      <c r="NNB210" s="875"/>
      <c r="NNC210" s="875"/>
      <c r="NND210" s="875"/>
      <c r="NNE210" s="875"/>
      <c r="NNF210" s="875"/>
      <c r="NNG210" s="875"/>
      <c r="NNH210" s="875"/>
      <c r="NNI210" s="875"/>
      <c r="NNJ210" s="875"/>
      <c r="NNK210" s="875"/>
      <c r="NNL210" s="875"/>
      <c r="NNM210" s="875"/>
      <c r="NNN210" s="875"/>
      <c r="NNO210" s="875"/>
      <c r="NNP210" s="875"/>
      <c r="NNQ210" s="875"/>
      <c r="NNR210" s="875"/>
      <c r="NNS210" s="875"/>
      <c r="NNT210" s="875"/>
      <c r="NNU210" s="875"/>
      <c r="NNV210" s="875"/>
      <c r="NNW210" s="875"/>
      <c r="NNX210" s="875"/>
      <c r="NNY210" s="875"/>
      <c r="NNZ210" s="875"/>
      <c r="NOA210" s="875"/>
      <c r="NOB210" s="875"/>
      <c r="NOC210" s="875"/>
      <c r="NOD210" s="875"/>
      <c r="NOE210" s="875"/>
      <c r="NOF210" s="875"/>
      <c r="NOG210" s="875"/>
      <c r="NOH210" s="875"/>
      <c r="NOI210" s="875"/>
      <c r="NOJ210" s="875"/>
      <c r="NOK210" s="875"/>
      <c r="NOL210" s="875"/>
      <c r="NOM210" s="875"/>
      <c r="NON210" s="875"/>
      <c r="NOO210" s="875"/>
      <c r="NOP210" s="875"/>
      <c r="NOQ210" s="875"/>
      <c r="NOR210" s="875"/>
      <c r="NOS210" s="875"/>
      <c r="NOT210" s="875"/>
      <c r="NOU210" s="875"/>
      <c r="NOV210" s="875"/>
      <c r="NOW210" s="875"/>
      <c r="NOX210" s="875"/>
      <c r="NOY210" s="875"/>
      <c r="NOZ210" s="875"/>
      <c r="NPA210" s="875"/>
      <c r="NPB210" s="875"/>
      <c r="NPC210" s="875"/>
      <c r="NPD210" s="875"/>
      <c r="NPE210" s="875"/>
      <c r="NPF210" s="875"/>
      <c r="NPG210" s="875"/>
      <c r="NPH210" s="875"/>
      <c r="NPI210" s="875"/>
      <c r="NPJ210" s="875"/>
      <c r="NPK210" s="875"/>
      <c r="NPL210" s="875"/>
      <c r="NPM210" s="875"/>
      <c r="NPN210" s="875"/>
      <c r="NPO210" s="875"/>
      <c r="NPP210" s="875"/>
      <c r="NPQ210" s="875"/>
      <c r="NPR210" s="875"/>
      <c r="NPS210" s="875"/>
      <c r="NPT210" s="875"/>
      <c r="NPU210" s="875"/>
      <c r="NPV210" s="875"/>
      <c r="NPW210" s="875"/>
      <c r="NPX210" s="875"/>
      <c r="NPY210" s="875"/>
      <c r="NPZ210" s="875"/>
      <c r="NQA210" s="875"/>
      <c r="NQB210" s="875"/>
      <c r="NQC210" s="875"/>
      <c r="NQD210" s="875"/>
      <c r="NQE210" s="875"/>
      <c r="NQF210" s="875"/>
      <c r="NQG210" s="875"/>
      <c r="NQH210" s="875"/>
      <c r="NQI210" s="875"/>
      <c r="NQJ210" s="875"/>
      <c r="NQK210" s="875"/>
      <c r="NQL210" s="875"/>
      <c r="NQM210" s="875"/>
      <c r="NQN210" s="875"/>
      <c r="NQO210" s="875"/>
      <c r="NQP210" s="875"/>
      <c r="NQQ210" s="875"/>
      <c r="NQR210" s="875"/>
      <c r="NQS210" s="875"/>
      <c r="NQT210" s="875"/>
      <c r="NQU210" s="875"/>
      <c r="NQV210" s="875"/>
      <c r="NQW210" s="875"/>
      <c r="NQX210" s="875"/>
      <c r="NQY210" s="875"/>
      <c r="NQZ210" s="875"/>
      <c r="NRA210" s="875"/>
      <c r="NRB210" s="875"/>
      <c r="NRC210" s="875"/>
      <c r="NRD210" s="875"/>
      <c r="NRE210" s="875"/>
      <c r="NRF210" s="875"/>
      <c r="NRG210" s="875"/>
      <c r="NRH210" s="875"/>
      <c r="NRI210" s="875"/>
      <c r="NRJ210" s="875"/>
      <c r="NRK210" s="875"/>
      <c r="NRL210" s="875"/>
      <c r="NRM210" s="875"/>
      <c r="NRN210" s="875"/>
      <c r="NRO210" s="875"/>
      <c r="NRP210" s="875"/>
      <c r="NRQ210" s="875"/>
      <c r="NRR210" s="875"/>
      <c r="NRS210" s="875"/>
      <c r="NRT210" s="875"/>
      <c r="NRU210" s="875"/>
      <c r="NRV210" s="875"/>
      <c r="NRW210" s="875"/>
      <c r="NRX210" s="875"/>
      <c r="NRY210" s="875"/>
      <c r="NRZ210" s="875"/>
      <c r="NSA210" s="875"/>
      <c r="NSB210" s="875"/>
      <c r="NSC210" s="875"/>
      <c r="NSD210" s="875"/>
      <c r="NSE210" s="875"/>
      <c r="NSF210" s="875"/>
      <c r="NSG210" s="875"/>
      <c r="NSH210" s="875"/>
      <c r="NSI210" s="875"/>
      <c r="NSJ210" s="875"/>
      <c r="NSK210" s="875"/>
      <c r="NSL210" s="875"/>
      <c r="NSM210" s="875"/>
      <c r="NSN210" s="875"/>
      <c r="NSO210" s="875"/>
      <c r="NSP210" s="875"/>
      <c r="NSQ210" s="875"/>
      <c r="NSR210" s="875"/>
      <c r="NSS210" s="875"/>
      <c r="NST210" s="875"/>
      <c r="NSU210" s="875"/>
      <c r="NSV210" s="875"/>
      <c r="NSW210" s="875"/>
      <c r="NSY210" s="875"/>
      <c r="NSZ210" s="875"/>
      <c r="NTA210" s="875"/>
      <c r="NTB210" s="875"/>
      <c r="NTC210" s="875"/>
      <c r="NTD210" s="875"/>
      <c r="NTE210" s="875"/>
      <c r="NTF210" s="875"/>
      <c r="NTG210" s="875"/>
      <c r="NTH210" s="875"/>
      <c r="NTI210" s="875"/>
      <c r="NTJ210" s="875"/>
      <c r="NTK210" s="875"/>
      <c r="NTL210" s="875"/>
      <c r="NTM210" s="875"/>
      <c r="NTN210" s="875"/>
      <c r="NTO210" s="875"/>
      <c r="NTP210" s="875"/>
      <c r="NTQ210" s="875"/>
      <c r="NTR210" s="875"/>
      <c r="NTS210" s="875"/>
      <c r="NTT210" s="875"/>
      <c r="NTU210" s="875"/>
      <c r="NTV210" s="875"/>
      <c r="NTW210" s="875"/>
      <c r="NTX210" s="875"/>
      <c r="NTY210" s="875"/>
      <c r="NTZ210" s="875"/>
      <c r="NUA210" s="875"/>
      <c r="NUB210" s="875"/>
      <c r="NUC210" s="875"/>
      <c r="NUD210" s="875"/>
      <c r="NUE210" s="875"/>
      <c r="NUF210" s="875"/>
      <c r="NUG210" s="875"/>
      <c r="NUH210" s="875"/>
      <c r="NUI210" s="875"/>
      <c r="NUJ210" s="875"/>
      <c r="NUK210" s="875"/>
      <c r="NUL210" s="875"/>
      <c r="NUM210" s="875"/>
      <c r="NUN210" s="875"/>
      <c r="NUO210" s="875"/>
      <c r="NUP210" s="875"/>
      <c r="NUQ210" s="875"/>
      <c r="NUR210" s="875"/>
      <c r="NUS210" s="875"/>
      <c r="NUT210" s="875"/>
      <c r="NUU210" s="875"/>
      <c r="NUV210" s="875"/>
      <c r="NUW210" s="875"/>
      <c r="NUX210" s="875"/>
      <c r="NUY210" s="875"/>
      <c r="NUZ210" s="875"/>
      <c r="NVA210" s="875"/>
      <c r="NVB210" s="875"/>
      <c r="NVC210" s="875"/>
      <c r="NVD210" s="875"/>
      <c r="NVE210" s="875"/>
      <c r="NVF210" s="875"/>
      <c r="NVG210" s="875"/>
      <c r="NVH210" s="875"/>
      <c r="NVI210" s="875"/>
      <c r="NVJ210" s="875"/>
      <c r="NVK210" s="875"/>
      <c r="NVL210" s="875"/>
      <c r="NVM210" s="875"/>
      <c r="NVN210" s="875"/>
      <c r="NVO210" s="875"/>
      <c r="NVP210" s="875"/>
      <c r="NVQ210" s="875"/>
      <c r="NVR210" s="875"/>
      <c r="NVS210" s="875"/>
      <c r="NVT210" s="875"/>
      <c r="NVU210" s="875"/>
      <c r="NVV210" s="875"/>
      <c r="NVW210" s="875"/>
      <c r="NVX210" s="875"/>
      <c r="NVY210" s="875"/>
      <c r="NVZ210" s="875"/>
      <c r="NWA210" s="875"/>
      <c r="NWB210" s="875"/>
      <c r="NWC210" s="875"/>
      <c r="NWD210" s="875"/>
      <c r="NWE210" s="875"/>
      <c r="NWF210" s="875"/>
      <c r="NWG210" s="875"/>
      <c r="NWH210" s="875"/>
      <c r="NWI210" s="875"/>
      <c r="NWJ210" s="875"/>
      <c r="NWK210" s="875"/>
      <c r="NWL210" s="875"/>
      <c r="NWM210" s="875"/>
      <c r="NWN210" s="875"/>
      <c r="NWO210" s="875"/>
      <c r="NWP210" s="875"/>
      <c r="NWQ210" s="875"/>
      <c r="NWR210" s="875"/>
      <c r="NWS210" s="875"/>
      <c r="NWT210" s="875"/>
      <c r="NWU210" s="875"/>
      <c r="NWV210" s="875"/>
      <c r="NWW210" s="875"/>
      <c r="NWX210" s="875"/>
      <c r="NWY210" s="875"/>
      <c r="NWZ210" s="875"/>
      <c r="NXA210" s="875"/>
      <c r="NXB210" s="875"/>
      <c r="NXC210" s="875"/>
      <c r="NXD210" s="875"/>
      <c r="NXE210" s="875"/>
      <c r="NXF210" s="875"/>
      <c r="NXG210" s="875"/>
      <c r="NXH210" s="875"/>
      <c r="NXI210" s="875"/>
      <c r="NXJ210" s="875"/>
      <c r="NXK210" s="875"/>
      <c r="NXL210" s="875"/>
      <c r="NXM210" s="875"/>
      <c r="NXN210" s="875"/>
      <c r="NXO210" s="875"/>
      <c r="NXP210" s="875"/>
      <c r="NXQ210" s="875"/>
      <c r="NXR210" s="875"/>
      <c r="NXS210" s="875"/>
      <c r="NXT210" s="875"/>
      <c r="NXU210" s="875"/>
      <c r="NXV210" s="875"/>
      <c r="NXW210" s="875"/>
      <c r="NXX210" s="875"/>
      <c r="NXY210" s="875"/>
      <c r="NXZ210" s="875"/>
      <c r="NYA210" s="875"/>
      <c r="NYB210" s="875"/>
      <c r="NYC210" s="875"/>
      <c r="NYD210" s="875"/>
      <c r="NYE210" s="875"/>
      <c r="NYF210" s="875"/>
      <c r="NYG210" s="875"/>
      <c r="NYH210" s="875"/>
      <c r="NYI210" s="875"/>
      <c r="NYJ210" s="875"/>
      <c r="NYK210" s="875"/>
      <c r="NYL210" s="875"/>
      <c r="NYM210" s="875"/>
      <c r="NYN210" s="875"/>
      <c r="NYO210" s="875"/>
      <c r="NYP210" s="875"/>
      <c r="NYQ210" s="875"/>
      <c r="NYR210" s="875"/>
      <c r="NYS210" s="875"/>
      <c r="NYT210" s="875"/>
      <c r="NYU210" s="875"/>
      <c r="NYV210" s="875"/>
      <c r="NYW210" s="875"/>
      <c r="NYX210" s="875"/>
      <c r="NYY210" s="875"/>
      <c r="NYZ210" s="875"/>
      <c r="NZA210" s="875"/>
      <c r="NZB210" s="875"/>
      <c r="NZC210" s="875"/>
      <c r="NZD210" s="875"/>
      <c r="NZE210" s="875"/>
      <c r="NZF210" s="875"/>
      <c r="NZG210" s="875"/>
      <c r="NZH210" s="875"/>
      <c r="NZI210" s="875"/>
      <c r="NZJ210" s="875"/>
      <c r="NZK210" s="875"/>
      <c r="NZL210" s="875"/>
      <c r="NZM210" s="875"/>
      <c r="NZN210" s="875"/>
      <c r="NZO210" s="875"/>
      <c r="NZP210" s="875"/>
      <c r="NZQ210" s="875"/>
      <c r="NZR210" s="875"/>
      <c r="NZS210" s="875"/>
      <c r="NZT210" s="875"/>
      <c r="NZU210" s="875"/>
      <c r="NZV210" s="875"/>
      <c r="NZW210" s="875"/>
      <c r="NZX210" s="875"/>
      <c r="NZY210" s="875"/>
      <c r="NZZ210" s="875"/>
      <c r="OAA210" s="875"/>
      <c r="OAB210" s="875"/>
      <c r="OAC210" s="875"/>
      <c r="OAD210" s="875"/>
      <c r="OAE210" s="875"/>
      <c r="OAF210" s="875"/>
      <c r="OAG210" s="875"/>
      <c r="OAH210" s="875"/>
      <c r="OAI210" s="875"/>
      <c r="OAJ210" s="875"/>
      <c r="OAK210" s="875"/>
      <c r="OAL210" s="875"/>
      <c r="OAM210" s="875"/>
      <c r="OAN210" s="875"/>
      <c r="OAO210" s="875"/>
      <c r="OAP210" s="875"/>
      <c r="OAQ210" s="875"/>
      <c r="OAR210" s="875"/>
      <c r="OAS210" s="875"/>
      <c r="OAT210" s="875"/>
      <c r="OAU210" s="875"/>
      <c r="OAV210" s="875"/>
      <c r="OAW210" s="875"/>
      <c r="OAX210" s="875"/>
      <c r="OAY210" s="875"/>
      <c r="OAZ210" s="875"/>
      <c r="OBA210" s="875"/>
      <c r="OBB210" s="875"/>
      <c r="OBC210" s="875"/>
      <c r="OBD210" s="875"/>
      <c r="OBE210" s="875"/>
      <c r="OBF210" s="875"/>
      <c r="OBG210" s="875"/>
      <c r="OBH210" s="875"/>
      <c r="OBI210" s="875"/>
      <c r="OBJ210" s="875"/>
      <c r="OBK210" s="875"/>
      <c r="OBL210" s="875"/>
      <c r="OBM210" s="875"/>
      <c r="OBN210" s="875"/>
      <c r="OBO210" s="875"/>
      <c r="OBP210" s="875"/>
      <c r="OBQ210" s="875"/>
      <c r="OBR210" s="875"/>
      <c r="OBS210" s="875"/>
      <c r="OBT210" s="875"/>
      <c r="OBU210" s="875"/>
      <c r="OBV210" s="875"/>
      <c r="OBW210" s="875"/>
      <c r="OBX210" s="875"/>
      <c r="OBY210" s="875"/>
      <c r="OBZ210" s="875"/>
      <c r="OCA210" s="875"/>
      <c r="OCB210" s="875"/>
      <c r="OCC210" s="875"/>
      <c r="OCD210" s="875"/>
      <c r="OCE210" s="875"/>
      <c r="OCF210" s="875"/>
      <c r="OCG210" s="875"/>
      <c r="OCH210" s="875"/>
      <c r="OCI210" s="875"/>
      <c r="OCJ210" s="875"/>
      <c r="OCK210" s="875"/>
      <c r="OCL210" s="875"/>
      <c r="OCM210" s="875"/>
      <c r="OCN210" s="875"/>
      <c r="OCO210" s="875"/>
      <c r="OCP210" s="875"/>
      <c r="OCQ210" s="875"/>
      <c r="OCR210" s="875"/>
      <c r="OCS210" s="875"/>
      <c r="OCU210" s="875"/>
      <c r="OCV210" s="875"/>
      <c r="OCW210" s="875"/>
      <c r="OCX210" s="875"/>
      <c r="OCY210" s="875"/>
      <c r="OCZ210" s="875"/>
      <c r="ODA210" s="875"/>
      <c r="ODB210" s="875"/>
      <c r="ODC210" s="875"/>
      <c r="ODD210" s="875"/>
      <c r="ODE210" s="875"/>
      <c r="ODF210" s="875"/>
      <c r="ODG210" s="875"/>
      <c r="ODH210" s="875"/>
      <c r="ODI210" s="875"/>
      <c r="ODJ210" s="875"/>
      <c r="ODK210" s="875"/>
      <c r="ODL210" s="875"/>
      <c r="ODM210" s="875"/>
      <c r="ODN210" s="875"/>
      <c r="ODO210" s="875"/>
      <c r="ODP210" s="875"/>
      <c r="ODQ210" s="875"/>
      <c r="ODR210" s="875"/>
      <c r="ODS210" s="875"/>
      <c r="ODT210" s="875"/>
      <c r="ODU210" s="875"/>
      <c r="ODV210" s="875"/>
      <c r="ODW210" s="875"/>
      <c r="ODX210" s="875"/>
      <c r="ODY210" s="875"/>
      <c r="ODZ210" s="875"/>
      <c r="OEA210" s="875"/>
      <c r="OEB210" s="875"/>
      <c r="OEC210" s="875"/>
      <c r="OED210" s="875"/>
      <c r="OEE210" s="875"/>
      <c r="OEF210" s="875"/>
      <c r="OEG210" s="875"/>
      <c r="OEH210" s="875"/>
      <c r="OEI210" s="875"/>
      <c r="OEJ210" s="875"/>
      <c r="OEK210" s="875"/>
      <c r="OEL210" s="875"/>
      <c r="OEM210" s="875"/>
      <c r="OEN210" s="875"/>
      <c r="OEO210" s="875"/>
      <c r="OEP210" s="875"/>
      <c r="OEQ210" s="875"/>
      <c r="OER210" s="875"/>
      <c r="OES210" s="875"/>
      <c r="OET210" s="875"/>
      <c r="OEU210" s="875"/>
      <c r="OEV210" s="875"/>
      <c r="OEW210" s="875"/>
      <c r="OEX210" s="875"/>
      <c r="OEY210" s="875"/>
      <c r="OEZ210" s="875"/>
      <c r="OFA210" s="875"/>
      <c r="OFB210" s="875"/>
      <c r="OFC210" s="875"/>
      <c r="OFD210" s="875"/>
      <c r="OFE210" s="875"/>
      <c r="OFF210" s="875"/>
      <c r="OFG210" s="875"/>
      <c r="OFH210" s="875"/>
      <c r="OFI210" s="875"/>
      <c r="OFJ210" s="875"/>
      <c r="OFK210" s="875"/>
      <c r="OFL210" s="875"/>
      <c r="OFM210" s="875"/>
      <c r="OFN210" s="875"/>
      <c r="OFO210" s="875"/>
      <c r="OFP210" s="875"/>
      <c r="OFQ210" s="875"/>
      <c r="OFR210" s="875"/>
      <c r="OFS210" s="875"/>
      <c r="OFT210" s="875"/>
      <c r="OFU210" s="875"/>
      <c r="OFV210" s="875"/>
      <c r="OFW210" s="875"/>
      <c r="OFX210" s="875"/>
      <c r="OFY210" s="875"/>
      <c r="OFZ210" s="875"/>
      <c r="OGA210" s="875"/>
      <c r="OGB210" s="875"/>
      <c r="OGC210" s="875"/>
      <c r="OGD210" s="875"/>
      <c r="OGE210" s="875"/>
      <c r="OGF210" s="875"/>
      <c r="OGG210" s="875"/>
      <c r="OGH210" s="875"/>
      <c r="OGI210" s="875"/>
      <c r="OGJ210" s="875"/>
      <c r="OGK210" s="875"/>
      <c r="OGL210" s="875"/>
      <c r="OGM210" s="875"/>
      <c r="OGN210" s="875"/>
      <c r="OGO210" s="875"/>
      <c r="OGP210" s="875"/>
      <c r="OGQ210" s="875"/>
      <c r="OGR210" s="875"/>
      <c r="OGS210" s="875"/>
      <c r="OGT210" s="875"/>
      <c r="OGU210" s="875"/>
      <c r="OGV210" s="875"/>
      <c r="OGW210" s="875"/>
      <c r="OGX210" s="875"/>
      <c r="OGY210" s="875"/>
      <c r="OGZ210" s="875"/>
      <c r="OHA210" s="875"/>
      <c r="OHB210" s="875"/>
      <c r="OHC210" s="875"/>
      <c r="OHD210" s="875"/>
      <c r="OHE210" s="875"/>
      <c r="OHF210" s="875"/>
      <c r="OHG210" s="875"/>
      <c r="OHH210" s="875"/>
      <c r="OHI210" s="875"/>
      <c r="OHJ210" s="875"/>
      <c r="OHK210" s="875"/>
      <c r="OHL210" s="875"/>
      <c r="OHM210" s="875"/>
      <c r="OHN210" s="875"/>
      <c r="OHO210" s="875"/>
      <c r="OHP210" s="875"/>
      <c r="OHQ210" s="875"/>
      <c r="OHR210" s="875"/>
      <c r="OHS210" s="875"/>
      <c r="OHT210" s="875"/>
      <c r="OHU210" s="875"/>
      <c r="OHV210" s="875"/>
      <c r="OHW210" s="875"/>
      <c r="OHX210" s="875"/>
      <c r="OHY210" s="875"/>
      <c r="OHZ210" s="875"/>
      <c r="OIA210" s="875"/>
      <c r="OIB210" s="875"/>
      <c r="OIC210" s="875"/>
      <c r="OID210" s="875"/>
      <c r="OIE210" s="875"/>
      <c r="OIF210" s="875"/>
      <c r="OIG210" s="875"/>
      <c r="OIH210" s="875"/>
      <c r="OII210" s="875"/>
      <c r="OIJ210" s="875"/>
      <c r="OIK210" s="875"/>
      <c r="OIL210" s="875"/>
      <c r="OIM210" s="875"/>
      <c r="OIN210" s="875"/>
      <c r="OIO210" s="875"/>
      <c r="OIP210" s="875"/>
      <c r="OIQ210" s="875"/>
      <c r="OIR210" s="875"/>
      <c r="OIS210" s="875"/>
      <c r="OIT210" s="875"/>
      <c r="OIU210" s="875"/>
      <c r="OIV210" s="875"/>
      <c r="OIW210" s="875"/>
      <c r="OIX210" s="875"/>
      <c r="OIY210" s="875"/>
      <c r="OIZ210" s="875"/>
      <c r="OJA210" s="875"/>
      <c r="OJB210" s="875"/>
      <c r="OJC210" s="875"/>
      <c r="OJD210" s="875"/>
      <c r="OJE210" s="875"/>
      <c r="OJF210" s="875"/>
      <c r="OJG210" s="875"/>
      <c r="OJH210" s="875"/>
      <c r="OJI210" s="875"/>
      <c r="OJJ210" s="875"/>
      <c r="OJK210" s="875"/>
      <c r="OJL210" s="875"/>
      <c r="OJM210" s="875"/>
      <c r="OJN210" s="875"/>
      <c r="OJO210" s="875"/>
      <c r="OJP210" s="875"/>
      <c r="OJQ210" s="875"/>
      <c r="OJR210" s="875"/>
      <c r="OJS210" s="875"/>
      <c r="OJT210" s="875"/>
      <c r="OJU210" s="875"/>
      <c r="OJV210" s="875"/>
      <c r="OJW210" s="875"/>
      <c r="OJX210" s="875"/>
      <c r="OJY210" s="875"/>
      <c r="OJZ210" s="875"/>
      <c r="OKA210" s="875"/>
      <c r="OKB210" s="875"/>
      <c r="OKC210" s="875"/>
      <c r="OKD210" s="875"/>
      <c r="OKE210" s="875"/>
      <c r="OKF210" s="875"/>
      <c r="OKG210" s="875"/>
      <c r="OKH210" s="875"/>
      <c r="OKI210" s="875"/>
      <c r="OKJ210" s="875"/>
      <c r="OKK210" s="875"/>
      <c r="OKL210" s="875"/>
      <c r="OKM210" s="875"/>
      <c r="OKN210" s="875"/>
      <c r="OKO210" s="875"/>
      <c r="OKP210" s="875"/>
      <c r="OKQ210" s="875"/>
      <c r="OKR210" s="875"/>
      <c r="OKS210" s="875"/>
      <c r="OKT210" s="875"/>
      <c r="OKU210" s="875"/>
      <c r="OKV210" s="875"/>
      <c r="OKW210" s="875"/>
      <c r="OKX210" s="875"/>
      <c r="OKY210" s="875"/>
      <c r="OKZ210" s="875"/>
      <c r="OLA210" s="875"/>
      <c r="OLB210" s="875"/>
      <c r="OLC210" s="875"/>
      <c r="OLD210" s="875"/>
      <c r="OLE210" s="875"/>
      <c r="OLF210" s="875"/>
      <c r="OLG210" s="875"/>
      <c r="OLH210" s="875"/>
      <c r="OLI210" s="875"/>
      <c r="OLJ210" s="875"/>
      <c r="OLK210" s="875"/>
      <c r="OLL210" s="875"/>
      <c r="OLM210" s="875"/>
      <c r="OLN210" s="875"/>
      <c r="OLO210" s="875"/>
      <c r="OLP210" s="875"/>
      <c r="OLQ210" s="875"/>
      <c r="OLR210" s="875"/>
      <c r="OLS210" s="875"/>
      <c r="OLT210" s="875"/>
      <c r="OLU210" s="875"/>
      <c r="OLV210" s="875"/>
      <c r="OLW210" s="875"/>
      <c r="OLX210" s="875"/>
      <c r="OLY210" s="875"/>
      <c r="OLZ210" s="875"/>
      <c r="OMA210" s="875"/>
      <c r="OMB210" s="875"/>
      <c r="OMC210" s="875"/>
      <c r="OMD210" s="875"/>
      <c r="OME210" s="875"/>
      <c r="OMF210" s="875"/>
      <c r="OMG210" s="875"/>
      <c r="OMH210" s="875"/>
      <c r="OMI210" s="875"/>
      <c r="OMJ210" s="875"/>
      <c r="OMK210" s="875"/>
      <c r="OML210" s="875"/>
      <c r="OMM210" s="875"/>
      <c r="OMN210" s="875"/>
      <c r="OMO210" s="875"/>
      <c r="OMQ210" s="875"/>
      <c r="OMR210" s="875"/>
      <c r="OMS210" s="875"/>
      <c r="OMT210" s="875"/>
      <c r="OMU210" s="875"/>
      <c r="OMV210" s="875"/>
      <c r="OMW210" s="875"/>
      <c r="OMX210" s="875"/>
      <c r="OMY210" s="875"/>
      <c r="OMZ210" s="875"/>
      <c r="ONA210" s="875"/>
      <c r="ONB210" s="875"/>
      <c r="ONC210" s="875"/>
      <c r="OND210" s="875"/>
      <c r="ONE210" s="875"/>
      <c r="ONF210" s="875"/>
      <c r="ONG210" s="875"/>
      <c r="ONH210" s="875"/>
      <c r="ONI210" s="875"/>
      <c r="ONJ210" s="875"/>
      <c r="ONK210" s="875"/>
      <c r="ONL210" s="875"/>
      <c r="ONM210" s="875"/>
      <c r="ONN210" s="875"/>
      <c r="ONO210" s="875"/>
      <c r="ONP210" s="875"/>
      <c r="ONQ210" s="875"/>
      <c r="ONR210" s="875"/>
      <c r="ONS210" s="875"/>
      <c r="ONT210" s="875"/>
      <c r="ONU210" s="875"/>
      <c r="ONV210" s="875"/>
      <c r="ONW210" s="875"/>
      <c r="ONX210" s="875"/>
      <c r="ONY210" s="875"/>
      <c r="ONZ210" s="875"/>
      <c r="OOA210" s="875"/>
      <c r="OOB210" s="875"/>
      <c r="OOC210" s="875"/>
      <c r="OOD210" s="875"/>
      <c r="OOE210" s="875"/>
      <c r="OOF210" s="875"/>
      <c r="OOG210" s="875"/>
      <c r="OOH210" s="875"/>
      <c r="OOI210" s="875"/>
      <c r="OOJ210" s="875"/>
      <c r="OOK210" s="875"/>
      <c r="OOL210" s="875"/>
      <c r="OOM210" s="875"/>
      <c r="OON210" s="875"/>
      <c r="OOO210" s="875"/>
      <c r="OOP210" s="875"/>
      <c r="OOQ210" s="875"/>
      <c r="OOR210" s="875"/>
      <c r="OOS210" s="875"/>
      <c r="OOT210" s="875"/>
      <c r="OOU210" s="875"/>
      <c r="OOV210" s="875"/>
      <c r="OOW210" s="875"/>
      <c r="OOX210" s="875"/>
      <c r="OOY210" s="875"/>
      <c r="OOZ210" s="875"/>
      <c r="OPA210" s="875"/>
      <c r="OPB210" s="875"/>
      <c r="OPC210" s="875"/>
      <c r="OPD210" s="875"/>
      <c r="OPE210" s="875"/>
      <c r="OPF210" s="875"/>
      <c r="OPG210" s="875"/>
      <c r="OPH210" s="875"/>
      <c r="OPI210" s="875"/>
      <c r="OPJ210" s="875"/>
      <c r="OPK210" s="875"/>
      <c r="OPL210" s="875"/>
      <c r="OPM210" s="875"/>
      <c r="OPN210" s="875"/>
      <c r="OPO210" s="875"/>
      <c r="OPP210" s="875"/>
      <c r="OPQ210" s="875"/>
      <c r="OPR210" s="875"/>
      <c r="OPS210" s="875"/>
      <c r="OPT210" s="875"/>
      <c r="OPU210" s="875"/>
      <c r="OPV210" s="875"/>
      <c r="OPW210" s="875"/>
      <c r="OPX210" s="875"/>
      <c r="OPY210" s="875"/>
      <c r="OPZ210" s="875"/>
      <c r="OQA210" s="875"/>
      <c r="OQB210" s="875"/>
      <c r="OQC210" s="875"/>
      <c r="OQD210" s="875"/>
      <c r="OQE210" s="875"/>
      <c r="OQF210" s="875"/>
      <c r="OQG210" s="875"/>
      <c r="OQH210" s="875"/>
      <c r="OQI210" s="875"/>
      <c r="OQJ210" s="875"/>
      <c r="OQK210" s="875"/>
      <c r="OQL210" s="875"/>
      <c r="OQM210" s="875"/>
      <c r="OQN210" s="875"/>
      <c r="OQO210" s="875"/>
      <c r="OQP210" s="875"/>
      <c r="OQQ210" s="875"/>
      <c r="OQR210" s="875"/>
      <c r="OQS210" s="875"/>
      <c r="OQT210" s="875"/>
      <c r="OQU210" s="875"/>
      <c r="OQV210" s="875"/>
      <c r="OQW210" s="875"/>
      <c r="OQX210" s="875"/>
      <c r="OQY210" s="875"/>
      <c r="OQZ210" s="875"/>
      <c r="ORA210" s="875"/>
      <c r="ORB210" s="875"/>
      <c r="ORC210" s="875"/>
      <c r="ORD210" s="875"/>
      <c r="ORE210" s="875"/>
      <c r="ORF210" s="875"/>
      <c r="ORG210" s="875"/>
      <c r="ORH210" s="875"/>
      <c r="ORI210" s="875"/>
      <c r="ORJ210" s="875"/>
      <c r="ORK210" s="875"/>
      <c r="ORL210" s="875"/>
      <c r="ORM210" s="875"/>
      <c r="ORN210" s="875"/>
      <c r="ORO210" s="875"/>
      <c r="ORP210" s="875"/>
      <c r="ORQ210" s="875"/>
      <c r="ORR210" s="875"/>
      <c r="ORS210" s="875"/>
      <c r="ORT210" s="875"/>
      <c r="ORU210" s="875"/>
      <c r="ORV210" s="875"/>
      <c r="ORW210" s="875"/>
      <c r="ORX210" s="875"/>
      <c r="ORY210" s="875"/>
      <c r="ORZ210" s="875"/>
      <c r="OSA210" s="875"/>
      <c r="OSB210" s="875"/>
      <c r="OSC210" s="875"/>
      <c r="OSD210" s="875"/>
      <c r="OSE210" s="875"/>
      <c r="OSF210" s="875"/>
      <c r="OSG210" s="875"/>
      <c r="OSH210" s="875"/>
      <c r="OSI210" s="875"/>
      <c r="OSJ210" s="875"/>
      <c r="OSK210" s="875"/>
      <c r="OSL210" s="875"/>
      <c r="OSM210" s="875"/>
      <c r="OSN210" s="875"/>
      <c r="OSO210" s="875"/>
      <c r="OSP210" s="875"/>
      <c r="OSQ210" s="875"/>
      <c r="OSR210" s="875"/>
      <c r="OSS210" s="875"/>
      <c r="OST210" s="875"/>
      <c r="OSU210" s="875"/>
      <c r="OSV210" s="875"/>
      <c r="OSW210" s="875"/>
      <c r="OSX210" s="875"/>
      <c r="OSY210" s="875"/>
      <c r="OSZ210" s="875"/>
      <c r="OTA210" s="875"/>
      <c r="OTB210" s="875"/>
      <c r="OTC210" s="875"/>
      <c r="OTD210" s="875"/>
      <c r="OTE210" s="875"/>
      <c r="OTF210" s="875"/>
      <c r="OTG210" s="875"/>
      <c r="OTH210" s="875"/>
      <c r="OTI210" s="875"/>
      <c r="OTJ210" s="875"/>
      <c r="OTK210" s="875"/>
      <c r="OTL210" s="875"/>
      <c r="OTM210" s="875"/>
      <c r="OTN210" s="875"/>
      <c r="OTO210" s="875"/>
      <c r="OTP210" s="875"/>
      <c r="OTQ210" s="875"/>
      <c r="OTR210" s="875"/>
      <c r="OTS210" s="875"/>
      <c r="OTT210" s="875"/>
      <c r="OTU210" s="875"/>
      <c r="OTV210" s="875"/>
      <c r="OTW210" s="875"/>
      <c r="OTX210" s="875"/>
      <c r="OTY210" s="875"/>
      <c r="OTZ210" s="875"/>
      <c r="OUA210" s="875"/>
      <c r="OUB210" s="875"/>
      <c r="OUC210" s="875"/>
      <c r="OUD210" s="875"/>
      <c r="OUE210" s="875"/>
      <c r="OUF210" s="875"/>
      <c r="OUG210" s="875"/>
      <c r="OUH210" s="875"/>
      <c r="OUI210" s="875"/>
      <c r="OUJ210" s="875"/>
      <c r="OUK210" s="875"/>
      <c r="OUL210" s="875"/>
      <c r="OUM210" s="875"/>
      <c r="OUN210" s="875"/>
      <c r="OUO210" s="875"/>
      <c r="OUP210" s="875"/>
      <c r="OUQ210" s="875"/>
      <c r="OUR210" s="875"/>
      <c r="OUS210" s="875"/>
      <c r="OUT210" s="875"/>
      <c r="OUU210" s="875"/>
      <c r="OUV210" s="875"/>
      <c r="OUW210" s="875"/>
      <c r="OUX210" s="875"/>
      <c r="OUY210" s="875"/>
      <c r="OUZ210" s="875"/>
      <c r="OVA210" s="875"/>
      <c r="OVB210" s="875"/>
      <c r="OVC210" s="875"/>
      <c r="OVD210" s="875"/>
      <c r="OVE210" s="875"/>
      <c r="OVF210" s="875"/>
      <c r="OVG210" s="875"/>
      <c r="OVH210" s="875"/>
      <c r="OVI210" s="875"/>
      <c r="OVJ210" s="875"/>
      <c r="OVK210" s="875"/>
      <c r="OVL210" s="875"/>
      <c r="OVM210" s="875"/>
      <c r="OVN210" s="875"/>
      <c r="OVO210" s="875"/>
      <c r="OVP210" s="875"/>
      <c r="OVQ210" s="875"/>
      <c r="OVR210" s="875"/>
      <c r="OVS210" s="875"/>
      <c r="OVT210" s="875"/>
      <c r="OVU210" s="875"/>
      <c r="OVV210" s="875"/>
      <c r="OVW210" s="875"/>
      <c r="OVX210" s="875"/>
      <c r="OVY210" s="875"/>
      <c r="OVZ210" s="875"/>
      <c r="OWA210" s="875"/>
      <c r="OWB210" s="875"/>
      <c r="OWC210" s="875"/>
      <c r="OWD210" s="875"/>
      <c r="OWE210" s="875"/>
      <c r="OWF210" s="875"/>
      <c r="OWG210" s="875"/>
      <c r="OWH210" s="875"/>
      <c r="OWI210" s="875"/>
      <c r="OWJ210" s="875"/>
      <c r="OWK210" s="875"/>
      <c r="OWM210" s="875"/>
      <c r="OWN210" s="875"/>
      <c r="OWO210" s="875"/>
      <c r="OWP210" s="875"/>
      <c r="OWQ210" s="875"/>
      <c r="OWR210" s="875"/>
      <c r="OWS210" s="875"/>
      <c r="OWT210" s="875"/>
      <c r="OWU210" s="875"/>
      <c r="OWV210" s="875"/>
      <c r="OWW210" s="875"/>
      <c r="OWX210" s="875"/>
      <c r="OWY210" s="875"/>
      <c r="OWZ210" s="875"/>
      <c r="OXA210" s="875"/>
      <c r="OXB210" s="875"/>
      <c r="OXC210" s="875"/>
      <c r="OXD210" s="875"/>
      <c r="OXE210" s="875"/>
      <c r="OXF210" s="875"/>
      <c r="OXG210" s="875"/>
      <c r="OXH210" s="875"/>
      <c r="OXI210" s="875"/>
      <c r="OXJ210" s="875"/>
      <c r="OXK210" s="875"/>
      <c r="OXL210" s="875"/>
      <c r="OXM210" s="875"/>
      <c r="OXN210" s="875"/>
      <c r="OXO210" s="875"/>
      <c r="OXP210" s="875"/>
      <c r="OXQ210" s="875"/>
      <c r="OXR210" s="875"/>
      <c r="OXS210" s="875"/>
      <c r="OXT210" s="875"/>
      <c r="OXU210" s="875"/>
      <c r="OXV210" s="875"/>
      <c r="OXW210" s="875"/>
      <c r="OXX210" s="875"/>
      <c r="OXY210" s="875"/>
      <c r="OXZ210" s="875"/>
      <c r="OYA210" s="875"/>
      <c r="OYB210" s="875"/>
      <c r="OYC210" s="875"/>
      <c r="OYD210" s="875"/>
      <c r="OYE210" s="875"/>
      <c r="OYF210" s="875"/>
      <c r="OYG210" s="875"/>
      <c r="OYH210" s="875"/>
      <c r="OYI210" s="875"/>
      <c r="OYJ210" s="875"/>
      <c r="OYK210" s="875"/>
      <c r="OYL210" s="875"/>
      <c r="OYM210" s="875"/>
      <c r="OYN210" s="875"/>
      <c r="OYO210" s="875"/>
      <c r="OYP210" s="875"/>
      <c r="OYQ210" s="875"/>
      <c r="OYR210" s="875"/>
      <c r="OYS210" s="875"/>
      <c r="OYT210" s="875"/>
      <c r="OYU210" s="875"/>
      <c r="OYV210" s="875"/>
      <c r="OYW210" s="875"/>
      <c r="OYX210" s="875"/>
      <c r="OYY210" s="875"/>
      <c r="OYZ210" s="875"/>
      <c r="OZA210" s="875"/>
      <c r="OZB210" s="875"/>
      <c r="OZC210" s="875"/>
      <c r="OZD210" s="875"/>
      <c r="OZE210" s="875"/>
      <c r="OZF210" s="875"/>
      <c r="OZG210" s="875"/>
      <c r="OZH210" s="875"/>
      <c r="OZI210" s="875"/>
      <c r="OZJ210" s="875"/>
      <c r="OZK210" s="875"/>
      <c r="OZL210" s="875"/>
      <c r="OZM210" s="875"/>
      <c r="OZN210" s="875"/>
      <c r="OZO210" s="875"/>
      <c r="OZP210" s="875"/>
      <c r="OZQ210" s="875"/>
      <c r="OZR210" s="875"/>
      <c r="OZS210" s="875"/>
      <c r="OZT210" s="875"/>
      <c r="OZU210" s="875"/>
      <c r="OZV210" s="875"/>
      <c r="OZW210" s="875"/>
      <c r="OZX210" s="875"/>
      <c r="OZY210" s="875"/>
      <c r="OZZ210" s="875"/>
      <c r="PAA210" s="875"/>
      <c r="PAB210" s="875"/>
      <c r="PAC210" s="875"/>
      <c r="PAD210" s="875"/>
      <c r="PAE210" s="875"/>
      <c r="PAF210" s="875"/>
      <c r="PAG210" s="875"/>
      <c r="PAH210" s="875"/>
      <c r="PAI210" s="875"/>
      <c r="PAJ210" s="875"/>
      <c r="PAK210" s="875"/>
      <c r="PAL210" s="875"/>
      <c r="PAM210" s="875"/>
      <c r="PAN210" s="875"/>
      <c r="PAO210" s="875"/>
      <c r="PAP210" s="875"/>
      <c r="PAQ210" s="875"/>
      <c r="PAR210" s="875"/>
      <c r="PAS210" s="875"/>
      <c r="PAT210" s="875"/>
      <c r="PAU210" s="875"/>
      <c r="PAV210" s="875"/>
      <c r="PAW210" s="875"/>
      <c r="PAX210" s="875"/>
      <c r="PAY210" s="875"/>
      <c r="PAZ210" s="875"/>
      <c r="PBA210" s="875"/>
      <c r="PBB210" s="875"/>
      <c r="PBC210" s="875"/>
      <c r="PBD210" s="875"/>
      <c r="PBE210" s="875"/>
      <c r="PBF210" s="875"/>
      <c r="PBG210" s="875"/>
      <c r="PBH210" s="875"/>
      <c r="PBI210" s="875"/>
      <c r="PBJ210" s="875"/>
      <c r="PBK210" s="875"/>
      <c r="PBL210" s="875"/>
      <c r="PBM210" s="875"/>
      <c r="PBN210" s="875"/>
      <c r="PBO210" s="875"/>
      <c r="PBP210" s="875"/>
      <c r="PBQ210" s="875"/>
      <c r="PBR210" s="875"/>
      <c r="PBS210" s="875"/>
      <c r="PBT210" s="875"/>
      <c r="PBU210" s="875"/>
      <c r="PBV210" s="875"/>
      <c r="PBW210" s="875"/>
      <c r="PBX210" s="875"/>
      <c r="PBY210" s="875"/>
      <c r="PBZ210" s="875"/>
      <c r="PCA210" s="875"/>
      <c r="PCB210" s="875"/>
      <c r="PCC210" s="875"/>
      <c r="PCD210" s="875"/>
      <c r="PCE210" s="875"/>
      <c r="PCF210" s="875"/>
      <c r="PCG210" s="875"/>
      <c r="PCH210" s="875"/>
      <c r="PCI210" s="875"/>
      <c r="PCJ210" s="875"/>
      <c r="PCK210" s="875"/>
      <c r="PCL210" s="875"/>
      <c r="PCM210" s="875"/>
      <c r="PCN210" s="875"/>
      <c r="PCO210" s="875"/>
      <c r="PCP210" s="875"/>
      <c r="PCQ210" s="875"/>
      <c r="PCR210" s="875"/>
      <c r="PCS210" s="875"/>
      <c r="PCT210" s="875"/>
      <c r="PCU210" s="875"/>
      <c r="PCV210" s="875"/>
      <c r="PCW210" s="875"/>
      <c r="PCX210" s="875"/>
      <c r="PCY210" s="875"/>
      <c r="PCZ210" s="875"/>
      <c r="PDA210" s="875"/>
      <c r="PDB210" s="875"/>
      <c r="PDC210" s="875"/>
      <c r="PDD210" s="875"/>
      <c r="PDE210" s="875"/>
      <c r="PDF210" s="875"/>
      <c r="PDG210" s="875"/>
      <c r="PDH210" s="875"/>
      <c r="PDI210" s="875"/>
      <c r="PDJ210" s="875"/>
      <c r="PDK210" s="875"/>
      <c r="PDL210" s="875"/>
      <c r="PDM210" s="875"/>
      <c r="PDN210" s="875"/>
      <c r="PDO210" s="875"/>
      <c r="PDP210" s="875"/>
      <c r="PDQ210" s="875"/>
      <c r="PDR210" s="875"/>
      <c r="PDS210" s="875"/>
      <c r="PDT210" s="875"/>
      <c r="PDU210" s="875"/>
      <c r="PDV210" s="875"/>
      <c r="PDW210" s="875"/>
      <c r="PDX210" s="875"/>
      <c r="PDY210" s="875"/>
      <c r="PDZ210" s="875"/>
      <c r="PEA210" s="875"/>
      <c r="PEB210" s="875"/>
      <c r="PEC210" s="875"/>
      <c r="PED210" s="875"/>
      <c r="PEE210" s="875"/>
      <c r="PEF210" s="875"/>
      <c r="PEG210" s="875"/>
      <c r="PEH210" s="875"/>
      <c r="PEI210" s="875"/>
      <c r="PEJ210" s="875"/>
      <c r="PEK210" s="875"/>
      <c r="PEL210" s="875"/>
      <c r="PEM210" s="875"/>
      <c r="PEN210" s="875"/>
      <c r="PEO210" s="875"/>
      <c r="PEP210" s="875"/>
      <c r="PEQ210" s="875"/>
      <c r="PER210" s="875"/>
      <c r="PES210" s="875"/>
      <c r="PET210" s="875"/>
      <c r="PEU210" s="875"/>
      <c r="PEV210" s="875"/>
      <c r="PEW210" s="875"/>
      <c r="PEX210" s="875"/>
      <c r="PEY210" s="875"/>
      <c r="PEZ210" s="875"/>
      <c r="PFA210" s="875"/>
      <c r="PFB210" s="875"/>
      <c r="PFC210" s="875"/>
      <c r="PFD210" s="875"/>
      <c r="PFE210" s="875"/>
      <c r="PFF210" s="875"/>
      <c r="PFG210" s="875"/>
      <c r="PFH210" s="875"/>
      <c r="PFI210" s="875"/>
      <c r="PFJ210" s="875"/>
      <c r="PFK210" s="875"/>
      <c r="PFL210" s="875"/>
      <c r="PFM210" s="875"/>
      <c r="PFN210" s="875"/>
      <c r="PFO210" s="875"/>
      <c r="PFP210" s="875"/>
      <c r="PFQ210" s="875"/>
      <c r="PFR210" s="875"/>
      <c r="PFS210" s="875"/>
      <c r="PFT210" s="875"/>
      <c r="PFU210" s="875"/>
      <c r="PFV210" s="875"/>
      <c r="PFW210" s="875"/>
      <c r="PFX210" s="875"/>
      <c r="PFY210" s="875"/>
      <c r="PFZ210" s="875"/>
      <c r="PGA210" s="875"/>
      <c r="PGB210" s="875"/>
      <c r="PGC210" s="875"/>
      <c r="PGD210" s="875"/>
      <c r="PGE210" s="875"/>
      <c r="PGF210" s="875"/>
      <c r="PGG210" s="875"/>
      <c r="PGI210" s="875"/>
      <c r="PGJ210" s="875"/>
      <c r="PGK210" s="875"/>
      <c r="PGL210" s="875"/>
      <c r="PGM210" s="875"/>
      <c r="PGN210" s="875"/>
      <c r="PGO210" s="875"/>
      <c r="PGP210" s="875"/>
      <c r="PGQ210" s="875"/>
      <c r="PGR210" s="875"/>
      <c r="PGS210" s="875"/>
      <c r="PGT210" s="875"/>
      <c r="PGU210" s="875"/>
      <c r="PGV210" s="875"/>
      <c r="PGW210" s="875"/>
      <c r="PGX210" s="875"/>
      <c r="PGY210" s="875"/>
      <c r="PGZ210" s="875"/>
      <c r="PHA210" s="875"/>
      <c r="PHB210" s="875"/>
      <c r="PHC210" s="875"/>
      <c r="PHD210" s="875"/>
      <c r="PHE210" s="875"/>
      <c r="PHF210" s="875"/>
      <c r="PHG210" s="875"/>
      <c r="PHH210" s="875"/>
      <c r="PHI210" s="875"/>
      <c r="PHJ210" s="875"/>
      <c r="PHK210" s="875"/>
      <c r="PHL210" s="875"/>
      <c r="PHM210" s="875"/>
      <c r="PHN210" s="875"/>
      <c r="PHO210" s="875"/>
      <c r="PHP210" s="875"/>
      <c r="PHQ210" s="875"/>
      <c r="PHR210" s="875"/>
      <c r="PHS210" s="875"/>
      <c r="PHT210" s="875"/>
      <c r="PHU210" s="875"/>
      <c r="PHV210" s="875"/>
      <c r="PHW210" s="875"/>
      <c r="PHX210" s="875"/>
      <c r="PHY210" s="875"/>
      <c r="PHZ210" s="875"/>
      <c r="PIA210" s="875"/>
      <c r="PIB210" s="875"/>
      <c r="PIC210" s="875"/>
      <c r="PID210" s="875"/>
      <c r="PIE210" s="875"/>
      <c r="PIF210" s="875"/>
      <c r="PIG210" s="875"/>
      <c r="PIH210" s="875"/>
      <c r="PII210" s="875"/>
      <c r="PIJ210" s="875"/>
      <c r="PIK210" s="875"/>
      <c r="PIL210" s="875"/>
      <c r="PIM210" s="875"/>
      <c r="PIN210" s="875"/>
      <c r="PIO210" s="875"/>
      <c r="PIP210" s="875"/>
      <c r="PIQ210" s="875"/>
      <c r="PIR210" s="875"/>
      <c r="PIS210" s="875"/>
      <c r="PIT210" s="875"/>
      <c r="PIU210" s="875"/>
      <c r="PIV210" s="875"/>
      <c r="PIW210" s="875"/>
      <c r="PIX210" s="875"/>
      <c r="PIY210" s="875"/>
      <c r="PIZ210" s="875"/>
      <c r="PJA210" s="875"/>
      <c r="PJB210" s="875"/>
      <c r="PJC210" s="875"/>
      <c r="PJD210" s="875"/>
      <c r="PJE210" s="875"/>
      <c r="PJF210" s="875"/>
      <c r="PJG210" s="875"/>
      <c r="PJH210" s="875"/>
      <c r="PJI210" s="875"/>
      <c r="PJJ210" s="875"/>
      <c r="PJK210" s="875"/>
      <c r="PJL210" s="875"/>
      <c r="PJM210" s="875"/>
      <c r="PJN210" s="875"/>
      <c r="PJO210" s="875"/>
      <c r="PJP210" s="875"/>
      <c r="PJQ210" s="875"/>
      <c r="PJR210" s="875"/>
      <c r="PJS210" s="875"/>
      <c r="PJT210" s="875"/>
      <c r="PJU210" s="875"/>
      <c r="PJV210" s="875"/>
      <c r="PJW210" s="875"/>
      <c r="PJX210" s="875"/>
      <c r="PJY210" s="875"/>
      <c r="PJZ210" s="875"/>
      <c r="PKA210" s="875"/>
      <c r="PKB210" s="875"/>
      <c r="PKC210" s="875"/>
      <c r="PKD210" s="875"/>
      <c r="PKE210" s="875"/>
      <c r="PKF210" s="875"/>
      <c r="PKG210" s="875"/>
      <c r="PKH210" s="875"/>
      <c r="PKI210" s="875"/>
      <c r="PKJ210" s="875"/>
      <c r="PKK210" s="875"/>
      <c r="PKL210" s="875"/>
      <c r="PKM210" s="875"/>
      <c r="PKN210" s="875"/>
      <c r="PKO210" s="875"/>
      <c r="PKP210" s="875"/>
      <c r="PKQ210" s="875"/>
      <c r="PKR210" s="875"/>
      <c r="PKS210" s="875"/>
      <c r="PKT210" s="875"/>
      <c r="PKU210" s="875"/>
      <c r="PKV210" s="875"/>
      <c r="PKW210" s="875"/>
      <c r="PKX210" s="875"/>
      <c r="PKY210" s="875"/>
      <c r="PKZ210" s="875"/>
      <c r="PLA210" s="875"/>
      <c r="PLB210" s="875"/>
      <c r="PLC210" s="875"/>
      <c r="PLD210" s="875"/>
      <c r="PLE210" s="875"/>
      <c r="PLF210" s="875"/>
      <c r="PLG210" s="875"/>
      <c r="PLH210" s="875"/>
      <c r="PLI210" s="875"/>
      <c r="PLJ210" s="875"/>
      <c r="PLK210" s="875"/>
      <c r="PLL210" s="875"/>
      <c r="PLM210" s="875"/>
      <c r="PLN210" s="875"/>
      <c r="PLO210" s="875"/>
      <c r="PLP210" s="875"/>
      <c r="PLQ210" s="875"/>
      <c r="PLR210" s="875"/>
      <c r="PLS210" s="875"/>
      <c r="PLT210" s="875"/>
      <c r="PLU210" s="875"/>
      <c r="PLV210" s="875"/>
      <c r="PLW210" s="875"/>
      <c r="PLX210" s="875"/>
      <c r="PLY210" s="875"/>
      <c r="PLZ210" s="875"/>
      <c r="PMA210" s="875"/>
      <c r="PMB210" s="875"/>
      <c r="PMC210" s="875"/>
      <c r="PMD210" s="875"/>
      <c r="PME210" s="875"/>
      <c r="PMF210" s="875"/>
      <c r="PMG210" s="875"/>
      <c r="PMH210" s="875"/>
      <c r="PMI210" s="875"/>
      <c r="PMJ210" s="875"/>
      <c r="PMK210" s="875"/>
      <c r="PML210" s="875"/>
      <c r="PMM210" s="875"/>
      <c r="PMN210" s="875"/>
      <c r="PMO210" s="875"/>
      <c r="PMP210" s="875"/>
      <c r="PMQ210" s="875"/>
      <c r="PMR210" s="875"/>
      <c r="PMS210" s="875"/>
      <c r="PMT210" s="875"/>
      <c r="PMU210" s="875"/>
      <c r="PMV210" s="875"/>
      <c r="PMW210" s="875"/>
      <c r="PMX210" s="875"/>
      <c r="PMY210" s="875"/>
      <c r="PMZ210" s="875"/>
      <c r="PNA210" s="875"/>
      <c r="PNB210" s="875"/>
      <c r="PNC210" s="875"/>
      <c r="PND210" s="875"/>
      <c r="PNE210" s="875"/>
      <c r="PNF210" s="875"/>
      <c r="PNG210" s="875"/>
      <c r="PNH210" s="875"/>
      <c r="PNI210" s="875"/>
      <c r="PNJ210" s="875"/>
      <c r="PNK210" s="875"/>
      <c r="PNL210" s="875"/>
      <c r="PNM210" s="875"/>
      <c r="PNN210" s="875"/>
      <c r="PNO210" s="875"/>
      <c r="PNP210" s="875"/>
      <c r="PNQ210" s="875"/>
      <c r="PNR210" s="875"/>
      <c r="PNS210" s="875"/>
      <c r="PNT210" s="875"/>
      <c r="PNU210" s="875"/>
      <c r="PNV210" s="875"/>
      <c r="PNW210" s="875"/>
      <c r="PNX210" s="875"/>
      <c r="PNY210" s="875"/>
      <c r="PNZ210" s="875"/>
      <c r="POA210" s="875"/>
      <c r="POB210" s="875"/>
      <c r="POC210" s="875"/>
      <c r="POD210" s="875"/>
      <c r="POE210" s="875"/>
      <c r="POF210" s="875"/>
      <c r="POG210" s="875"/>
      <c r="POH210" s="875"/>
      <c r="POI210" s="875"/>
      <c r="POJ210" s="875"/>
      <c r="POK210" s="875"/>
      <c r="POL210" s="875"/>
      <c r="POM210" s="875"/>
      <c r="PON210" s="875"/>
      <c r="POO210" s="875"/>
      <c r="POP210" s="875"/>
      <c r="POQ210" s="875"/>
      <c r="POR210" s="875"/>
      <c r="POS210" s="875"/>
      <c r="POT210" s="875"/>
      <c r="POU210" s="875"/>
      <c r="POV210" s="875"/>
      <c r="POW210" s="875"/>
      <c r="POX210" s="875"/>
      <c r="POY210" s="875"/>
      <c r="POZ210" s="875"/>
      <c r="PPA210" s="875"/>
      <c r="PPB210" s="875"/>
      <c r="PPC210" s="875"/>
      <c r="PPD210" s="875"/>
      <c r="PPE210" s="875"/>
      <c r="PPF210" s="875"/>
      <c r="PPG210" s="875"/>
      <c r="PPH210" s="875"/>
      <c r="PPI210" s="875"/>
      <c r="PPJ210" s="875"/>
      <c r="PPK210" s="875"/>
      <c r="PPL210" s="875"/>
      <c r="PPM210" s="875"/>
      <c r="PPN210" s="875"/>
      <c r="PPO210" s="875"/>
      <c r="PPP210" s="875"/>
      <c r="PPQ210" s="875"/>
      <c r="PPR210" s="875"/>
      <c r="PPS210" s="875"/>
      <c r="PPT210" s="875"/>
      <c r="PPU210" s="875"/>
      <c r="PPV210" s="875"/>
      <c r="PPW210" s="875"/>
      <c r="PPX210" s="875"/>
      <c r="PPY210" s="875"/>
      <c r="PPZ210" s="875"/>
      <c r="PQA210" s="875"/>
      <c r="PQB210" s="875"/>
      <c r="PQC210" s="875"/>
      <c r="PQE210" s="875"/>
      <c r="PQF210" s="875"/>
      <c r="PQG210" s="875"/>
      <c r="PQH210" s="875"/>
      <c r="PQI210" s="875"/>
      <c r="PQJ210" s="875"/>
      <c r="PQK210" s="875"/>
      <c r="PQL210" s="875"/>
      <c r="PQM210" s="875"/>
      <c r="PQN210" s="875"/>
      <c r="PQO210" s="875"/>
      <c r="PQP210" s="875"/>
      <c r="PQQ210" s="875"/>
      <c r="PQR210" s="875"/>
      <c r="PQS210" s="875"/>
      <c r="PQT210" s="875"/>
      <c r="PQU210" s="875"/>
      <c r="PQV210" s="875"/>
      <c r="PQW210" s="875"/>
      <c r="PQX210" s="875"/>
      <c r="PQY210" s="875"/>
      <c r="PQZ210" s="875"/>
      <c r="PRA210" s="875"/>
      <c r="PRB210" s="875"/>
      <c r="PRC210" s="875"/>
      <c r="PRD210" s="875"/>
      <c r="PRE210" s="875"/>
      <c r="PRF210" s="875"/>
      <c r="PRG210" s="875"/>
      <c r="PRH210" s="875"/>
      <c r="PRI210" s="875"/>
      <c r="PRJ210" s="875"/>
      <c r="PRK210" s="875"/>
      <c r="PRL210" s="875"/>
      <c r="PRM210" s="875"/>
      <c r="PRN210" s="875"/>
      <c r="PRO210" s="875"/>
      <c r="PRP210" s="875"/>
      <c r="PRQ210" s="875"/>
      <c r="PRR210" s="875"/>
      <c r="PRS210" s="875"/>
      <c r="PRT210" s="875"/>
      <c r="PRU210" s="875"/>
      <c r="PRV210" s="875"/>
      <c r="PRW210" s="875"/>
      <c r="PRX210" s="875"/>
      <c r="PRY210" s="875"/>
      <c r="PRZ210" s="875"/>
      <c r="PSA210" s="875"/>
      <c r="PSB210" s="875"/>
      <c r="PSC210" s="875"/>
      <c r="PSD210" s="875"/>
      <c r="PSE210" s="875"/>
      <c r="PSF210" s="875"/>
      <c r="PSG210" s="875"/>
      <c r="PSH210" s="875"/>
      <c r="PSI210" s="875"/>
      <c r="PSJ210" s="875"/>
      <c r="PSK210" s="875"/>
      <c r="PSL210" s="875"/>
      <c r="PSM210" s="875"/>
      <c r="PSN210" s="875"/>
      <c r="PSO210" s="875"/>
      <c r="PSP210" s="875"/>
      <c r="PSQ210" s="875"/>
      <c r="PSR210" s="875"/>
      <c r="PSS210" s="875"/>
      <c r="PST210" s="875"/>
      <c r="PSU210" s="875"/>
      <c r="PSV210" s="875"/>
      <c r="PSW210" s="875"/>
      <c r="PSX210" s="875"/>
      <c r="PSY210" s="875"/>
      <c r="PSZ210" s="875"/>
      <c r="PTA210" s="875"/>
      <c r="PTB210" s="875"/>
      <c r="PTC210" s="875"/>
      <c r="PTD210" s="875"/>
      <c r="PTE210" s="875"/>
      <c r="PTF210" s="875"/>
      <c r="PTG210" s="875"/>
      <c r="PTH210" s="875"/>
      <c r="PTI210" s="875"/>
      <c r="PTJ210" s="875"/>
      <c r="PTK210" s="875"/>
      <c r="PTL210" s="875"/>
      <c r="PTM210" s="875"/>
      <c r="PTN210" s="875"/>
      <c r="PTO210" s="875"/>
      <c r="PTP210" s="875"/>
      <c r="PTQ210" s="875"/>
      <c r="PTR210" s="875"/>
      <c r="PTS210" s="875"/>
      <c r="PTT210" s="875"/>
      <c r="PTU210" s="875"/>
      <c r="PTV210" s="875"/>
      <c r="PTW210" s="875"/>
      <c r="PTX210" s="875"/>
      <c r="PTY210" s="875"/>
      <c r="PTZ210" s="875"/>
      <c r="PUA210" s="875"/>
      <c r="PUB210" s="875"/>
      <c r="PUC210" s="875"/>
      <c r="PUD210" s="875"/>
      <c r="PUE210" s="875"/>
      <c r="PUF210" s="875"/>
      <c r="PUG210" s="875"/>
      <c r="PUH210" s="875"/>
      <c r="PUI210" s="875"/>
      <c r="PUJ210" s="875"/>
      <c r="PUK210" s="875"/>
      <c r="PUL210" s="875"/>
      <c r="PUM210" s="875"/>
      <c r="PUN210" s="875"/>
      <c r="PUO210" s="875"/>
      <c r="PUP210" s="875"/>
      <c r="PUQ210" s="875"/>
      <c r="PUR210" s="875"/>
      <c r="PUS210" s="875"/>
      <c r="PUT210" s="875"/>
      <c r="PUU210" s="875"/>
      <c r="PUV210" s="875"/>
      <c r="PUW210" s="875"/>
      <c r="PUX210" s="875"/>
      <c r="PUY210" s="875"/>
      <c r="PUZ210" s="875"/>
      <c r="PVA210" s="875"/>
      <c r="PVB210" s="875"/>
      <c r="PVC210" s="875"/>
      <c r="PVD210" s="875"/>
      <c r="PVE210" s="875"/>
      <c r="PVF210" s="875"/>
      <c r="PVG210" s="875"/>
      <c r="PVH210" s="875"/>
      <c r="PVI210" s="875"/>
      <c r="PVJ210" s="875"/>
      <c r="PVK210" s="875"/>
      <c r="PVL210" s="875"/>
      <c r="PVM210" s="875"/>
      <c r="PVN210" s="875"/>
      <c r="PVO210" s="875"/>
      <c r="PVP210" s="875"/>
      <c r="PVQ210" s="875"/>
      <c r="PVR210" s="875"/>
      <c r="PVS210" s="875"/>
      <c r="PVT210" s="875"/>
      <c r="PVU210" s="875"/>
      <c r="PVV210" s="875"/>
      <c r="PVW210" s="875"/>
      <c r="PVX210" s="875"/>
      <c r="PVY210" s="875"/>
      <c r="PVZ210" s="875"/>
      <c r="PWA210" s="875"/>
      <c r="PWB210" s="875"/>
      <c r="PWC210" s="875"/>
      <c r="PWD210" s="875"/>
      <c r="PWE210" s="875"/>
      <c r="PWF210" s="875"/>
      <c r="PWG210" s="875"/>
      <c r="PWH210" s="875"/>
      <c r="PWI210" s="875"/>
      <c r="PWJ210" s="875"/>
      <c r="PWK210" s="875"/>
      <c r="PWL210" s="875"/>
      <c r="PWM210" s="875"/>
      <c r="PWN210" s="875"/>
      <c r="PWO210" s="875"/>
      <c r="PWP210" s="875"/>
      <c r="PWQ210" s="875"/>
      <c r="PWR210" s="875"/>
      <c r="PWS210" s="875"/>
      <c r="PWT210" s="875"/>
      <c r="PWU210" s="875"/>
      <c r="PWV210" s="875"/>
      <c r="PWW210" s="875"/>
      <c r="PWX210" s="875"/>
      <c r="PWY210" s="875"/>
      <c r="PWZ210" s="875"/>
      <c r="PXA210" s="875"/>
      <c r="PXB210" s="875"/>
      <c r="PXC210" s="875"/>
      <c r="PXD210" s="875"/>
      <c r="PXE210" s="875"/>
      <c r="PXF210" s="875"/>
      <c r="PXG210" s="875"/>
      <c r="PXH210" s="875"/>
      <c r="PXI210" s="875"/>
      <c r="PXJ210" s="875"/>
      <c r="PXK210" s="875"/>
      <c r="PXL210" s="875"/>
      <c r="PXM210" s="875"/>
      <c r="PXN210" s="875"/>
      <c r="PXO210" s="875"/>
      <c r="PXP210" s="875"/>
      <c r="PXQ210" s="875"/>
      <c r="PXR210" s="875"/>
      <c r="PXS210" s="875"/>
      <c r="PXT210" s="875"/>
      <c r="PXU210" s="875"/>
      <c r="PXV210" s="875"/>
      <c r="PXW210" s="875"/>
      <c r="PXX210" s="875"/>
      <c r="PXY210" s="875"/>
      <c r="PXZ210" s="875"/>
      <c r="PYA210" s="875"/>
      <c r="PYB210" s="875"/>
      <c r="PYC210" s="875"/>
      <c r="PYD210" s="875"/>
      <c r="PYE210" s="875"/>
      <c r="PYF210" s="875"/>
      <c r="PYG210" s="875"/>
      <c r="PYH210" s="875"/>
      <c r="PYI210" s="875"/>
      <c r="PYJ210" s="875"/>
      <c r="PYK210" s="875"/>
      <c r="PYL210" s="875"/>
      <c r="PYM210" s="875"/>
      <c r="PYN210" s="875"/>
      <c r="PYO210" s="875"/>
      <c r="PYP210" s="875"/>
      <c r="PYQ210" s="875"/>
      <c r="PYR210" s="875"/>
      <c r="PYS210" s="875"/>
      <c r="PYT210" s="875"/>
      <c r="PYU210" s="875"/>
      <c r="PYV210" s="875"/>
      <c r="PYW210" s="875"/>
      <c r="PYX210" s="875"/>
      <c r="PYY210" s="875"/>
      <c r="PYZ210" s="875"/>
      <c r="PZA210" s="875"/>
      <c r="PZB210" s="875"/>
      <c r="PZC210" s="875"/>
      <c r="PZD210" s="875"/>
      <c r="PZE210" s="875"/>
      <c r="PZF210" s="875"/>
      <c r="PZG210" s="875"/>
      <c r="PZH210" s="875"/>
      <c r="PZI210" s="875"/>
      <c r="PZJ210" s="875"/>
      <c r="PZK210" s="875"/>
      <c r="PZL210" s="875"/>
      <c r="PZM210" s="875"/>
      <c r="PZN210" s="875"/>
      <c r="PZO210" s="875"/>
      <c r="PZP210" s="875"/>
      <c r="PZQ210" s="875"/>
      <c r="PZR210" s="875"/>
      <c r="PZS210" s="875"/>
      <c r="PZT210" s="875"/>
      <c r="PZU210" s="875"/>
      <c r="PZV210" s="875"/>
      <c r="PZW210" s="875"/>
      <c r="PZX210" s="875"/>
      <c r="PZY210" s="875"/>
      <c r="QAA210" s="875"/>
      <c r="QAB210" s="875"/>
      <c r="QAC210" s="875"/>
      <c r="QAD210" s="875"/>
      <c r="QAE210" s="875"/>
      <c r="QAF210" s="875"/>
      <c r="QAG210" s="875"/>
      <c r="QAH210" s="875"/>
      <c r="QAI210" s="875"/>
      <c r="QAJ210" s="875"/>
      <c r="QAK210" s="875"/>
      <c r="QAL210" s="875"/>
      <c r="QAM210" s="875"/>
      <c r="QAN210" s="875"/>
      <c r="QAO210" s="875"/>
      <c r="QAP210" s="875"/>
      <c r="QAQ210" s="875"/>
      <c r="QAR210" s="875"/>
      <c r="QAS210" s="875"/>
      <c r="QAT210" s="875"/>
      <c r="QAU210" s="875"/>
      <c r="QAV210" s="875"/>
      <c r="QAW210" s="875"/>
      <c r="QAX210" s="875"/>
      <c r="QAY210" s="875"/>
      <c r="QAZ210" s="875"/>
      <c r="QBA210" s="875"/>
      <c r="QBB210" s="875"/>
      <c r="QBC210" s="875"/>
      <c r="QBD210" s="875"/>
      <c r="QBE210" s="875"/>
      <c r="QBF210" s="875"/>
      <c r="QBG210" s="875"/>
      <c r="QBH210" s="875"/>
      <c r="QBI210" s="875"/>
      <c r="QBJ210" s="875"/>
      <c r="QBK210" s="875"/>
      <c r="QBL210" s="875"/>
      <c r="QBM210" s="875"/>
      <c r="QBN210" s="875"/>
      <c r="QBO210" s="875"/>
      <c r="QBP210" s="875"/>
      <c r="QBQ210" s="875"/>
      <c r="QBR210" s="875"/>
      <c r="QBS210" s="875"/>
      <c r="QBT210" s="875"/>
      <c r="QBU210" s="875"/>
      <c r="QBV210" s="875"/>
      <c r="QBW210" s="875"/>
      <c r="QBX210" s="875"/>
      <c r="QBY210" s="875"/>
      <c r="QBZ210" s="875"/>
      <c r="QCA210" s="875"/>
      <c r="QCB210" s="875"/>
      <c r="QCC210" s="875"/>
      <c r="QCD210" s="875"/>
      <c r="QCE210" s="875"/>
      <c r="QCF210" s="875"/>
      <c r="QCG210" s="875"/>
      <c r="QCH210" s="875"/>
      <c r="QCI210" s="875"/>
      <c r="QCJ210" s="875"/>
      <c r="QCK210" s="875"/>
      <c r="QCL210" s="875"/>
      <c r="QCM210" s="875"/>
      <c r="QCN210" s="875"/>
      <c r="QCO210" s="875"/>
      <c r="QCP210" s="875"/>
      <c r="QCQ210" s="875"/>
      <c r="QCR210" s="875"/>
      <c r="QCS210" s="875"/>
      <c r="QCT210" s="875"/>
      <c r="QCU210" s="875"/>
      <c r="QCV210" s="875"/>
      <c r="QCW210" s="875"/>
      <c r="QCX210" s="875"/>
      <c r="QCY210" s="875"/>
      <c r="QCZ210" s="875"/>
      <c r="QDA210" s="875"/>
      <c r="QDB210" s="875"/>
      <c r="QDC210" s="875"/>
      <c r="QDD210" s="875"/>
      <c r="QDE210" s="875"/>
      <c r="QDF210" s="875"/>
      <c r="QDG210" s="875"/>
      <c r="QDH210" s="875"/>
      <c r="QDI210" s="875"/>
      <c r="QDJ210" s="875"/>
      <c r="QDK210" s="875"/>
      <c r="QDL210" s="875"/>
      <c r="QDM210" s="875"/>
      <c r="QDN210" s="875"/>
      <c r="QDO210" s="875"/>
      <c r="QDP210" s="875"/>
      <c r="QDQ210" s="875"/>
      <c r="QDR210" s="875"/>
      <c r="QDS210" s="875"/>
      <c r="QDT210" s="875"/>
      <c r="QDU210" s="875"/>
      <c r="QDV210" s="875"/>
      <c r="QDW210" s="875"/>
      <c r="QDX210" s="875"/>
      <c r="QDY210" s="875"/>
      <c r="QDZ210" s="875"/>
      <c r="QEA210" s="875"/>
      <c r="QEB210" s="875"/>
      <c r="QEC210" s="875"/>
      <c r="QED210" s="875"/>
      <c r="QEE210" s="875"/>
      <c r="QEF210" s="875"/>
      <c r="QEG210" s="875"/>
      <c r="QEH210" s="875"/>
      <c r="QEI210" s="875"/>
      <c r="QEJ210" s="875"/>
      <c r="QEK210" s="875"/>
      <c r="QEL210" s="875"/>
      <c r="QEM210" s="875"/>
      <c r="QEN210" s="875"/>
      <c r="QEO210" s="875"/>
      <c r="QEP210" s="875"/>
      <c r="QEQ210" s="875"/>
      <c r="QER210" s="875"/>
      <c r="QES210" s="875"/>
      <c r="QET210" s="875"/>
      <c r="QEU210" s="875"/>
      <c r="QEV210" s="875"/>
      <c r="QEW210" s="875"/>
      <c r="QEX210" s="875"/>
      <c r="QEY210" s="875"/>
      <c r="QEZ210" s="875"/>
      <c r="QFA210" s="875"/>
      <c r="QFB210" s="875"/>
      <c r="QFC210" s="875"/>
      <c r="QFD210" s="875"/>
      <c r="QFE210" s="875"/>
      <c r="QFF210" s="875"/>
      <c r="QFG210" s="875"/>
      <c r="QFH210" s="875"/>
      <c r="QFI210" s="875"/>
      <c r="QFJ210" s="875"/>
      <c r="QFK210" s="875"/>
      <c r="QFL210" s="875"/>
      <c r="QFM210" s="875"/>
      <c r="QFN210" s="875"/>
      <c r="QFO210" s="875"/>
      <c r="QFP210" s="875"/>
      <c r="QFQ210" s="875"/>
      <c r="QFR210" s="875"/>
      <c r="QFS210" s="875"/>
      <c r="QFT210" s="875"/>
      <c r="QFU210" s="875"/>
      <c r="QFV210" s="875"/>
      <c r="QFW210" s="875"/>
      <c r="QFX210" s="875"/>
      <c r="QFY210" s="875"/>
      <c r="QFZ210" s="875"/>
      <c r="QGA210" s="875"/>
      <c r="QGB210" s="875"/>
      <c r="QGC210" s="875"/>
      <c r="QGD210" s="875"/>
      <c r="QGE210" s="875"/>
      <c r="QGF210" s="875"/>
      <c r="QGG210" s="875"/>
      <c r="QGH210" s="875"/>
      <c r="QGI210" s="875"/>
      <c r="QGJ210" s="875"/>
      <c r="QGK210" s="875"/>
      <c r="QGL210" s="875"/>
      <c r="QGM210" s="875"/>
      <c r="QGN210" s="875"/>
      <c r="QGO210" s="875"/>
      <c r="QGP210" s="875"/>
      <c r="QGQ210" s="875"/>
      <c r="QGR210" s="875"/>
      <c r="QGS210" s="875"/>
      <c r="QGT210" s="875"/>
      <c r="QGU210" s="875"/>
      <c r="QGV210" s="875"/>
      <c r="QGW210" s="875"/>
      <c r="QGX210" s="875"/>
      <c r="QGY210" s="875"/>
      <c r="QGZ210" s="875"/>
      <c r="QHA210" s="875"/>
      <c r="QHB210" s="875"/>
      <c r="QHC210" s="875"/>
      <c r="QHD210" s="875"/>
      <c r="QHE210" s="875"/>
      <c r="QHF210" s="875"/>
      <c r="QHG210" s="875"/>
      <c r="QHH210" s="875"/>
      <c r="QHI210" s="875"/>
      <c r="QHJ210" s="875"/>
      <c r="QHK210" s="875"/>
      <c r="QHL210" s="875"/>
      <c r="QHM210" s="875"/>
      <c r="QHN210" s="875"/>
      <c r="QHO210" s="875"/>
      <c r="QHP210" s="875"/>
      <c r="QHQ210" s="875"/>
      <c r="QHR210" s="875"/>
      <c r="QHS210" s="875"/>
      <c r="QHT210" s="875"/>
      <c r="QHU210" s="875"/>
      <c r="QHV210" s="875"/>
      <c r="QHW210" s="875"/>
      <c r="QHX210" s="875"/>
      <c r="QHY210" s="875"/>
      <c r="QHZ210" s="875"/>
      <c r="QIA210" s="875"/>
      <c r="QIB210" s="875"/>
      <c r="QIC210" s="875"/>
      <c r="QID210" s="875"/>
      <c r="QIE210" s="875"/>
      <c r="QIF210" s="875"/>
      <c r="QIG210" s="875"/>
      <c r="QIH210" s="875"/>
      <c r="QII210" s="875"/>
      <c r="QIJ210" s="875"/>
      <c r="QIK210" s="875"/>
      <c r="QIL210" s="875"/>
      <c r="QIM210" s="875"/>
      <c r="QIN210" s="875"/>
      <c r="QIO210" s="875"/>
      <c r="QIP210" s="875"/>
      <c r="QIQ210" s="875"/>
      <c r="QIR210" s="875"/>
      <c r="QIS210" s="875"/>
      <c r="QIT210" s="875"/>
      <c r="QIU210" s="875"/>
      <c r="QIV210" s="875"/>
      <c r="QIW210" s="875"/>
      <c r="QIX210" s="875"/>
      <c r="QIY210" s="875"/>
      <c r="QIZ210" s="875"/>
      <c r="QJA210" s="875"/>
      <c r="QJB210" s="875"/>
      <c r="QJC210" s="875"/>
      <c r="QJD210" s="875"/>
      <c r="QJE210" s="875"/>
      <c r="QJF210" s="875"/>
      <c r="QJG210" s="875"/>
      <c r="QJH210" s="875"/>
      <c r="QJI210" s="875"/>
      <c r="QJJ210" s="875"/>
      <c r="QJK210" s="875"/>
      <c r="QJL210" s="875"/>
      <c r="QJM210" s="875"/>
      <c r="QJN210" s="875"/>
      <c r="QJO210" s="875"/>
      <c r="QJP210" s="875"/>
      <c r="QJQ210" s="875"/>
      <c r="QJR210" s="875"/>
      <c r="QJS210" s="875"/>
      <c r="QJT210" s="875"/>
      <c r="QJU210" s="875"/>
      <c r="QJW210" s="875"/>
      <c r="QJX210" s="875"/>
      <c r="QJY210" s="875"/>
      <c r="QJZ210" s="875"/>
      <c r="QKA210" s="875"/>
      <c r="QKB210" s="875"/>
      <c r="QKC210" s="875"/>
      <c r="QKD210" s="875"/>
      <c r="QKE210" s="875"/>
      <c r="QKF210" s="875"/>
      <c r="QKG210" s="875"/>
      <c r="QKH210" s="875"/>
      <c r="QKI210" s="875"/>
      <c r="QKJ210" s="875"/>
      <c r="QKK210" s="875"/>
      <c r="QKL210" s="875"/>
      <c r="QKM210" s="875"/>
      <c r="QKN210" s="875"/>
      <c r="QKO210" s="875"/>
      <c r="QKP210" s="875"/>
      <c r="QKQ210" s="875"/>
      <c r="QKR210" s="875"/>
      <c r="QKS210" s="875"/>
      <c r="QKT210" s="875"/>
      <c r="QKU210" s="875"/>
      <c r="QKV210" s="875"/>
      <c r="QKW210" s="875"/>
      <c r="QKX210" s="875"/>
      <c r="QKY210" s="875"/>
      <c r="QKZ210" s="875"/>
      <c r="QLA210" s="875"/>
      <c r="QLB210" s="875"/>
      <c r="QLC210" s="875"/>
      <c r="QLD210" s="875"/>
      <c r="QLE210" s="875"/>
      <c r="QLF210" s="875"/>
      <c r="QLG210" s="875"/>
      <c r="QLH210" s="875"/>
      <c r="QLI210" s="875"/>
      <c r="QLJ210" s="875"/>
      <c r="QLK210" s="875"/>
      <c r="QLL210" s="875"/>
      <c r="QLM210" s="875"/>
      <c r="QLN210" s="875"/>
      <c r="QLO210" s="875"/>
      <c r="QLP210" s="875"/>
      <c r="QLQ210" s="875"/>
      <c r="QLR210" s="875"/>
      <c r="QLS210" s="875"/>
      <c r="QLT210" s="875"/>
      <c r="QLU210" s="875"/>
      <c r="QLV210" s="875"/>
      <c r="QLW210" s="875"/>
      <c r="QLX210" s="875"/>
      <c r="QLY210" s="875"/>
      <c r="QLZ210" s="875"/>
      <c r="QMA210" s="875"/>
      <c r="QMB210" s="875"/>
      <c r="QMC210" s="875"/>
      <c r="QMD210" s="875"/>
      <c r="QME210" s="875"/>
      <c r="QMF210" s="875"/>
      <c r="QMG210" s="875"/>
      <c r="QMH210" s="875"/>
      <c r="QMI210" s="875"/>
      <c r="QMJ210" s="875"/>
      <c r="QMK210" s="875"/>
      <c r="QML210" s="875"/>
      <c r="QMM210" s="875"/>
      <c r="QMN210" s="875"/>
      <c r="QMO210" s="875"/>
      <c r="QMP210" s="875"/>
      <c r="QMQ210" s="875"/>
      <c r="QMR210" s="875"/>
      <c r="QMS210" s="875"/>
      <c r="QMT210" s="875"/>
      <c r="QMU210" s="875"/>
      <c r="QMV210" s="875"/>
      <c r="QMW210" s="875"/>
      <c r="QMX210" s="875"/>
      <c r="QMY210" s="875"/>
      <c r="QMZ210" s="875"/>
      <c r="QNA210" s="875"/>
      <c r="QNB210" s="875"/>
      <c r="QNC210" s="875"/>
      <c r="QND210" s="875"/>
      <c r="QNE210" s="875"/>
      <c r="QNF210" s="875"/>
      <c r="QNG210" s="875"/>
      <c r="QNH210" s="875"/>
      <c r="QNI210" s="875"/>
      <c r="QNJ210" s="875"/>
      <c r="QNK210" s="875"/>
      <c r="QNL210" s="875"/>
      <c r="QNM210" s="875"/>
      <c r="QNN210" s="875"/>
      <c r="QNO210" s="875"/>
      <c r="QNP210" s="875"/>
      <c r="QNQ210" s="875"/>
      <c r="QNR210" s="875"/>
      <c r="QNS210" s="875"/>
      <c r="QNT210" s="875"/>
      <c r="QNU210" s="875"/>
      <c r="QNV210" s="875"/>
      <c r="QNW210" s="875"/>
      <c r="QNX210" s="875"/>
      <c r="QNY210" s="875"/>
      <c r="QNZ210" s="875"/>
      <c r="QOA210" s="875"/>
      <c r="QOB210" s="875"/>
      <c r="QOC210" s="875"/>
      <c r="QOD210" s="875"/>
      <c r="QOE210" s="875"/>
      <c r="QOF210" s="875"/>
      <c r="QOG210" s="875"/>
      <c r="QOH210" s="875"/>
      <c r="QOI210" s="875"/>
      <c r="QOJ210" s="875"/>
      <c r="QOK210" s="875"/>
      <c r="QOL210" s="875"/>
      <c r="QOM210" s="875"/>
      <c r="QON210" s="875"/>
      <c r="QOO210" s="875"/>
      <c r="QOP210" s="875"/>
      <c r="QOQ210" s="875"/>
      <c r="QOR210" s="875"/>
      <c r="QOS210" s="875"/>
      <c r="QOT210" s="875"/>
      <c r="QOU210" s="875"/>
      <c r="QOV210" s="875"/>
      <c r="QOW210" s="875"/>
      <c r="QOX210" s="875"/>
      <c r="QOY210" s="875"/>
      <c r="QOZ210" s="875"/>
      <c r="QPA210" s="875"/>
      <c r="QPB210" s="875"/>
      <c r="QPC210" s="875"/>
      <c r="QPD210" s="875"/>
      <c r="QPE210" s="875"/>
      <c r="QPF210" s="875"/>
      <c r="QPG210" s="875"/>
      <c r="QPH210" s="875"/>
      <c r="QPI210" s="875"/>
      <c r="QPJ210" s="875"/>
      <c r="QPK210" s="875"/>
      <c r="QPL210" s="875"/>
      <c r="QPM210" s="875"/>
      <c r="QPN210" s="875"/>
      <c r="QPO210" s="875"/>
      <c r="QPP210" s="875"/>
      <c r="QPQ210" s="875"/>
      <c r="QPR210" s="875"/>
      <c r="QPS210" s="875"/>
      <c r="QPT210" s="875"/>
      <c r="QPU210" s="875"/>
      <c r="QPV210" s="875"/>
      <c r="QPW210" s="875"/>
      <c r="QPX210" s="875"/>
      <c r="QPY210" s="875"/>
      <c r="QPZ210" s="875"/>
      <c r="QQA210" s="875"/>
      <c r="QQB210" s="875"/>
      <c r="QQC210" s="875"/>
      <c r="QQD210" s="875"/>
      <c r="QQE210" s="875"/>
      <c r="QQF210" s="875"/>
      <c r="QQG210" s="875"/>
      <c r="QQH210" s="875"/>
      <c r="QQI210" s="875"/>
      <c r="QQJ210" s="875"/>
      <c r="QQK210" s="875"/>
      <c r="QQL210" s="875"/>
      <c r="QQM210" s="875"/>
      <c r="QQN210" s="875"/>
      <c r="QQO210" s="875"/>
      <c r="QQP210" s="875"/>
      <c r="QQQ210" s="875"/>
      <c r="QQR210" s="875"/>
      <c r="QQS210" s="875"/>
      <c r="QQT210" s="875"/>
      <c r="QQU210" s="875"/>
      <c r="QQV210" s="875"/>
      <c r="QQW210" s="875"/>
      <c r="QQX210" s="875"/>
      <c r="QQY210" s="875"/>
      <c r="QQZ210" s="875"/>
      <c r="QRA210" s="875"/>
      <c r="QRB210" s="875"/>
      <c r="QRC210" s="875"/>
      <c r="QRD210" s="875"/>
      <c r="QRE210" s="875"/>
      <c r="QRF210" s="875"/>
      <c r="QRG210" s="875"/>
      <c r="QRH210" s="875"/>
      <c r="QRI210" s="875"/>
      <c r="QRJ210" s="875"/>
      <c r="QRK210" s="875"/>
      <c r="QRL210" s="875"/>
      <c r="QRM210" s="875"/>
      <c r="QRN210" s="875"/>
      <c r="QRO210" s="875"/>
      <c r="QRP210" s="875"/>
      <c r="QRQ210" s="875"/>
      <c r="QRR210" s="875"/>
      <c r="QRS210" s="875"/>
      <c r="QRT210" s="875"/>
      <c r="QRU210" s="875"/>
      <c r="QRV210" s="875"/>
      <c r="QRW210" s="875"/>
      <c r="QRX210" s="875"/>
      <c r="QRY210" s="875"/>
      <c r="QRZ210" s="875"/>
      <c r="QSA210" s="875"/>
      <c r="QSB210" s="875"/>
      <c r="QSC210" s="875"/>
      <c r="QSD210" s="875"/>
      <c r="QSE210" s="875"/>
      <c r="QSF210" s="875"/>
      <c r="QSG210" s="875"/>
      <c r="QSH210" s="875"/>
      <c r="QSI210" s="875"/>
      <c r="QSJ210" s="875"/>
      <c r="QSK210" s="875"/>
      <c r="QSL210" s="875"/>
      <c r="QSM210" s="875"/>
      <c r="QSN210" s="875"/>
      <c r="QSO210" s="875"/>
      <c r="QSP210" s="875"/>
      <c r="QSQ210" s="875"/>
      <c r="QSR210" s="875"/>
      <c r="QSS210" s="875"/>
      <c r="QST210" s="875"/>
      <c r="QSU210" s="875"/>
      <c r="QSV210" s="875"/>
      <c r="QSW210" s="875"/>
      <c r="QSX210" s="875"/>
      <c r="QSY210" s="875"/>
      <c r="QSZ210" s="875"/>
      <c r="QTA210" s="875"/>
      <c r="QTB210" s="875"/>
      <c r="QTC210" s="875"/>
      <c r="QTD210" s="875"/>
      <c r="QTE210" s="875"/>
      <c r="QTF210" s="875"/>
      <c r="QTG210" s="875"/>
      <c r="QTH210" s="875"/>
      <c r="QTI210" s="875"/>
      <c r="QTJ210" s="875"/>
      <c r="QTK210" s="875"/>
      <c r="QTL210" s="875"/>
      <c r="QTM210" s="875"/>
      <c r="QTN210" s="875"/>
      <c r="QTO210" s="875"/>
      <c r="QTP210" s="875"/>
      <c r="QTQ210" s="875"/>
      <c r="QTS210" s="875"/>
      <c r="QTT210" s="875"/>
      <c r="QTU210" s="875"/>
      <c r="QTV210" s="875"/>
      <c r="QTW210" s="875"/>
      <c r="QTX210" s="875"/>
      <c r="QTY210" s="875"/>
      <c r="QTZ210" s="875"/>
      <c r="QUA210" s="875"/>
      <c r="QUB210" s="875"/>
      <c r="QUC210" s="875"/>
      <c r="QUD210" s="875"/>
      <c r="QUE210" s="875"/>
      <c r="QUF210" s="875"/>
      <c r="QUG210" s="875"/>
      <c r="QUH210" s="875"/>
      <c r="QUI210" s="875"/>
      <c r="QUJ210" s="875"/>
      <c r="QUK210" s="875"/>
      <c r="QUL210" s="875"/>
      <c r="QUM210" s="875"/>
      <c r="QUN210" s="875"/>
      <c r="QUO210" s="875"/>
      <c r="QUP210" s="875"/>
      <c r="QUQ210" s="875"/>
      <c r="QUR210" s="875"/>
      <c r="QUS210" s="875"/>
      <c r="QUT210" s="875"/>
      <c r="QUU210" s="875"/>
      <c r="QUV210" s="875"/>
      <c r="QUW210" s="875"/>
      <c r="QUX210" s="875"/>
      <c r="QUY210" s="875"/>
      <c r="QUZ210" s="875"/>
      <c r="QVA210" s="875"/>
      <c r="QVB210" s="875"/>
      <c r="QVC210" s="875"/>
      <c r="QVD210" s="875"/>
      <c r="QVE210" s="875"/>
      <c r="QVF210" s="875"/>
      <c r="QVG210" s="875"/>
      <c r="QVH210" s="875"/>
      <c r="QVI210" s="875"/>
      <c r="QVJ210" s="875"/>
      <c r="QVK210" s="875"/>
      <c r="QVL210" s="875"/>
      <c r="QVM210" s="875"/>
      <c r="QVN210" s="875"/>
      <c r="QVO210" s="875"/>
      <c r="QVP210" s="875"/>
      <c r="QVQ210" s="875"/>
      <c r="QVR210" s="875"/>
      <c r="QVS210" s="875"/>
      <c r="QVT210" s="875"/>
      <c r="QVU210" s="875"/>
      <c r="QVV210" s="875"/>
      <c r="QVW210" s="875"/>
      <c r="QVX210" s="875"/>
      <c r="QVY210" s="875"/>
      <c r="QVZ210" s="875"/>
      <c r="QWA210" s="875"/>
      <c r="QWB210" s="875"/>
      <c r="QWC210" s="875"/>
      <c r="QWD210" s="875"/>
      <c r="QWE210" s="875"/>
      <c r="QWF210" s="875"/>
      <c r="QWG210" s="875"/>
      <c r="QWH210" s="875"/>
      <c r="QWI210" s="875"/>
      <c r="QWJ210" s="875"/>
      <c r="QWK210" s="875"/>
      <c r="QWL210" s="875"/>
      <c r="QWM210" s="875"/>
      <c r="QWN210" s="875"/>
      <c r="QWO210" s="875"/>
      <c r="QWP210" s="875"/>
      <c r="QWQ210" s="875"/>
      <c r="QWR210" s="875"/>
      <c r="QWS210" s="875"/>
      <c r="QWT210" s="875"/>
      <c r="QWU210" s="875"/>
      <c r="QWV210" s="875"/>
      <c r="QWW210" s="875"/>
      <c r="QWX210" s="875"/>
      <c r="QWY210" s="875"/>
      <c r="QWZ210" s="875"/>
      <c r="QXA210" s="875"/>
      <c r="QXB210" s="875"/>
      <c r="QXC210" s="875"/>
      <c r="QXD210" s="875"/>
      <c r="QXE210" s="875"/>
      <c r="QXF210" s="875"/>
      <c r="QXG210" s="875"/>
      <c r="QXH210" s="875"/>
      <c r="QXI210" s="875"/>
      <c r="QXJ210" s="875"/>
      <c r="QXK210" s="875"/>
      <c r="QXL210" s="875"/>
      <c r="QXM210" s="875"/>
      <c r="QXN210" s="875"/>
      <c r="QXO210" s="875"/>
      <c r="QXP210" s="875"/>
      <c r="QXQ210" s="875"/>
      <c r="QXR210" s="875"/>
      <c r="QXS210" s="875"/>
      <c r="QXT210" s="875"/>
      <c r="QXU210" s="875"/>
      <c r="QXV210" s="875"/>
      <c r="QXW210" s="875"/>
      <c r="QXX210" s="875"/>
      <c r="QXY210" s="875"/>
      <c r="QXZ210" s="875"/>
      <c r="QYA210" s="875"/>
      <c r="QYB210" s="875"/>
      <c r="QYC210" s="875"/>
      <c r="QYD210" s="875"/>
      <c r="QYE210" s="875"/>
      <c r="QYF210" s="875"/>
      <c r="QYG210" s="875"/>
      <c r="QYH210" s="875"/>
      <c r="QYI210" s="875"/>
      <c r="QYJ210" s="875"/>
      <c r="QYK210" s="875"/>
      <c r="QYL210" s="875"/>
      <c r="QYM210" s="875"/>
      <c r="QYN210" s="875"/>
      <c r="QYO210" s="875"/>
      <c r="QYP210" s="875"/>
      <c r="QYQ210" s="875"/>
      <c r="QYR210" s="875"/>
      <c r="QYS210" s="875"/>
      <c r="QYT210" s="875"/>
      <c r="QYU210" s="875"/>
      <c r="QYV210" s="875"/>
      <c r="QYW210" s="875"/>
      <c r="QYX210" s="875"/>
      <c r="QYY210" s="875"/>
      <c r="QYZ210" s="875"/>
      <c r="QZA210" s="875"/>
      <c r="QZB210" s="875"/>
      <c r="QZC210" s="875"/>
      <c r="QZD210" s="875"/>
      <c r="QZE210" s="875"/>
      <c r="QZF210" s="875"/>
      <c r="QZG210" s="875"/>
      <c r="QZH210" s="875"/>
      <c r="QZI210" s="875"/>
      <c r="QZJ210" s="875"/>
      <c r="QZK210" s="875"/>
      <c r="QZL210" s="875"/>
      <c r="QZM210" s="875"/>
      <c r="QZN210" s="875"/>
      <c r="QZO210" s="875"/>
      <c r="QZP210" s="875"/>
      <c r="QZQ210" s="875"/>
      <c r="QZR210" s="875"/>
      <c r="QZS210" s="875"/>
      <c r="QZT210" s="875"/>
      <c r="QZU210" s="875"/>
      <c r="QZV210" s="875"/>
      <c r="QZW210" s="875"/>
      <c r="QZX210" s="875"/>
      <c r="QZY210" s="875"/>
      <c r="QZZ210" s="875"/>
      <c r="RAA210" s="875"/>
      <c r="RAB210" s="875"/>
      <c r="RAC210" s="875"/>
      <c r="RAD210" s="875"/>
      <c r="RAE210" s="875"/>
      <c r="RAF210" s="875"/>
      <c r="RAG210" s="875"/>
      <c r="RAH210" s="875"/>
      <c r="RAI210" s="875"/>
      <c r="RAJ210" s="875"/>
      <c r="RAK210" s="875"/>
      <c r="RAL210" s="875"/>
      <c r="RAM210" s="875"/>
      <c r="RAN210" s="875"/>
      <c r="RAO210" s="875"/>
      <c r="RAP210" s="875"/>
      <c r="RAQ210" s="875"/>
      <c r="RAR210" s="875"/>
      <c r="RAS210" s="875"/>
      <c r="RAT210" s="875"/>
      <c r="RAU210" s="875"/>
      <c r="RAV210" s="875"/>
      <c r="RAW210" s="875"/>
      <c r="RAX210" s="875"/>
      <c r="RAY210" s="875"/>
      <c r="RAZ210" s="875"/>
      <c r="RBA210" s="875"/>
      <c r="RBB210" s="875"/>
      <c r="RBC210" s="875"/>
      <c r="RBD210" s="875"/>
      <c r="RBE210" s="875"/>
      <c r="RBF210" s="875"/>
      <c r="RBG210" s="875"/>
      <c r="RBH210" s="875"/>
      <c r="RBI210" s="875"/>
      <c r="RBJ210" s="875"/>
      <c r="RBK210" s="875"/>
      <c r="RBL210" s="875"/>
      <c r="RBM210" s="875"/>
      <c r="RBN210" s="875"/>
      <c r="RBO210" s="875"/>
      <c r="RBP210" s="875"/>
      <c r="RBQ210" s="875"/>
      <c r="RBR210" s="875"/>
      <c r="RBS210" s="875"/>
      <c r="RBT210" s="875"/>
      <c r="RBU210" s="875"/>
      <c r="RBV210" s="875"/>
      <c r="RBW210" s="875"/>
      <c r="RBX210" s="875"/>
      <c r="RBY210" s="875"/>
      <c r="RBZ210" s="875"/>
      <c r="RCA210" s="875"/>
      <c r="RCB210" s="875"/>
      <c r="RCC210" s="875"/>
      <c r="RCD210" s="875"/>
      <c r="RCE210" s="875"/>
      <c r="RCF210" s="875"/>
      <c r="RCG210" s="875"/>
      <c r="RCH210" s="875"/>
      <c r="RCI210" s="875"/>
      <c r="RCJ210" s="875"/>
      <c r="RCK210" s="875"/>
      <c r="RCL210" s="875"/>
      <c r="RCM210" s="875"/>
      <c r="RCN210" s="875"/>
      <c r="RCO210" s="875"/>
      <c r="RCP210" s="875"/>
      <c r="RCQ210" s="875"/>
      <c r="RCR210" s="875"/>
      <c r="RCS210" s="875"/>
      <c r="RCT210" s="875"/>
      <c r="RCU210" s="875"/>
      <c r="RCV210" s="875"/>
      <c r="RCW210" s="875"/>
      <c r="RCX210" s="875"/>
      <c r="RCY210" s="875"/>
      <c r="RCZ210" s="875"/>
      <c r="RDA210" s="875"/>
      <c r="RDB210" s="875"/>
      <c r="RDC210" s="875"/>
      <c r="RDD210" s="875"/>
      <c r="RDE210" s="875"/>
      <c r="RDF210" s="875"/>
      <c r="RDG210" s="875"/>
      <c r="RDH210" s="875"/>
      <c r="RDI210" s="875"/>
      <c r="RDJ210" s="875"/>
      <c r="RDK210" s="875"/>
      <c r="RDL210" s="875"/>
      <c r="RDM210" s="875"/>
      <c r="RDO210" s="875"/>
      <c r="RDP210" s="875"/>
      <c r="RDQ210" s="875"/>
      <c r="RDR210" s="875"/>
      <c r="RDS210" s="875"/>
      <c r="RDT210" s="875"/>
      <c r="RDU210" s="875"/>
      <c r="RDV210" s="875"/>
      <c r="RDW210" s="875"/>
      <c r="RDX210" s="875"/>
      <c r="RDY210" s="875"/>
      <c r="RDZ210" s="875"/>
      <c r="REA210" s="875"/>
      <c r="REB210" s="875"/>
      <c r="REC210" s="875"/>
      <c r="RED210" s="875"/>
      <c r="REE210" s="875"/>
      <c r="REF210" s="875"/>
      <c r="REG210" s="875"/>
      <c r="REH210" s="875"/>
      <c r="REI210" s="875"/>
      <c r="REJ210" s="875"/>
      <c r="REK210" s="875"/>
      <c r="REL210" s="875"/>
      <c r="REM210" s="875"/>
      <c r="REN210" s="875"/>
      <c r="REO210" s="875"/>
      <c r="REP210" s="875"/>
      <c r="REQ210" s="875"/>
      <c r="RER210" s="875"/>
      <c r="RES210" s="875"/>
      <c r="RET210" s="875"/>
      <c r="REU210" s="875"/>
      <c r="REV210" s="875"/>
      <c r="REW210" s="875"/>
      <c r="REX210" s="875"/>
      <c r="REY210" s="875"/>
      <c r="REZ210" s="875"/>
      <c r="RFA210" s="875"/>
      <c r="RFB210" s="875"/>
      <c r="RFC210" s="875"/>
      <c r="RFD210" s="875"/>
      <c r="RFE210" s="875"/>
      <c r="RFF210" s="875"/>
      <c r="RFG210" s="875"/>
      <c r="RFH210" s="875"/>
      <c r="RFI210" s="875"/>
      <c r="RFJ210" s="875"/>
      <c r="RFK210" s="875"/>
      <c r="RFL210" s="875"/>
      <c r="RFM210" s="875"/>
      <c r="RFN210" s="875"/>
      <c r="RFO210" s="875"/>
      <c r="RFP210" s="875"/>
      <c r="RFQ210" s="875"/>
      <c r="RFR210" s="875"/>
      <c r="RFS210" s="875"/>
      <c r="RFT210" s="875"/>
      <c r="RFU210" s="875"/>
      <c r="RFV210" s="875"/>
      <c r="RFW210" s="875"/>
      <c r="RFX210" s="875"/>
      <c r="RFY210" s="875"/>
      <c r="RFZ210" s="875"/>
      <c r="RGA210" s="875"/>
      <c r="RGB210" s="875"/>
      <c r="RGC210" s="875"/>
      <c r="RGD210" s="875"/>
      <c r="RGE210" s="875"/>
      <c r="RGF210" s="875"/>
      <c r="RGG210" s="875"/>
      <c r="RGH210" s="875"/>
      <c r="RGI210" s="875"/>
      <c r="RGJ210" s="875"/>
      <c r="RGK210" s="875"/>
      <c r="RGL210" s="875"/>
      <c r="RGM210" s="875"/>
      <c r="RGN210" s="875"/>
      <c r="RGO210" s="875"/>
      <c r="RGP210" s="875"/>
      <c r="RGQ210" s="875"/>
      <c r="RGR210" s="875"/>
      <c r="RGS210" s="875"/>
      <c r="RGT210" s="875"/>
      <c r="RGU210" s="875"/>
      <c r="RGV210" s="875"/>
      <c r="RGW210" s="875"/>
      <c r="RGX210" s="875"/>
      <c r="RGY210" s="875"/>
      <c r="RGZ210" s="875"/>
      <c r="RHA210" s="875"/>
      <c r="RHB210" s="875"/>
      <c r="RHC210" s="875"/>
      <c r="RHD210" s="875"/>
      <c r="RHE210" s="875"/>
      <c r="RHF210" s="875"/>
      <c r="RHG210" s="875"/>
      <c r="RHH210" s="875"/>
      <c r="RHI210" s="875"/>
      <c r="RHJ210" s="875"/>
      <c r="RHK210" s="875"/>
      <c r="RHL210" s="875"/>
      <c r="RHM210" s="875"/>
      <c r="RHN210" s="875"/>
      <c r="RHO210" s="875"/>
      <c r="RHP210" s="875"/>
      <c r="RHQ210" s="875"/>
      <c r="RHR210" s="875"/>
      <c r="RHS210" s="875"/>
      <c r="RHT210" s="875"/>
      <c r="RHU210" s="875"/>
      <c r="RHV210" s="875"/>
      <c r="RHW210" s="875"/>
      <c r="RHX210" s="875"/>
      <c r="RHY210" s="875"/>
      <c r="RHZ210" s="875"/>
      <c r="RIA210" s="875"/>
      <c r="RIB210" s="875"/>
      <c r="RIC210" s="875"/>
      <c r="RID210" s="875"/>
      <c r="RIE210" s="875"/>
      <c r="RIF210" s="875"/>
      <c r="RIG210" s="875"/>
      <c r="RIH210" s="875"/>
      <c r="RII210" s="875"/>
      <c r="RIJ210" s="875"/>
      <c r="RIK210" s="875"/>
      <c r="RIL210" s="875"/>
      <c r="RIM210" s="875"/>
      <c r="RIN210" s="875"/>
      <c r="RIO210" s="875"/>
      <c r="RIP210" s="875"/>
      <c r="RIQ210" s="875"/>
      <c r="RIR210" s="875"/>
      <c r="RIS210" s="875"/>
      <c r="RIT210" s="875"/>
      <c r="RIU210" s="875"/>
      <c r="RIV210" s="875"/>
      <c r="RIW210" s="875"/>
      <c r="RIX210" s="875"/>
      <c r="RIY210" s="875"/>
      <c r="RIZ210" s="875"/>
      <c r="RJA210" s="875"/>
      <c r="RJB210" s="875"/>
      <c r="RJC210" s="875"/>
      <c r="RJD210" s="875"/>
      <c r="RJE210" s="875"/>
      <c r="RJF210" s="875"/>
      <c r="RJG210" s="875"/>
      <c r="RJH210" s="875"/>
      <c r="RJI210" s="875"/>
      <c r="RJJ210" s="875"/>
      <c r="RJK210" s="875"/>
      <c r="RJL210" s="875"/>
      <c r="RJM210" s="875"/>
      <c r="RJN210" s="875"/>
      <c r="RJO210" s="875"/>
      <c r="RJP210" s="875"/>
      <c r="RJQ210" s="875"/>
      <c r="RJR210" s="875"/>
      <c r="RJS210" s="875"/>
      <c r="RJT210" s="875"/>
      <c r="RJU210" s="875"/>
      <c r="RJV210" s="875"/>
      <c r="RJW210" s="875"/>
      <c r="RJX210" s="875"/>
      <c r="RJY210" s="875"/>
      <c r="RJZ210" s="875"/>
      <c r="RKA210" s="875"/>
      <c r="RKB210" s="875"/>
      <c r="RKC210" s="875"/>
      <c r="RKD210" s="875"/>
      <c r="RKE210" s="875"/>
      <c r="RKF210" s="875"/>
      <c r="RKG210" s="875"/>
      <c r="RKH210" s="875"/>
      <c r="RKI210" s="875"/>
      <c r="RKJ210" s="875"/>
      <c r="RKK210" s="875"/>
      <c r="RKL210" s="875"/>
      <c r="RKM210" s="875"/>
      <c r="RKN210" s="875"/>
      <c r="RKO210" s="875"/>
      <c r="RKP210" s="875"/>
      <c r="RKQ210" s="875"/>
      <c r="RKR210" s="875"/>
      <c r="RKS210" s="875"/>
      <c r="RKT210" s="875"/>
      <c r="RKU210" s="875"/>
      <c r="RKV210" s="875"/>
      <c r="RKW210" s="875"/>
      <c r="RKX210" s="875"/>
      <c r="RKY210" s="875"/>
      <c r="RKZ210" s="875"/>
      <c r="RLA210" s="875"/>
      <c r="RLB210" s="875"/>
      <c r="RLC210" s="875"/>
      <c r="RLD210" s="875"/>
      <c r="RLE210" s="875"/>
      <c r="RLF210" s="875"/>
      <c r="RLG210" s="875"/>
      <c r="RLH210" s="875"/>
      <c r="RLI210" s="875"/>
      <c r="RLJ210" s="875"/>
      <c r="RLK210" s="875"/>
      <c r="RLL210" s="875"/>
      <c r="RLM210" s="875"/>
      <c r="RLN210" s="875"/>
      <c r="RLO210" s="875"/>
      <c r="RLP210" s="875"/>
      <c r="RLQ210" s="875"/>
      <c r="RLR210" s="875"/>
      <c r="RLS210" s="875"/>
      <c r="RLT210" s="875"/>
      <c r="RLU210" s="875"/>
      <c r="RLV210" s="875"/>
      <c r="RLW210" s="875"/>
      <c r="RLX210" s="875"/>
      <c r="RLY210" s="875"/>
      <c r="RLZ210" s="875"/>
      <c r="RMA210" s="875"/>
      <c r="RMB210" s="875"/>
      <c r="RMC210" s="875"/>
      <c r="RMD210" s="875"/>
      <c r="RME210" s="875"/>
      <c r="RMF210" s="875"/>
      <c r="RMG210" s="875"/>
      <c r="RMH210" s="875"/>
      <c r="RMI210" s="875"/>
      <c r="RMJ210" s="875"/>
      <c r="RMK210" s="875"/>
      <c r="RML210" s="875"/>
      <c r="RMM210" s="875"/>
      <c r="RMN210" s="875"/>
      <c r="RMO210" s="875"/>
      <c r="RMP210" s="875"/>
      <c r="RMQ210" s="875"/>
      <c r="RMR210" s="875"/>
      <c r="RMS210" s="875"/>
      <c r="RMT210" s="875"/>
      <c r="RMU210" s="875"/>
      <c r="RMV210" s="875"/>
      <c r="RMW210" s="875"/>
      <c r="RMX210" s="875"/>
      <c r="RMY210" s="875"/>
      <c r="RMZ210" s="875"/>
      <c r="RNA210" s="875"/>
      <c r="RNB210" s="875"/>
      <c r="RNC210" s="875"/>
      <c r="RND210" s="875"/>
      <c r="RNE210" s="875"/>
      <c r="RNF210" s="875"/>
      <c r="RNG210" s="875"/>
      <c r="RNH210" s="875"/>
      <c r="RNI210" s="875"/>
      <c r="RNK210" s="875"/>
      <c r="RNL210" s="875"/>
      <c r="RNM210" s="875"/>
      <c r="RNN210" s="875"/>
      <c r="RNO210" s="875"/>
      <c r="RNP210" s="875"/>
      <c r="RNQ210" s="875"/>
      <c r="RNR210" s="875"/>
      <c r="RNS210" s="875"/>
      <c r="RNT210" s="875"/>
      <c r="RNU210" s="875"/>
      <c r="RNV210" s="875"/>
      <c r="RNW210" s="875"/>
      <c r="RNX210" s="875"/>
      <c r="RNY210" s="875"/>
      <c r="RNZ210" s="875"/>
      <c r="ROA210" s="875"/>
      <c r="ROB210" s="875"/>
      <c r="ROC210" s="875"/>
      <c r="ROD210" s="875"/>
      <c r="ROE210" s="875"/>
      <c r="ROF210" s="875"/>
      <c r="ROG210" s="875"/>
      <c r="ROH210" s="875"/>
      <c r="ROI210" s="875"/>
      <c r="ROJ210" s="875"/>
      <c r="ROK210" s="875"/>
      <c r="ROL210" s="875"/>
      <c r="ROM210" s="875"/>
      <c r="RON210" s="875"/>
      <c r="ROO210" s="875"/>
      <c r="ROP210" s="875"/>
      <c r="ROQ210" s="875"/>
      <c r="ROR210" s="875"/>
      <c r="ROS210" s="875"/>
      <c r="ROT210" s="875"/>
      <c r="ROU210" s="875"/>
      <c r="ROV210" s="875"/>
      <c r="ROW210" s="875"/>
      <c r="ROX210" s="875"/>
      <c r="ROY210" s="875"/>
      <c r="ROZ210" s="875"/>
      <c r="RPA210" s="875"/>
      <c r="RPB210" s="875"/>
      <c r="RPC210" s="875"/>
      <c r="RPD210" s="875"/>
      <c r="RPE210" s="875"/>
      <c r="RPF210" s="875"/>
      <c r="RPG210" s="875"/>
      <c r="RPH210" s="875"/>
      <c r="RPI210" s="875"/>
      <c r="RPJ210" s="875"/>
      <c r="RPK210" s="875"/>
      <c r="RPL210" s="875"/>
      <c r="RPM210" s="875"/>
      <c r="RPN210" s="875"/>
      <c r="RPO210" s="875"/>
      <c r="RPP210" s="875"/>
      <c r="RPQ210" s="875"/>
      <c r="RPR210" s="875"/>
      <c r="RPS210" s="875"/>
      <c r="RPT210" s="875"/>
      <c r="RPU210" s="875"/>
      <c r="RPV210" s="875"/>
      <c r="RPW210" s="875"/>
      <c r="RPX210" s="875"/>
      <c r="RPY210" s="875"/>
      <c r="RPZ210" s="875"/>
      <c r="RQA210" s="875"/>
      <c r="RQB210" s="875"/>
      <c r="RQC210" s="875"/>
      <c r="RQD210" s="875"/>
      <c r="RQE210" s="875"/>
      <c r="RQF210" s="875"/>
      <c r="RQG210" s="875"/>
      <c r="RQH210" s="875"/>
      <c r="RQI210" s="875"/>
      <c r="RQJ210" s="875"/>
      <c r="RQK210" s="875"/>
      <c r="RQL210" s="875"/>
      <c r="RQM210" s="875"/>
      <c r="RQN210" s="875"/>
      <c r="RQO210" s="875"/>
      <c r="RQP210" s="875"/>
      <c r="RQQ210" s="875"/>
      <c r="RQR210" s="875"/>
      <c r="RQS210" s="875"/>
      <c r="RQT210" s="875"/>
      <c r="RQU210" s="875"/>
      <c r="RQV210" s="875"/>
      <c r="RQW210" s="875"/>
      <c r="RQX210" s="875"/>
      <c r="RQY210" s="875"/>
      <c r="RQZ210" s="875"/>
      <c r="RRA210" s="875"/>
      <c r="RRB210" s="875"/>
      <c r="RRC210" s="875"/>
      <c r="RRD210" s="875"/>
      <c r="RRE210" s="875"/>
      <c r="RRF210" s="875"/>
      <c r="RRG210" s="875"/>
      <c r="RRH210" s="875"/>
      <c r="RRI210" s="875"/>
      <c r="RRJ210" s="875"/>
      <c r="RRK210" s="875"/>
      <c r="RRL210" s="875"/>
      <c r="RRM210" s="875"/>
      <c r="RRN210" s="875"/>
      <c r="RRO210" s="875"/>
      <c r="RRP210" s="875"/>
      <c r="RRQ210" s="875"/>
      <c r="RRR210" s="875"/>
      <c r="RRS210" s="875"/>
      <c r="RRT210" s="875"/>
      <c r="RRU210" s="875"/>
      <c r="RRV210" s="875"/>
      <c r="RRW210" s="875"/>
      <c r="RRX210" s="875"/>
      <c r="RRY210" s="875"/>
      <c r="RRZ210" s="875"/>
      <c r="RSA210" s="875"/>
      <c r="RSB210" s="875"/>
      <c r="RSC210" s="875"/>
      <c r="RSD210" s="875"/>
      <c r="RSE210" s="875"/>
      <c r="RSF210" s="875"/>
      <c r="RSG210" s="875"/>
      <c r="RSH210" s="875"/>
      <c r="RSI210" s="875"/>
      <c r="RSJ210" s="875"/>
      <c r="RSK210" s="875"/>
      <c r="RSL210" s="875"/>
      <c r="RSM210" s="875"/>
      <c r="RSN210" s="875"/>
      <c r="RSO210" s="875"/>
      <c r="RSP210" s="875"/>
      <c r="RSQ210" s="875"/>
      <c r="RSR210" s="875"/>
      <c r="RSS210" s="875"/>
      <c r="RST210" s="875"/>
      <c r="RSU210" s="875"/>
      <c r="RSV210" s="875"/>
      <c r="RSW210" s="875"/>
      <c r="RSX210" s="875"/>
      <c r="RSY210" s="875"/>
      <c r="RSZ210" s="875"/>
      <c r="RTA210" s="875"/>
      <c r="RTB210" s="875"/>
      <c r="RTC210" s="875"/>
      <c r="RTD210" s="875"/>
      <c r="RTE210" s="875"/>
      <c r="RTF210" s="875"/>
      <c r="RTG210" s="875"/>
      <c r="RTH210" s="875"/>
      <c r="RTI210" s="875"/>
      <c r="RTJ210" s="875"/>
      <c r="RTK210" s="875"/>
      <c r="RTL210" s="875"/>
      <c r="RTM210" s="875"/>
      <c r="RTN210" s="875"/>
      <c r="RTO210" s="875"/>
      <c r="RTP210" s="875"/>
      <c r="RTQ210" s="875"/>
      <c r="RTR210" s="875"/>
      <c r="RTS210" s="875"/>
      <c r="RTT210" s="875"/>
      <c r="RTU210" s="875"/>
      <c r="RTV210" s="875"/>
      <c r="RTW210" s="875"/>
      <c r="RTX210" s="875"/>
      <c r="RTY210" s="875"/>
      <c r="RTZ210" s="875"/>
      <c r="RUA210" s="875"/>
      <c r="RUB210" s="875"/>
      <c r="RUC210" s="875"/>
      <c r="RUD210" s="875"/>
      <c r="RUE210" s="875"/>
      <c r="RUF210" s="875"/>
      <c r="RUG210" s="875"/>
      <c r="RUH210" s="875"/>
      <c r="RUI210" s="875"/>
      <c r="RUJ210" s="875"/>
      <c r="RUK210" s="875"/>
      <c r="RUL210" s="875"/>
      <c r="RUM210" s="875"/>
      <c r="RUN210" s="875"/>
      <c r="RUO210" s="875"/>
      <c r="RUP210" s="875"/>
      <c r="RUQ210" s="875"/>
      <c r="RUR210" s="875"/>
      <c r="RUS210" s="875"/>
      <c r="RUT210" s="875"/>
      <c r="RUU210" s="875"/>
      <c r="RUV210" s="875"/>
      <c r="RUW210" s="875"/>
      <c r="RUX210" s="875"/>
      <c r="RUY210" s="875"/>
      <c r="RUZ210" s="875"/>
      <c r="RVA210" s="875"/>
      <c r="RVB210" s="875"/>
      <c r="RVC210" s="875"/>
      <c r="RVD210" s="875"/>
      <c r="RVE210" s="875"/>
      <c r="RVF210" s="875"/>
      <c r="RVG210" s="875"/>
      <c r="RVH210" s="875"/>
      <c r="RVI210" s="875"/>
      <c r="RVJ210" s="875"/>
      <c r="RVK210" s="875"/>
      <c r="RVL210" s="875"/>
      <c r="RVM210" s="875"/>
      <c r="RVN210" s="875"/>
      <c r="RVO210" s="875"/>
      <c r="RVP210" s="875"/>
      <c r="RVQ210" s="875"/>
      <c r="RVR210" s="875"/>
      <c r="RVS210" s="875"/>
      <c r="RVT210" s="875"/>
      <c r="RVU210" s="875"/>
      <c r="RVV210" s="875"/>
      <c r="RVW210" s="875"/>
      <c r="RVX210" s="875"/>
      <c r="RVY210" s="875"/>
      <c r="RVZ210" s="875"/>
      <c r="RWA210" s="875"/>
      <c r="RWB210" s="875"/>
      <c r="RWC210" s="875"/>
      <c r="RWD210" s="875"/>
      <c r="RWE210" s="875"/>
      <c r="RWF210" s="875"/>
      <c r="RWG210" s="875"/>
      <c r="RWH210" s="875"/>
      <c r="RWI210" s="875"/>
      <c r="RWJ210" s="875"/>
      <c r="RWK210" s="875"/>
      <c r="RWL210" s="875"/>
      <c r="RWM210" s="875"/>
      <c r="RWN210" s="875"/>
      <c r="RWO210" s="875"/>
      <c r="RWP210" s="875"/>
      <c r="RWQ210" s="875"/>
      <c r="RWR210" s="875"/>
      <c r="RWS210" s="875"/>
      <c r="RWT210" s="875"/>
      <c r="RWU210" s="875"/>
      <c r="RWV210" s="875"/>
      <c r="RWW210" s="875"/>
      <c r="RWX210" s="875"/>
      <c r="RWY210" s="875"/>
      <c r="RWZ210" s="875"/>
      <c r="RXA210" s="875"/>
      <c r="RXB210" s="875"/>
      <c r="RXC210" s="875"/>
      <c r="RXD210" s="875"/>
      <c r="RXE210" s="875"/>
      <c r="RXG210" s="875"/>
      <c r="RXH210" s="875"/>
      <c r="RXI210" s="875"/>
      <c r="RXJ210" s="875"/>
      <c r="RXK210" s="875"/>
      <c r="RXL210" s="875"/>
      <c r="RXM210" s="875"/>
      <c r="RXN210" s="875"/>
      <c r="RXO210" s="875"/>
      <c r="RXP210" s="875"/>
      <c r="RXQ210" s="875"/>
      <c r="RXR210" s="875"/>
      <c r="RXS210" s="875"/>
      <c r="RXT210" s="875"/>
      <c r="RXU210" s="875"/>
      <c r="RXV210" s="875"/>
      <c r="RXW210" s="875"/>
      <c r="RXX210" s="875"/>
      <c r="RXY210" s="875"/>
      <c r="RXZ210" s="875"/>
      <c r="RYA210" s="875"/>
      <c r="RYB210" s="875"/>
      <c r="RYC210" s="875"/>
      <c r="RYD210" s="875"/>
      <c r="RYE210" s="875"/>
      <c r="RYF210" s="875"/>
      <c r="RYG210" s="875"/>
      <c r="RYH210" s="875"/>
      <c r="RYI210" s="875"/>
      <c r="RYJ210" s="875"/>
      <c r="RYK210" s="875"/>
      <c r="RYL210" s="875"/>
      <c r="RYM210" s="875"/>
      <c r="RYN210" s="875"/>
      <c r="RYO210" s="875"/>
      <c r="RYP210" s="875"/>
      <c r="RYQ210" s="875"/>
      <c r="RYR210" s="875"/>
      <c r="RYS210" s="875"/>
      <c r="RYT210" s="875"/>
      <c r="RYU210" s="875"/>
      <c r="RYV210" s="875"/>
      <c r="RYW210" s="875"/>
      <c r="RYX210" s="875"/>
      <c r="RYY210" s="875"/>
      <c r="RYZ210" s="875"/>
      <c r="RZA210" s="875"/>
      <c r="RZB210" s="875"/>
      <c r="RZC210" s="875"/>
      <c r="RZD210" s="875"/>
      <c r="RZE210" s="875"/>
      <c r="RZF210" s="875"/>
      <c r="RZG210" s="875"/>
      <c r="RZH210" s="875"/>
      <c r="RZI210" s="875"/>
      <c r="RZJ210" s="875"/>
      <c r="RZK210" s="875"/>
      <c r="RZL210" s="875"/>
      <c r="RZM210" s="875"/>
      <c r="RZN210" s="875"/>
      <c r="RZO210" s="875"/>
      <c r="RZP210" s="875"/>
      <c r="RZQ210" s="875"/>
      <c r="RZR210" s="875"/>
      <c r="RZS210" s="875"/>
      <c r="RZT210" s="875"/>
      <c r="RZU210" s="875"/>
      <c r="RZV210" s="875"/>
      <c r="RZW210" s="875"/>
      <c r="RZX210" s="875"/>
      <c r="RZY210" s="875"/>
      <c r="RZZ210" s="875"/>
      <c r="SAA210" s="875"/>
      <c r="SAB210" s="875"/>
      <c r="SAC210" s="875"/>
      <c r="SAD210" s="875"/>
      <c r="SAE210" s="875"/>
      <c r="SAF210" s="875"/>
      <c r="SAG210" s="875"/>
      <c r="SAH210" s="875"/>
      <c r="SAI210" s="875"/>
      <c r="SAJ210" s="875"/>
      <c r="SAK210" s="875"/>
      <c r="SAL210" s="875"/>
      <c r="SAM210" s="875"/>
      <c r="SAN210" s="875"/>
      <c r="SAO210" s="875"/>
      <c r="SAP210" s="875"/>
      <c r="SAQ210" s="875"/>
      <c r="SAR210" s="875"/>
      <c r="SAS210" s="875"/>
      <c r="SAT210" s="875"/>
      <c r="SAU210" s="875"/>
      <c r="SAV210" s="875"/>
      <c r="SAW210" s="875"/>
      <c r="SAX210" s="875"/>
      <c r="SAY210" s="875"/>
      <c r="SAZ210" s="875"/>
      <c r="SBA210" s="875"/>
      <c r="SBB210" s="875"/>
      <c r="SBC210" s="875"/>
      <c r="SBD210" s="875"/>
      <c r="SBE210" s="875"/>
      <c r="SBF210" s="875"/>
      <c r="SBG210" s="875"/>
      <c r="SBH210" s="875"/>
      <c r="SBI210" s="875"/>
      <c r="SBJ210" s="875"/>
      <c r="SBK210" s="875"/>
      <c r="SBL210" s="875"/>
      <c r="SBM210" s="875"/>
      <c r="SBN210" s="875"/>
      <c r="SBO210" s="875"/>
      <c r="SBP210" s="875"/>
      <c r="SBQ210" s="875"/>
      <c r="SBR210" s="875"/>
      <c r="SBS210" s="875"/>
      <c r="SBT210" s="875"/>
      <c r="SBU210" s="875"/>
      <c r="SBV210" s="875"/>
      <c r="SBW210" s="875"/>
      <c r="SBX210" s="875"/>
      <c r="SBY210" s="875"/>
      <c r="SBZ210" s="875"/>
      <c r="SCA210" s="875"/>
      <c r="SCB210" s="875"/>
      <c r="SCC210" s="875"/>
      <c r="SCD210" s="875"/>
      <c r="SCE210" s="875"/>
      <c r="SCF210" s="875"/>
      <c r="SCG210" s="875"/>
      <c r="SCH210" s="875"/>
      <c r="SCI210" s="875"/>
      <c r="SCJ210" s="875"/>
      <c r="SCK210" s="875"/>
      <c r="SCL210" s="875"/>
      <c r="SCM210" s="875"/>
      <c r="SCN210" s="875"/>
      <c r="SCO210" s="875"/>
      <c r="SCP210" s="875"/>
      <c r="SCQ210" s="875"/>
      <c r="SCR210" s="875"/>
      <c r="SCS210" s="875"/>
      <c r="SCT210" s="875"/>
      <c r="SCU210" s="875"/>
      <c r="SCV210" s="875"/>
      <c r="SCW210" s="875"/>
      <c r="SCX210" s="875"/>
      <c r="SCY210" s="875"/>
      <c r="SCZ210" s="875"/>
      <c r="SDA210" s="875"/>
      <c r="SDB210" s="875"/>
      <c r="SDC210" s="875"/>
      <c r="SDD210" s="875"/>
      <c r="SDE210" s="875"/>
      <c r="SDF210" s="875"/>
      <c r="SDG210" s="875"/>
      <c r="SDH210" s="875"/>
      <c r="SDI210" s="875"/>
      <c r="SDJ210" s="875"/>
      <c r="SDK210" s="875"/>
      <c r="SDL210" s="875"/>
      <c r="SDM210" s="875"/>
      <c r="SDN210" s="875"/>
      <c r="SDO210" s="875"/>
      <c r="SDP210" s="875"/>
      <c r="SDQ210" s="875"/>
      <c r="SDR210" s="875"/>
      <c r="SDS210" s="875"/>
      <c r="SDT210" s="875"/>
      <c r="SDU210" s="875"/>
      <c r="SDV210" s="875"/>
      <c r="SDW210" s="875"/>
      <c r="SDX210" s="875"/>
      <c r="SDY210" s="875"/>
      <c r="SDZ210" s="875"/>
      <c r="SEA210" s="875"/>
      <c r="SEB210" s="875"/>
      <c r="SEC210" s="875"/>
      <c r="SED210" s="875"/>
      <c r="SEE210" s="875"/>
      <c r="SEF210" s="875"/>
      <c r="SEG210" s="875"/>
      <c r="SEH210" s="875"/>
      <c r="SEI210" s="875"/>
      <c r="SEJ210" s="875"/>
      <c r="SEK210" s="875"/>
      <c r="SEL210" s="875"/>
      <c r="SEM210" s="875"/>
      <c r="SEN210" s="875"/>
      <c r="SEO210" s="875"/>
      <c r="SEP210" s="875"/>
      <c r="SEQ210" s="875"/>
      <c r="SER210" s="875"/>
      <c r="SES210" s="875"/>
      <c r="SET210" s="875"/>
      <c r="SEU210" s="875"/>
      <c r="SEV210" s="875"/>
      <c r="SEW210" s="875"/>
      <c r="SEX210" s="875"/>
      <c r="SEY210" s="875"/>
      <c r="SEZ210" s="875"/>
      <c r="SFA210" s="875"/>
      <c r="SFB210" s="875"/>
      <c r="SFC210" s="875"/>
      <c r="SFD210" s="875"/>
      <c r="SFE210" s="875"/>
      <c r="SFF210" s="875"/>
      <c r="SFG210" s="875"/>
      <c r="SFH210" s="875"/>
      <c r="SFI210" s="875"/>
      <c r="SFJ210" s="875"/>
      <c r="SFK210" s="875"/>
      <c r="SFL210" s="875"/>
      <c r="SFM210" s="875"/>
      <c r="SFN210" s="875"/>
      <c r="SFO210" s="875"/>
      <c r="SFP210" s="875"/>
      <c r="SFQ210" s="875"/>
      <c r="SFR210" s="875"/>
      <c r="SFS210" s="875"/>
      <c r="SFT210" s="875"/>
      <c r="SFU210" s="875"/>
      <c r="SFV210" s="875"/>
      <c r="SFW210" s="875"/>
      <c r="SFX210" s="875"/>
      <c r="SFY210" s="875"/>
      <c r="SFZ210" s="875"/>
      <c r="SGA210" s="875"/>
      <c r="SGB210" s="875"/>
      <c r="SGC210" s="875"/>
      <c r="SGD210" s="875"/>
      <c r="SGE210" s="875"/>
      <c r="SGF210" s="875"/>
      <c r="SGG210" s="875"/>
      <c r="SGH210" s="875"/>
      <c r="SGI210" s="875"/>
      <c r="SGJ210" s="875"/>
      <c r="SGK210" s="875"/>
      <c r="SGL210" s="875"/>
      <c r="SGM210" s="875"/>
      <c r="SGN210" s="875"/>
      <c r="SGO210" s="875"/>
      <c r="SGP210" s="875"/>
      <c r="SGQ210" s="875"/>
      <c r="SGR210" s="875"/>
      <c r="SGS210" s="875"/>
      <c r="SGT210" s="875"/>
      <c r="SGU210" s="875"/>
      <c r="SGV210" s="875"/>
      <c r="SGW210" s="875"/>
      <c r="SGX210" s="875"/>
      <c r="SGY210" s="875"/>
      <c r="SGZ210" s="875"/>
      <c r="SHA210" s="875"/>
      <c r="SHC210" s="875"/>
      <c r="SHD210" s="875"/>
      <c r="SHE210" s="875"/>
      <c r="SHF210" s="875"/>
      <c r="SHG210" s="875"/>
      <c r="SHH210" s="875"/>
      <c r="SHI210" s="875"/>
      <c r="SHJ210" s="875"/>
      <c r="SHK210" s="875"/>
      <c r="SHL210" s="875"/>
      <c r="SHM210" s="875"/>
      <c r="SHN210" s="875"/>
      <c r="SHO210" s="875"/>
      <c r="SHP210" s="875"/>
      <c r="SHQ210" s="875"/>
      <c r="SHR210" s="875"/>
      <c r="SHS210" s="875"/>
      <c r="SHT210" s="875"/>
      <c r="SHU210" s="875"/>
      <c r="SHV210" s="875"/>
      <c r="SHW210" s="875"/>
      <c r="SHX210" s="875"/>
      <c r="SHY210" s="875"/>
      <c r="SHZ210" s="875"/>
      <c r="SIA210" s="875"/>
      <c r="SIB210" s="875"/>
      <c r="SIC210" s="875"/>
      <c r="SID210" s="875"/>
      <c r="SIE210" s="875"/>
      <c r="SIF210" s="875"/>
      <c r="SIG210" s="875"/>
      <c r="SIH210" s="875"/>
      <c r="SII210" s="875"/>
      <c r="SIJ210" s="875"/>
      <c r="SIK210" s="875"/>
      <c r="SIL210" s="875"/>
      <c r="SIM210" s="875"/>
      <c r="SIN210" s="875"/>
      <c r="SIO210" s="875"/>
      <c r="SIP210" s="875"/>
      <c r="SIQ210" s="875"/>
      <c r="SIR210" s="875"/>
      <c r="SIS210" s="875"/>
      <c r="SIT210" s="875"/>
      <c r="SIU210" s="875"/>
      <c r="SIV210" s="875"/>
      <c r="SIW210" s="875"/>
      <c r="SIX210" s="875"/>
      <c r="SIY210" s="875"/>
      <c r="SIZ210" s="875"/>
      <c r="SJA210" s="875"/>
      <c r="SJB210" s="875"/>
      <c r="SJC210" s="875"/>
      <c r="SJD210" s="875"/>
      <c r="SJE210" s="875"/>
      <c r="SJF210" s="875"/>
      <c r="SJG210" s="875"/>
      <c r="SJH210" s="875"/>
      <c r="SJI210" s="875"/>
      <c r="SJJ210" s="875"/>
      <c r="SJK210" s="875"/>
      <c r="SJL210" s="875"/>
      <c r="SJM210" s="875"/>
      <c r="SJN210" s="875"/>
      <c r="SJO210" s="875"/>
      <c r="SJP210" s="875"/>
      <c r="SJQ210" s="875"/>
      <c r="SJR210" s="875"/>
      <c r="SJS210" s="875"/>
      <c r="SJT210" s="875"/>
      <c r="SJU210" s="875"/>
      <c r="SJV210" s="875"/>
      <c r="SJW210" s="875"/>
      <c r="SJX210" s="875"/>
      <c r="SJY210" s="875"/>
      <c r="SJZ210" s="875"/>
      <c r="SKA210" s="875"/>
      <c r="SKB210" s="875"/>
      <c r="SKC210" s="875"/>
      <c r="SKD210" s="875"/>
      <c r="SKE210" s="875"/>
      <c r="SKF210" s="875"/>
      <c r="SKG210" s="875"/>
      <c r="SKH210" s="875"/>
      <c r="SKI210" s="875"/>
      <c r="SKJ210" s="875"/>
      <c r="SKK210" s="875"/>
      <c r="SKL210" s="875"/>
      <c r="SKM210" s="875"/>
      <c r="SKN210" s="875"/>
      <c r="SKO210" s="875"/>
      <c r="SKP210" s="875"/>
      <c r="SKQ210" s="875"/>
      <c r="SKR210" s="875"/>
      <c r="SKS210" s="875"/>
      <c r="SKT210" s="875"/>
      <c r="SKU210" s="875"/>
      <c r="SKV210" s="875"/>
      <c r="SKW210" s="875"/>
      <c r="SKX210" s="875"/>
      <c r="SKY210" s="875"/>
      <c r="SKZ210" s="875"/>
      <c r="SLA210" s="875"/>
      <c r="SLB210" s="875"/>
      <c r="SLC210" s="875"/>
      <c r="SLD210" s="875"/>
      <c r="SLE210" s="875"/>
      <c r="SLF210" s="875"/>
      <c r="SLG210" s="875"/>
      <c r="SLH210" s="875"/>
      <c r="SLI210" s="875"/>
      <c r="SLJ210" s="875"/>
      <c r="SLK210" s="875"/>
      <c r="SLL210" s="875"/>
      <c r="SLM210" s="875"/>
      <c r="SLN210" s="875"/>
      <c r="SLO210" s="875"/>
      <c r="SLP210" s="875"/>
      <c r="SLQ210" s="875"/>
      <c r="SLR210" s="875"/>
      <c r="SLS210" s="875"/>
      <c r="SLT210" s="875"/>
      <c r="SLU210" s="875"/>
      <c r="SLV210" s="875"/>
      <c r="SLW210" s="875"/>
      <c r="SLX210" s="875"/>
      <c r="SLY210" s="875"/>
      <c r="SLZ210" s="875"/>
      <c r="SMA210" s="875"/>
      <c r="SMB210" s="875"/>
      <c r="SMC210" s="875"/>
      <c r="SMD210" s="875"/>
      <c r="SME210" s="875"/>
      <c r="SMF210" s="875"/>
      <c r="SMG210" s="875"/>
      <c r="SMH210" s="875"/>
      <c r="SMI210" s="875"/>
      <c r="SMJ210" s="875"/>
      <c r="SMK210" s="875"/>
      <c r="SML210" s="875"/>
      <c r="SMM210" s="875"/>
      <c r="SMN210" s="875"/>
      <c r="SMO210" s="875"/>
      <c r="SMP210" s="875"/>
      <c r="SMQ210" s="875"/>
      <c r="SMR210" s="875"/>
      <c r="SMS210" s="875"/>
      <c r="SMT210" s="875"/>
      <c r="SMU210" s="875"/>
      <c r="SMV210" s="875"/>
      <c r="SMW210" s="875"/>
      <c r="SMX210" s="875"/>
      <c r="SMY210" s="875"/>
      <c r="SMZ210" s="875"/>
      <c r="SNA210" s="875"/>
      <c r="SNB210" s="875"/>
      <c r="SNC210" s="875"/>
      <c r="SND210" s="875"/>
      <c r="SNE210" s="875"/>
      <c r="SNF210" s="875"/>
      <c r="SNG210" s="875"/>
      <c r="SNH210" s="875"/>
      <c r="SNI210" s="875"/>
      <c r="SNJ210" s="875"/>
      <c r="SNK210" s="875"/>
      <c r="SNL210" s="875"/>
      <c r="SNM210" s="875"/>
      <c r="SNN210" s="875"/>
      <c r="SNO210" s="875"/>
      <c r="SNP210" s="875"/>
      <c r="SNQ210" s="875"/>
      <c r="SNR210" s="875"/>
      <c r="SNS210" s="875"/>
      <c r="SNT210" s="875"/>
      <c r="SNU210" s="875"/>
      <c r="SNV210" s="875"/>
      <c r="SNW210" s="875"/>
      <c r="SNX210" s="875"/>
      <c r="SNY210" s="875"/>
      <c r="SNZ210" s="875"/>
      <c r="SOA210" s="875"/>
      <c r="SOB210" s="875"/>
      <c r="SOC210" s="875"/>
      <c r="SOD210" s="875"/>
      <c r="SOE210" s="875"/>
      <c r="SOF210" s="875"/>
      <c r="SOG210" s="875"/>
      <c r="SOH210" s="875"/>
      <c r="SOI210" s="875"/>
      <c r="SOJ210" s="875"/>
      <c r="SOK210" s="875"/>
      <c r="SOL210" s="875"/>
      <c r="SOM210" s="875"/>
      <c r="SON210" s="875"/>
      <c r="SOO210" s="875"/>
      <c r="SOP210" s="875"/>
      <c r="SOQ210" s="875"/>
      <c r="SOR210" s="875"/>
      <c r="SOS210" s="875"/>
      <c r="SOT210" s="875"/>
      <c r="SOU210" s="875"/>
      <c r="SOV210" s="875"/>
      <c r="SOW210" s="875"/>
      <c r="SOX210" s="875"/>
      <c r="SOY210" s="875"/>
      <c r="SOZ210" s="875"/>
      <c r="SPA210" s="875"/>
      <c r="SPB210" s="875"/>
      <c r="SPC210" s="875"/>
      <c r="SPD210" s="875"/>
      <c r="SPE210" s="875"/>
      <c r="SPF210" s="875"/>
      <c r="SPG210" s="875"/>
      <c r="SPH210" s="875"/>
      <c r="SPI210" s="875"/>
      <c r="SPJ210" s="875"/>
      <c r="SPK210" s="875"/>
      <c r="SPL210" s="875"/>
      <c r="SPM210" s="875"/>
      <c r="SPN210" s="875"/>
      <c r="SPO210" s="875"/>
      <c r="SPP210" s="875"/>
      <c r="SPQ210" s="875"/>
      <c r="SPR210" s="875"/>
      <c r="SPS210" s="875"/>
      <c r="SPT210" s="875"/>
      <c r="SPU210" s="875"/>
      <c r="SPV210" s="875"/>
      <c r="SPW210" s="875"/>
      <c r="SPX210" s="875"/>
      <c r="SPY210" s="875"/>
      <c r="SPZ210" s="875"/>
      <c r="SQA210" s="875"/>
      <c r="SQB210" s="875"/>
      <c r="SQC210" s="875"/>
      <c r="SQD210" s="875"/>
      <c r="SQE210" s="875"/>
      <c r="SQF210" s="875"/>
      <c r="SQG210" s="875"/>
      <c r="SQH210" s="875"/>
      <c r="SQI210" s="875"/>
      <c r="SQJ210" s="875"/>
      <c r="SQK210" s="875"/>
      <c r="SQL210" s="875"/>
      <c r="SQM210" s="875"/>
      <c r="SQN210" s="875"/>
      <c r="SQO210" s="875"/>
      <c r="SQP210" s="875"/>
      <c r="SQQ210" s="875"/>
      <c r="SQR210" s="875"/>
      <c r="SQS210" s="875"/>
      <c r="SQT210" s="875"/>
      <c r="SQU210" s="875"/>
      <c r="SQV210" s="875"/>
      <c r="SQW210" s="875"/>
      <c r="SQY210" s="875"/>
      <c r="SQZ210" s="875"/>
      <c r="SRA210" s="875"/>
      <c r="SRB210" s="875"/>
      <c r="SRC210" s="875"/>
      <c r="SRD210" s="875"/>
      <c r="SRE210" s="875"/>
      <c r="SRF210" s="875"/>
      <c r="SRG210" s="875"/>
      <c r="SRH210" s="875"/>
      <c r="SRI210" s="875"/>
      <c r="SRJ210" s="875"/>
      <c r="SRK210" s="875"/>
      <c r="SRL210" s="875"/>
      <c r="SRM210" s="875"/>
      <c r="SRN210" s="875"/>
      <c r="SRO210" s="875"/>
      <c r="SRP210" s="875"/>
      <c r="SRQ210" s="875"/>
      <c r="SRR210" s="875"/>
      <c r="SRS210" s="875"/>
      <c r="SRT210" s="875"/>
      <c r="SRU210" s="875"/>
      <c r="SRV210" s="875"/>
      <c r="SRW210" s="875"/>
      <c r="SRX210" s="875"/>
      <c r="SRY210" s="875"/>
      <c r="SRZ210" s="875"/>
      <c r="SSA210" s="875"/>
      <c r="SSB210" s="875"/>
      <c r="SSC210" s="875"/>
      <c r="SSD210" s="875"/>
      <c r="SSE210" s="875"/>
      <c r="SSF210" s="875"/>
      <c r="SSG210" s="875"/>
      <c r="SSH210" s="875"/>
      <c r="SSI210" s="875"/>
      <c r="SSJ210" s="875"/>
      <c r="SSK210" s="875"/>
      <c r="SSL210" s="875"/>
      <c r="SSM210" s="875"/>
      <c r="SSN210" s="875"/>
      <c r="SSO210" s="875"/>
      <c r="SSP210" s="875"/>
      <c r="SSQ210" s="875"/>
      <c r="SSR210" s="875"/>
      <c r="SSS210" s="875"/>
      <c r="SST210" s="875"/>
      <c r="SSU210" s="875"/>
      <c r="SSV210" s="875"/>
      <c r="SSW210" s="875"/>
      <c r="SSX210" s="875"/>
      <c r="SSY210" s="875"/>
      <c r="SSZ210" s="875"/>
      <c r="STA210" s="875"/>
      <c r="STB210" s="875"/>
      <c r="STC210" s="875"/>
      <c r="STD210" s="875"/>
      <c r="STE210" s="875"/>
      <c r="STF210" s="875"/>
      <c r="STG210" s="875"/>
      <c r="STH210" s="875"/>
      <c r="STI210" s="875"/>
      <c r="STJ210" s="875"/>
      <c r="STK210" s="875"/>
      <c r="STL210" s="875"/>
      <c r="STM210" s="875"/>
      <c r="STN210" s="875"/>
      <c r="STO210" s="875"/>
      <c r="STP210" s="875"/>
      <c r="STQ210" s="875"/>
      <c r="STR210" s="875"/>
      <c r="STS210" s="875"/>
      <c r="STT210" s="875"/>
      <c r="STU210" s="875"/>
      <c r="STV210" s="875"/>
      <c r="STW210" s="875"/>
      <c r="STX210" s="875"/>
      <c r="STY210" s="875"/>
      <c r="STZ210" s="875"/>
      <c r="SUA210" s="875"/>
      <c r="SUB210" s="875"/>
      <c r="SUC210" s="875"/>
      <c r="SUD210" s="875"/>
      <c r="SUE210" s="875"/>
      <c r="SUF210" s="875"/>
      <c r="SUG210" s="875"/>
      <c r="SUH210" s="875"/>
      <c r="SUI210" s="875"/>
      <c r="SUJ210" s="875"/>
      <c r="SUK210" s="875"/>
      <c r="SUL210" s="875"/>
      <c r="SUM210" s="875"/>
      <c r="SUN210" s="875"/>
      <c r="SUO210" s="875"/>
      <c r="SUP210" s="875"/>
      <c r="SUQ210" s="875"/>
      <c r="SUR210" s="875"/>
      <c r="SUS210" s="875"/>
      <c r="SUT210" s="875"/>
      <c r="SUU210" s="875"/>
      <c r="SUV210" s="875"/>
      <c r="SUW210" s="875"/>
      <c r="SUX210" s="875"/>
      <c r="SUY210" s="875"/>
      <c r="SUZ210" s="875"/>
      <c r="SVA210" s="875"/>
      <c r="SVB210" s="875"/>
      <c r="SVC210" s="875"/>
      <c r="SVD210" s="875"/>
      <c r="SVE210" s="875"/>
      <c r="SVF210" s="875"/>
      <c r="SVG210" s="875"/>
      <c r="SVH210" s="875"/>
      <c r="SVI210" s="875"/>
      <c r="SVJ210" s="875"/>
      <c r="SVK210" s="875"/>
      <c r="SVL210" s="875"/>
      <c r="SVM210" s="875"/>
      <c r="SVN210" s="875"/>
      <c r="SVO210" s="875"/>
      <c r="SVP210" s="875"/>
      <c r="SVQ210" s="875"/>
      <c r="SVR210" s="875"/>
      <c r="SVS210" s="875"/>
      <c r="SVT210" s="875"/>
      <c r="SVU210" s="875"/>
      <c r="SVV210" s="875"/>
      <c r="SVW210" s="875"/>
      <c r="SVX210" s="875"/>
      <c r="SVY210" s="875"/>
      <c r="SVZ210" s="875"/>
      <c r="SWA210" s="875"/>
      <c r="SWB210" s="875"/>
      <c r="SWC210" s="875"/>
      <c r="SWD210" s="875"/>
      <c r="SWE210" s="875"/>
      <c r="SWF210" s="875"/>
      <c r="SWG210" s="875"/>
      <c r="SWH210" s="875"/>
      <c r="SWI210" s="875"/>
      <c r="SWJ210" s="875"/>
      <c r="SWK210" s="875"/>
      <c r="SWL210" s="875"/>
      <c r="SWM210" s="875"/>
      <c r="SWN210" s="875"/>
      <c r="SWO210" s="875"/>
      <c r="SWP210" s="875"/>
      <c r="SWQ210" s="875"/>
      <c r="SWR210" s="875"/>
      <c r="SWS210" s="875"/>
      <c r="SWT210" s="875"/>
      <c r="SWU210" s="875"/>
      <c r="SWV210" s="875"/>
      <c r="SWW210" s="875"/>
      <c r="SWX210" s="875"/>
      <c r="SWY210" s="875"/>
      <c r="SWZ210" s="875"/>
      <c r="SXA210" s="875"/>
      <c r="SXB210" s="875"/>
      <c r="SXC210" s="875"/>
      <c r="SXD210" s="875"/>
      <c r="SXE210" s="875"/>
      <c r="SXF210" s="875"/>
      <c r="SXG210" s="875"/>
      <c r="SXH210" s="875"/>
      <c r="SXI210" s="875"/>
      <c r="SXJ210" s="875"/>
      <c r="SXK210" s="875"/>
      <c r="SXL210" s="875"/>
      <c r="SXM210" s="875"/>
      <c r="SXN210" s="875"/>
      <c r="SXO210" s="875"/>
      <c r="SXP210" s="875"/>
      <c r="SXQ210" s="875"/>
      <c r="SXR210" s="875"/>
      <c r="SXS210" s="875"/>
      <c r="SXT210" s="875"/>
      <c r="SXU210" s="875"/>
      <c r="SXV210" s="875"/>
      <c r="SXW210" s="875"/>
      <c r="SXX210" s="875"/>
      <c r="SXY210" s="875"/>
      <c r="SXZ210" s="875"/>
      <c r="SYA210" s="875"/>
      <c r="SYB210" s="875"/>
      <c r="SYC210" s="875"/>
      <c r="SYD210" s="875"/>
      <c r="SYE210" s="875"/>
      <c r="SYF210" s="875"/>
      <c r="SYG210" s="875"/>
      <c r="SYH210" s="875"/>
      <c r="SYI210" s="875"/>
      <c r="SYJ210" s="875"/>
      <c r="SYK210" s="875"/>
      <c r="SYL210" s="875"/>
      <c r="SYM210" s="875"/>
      <c r="SYN210" s="875"/>
      <c r="SYO210" s="875"/>
      <c r="SYP210" s="875"/>
      <c r="SYQ210" s="875"/>
      <c r="SYR210" s="875"/>
      <c r="SYS210" s="875"/>
      <c r="SYT210" s="875"/>
      <c r="SYU210" s="875"/>
      <c r="SYV210" s="875"/>
      <c r="SYW210" s="875"/>
      <c r="SYX210" s="875"/>
      <c r="SYY210" s="875"/>
      <c r="SYZ210" s="875"/>
      <c r="SZA210" s="875"/>
      <c r="SZB210" s="875"/>
      <c r="SZC210" s="875"/>
      <c r="SZD210" s="875"/>
      <c r="SZE210" s="875"/>
      <c r="SZF210" s="875"/>
      <c r="SZG210" s="875"/>
      <c r="SZH210" s="875"/>
      <c r="SZI210" s="875"/>
      <c r="SZJ210" s="875"/>
      <c r="SZK210" s="875"/>
      <c r="SZL210" s="875"/>
      <c r="SZM210" s="875"/>
      <c r="SZN210" s="875"/>
      <c r="SZO210" s="875"/>
      <c r="SZP210" s="875"/>
      <c r="SZQ210" s="875"/>
      <c r="SZR210" s="875"/>
      <c r="SZS210" s="875"/>
      <c r="SZT210" s="875"/>
      <c r="SZU210" s="875"/>
      <c r="SZV210" s="875"/>
      <c r="SZW210" s="875"/>
      <c r="SZX210" s="875"/>
      <c r="SZY210" s="875"/>
      <c r="SZZ210" s="875"/>
      <c r="TAA210" s="875"/>
      <c r="TAB210" s="875"/>
      <c r="TAC210" s="875"/>
      <c r="TAD210" s="875"/>
      <c r="TAE210" s="875"/>
      <c r="TAF210" s="875"/>
      <c r="TAG210" s="875"/>
      <c r="TAH210" s="875"/>
      <c r="TAI210" s="875"/>
      <c r="TAJ210" s="875"/>
      <c r="TAK210" s="875"/>
      <c r="TAL210" s="875"/>
      <c r="TAM210" s="875"/>
      <c r="TAN210" s="875"/>
      <c r="TAO210" s="875"/>
      <c r="TAP210" s="875"/>
      <c r="TAQ210" s="875"/>
      <c r="TAR210" s="875"/>
      <c r="TAS210" s="875"/>
      <c r="TAU210" s="875"/>
      <c r="TAV210" s="875"/>
      <c r="TAW210" s="875"/>
      <c r="TAX210" s="875"/>
      <c r="TAY210" s="875"/>
      <c r="TAZ210" s="875"/>
      <c r="TBA210" s="875"/>
      <c r="TBB210" s="875"/>
      <c r="TBC210" s="875"/>
      <c r="TBD210" s="875"/>
      <c r="TBE210" s="875"/>
      <c r="TBF210" s="875"/>
      <c r="TBG210" s="875"/>
      <c r="TBH210" s="875"/>
      <c r="TBI210" s="875"/>
      <c r="TBJ210" s="875"/>
      <c r="TBK210" s="875"/>
      <c r="TBL210" s="875"/>
      <c r="TBM210" s="875"/>
      <c r="TBN210" s="875"/>
      <c r="TBO210" s="875"/>
      <c r="TBP210" s="875"/>
      <c r="TBQ210" s="875"/>
      <c r="TBR210" s="875"/>
      <c r="TBS210" s="875"/>
      <c r="TBT210" s="875"/>
      <c r="TBU210" s="875"/>
      <c r="TBV210" s="875"/>
      <c r="TBW210" s="875"/>
      <c r="TBX210" s="875"/>
      <c r="TBY210" s="875"/>
      <c r="TBZ210" s="875"/>
      <c r="TCA210" s="875"/>
      <c r="TCB210" s="875"/>
      <c r="TCC210" s="875"/>
      <c r="TCD210" s="875"/>
      <c r="TCE210" s="875"/>
      <c r="TCF210" s="875"/>
      <c r="TCG210" s="875"/>
      <c r="TCH210" s="875"/>
      <c r="TCI210" s="875"/>
      <c r="TCJ210" s="875"/>
      <c r="TCK210" s="875"/>
      <c r="TCL210" s="875"/>
      <c r="TCM210" s="875"/>
      <c r="TCN210" s="875"/>
      <c r="TCO210" s="875"/>
      <c r="TCP210" s="875"/>
      <c r="TCQ210" s="875"/>
      <c r="TCR210" s="875"/>
      <c r="TCS210" s="875"/>
      <c r="TCT210" s="875"/>
      <c r="TCU210" s="875"/>
      <c r="TCV210" s="875"/>
      <c r="TCW210" s="875"/>
      <c r="TCX210" s="875"/>
      <c r="TCY210" s="875"/>
      <c r="TCZ210" s="875"/>
      <c r="TDA210" s="875"/>
      <c r="TDB210" s="875"/>
      <c r="TDC210" s="875"/>
      <c r="TDD210" s="875"/>
      <c r="TDE210" s="875"/>
      <c r="TDF210" s="875"/>
      <c r="TDG210" s="875"/>
      <c r="TDH210" s="875"/>
      <c r="TDI210" s="875"/>
      <c r="TDJ210" s="875"/>
      <c r="TDK210" s="875"/>
      <c r="TDL210" s="875"/>
      <c r="TDM210" s="875"/>
      <c r="TDN210" s="875"/>
      <c r="TDO210" s="875"/>
      <c r="TDP210" s="875"/>
      <c r="TDQ210" s="875"/>
      <c r="TDR210" s="875"/>
      <c r="TDS210" s="875"/>
      <c r="TDT210" s="875"/>
      <c r="TDU210" s="875"/>
      <c r="TDV210" s="875"/>
      <c r="TDW210" s="875"/>
      <c r="TDX210" s="875"/>
      <c r="TDY210" s="875"/>
      <c r="TDZ210" s="875"/>
      <c r="TEA210" s="875"/>
      <c r="TEB210" s="875"/>
      <c r="TEC210" s="875"/>
      <c r="TED210" s="875"/>
      <c r="TEE210" s="875"/>
      <c r="TEF210" s="875"/>
      <c r="TEG210" s="875"/>
      <c r="TEH210" s="875"/>
      <c r="TEI210" s="875"/>
      <c r="TEJ210" s="875"/>
      <c r="TEK210" s="875"/>
      <c r="TEL210" s="875"/>
      <c r="TEM210" s="875"/>
      <c r="TEN210" s="875"/>
      <c r="TEO210" s="875"/>
      <c r="TEP210" s="875"/>
      <c r="TEQ210" s="875"/>
      <c r="TER210" s="875"/>
      <c r="TES210" s="875"/>
      <c r="TET210" s="875"/>
      <c r="TEU210" s="875"/>
      <c r="TEV210" s="875"/>
      <c r="TEW210" s="875"/>
      <c r="TEX210" s="875"/>
      <c r="TEY210" s="875"/>
      <c r="TEZ210" s="875"/>
      <c r="TFA210" s="875"/>
      <c r="TFB210" s="875"/>
      <c r="TFC210" s="875"/>
      <c r="TFD210" s="875"/>
      <c r="TFE210" s="875"/>
      <c r="TFF210" s="875"/>
      <c r="TFG210" s="875"/>
      <c r="TFH210" s="875"/>
      <c r="TFI210" s="875"/>
      <c r="TFJ210" s="875"/>
      <c r="TFK210" s="875"/>
      <c r="TFL210" s="875"/>
      <c r="TFM210" s="875"/>
      <c r="TFN210" s="875"/>
      <c r="TFO210" s="875"/>
      <c r="TFP210" s="875"/>
      <c r="TFQ210" s="875"/>
      <c r="TFR210" s="875"/>
      <c r="TFS210" s="875"/>
      <c r="TFT210" s="875"/>
      <c r="TFU210" s="875"/>
      <c r="TFV210" s="875"/>
      <c r="TFW210" s="875"/>
      <c r="TFX210" s="875"/>
      <c r="TFY210" s="875"/>
      <c r="TFZ210" s="875"/>
      <c r="TGA210" s="875"/>
      <c r="TGB210" s="875"/>
      <c r="TGC210" s="875"/>
      <c r="TGD210" s="875"/>
      <c r="TGE210" s="875"/>
      <c r="TGF210" s="875"/>
      <c r="TGG210" s="875"/>
      <c r="TGH210" s="875"/>
      <c r="TGI210" s="875"/>
      <c r="TGJ210" s="875"/>
      <c r="TGK210" s="875"/>
      <c r="TGL210" s="875"/>
      <c r="TGM210" s="875"/>
      <c r="TGN210" s="875"/>
      <c r="TGO210" s="875"/>
      <c r="TGP210" s="875"/>
      <c r="TGQ210" s="875"/>
      <c r="TGR210" s="875"/>
      <c r="TGS210" s="875"/>
      <c r="TGT210" s="875"/>
      <c r="TGU210" s="875"/>
      <c r="TGV210" s="875"/>
      <c r="TGW210" s="875"/>
      <c r="TGX210" s="875"/>
      <c r="TGY210" s="875"/>
      <c r="TGZ210" s="875"/>
      <c r="THA210" s="875"/>
      <c r="THB210" s="875"/>
      <c r="THC210" s="875"/>
      <c r="THD210" s="875"/>
      <c r="THE210" s="875"/>
      <c r="THF210" s="875"/>
      <c r="THG210" s="875"/>
      <c r="THH210" s="875"/>
      <c r="THI210" s="875"/>
      <c r="THJ210" s="875"/>
      <c r="THK210" s="875"/>
      <c r="THL210" s="875"/>
      <c r="THM210" s="875"/>
      <c r="THN210" s="875"/>
      <c r="THO210" s="875"/>
      <c r="THP210" s="875"/>
      <c r="THQ210" s="875"/>
      <c r="THR210" s="875"/>
      <c r="THS210" s="875"/>
      <c r="THT210" s="875"/>
      <c r="THU210" s="875"/>
      <c r="THV210" s="875"/>
      <c r="THW210" s="875"/>
      <c r="THX210" s="875"/>
      <c r="THY210" s="875"/>
      <c r="THZ210" s="875"/>
      <c r="TIA210" s="875"/>
      <c r="TIB210" s="875"/>
      <c r="TIC210" s="875"/>
      <c r="TID210" s="875"/>
      <c r="TIE210" s="875"/>
      <c r="TIF210" s="875"/>
      <c r="TIG210" s="875"/>
      <c r="TIH210" s="875"/>
      <c r="TII210" s="875"/>
      <c r="TIJ210" s="875"/>
      <c r="TIK210" s="875"/>
      <c r="TIL210" s="875"/>
      <c r="TIM210" s="875"/>
      <c r="TIN210" s="875"/>
      <c r="TIO210" s="875"/>
      <c r="TIP210" s="875"/>
      <c r="TIQ210" s="875"/>
      <c r="TIR210" s="875"/>
      <c r="TIS210" s="875"/>
      <c r="TIT210" s="875"/>
      <c r="TIU210" s="875"/>
      <c r="TIV210" s="875"/>
      <c r="TIW210" s="875"/>
      <c r="TIX210" s="875"/>
      <c r="TIY210" s="875"/>
      <c r="TIZ210" s="875"/>
      <c r="TJA210" s="875"/>
      <c r="TJB210" s="875"/>
      <c r="TJC210" s="875"/>
      <c r="TJD210" s="875"/>
      <c r="TJE210" s="875"/>
      <c r="TJF210" s="875"/>
      <c r="TJG210" s="875"/>
      <c r="TJH210" s="875"/>
      <c r="TJI210" s="875"/>
      <c r="TJJ210" s="875"/>
      <c r="TJK210" s="875"/>
      <c r="TJL210" s="875"/>
      <c r="TJM210" s="875"/>
      <c r="TJN210" s="875"/>
      <c r="TJO210" s="875"/>
      <c r="TJP210" s="875"/>
      <c r="TJQ210" s="875"/>
      <c r="TJR210" s="875"/>
      <c r="TJS210" s="875"/>
      <c r="TJT210" s="875"/>
      <c r="TJU210" s="875"/>
      <c r="TJV210" s="875"/>
      <c r="TJW210" s="875"/>
      <c r="TJX210" s="875"/>
      <c r="TJY210" s="875"/>
      <c r="TJZ210" s="875"/>
      <c r="TKA210" s="875"/>
      <c r="TKB210" s="875"/>
      <c r="TKC210" s="875"/>
      <c r="TKD210" s="875"/>
      <c r="TKE210" s="875"/>
      <c r="TKF210" s="875"/>
      <c r="TKG210" s="875"/>
      <c r="TKH210" s="875"/>
      <c r="TKI210" s="875"/>
      <c r="TKJ210" s="875"/>
      <c r="TKK210" s="875"/>
      <c r="TKL210" s="875"/>
      <c r="TKM210" s="875"/>
      <c r="TKN210" s="875"/>
      <c r="TKO210" s="875"/>
      <c r="TKQ210" s="875"/>
      <c r="TKR210" s="875"/>
      <c r="TKS210" s="875"/>
      <c r="TKT210" s="875"/>
      <c r="TKU210" s="875"/>
      <c r="TKV210" s="875"/>
      <c r="TKW210" s="875"/>
      <c r="TKX210" s="875"/>
      <c r="TKY210" s="875"/>
      <c r="TKZ210" s="875"/>
      <c r="TLA210" s="875"/>
      <c r="TLB210" s="875"/>
      <c r="TLC210" s="875"/>
      <c r="TLD210" s="875"/>
      <c r="TLE210" s="875"/>
      <c r="TLF210" s="875"/>
      <c r="TLG210" s="875"/>
      <c r="TLH210" s="875"/>
      <c r="TLI210" s="875"/>
      <c r="TLJ210" s="875"/>
      <c r="TLK210" s="875"/>
      <c r="TLL210" s="875"/>
      <c r="TLM210" s="875"/>
      <c r="TLN210" s="875"/>
      <c r="TLO210" s="875"/>
      <c r="TLP210" s="875"/>
      <c r="TLQ210" s="875"/>
      <c r="TLR210" s="875"/>
      <c r="TLS210" s="875"/>
      <c r="TLT210" s="875"/>
      <c r="TLU210" s="875"/>
      <c r="TLV210" s="875"/>
      <c r="TLW210" s="875"/>
      <c r="TLX210" s="875"/>
      <c r="TLY210" s="875"/>
      <c r="TLZ210" s="875"/>
      <c r="TMA210" s="875"/>
      <c r="TMB210" s="875"/>
      <c r="TMC210" s="875"/>
      <c r="TMD210" s="875"/>
      <c r="TME210" s="875"/>
      <c r="TMF210" s="875"/>
      <c r="TMG210" s="875"/>
      <c r="TMH210" s="875"/>
      <c r="TMI210" s="875"/>
      <c r="TMJ210" s="875"/>
      <c r="TMK210" s="875"/>
      <c r="TML210" s="875"/>
      <c r="TMM210" s="875"/>
      <c r="TMN210" s="875"/>
      <c r="TMO210" s="875"/>
      <c r="TMP210" s="875"/>
      <c r="TMQ210" s="875"/>
      <c r="TMR210" s="875"/>
      <c r="TMS210" s="875"/>
      <c r="TMT210" s="875"/>
      <c r="TMU210" s="875"/>
      <c r="TMV210" s="875"/>
      <c r="TMW210" s="875"/>
      <c r="TMX210" s="875"/>
      <c r="TMY210" s="875"/>
      <c r="TMZ210" s="875"/>
      <c r="TNA210" s="875"/>
      <c r="TNB210" s="875"/>
      <c r="TNC210" s="875"/>
      <c r="TND210" s="875"/>
      <c r="TNE210" s="875"/>
      <c r="TNF210" s="875"/>
      <c r="TNG210" s="875"/>
      <c r="TNH210" s="875"/>
      <c r="TNI210" s="875"/>
      <c r="TNJ210" s="875"/>
      <c r="TNK210" s="875"/>
      <c r="TNL210" s="875"/>
      <c r="TNM210" s="875"/>
      <c r="TNN210" s="875"/>
      <c r="TNO210" s="875"/>
      <c r="TNP210" s="875"/>
      <c r="TNQ210" s="875"/>
      <c r="TNR210" s="875"/>
      <c r="TNS210" s="875"/>
      <c r="TNT210" s="875"/>
      <c r="TNU210" s="875"/>
      <c r="TNV210" s="875"/>
      <c r="TNW210" s="875"/>
      <c r="TNX210" s="875"/>
      <c r="TNY210" s="875"/>
      <c r="TNZ210" s="875"/>
      <c r="TOA210" s="875"/>
      <c r="TOB210" s="875"/>
      <c r="TOC210" s="875"/>
      <c r="TOD210" s="875"/>
      <c r="TOE210" s="875"/>
      <c r="TOF210" s="875"/>
      <c r="TOG210" s="875"/>
      <c r="TOH210" s="875"/>
      <c r="TOI210" s="875"/>
      <c r="TOJ210" s="875"/>
      <c r="TOK210" s="875"/>
      <c r="TOL210" s="875"/>
      <c r="TOM210" s="875"/>
      <c r="TON210" s="875"/>
      <c r="TOO210" s="875"/>
      <c r="TOP210" s="875"/>
      <c r="TOQ210" s="875"/>
      <c r="TOR210" s="875"/>
      <c r="TOS210" s="875"/>
      <c r="TOT210" s="875"/>
      <c r="TOU210" s="875"/>
      <c r="TOV210" s="875"/>
      <c r="TOW210" s="875"/>
      <c r="TOX210" s="875"/>
      <c r="TOY210" s="875"/>
      <c r="TOZ210" s="875"/>
      <c r="TPA210" s="875"/>
      <c r="TPB210" s="875"/>
      <c r="TPC210" s="875"/>
      <c r="TPD210" s="875"/>
      <c r="TPE210" s="875"/>
      <c r="TPF210" s="875"/>
      <c r="TPG210" s="875"/>
      <c r="TPH210" s="875"/>
      <c r="TPI210" s="875"/>
      <c r="TPJ210" s="875"/>
      <c r="TPK210" s="875"/>
      <c r="TPL210" s="875"/>
      <c r="TPM210" s="875"/>
      <c r="TPN210" s="875"/>
      <c r="TPO210" s="875"/>
      <c r="TPP210" s="875"/>
      <c r="TPQ210" s="875"/>
      <c r="TPR210" s="875"/>
      <c r="TPS210" s="875"/>
      <c r="TPT210" s="875"/>
      <c r="TPU210" s="875"/>
      <c r="TPV210" s="875"/>
      <c r="TPW210" s="875"/>
      <c r="TPX210" s="875"/>
      <c r="TPY210" s="875"/>
      <c r="TPZ210" s="875"/>
      <c r="TQA210" s="875"/>
      <c r="TQB210" s="875"/>
      <c r="TQC210" s="875"/>
      <c r="TQD210" s="875"/>
      <c r="TQE210" s="875"/>
      <c r="TQF210" s="875"/>
      <c r="TQG210" s="875"/>
      <c r="TQH210" s="875"/>
      <c r="TQI210" s="875"/>
      <c r="TQJ210" s="875"/>
      <c r="TQK210" s="875"/>
      <c r="TQL210" s="875"/>
      <c r="TQM210" s="875"/>
      <c r="TQN210" s="875"/>
      <c r="TQO210" s="875"/>
      <c r="TQP210" s="875"/>
      <c r="TQQ210" s="875"/>
      <c r="TQR210" s="875"/>
      <c r="TQS210" s="875"/>
      <c r="TQT210" s="875"/>
      <c r="TQU210" s="875"/>
      <c r="TQV210" s="875"/>
      <c r="TQW210" s="875"/>
      <c r="TQX210" s="875"/>
      <c r="TQY210" s="875"/>
      <c r="TQZ210" s="875"/>
      <c r="TRA210" s="875"/>
      <c r="TRB210" s="875"/>
      <c r="TRC210" s="875"/>
      <c r="TRD210" s="875"/>
      <c r="TRE210" s="875"/>
      <c r="TRF210" s="875"/>
      <c r="TRG210" s="875"/>
      <c r="TRH210" s="875"/>
      <c r="TRI210" s="875"/>
      <c r="TRJ210" s="875"/>
      <c r="TRK210" s="875"/>
      <c r="TRL210" s="875"/>
      <c r="TRM210" s="875"/>
      <c r="TRN210" s="875"/>
      <c r="TRO210" s="875"/>
      <c r="TRP210" s="875"/>
      <c r="TRQ210" s="875"/>
      <c r="TRR210" s="875"/>
      <c r="TRS210" s="875"/>
      <c r="TRT210" s="875"/>
      <c r="TRU210" s="875"/>
      <c r="TRV210" s="875"/>
      <c r="TRW210" s="875"/>
      <c r="TRX210" s="875"/>
      <c r="TRY210" s="875"/>
      <c r="TRZ210" s="875"/>
      <c r="TSA210" s="875"/>
      <c r="TSB210" s="875"/>
      <c r="TSC210" s="875"/>
      <c r="TSD210" s="875"/>
      <c r="TSE210" s="875"/>
      <c r="TSF210" s="875"/>
      <c r="TSG210" s="875"/>
      <c r="TSH210" s="875"/>
      <c r="TSI210" s="875"/>
      <c r="TSJ210" s="875"/>
      <c r="TSK210" s="875"/>
      <c r="TSL210" s="875"/>
      <c r="TSM210" s="875"/>
      <c r="TSN210" s="875"/>
      <c r="TSO210" s="875"/>
      <c r="TSP210" s="875"/>
      <c r="TSQ210" s="875"/>
      <c r="TSR210" s="875"/>
      <c r="TSS210" s="875"/>
      <c r="TST210" s="875"/>
      <c r="TSU210" s="875"/>
      <c r="TSV210" s="875"/>
      <c r="TSW210" s="875"/>
      <c r="TSX210" s="875"/>
      <c r="TSY210" s="875"/>
      <c r="TSZ210" s="875"/>
      <c r="TTA210" s="875"/>
      <c r="TTB210" s="875"/>
      <c r="TTC210" s="875"/>
      <c r="TTD210" s="875"/>
      <c r="TTE210" s="875"/>
      <c r="TTF210" s="875"/>
      <c r="TTG210" s="875"/>
      <c r="TTH210" s="875"/>
      <c r="TTI210" s="875"/>
      <c r="TTJ210" s="875"/>
      <c r="TTK210" s="875"/>
      <c r="TTL210" s="875"/>
      <c r="TTM210" s="875"/>
      <c r="TTN210" s="875"/>
      <c r="TTO210" s="875"/>
      <c r="TTP210" s="875"/>
      <c r="TTQ210" s="875"/>
      <c r="TTR210" s="875"/>
      <c r="TTS210" s="875"/>
      <c r="TTT210" s="875"/>
      <c r="TTU210" s="875"/>
      <c r="TTV210" s="875"/>
      <c r="TTW210" s="875"/>
      <c r="TTX210" s="875"/>
      <c r="TTY210" s="875"/>
      <c r="TTZ210" s="875"/>
      <c r="TUA210" s="875"/>
      <c r="TUB210" s="875"/>
      <c r="TUC210" s="875"/>
      <c r="TUD210" s="875"/>
      <c r="TUE210" s="875"/>
      <c r="TUF210" s="875"/>
      <c r="TUG210" s="875"/>
      <c r="TUH210" s="875"/>
      <c r="TUI210" s="875"/>
      <c r="TUJ210" s="875"/>
      <c r="TUK210" s="875"/>
      <c r="TUM210" s="875"/>
      <c r="TUN210" s="875"/>
      <c r="TUO210" s="875"/>
      <c r="TUP210" s="875"/>
      <c r="TUQ210" s="875"/>
      <c r="TUR210" s="875"/>
      <c r="TUS210" s="875"/>
      <c r="TUT210" s="875"/>
      <c r="TUU210" s="875"/>
      <c r="TUV210" s="875"/>
      <c r="TUW210" s="875"/>
      <c r="TUX210" s="875"/>
      <c r="TUY210" s="875"/>
      <c r="TUZ210" s="875"/>
      <c r="TVA210" s="875"/>
      <c r="TVB210" s="875"/>
      <c r="TVC210" s="875"/>
      <c r="TVD210" s="875"/>
      <c r="TVE210" s="875"/>
      <c r="TVF210" s="875"/>
      <c r="TVG210" s="875"/>
      <c r="TVH210" s="875"/>
      <c r="TVI210" s="875"/>
      <c r="TVJ210" s="875"/>
      <c r="TVK210" s="875"/>
      <c r="TVL210" s="875"/>
      <c r="TVM210" s="875"/>
      <c r="TVN210" s="875"/>
      <c r="TVO210" s="875"/>
      <c r="TVP210" s="875"/>
      <c r="TVQ210" s="875"/>
      <c r="TVR210" s="875"/>
      <c r="TVS210" s="875"/>
      <c r="TVT210" s="875"/>
      <c r="TVU210" s="875"/>
      <c r="TVV210" s="875"/>
      <c r="TVW210" s="875"/>
      <c r="TVX210" s="875"/>
      <c r="TVY210" s="875"/>
      <c r="TVZ210" s="875"/>
      <c r="TWA210" s="875"/>
      <c r="TWB210" s="875"/>
      <c r="TWC210" s="875"/>
      <c r="TWD210" s="875"/>
      <c r="TWE210" s="875"/>
      <c r="TWF210" s="875"/>
      <c r="TWG210" s="875"/>
      <c r="TWH210" s="875"/>
      <c r="TWI210" s="875"/>
      <c r="TWJ210" s="875"/>
      <c r="TWK210" s="875"/>
      <c r="TWL210" s="875"/>
      <c r="TWM210" s="875"/>
      <c r="TWN210" s="875"/>
      <c r="TWO210" s="875"/>
      <c r="TWP210" s="875"/>
      <c r="TWQ210" s="875"/>
      <c r="TWR210" s="875"/>
      <c r="TWS210" s="875"/>
      <c r="TWT210" s="875"/>
      <c r="TWU210" s="875"/>
      <c r="TWV210" s="875"/>
      <c r="TWW210" s="875"/>
      <c r="TWX210" s="875"/>
      <c r="TWY210" s="875"/>
      <c r="TWZ210" s="875"/>
      <c r="TXA210" s="875"/>
      <c r="TXB210" s="875"/>
      <c r="TXC210" s="875"/>
      <c r="TXD210" s="875"/>
      <c r="TXE210" s="875"/>
      <c r="TXF210" s="875"/>
      <c r="TXG210" s="875"/>
      <c r="TXH210" s="875"/>
      <c r="TXI210" s="875"/>
      <c r="TXJ210" s="875"/>
      <c r="TXK210" s="875"/>
      <c r="TXL210" s="875"/>
      <c r="TXM210" s="875"/>
      <c r="TXN210" s="875"/>
      <c r="TXO210" s="875"/>
      <c r="TXP210" s="875"/>
      <c r="TXQ210" s="875"/>
      <c r="TXR210" s="875"/>
      <c r="TXS210" s="875"/>
      <c r="TXT210" s="875"/>
      <c r="TXU210" s="875"/>
      <c r="TXV210" s="875"/>
      <c r="TXW210" s="875"/>
      <c r="TXX210" s="875"/>
      <c r="TXY210" s="875"/>
      <c r="TXZ210" s="875"/>
      <c r="TYA210" s="875"/>
      <c r="TYB210" s="875"/>
      <c r="TYC210" s="875"/>
      <c r="TYD210" s="875"/>
      <c r="TYE210" s="875"/>
      <c r="TYF210" s="875"/>
      <c r="TYG210" s="875"/>
      <c r="TYH210" s="875"/>
      <c r="TYI210" s="875"/>
      <c r="TYJ210" s="875"/>
      <c r="TYK210" s="875"/>
      <c r="TYL210" s="875"/>
      <c r="TYM210" s="875"/>
      <c r="TYN210" s="875"/>
      <c r="TYO210" s="875"/>
      <c r="TYP210" s="875"/>
      <c r="TYQ210" s="875"/>
      <c r="TYR210" s="875"/>
      <c r="TYS210" s="875"/>
      <c r="TYT210" s="875"/>
      <c r="TYU210" s="875"/>
      <c r="TYV210" s="875"/>
      <c r="TYW210" s="875"/>
      <c r="TYX210" s="875"/>
      <c r="TYY210" s="875"/>
      <c r="TYZ210" s="875"/>
      <c r="TZA210" s="875"/>
      <c r="TZB210" s="875"/>
      <c r="TZC210" s="875"/>
      <c r="TZD210" s="875"/>
      <c r="TZE210" s="875"/>
      <c r="TZF210" s="875"/>
      <c r="TZG210" s="875"/>
      <c r="TZH210" s="875"/>
      <c r="TZI210" s="875"/>
      <c r="TZJ210" s="875"/>
      <c r="TZK210" s="875"/>
      <c r="TZL210" s="875"/>
      <c r="TZM210" s="875"/>
      <c r="TZN210" s="875"/>
      <c r="TZO210" s="875"/>
      <c r="TZP210" s="875"/>
      <c r="TZQ210" s="875"/>
      <c r="TZR210" s="875"/>
      <c r="TZS210" s="875"/>
      <c r="TZT210" s="875"/>
      <c r="TZU210" s="875"/>
      <c r="TZV210" s="875"/>
      <c r="TZW210" s="875"/>
      <c r="TZX210" s="875"/>
      <c r="TZY210" s="875"/>
      <c r="TZZ210" s="875"/>
      <c r="UAA210" s="875"/>
      <c r="UAB210" s="875"/>
      <c r="UAC210" s="875"/>
      <c r="UAD210" s="875"/>
      <c r="UAE210" s="875"/>
      <c r="UAF210" s="875"/>
      <c r="UAG210" s="875"/>
      <c r="UAH210" s="875"/>
      <c r="UAI210" s="875"/>
      <c r="UAJ210" s="875"/>
      <c r="UAK210" s="875"/>
      <c r="UAL210" s="875"/>
      <c r="UAM210" s="875"/>
      <c r="UAN210" s="875"/>
      <c r="UAO210" s="875"/>
      <c r="UAP210" s="875"/>
      <c r="UAQ210" s="875"/>
      <c r="UAR210" s="875"/>
      <c r="UAS210" s="875"/>
      <c r="UAT210" s="875"/>
      <c r="UAU210" s="875"/>
      <c r="UAV210" s="875"/>
      <c r="UAW210" s="875"/>
      <c r="UAX210" s="875"/>
      <c r="UAY210" s="875"/>
      <c r="UAZ210" s="875"/>
      <c r="UBA210" s="875"/>
      <c r="UBB210" s="875"/>
      <c r="UBC210" s="875"/>
      <c r="UBD210" s="875"/>
      <c r="UBE210" s="875"/>
      <c r="UBF210" s="875"/>
      <c r="UBG210" s="875"/>
      <c r="UBH210" s="875"/>
      <c r="UBI210" s="875"/>
      <c r="UBJ210" s="875"/>
      <c r="UBK210" s="875"/>
      <c r="UBL210" s="875"/>
      <c r="UBM210" s="875"/>
      <c r="UBN210" s="875"/>
      <c r="UBO210" s="875"/>
      <c r="UBP210" s="875"/>
      <c r="UBQ210" s="875"/>
      <c r="UBR210" s="875"/>
      <c r="UBS210" s="875"/>
      <c r="UBT210" s="875"/>
      <c r="UBU210" s="875"/>
      <c r="UBV210" s="875"/>
      <c r="UBW210" s="875"/>
      <c r="UBX210" s="875"/>
      <c r="UBY210" s="875"/>
      <c r="UBZ210" s="875"/>
      <c r="UCA210" s="875"/>
      <c r="UCB210" s="875"/>
      <c r="UCC210" s="875"/>
      <c r="UCD210" s="875"/>
      <c r="UCE210" s="875"/>
      <c r="UCF210" s="875"/>
      <c r="UCG210" s="875"/>
      <c r="UCH210" s="875"/>
      <c r="UCI210" s="875"/>
      <c r="UCJ210" s="875"/>
      <c r="UCK210" s="875"/>
      <c r="UCL210" s="875"/>
      <c r="UCM210" s="875"/>
      <c r="UCN210" s="875"/>
      <c r="UCO210" s="875"/>
      <c r="UCP210" s="875"/>
      <c r="UCQ210" s="875"/>
      <c r="UCR210" s="875"/>
      <c r="UCS210" s="875"/>
      <c r="UCT210" s="875"/>
      <c r="UCU210" s="875"/>
      <c r="UCV210" s="875"/>
      <c r="UCW210" s="875"/>
      <c r="UCX210" s="875"/>
      <c r="UCY210" s="875"/>
      <c r="UCZ210" s="875"/>
      <c r="UDA210" s="875"/>
      <c r="UDB210" s="875"/>
      <c r="UDC210" s="875"/>
      <c r="UDD210" s="875"/>
      <c r="UDE210" s="875"/>
      <c r="UDF210" s="875"/>
      <c r="UDG210" s="875"/>
      <c r="UDH210" s="875"/>
      <c r="UDI210" s="875"/>
      <c r="UDJ210" s="875"/>
      <c r="UDK210" s="875"/>
      <c r="UDL210" s="875"/>
      <c r="UDM210" s="875"/>
      <c r="UDN210" s="875"/>
      <c r="UDO210" s="875"/>
      <c r="UDP210" s="875"/>
      <c r="UDQ210" s="875"/>
      <c r="UDR210" s="875"/>
      <c r="UDS210" s="875"/>
      <c r="UDT210" s="875"/>
      <c r="UDU210" s="875"/>
      <c r="UDV210" s="875"/>
      <c r="UDW210" s="875"/>
      <c r="UDX210" s="875"/>
      <c r="UDY210" s="875"/>
      <c r="UDZ210" s="875"/>
      <c r="UEA210" s="875"/>
      <c r="UEB210" s="875"/>
      <c r="UEC210" s="875"/>
      <c r="UED210" s="875"/>
      <c r="UEE210" s="875"/>
      <c r="UEF210" s="875"/>
      <c r="UEG210" s="875"/>
      <c r="UEI210" s="875"/>
      <c r="UEJ210" s="875"/>
      <c r="UEK210" s="875"/>
      <c r="UEL210" s="875"/>
      <c r="UEM210" s="875"/>
      <c r="UEN210" s="875"/>
      <c r="UEO210" s="875"/>
      <c r="UEP210" s="875"/>
      <c r="UEQ210" s="875"/>
      <c r="UER210" s="875"/>
      <c r="UES210" s="875"/>
      <c r="UET210" s="875"/>
      <c r="UEU210" s="875"/>
      <c r="UEV210" s="875"/>
      <c r="UEW210" s="875"/>
      <c r="UEX210" s="875"/>
      <c r="UEY210" s="875"/>
      <c r="UEZ210" s="875"/>
      <c r="UFA210" s="875"/>
      <c r="UFB210" s="875"/>
      <c r="UFC210" s="875"/>
      <c r="UFD210" s="875"/>
      <c r="UFE210" s="875"/>
      <c r="UFF210" s="875"/>
      <c r="UFG210" s="875"/>
      <c r="UFH210" s="875"/>
      <c r="UFI210" s="875"/>
      <c r="UFJ210" s="875"/>
      <c r="UFK210" s="875"/>
      <c r="UFL210" s="875"/>
      <c r="UFM210" s="875"/>
      <c r="UFN210" s="875"/>
      <c r="UFO210" s="875"/>
      <c r="UFP210" s="875"/>
      <c r="UFQ210" s="875"/>
      <c r="UFR210" s="875"/>
      <c r="UFS210" s="875"/>
      <c r="UFT210" s="875"/>
      <c r="UFU210" s="875"/>
      <c r="UFV210" s="875"/>
      <c r="UFW210" s="875"/>
      <c r="UFX210" s="875"/>
      <c r="UFY210" s="875"/>
      <c r="UFZ210" s="875"/>
      <c r="UGA210" s="875"/>
      <c r="UGB210" s="875"/>
      <c r="UGC210" s="875"/>
      <c r="UGD210" s="875"/>
      <c r="UGE210" s="875"/>
      <c r="UGF210" s="875"/>
      <c r="UGG210" s="875"/>
      <c r="UGH210" s="875"/>
      <c r="UGI210" s="875"/>
      <c r="UGJ210" s="875"/>
      <c r="UGK210" s="875"/>
      <c r="UGL210" s="875"/>
      <c r="UGM210" s="875"/>
      <c r="UGN210" s="875"/>
      <c r="UGO210" s="875"/>
      <c r="UGP210" s="875"/>
      <c r="UGQ210" s="875"/>
      <c r="UGR210" s="875"/>
      <c r="UGS210" s="875"/>
      <c r="UGT210" s="875"/>
      <c r="UGU210" s="875"/>
      <c r="UGV210" s="875"/>
      <c r="UGW210" s="875"/>
      <c r="UGX210" s="875"/>
      <c r="UGY210" s="875"/>
      <c r="UGZ210" s="875"/>
      <c r="UHA210" s="875"/>
      <c r="UHB210" s="875"/>
      <c r="UHC210" s="875"/>
      <c r="UHD210" s="875"/>
      <c r="UHE210" s="875"/>
      <c r="UHF210" s="875"/>
      <c r="UHG210" s="875"/>
      <c r="UHH210" s="875"/>
      <c r="UHI210" s="875"/>
      <c r="UHJ210" s="875"/>
      <c r="UHK210" s="875"/>
      <c r="UHL210" s="875"/>
      <c r="UHM210" s="875"/>
      <c r="UHN210" s="875"/>
      <c r="UHO210" s="875"/>
      <c r="UHP210" s="875"/>
      <c r="UHQ210" s="875"/>
      <c r="UHR210" s="875"/>
      <c r="UHS210" s="875"/>
      <c r="UHT210" s="875"/>
      <c r="UHU210" s="875"/>
      <c r="UHV210" s="875"/>
      <c r="UHW210" s="875"/>
      <c r="UHX210" s="875"/>
      <c r="UHY210" s="875"/>
      <c r="UHZ210" s="875"/>
      <c r="UIA210" s="875"/>
      <c r="UIB210" s="875"/>
      <c r="UIC210" s="875"/>
      <c r="UID210" s="875"/>
      <c r="UIE210" s="875"/>
      <c r="UIF210" s="875"/>
      <c r="UIG210" s="875"/>
      <c r="UIH210" s="875"/>
      <c r="UII210" s="875"/>
      <c r="UIJ210" s="875"/>
      <c r="UIK210" s="875"/>
      <c r="UIL210" s="875"/>
      <c r="UIM210" s="875"/>
      <c r="UIN210" s="875"/>
      <c r="UIO210" s="875"/>
      <c r="UIP210" s="875"/>
      <c r="UIQ210" s="875"/>
      <c r="UIR210" s="875"/>
      <c r="UIS210" s="875"/>
      <c r="UIT210" s="875"/>
      <c r="UIU210" s="875"/>
      <c r="UIV210" s="875"/>
      <c r="UIW210" s="875"/>
      <c r="UIX210" s="875"/>
      <c r="UIY210" s="875"/>
      <c r="UIZ210" s="875"/>
      <c r="UJA210" s="875"/>
      <c r="UJB210" s="875"/>
      <c r="UJC210" s="875"/>
      <c r="UJD210" s="875"/>
      <c r="UJE210" s="875"/>
      <c r="UJF210" s="875"/>
      <c r="UJG210" s="875"/>
      <c r="UJH210" s="875"/>
      <c r="UJI210" s="875"/>
      <c r="UJJ210" s="875"/>
      <c r="UJK210" s="875"/>
      <c r="UJL210" s="875"/>
      <c r="UJM210" s="875"/>
      <c r="UJN210" s="875"/>
      <c r="UJO210" s="875"/>
      <c r="UJP210" s="875"/>
      <c r="UJQ210" s="875"/>
      <c r="UJR210" s="875"/>
      <c r="UJS210" s="875"/>
      <c r="UJT210" s="875"/>
      <c r="UJU210" s="875"/>
      <c r="UJV210" s="875"/>
      <c r="UJW210" s="875"/>
      <c r="UJX210" s="875"/>
      <c r="UJY210" s="875"/>
      <c r="UJZ210" s="875"/>
      <c r="UKA210" s="875"/>
      <c r="UKB210" s="875"/>
      <c r="UKC210" s="875"/>
      <c r="UKD210" s="875"/>
      <c r="UKE210" s="875"/>
      <c r="UKF210" s="875"/>
      <c r="UKG210" s="875"/>
      <c r="UKH210" s="875"/>
      <c r="UKI210" s="875"/>
      <c r="UKJ210" s="875"/>
      <c r="UKK210" s="875"/>
      <c r="UKL210" s="875"/>
      <c r="UKM210" s="875"/>
      <c r="UKN210" s="875"/>
      <c r="UKO210" s="875"/>
      <c r="UKP210" s="875"/>
      <c r="UKQ210" s="875"/>
      <c r="UKR210" s="875"/>
      <c r="UKS210" s="875"/>
      <c r="UKT210" s="875"/>
      <c r="UKU210" s="875"/>
      <c r="UKV210" s="875"/>
      <c r="UKW210" s="875"/>
      <c r="UKX210" s="875"/>
      <c r="UKY210" s="875"/>
      <c r="UKZ210" s="875"/>
      <c r="ULA210" s="875"/>
      <c r="ULB210" s="875"/>
      <c r="ULC210" s="875"/>
      <c r="ULD210" s="875"/>
      <c r="ULE210" s="875"/>
      <c r="ULF210" s="875"/>
      <c r="ULG210" s="875"/>
      <c r="ULH210" s="875"/>
      <c r="ULI210" s="875"/>
      <c r="ULJ210" s="875"/>
      <c r="ULK210" s="875"/>
      <c r="ULL210" s="875"/>
      <c r="ULM210" s="875"/>
      <c r="ULN210" s="875"/>
      <c r="ULO210" s="875"/>
      <c r="ULP210" s="875"/>
      <c r="ULQ210" s="875"/>
      <c r="ULR210" s="875"/>
      <c r="ULS210" s="875"/>
      <c r="ULT210" s="875"/>
      <c r="ULU210" s="875"/>
      <c r="ULV210" s="875"/>
      <c r="ULW210" s="875"/>
      <c r="ULX210" s="875"/>
      <c r="ULY210" s="875"/>
      <c r="ULZ210" s="875"/>
      <c r="UMA210" s="875"/>
      <c r="UMB210" s="875"/>
      <c r="UMC210" s="875"/>
      <c r="UMD210" s="875"/>
      <c r="UME210" s="875"/>
      <c r="UMF210" s="875"/>
      <c r="UMG210" s="875"/>
      <c r="UMH210" s="875"/>
      <c r="UMI210" s="875"/>
      <c r="UMJ210" s="875"/>
      <c r="UMK210" s="875"/>
      <c r="UML210" s="875"/>
      <c r="UMM210" s="875"/>
      <c r="UMN210" s="875"/>
      <c r="UMO210" s="875"/>
      <c r="UMP210" s="875"/>
      <c r="UMQ210" s="875"/>
      <c r="UMR210" s="875"/>
      <c r="UMS210" s="875"/>
      <c r="UMT210" s="875"/>
      <c r="UMU210" s="875"/>
      <c r="UMV210" s="875"/>
      <c r="UMW210" s="875"/>
      <c r="UMX210" s="875"/>
      <c r="UMY210" s="875"/>
      <c r="UMZ210" s="875"/>
      <c r="UNA210" s="875"/>
      <c r="UNB210" s="875"/>
      <c r="UNC210" s="875"/>
      <c r="UND210" s="875"/>
      <c r="UNE210" s="875"/>
      <c r="UNF210" s="875"/>
      <c r="UNG210" s="875"/>
      <c r="UNH210" s="875"/>
      <c r="UNI210" s="875"/>
      <c r="UNJ210" s="875"/>
      <c r="UNK210" s="875"/>
      <c r="UNL210" s="875"/>
      <c r="UNM210" s="875"/>
      <c r="UNN210" s="875"/>
      <c r="UNO210" s="875"/>
      <c r="UNP210" s="875"/>
      <c r="UNQ210" s="875"/>
      <c r="UNR210" s="875"/>
      <c r="UNS210" s="875"/>
      <c r="UNT210" s="875"/>
      <c r="UNU210" s="875"/>
      <c r="UNV210" s="875"/>
      <c r="UNW210" s="875"/>
      <c r="UNX210" s="875"/>
      <c r="UNY210" s="875"/>
      <c r="UNZ210" s="875"/>
      <c r="UOA210" s="875"/>
      <c r="UOB210" s="875"/>
      <c r="UOC210" s="875"/>
      <c r="UOE210" s="875"/>
      <c r="UOF210" s="875"/>
      <c r="UOG210" s="875"/>
      <c r="UOH210" s="875"/>
      <c r="UOI210" s="875"/>
      <c r="UOJ210" s="875"/>
      <c r="UOK210" s="875"/>
      <c r="UOL210" s="875"/>
      <c r="UOM210" s="875"/>
      <c r="UON210" s="875"/>
      <c r="UOO210" s="875"/>
      <c r="UOP210" s="875"/>
      <c r="UOQ210" s="875"/>
      <c r="UOR210" s="875"/>
      <c r="UOS210" s="875"/>
      <c r="UOT210" s="875"/>
      <c r="UOU210" s="875"/>
      <c r="UOV210" s="875"/>
      <c r="UOW210" s="875"/>
      <c r="UOX210" s="875"/>
      <c r="UOY210" s="875"/>
      <c r="UOZ210" s="875"/>
      <c r="UPA210" s="875"/>
      <c r="UPB210" s="875"/>
      <c r="UPC210" s="875"/>
      <c r="UPD210" s="875"/>
      <c r="UPE210" s="875"/>
      <c r="UPF210" s="875"/>
      <c r="UPG210" s="875"/>
      <c r="UPH210" s="875"/>
      <c r="UPI210" s="875"/>
      <c r="UPJ210" s="875"/>
      <c r="UPK210" s="875"/>
      <c r="UPL210" s="875"/>
      <c r="UPM210" s="875"/>
      <c r="UPN210" s="875"/>
      <c r="UPO210" s="875"/>
      <c r="UPP210" s="875"/>
      <c r="UPQ210" s="875"/>
      <c r="UPR210" s="875"/>
      <c r="UPS210" s="875"/>
      <c r="UPT210" s="875"/>
      <c r="UPU210" s="875"/>
      <c r="UPV210" s="875"/>
      <c r="UPW210" s="875"/>
      <c r="UPX210" s="875"/>
      <c r="UPY210" s="875"/>
      <c r="UPZ210" s="875"/>
      <c r="UQA210" s="875"/>
      <c r="UQB210" s="875"/>
      <c r="UQC210" s="875"/>
      <c r="UQD210" s="875"/>
      <c r="UQE210" s="875"/>
      <c r="UQF210" s="875"/>
      <c r="UQG210" s="875"/>
      <c r="UQH210" s="875"/>
      <c r="UQI210" s="875"/>
      <c r="UQJ210" s="875"/>
      <c r="UQK210" s="875"/>
      <c r="UQL210" s="875"/>
      <c r="UQM210" s="875"/>
      <c r="UQN210" s="875"/>
      <c r="UQO210" s="875"/>
      <c r="UQP210" s="875"/>
      <c r="UQQ210" s="875"/>
      <c r="UQR210" s="875"/>
      <c r="UQS210" s="875"/>
      <c r="UQT210" s="875"/>
      <c r="UQU210" s="875"/>
      <c r="UQV210" s="875"/>
      <c r="UQW210" s="875"/>
      <c r="UQX210" s="875"/>
      <c r="UQY210" s="875"/>
      <c r="UQZ210" s="875"/>
      <c r="URA210" s="875"/>
      <c r="URB210" s="875"/>
      <c r="URC210" s="875"/>
      <c r="URD210" s="875"/>
      <c r="URE210" s="875"/>
      <c r="URF210" s="875"/>
      <c r="URG210" s="875"/>
      <c r="URH210" s="875"/>
      <c r="URI210" s="875"/>
      <c r="URJ210" s="875"/>
      <c r="URK210" s="875"/>
      <c r="URL210" s="875"/>
      <c r="URM210" s="875"/>
      <c r="URN210" s="875"/>
      <c r="URO210" s="875"/>
      <c r="URP210" s="875"/>
      <c r="URQ210" s="875"/>
      <c r="URR210" s="875"/>
      <c r="URS210" s="875"/>
      <c r="URT210" s="875"/>
      <c r="URU210" s="875"/>
      <c r="URV210" s="875"/>
      <c r="URW210" s="875"/>
      <c r="URX210" s="875"/>
      <c r="URY210" s="875"/>
      <c r="URZ210" s="875"/>
      <c r="USA210" s="875"/>
      <c r="USB210" s="875"/>
      <c r="USC210" s="875"/>
      <c r="USD210" s="875"/>
      <c r="USE210" s="875"/>
      <c r="USF210" s="875"/>
      <c r="USG210" s="875"/>
      <c r="USH210" s="875"/>
      <c r="USI210" s="875"/>
      <c r="USJ210" s="875"/>
      <c r="USK210" s="875"/>
      <c r="USL210" s="875"/>
      <c r="USM210" s="875"/>
      <c r="USN210" s="875"/>
      <c r="USO210" s="875"/>
      <c r="USP210" s="875"/>
      <c r="USQ210" s="875"/>
      <c r="USR210" s="875"/>
      <c r="USS210" s="875"/>
      <c r="UST210" s="875"/>
      <c r="USU210" s="875"/>
      <c r="USV210" s="875"/>
      <c r="USW210" s="875"/>
      <c r="USX210" s="875"/>
      <c r="USY210" s="875"/>
      <c r="USZ210" s="875"/>
      <c r="UTA210" s="875"/>
      <c r="UTB210" s="875"/>
      <c r="UTC210" s="875"/>
      <c r="UTD210" s="875"/>
      <c r="UTE210" s="875"/>
      <c r="UTF210" s="875"/>
      <c r="UTG210" s="875"/>
      <c r="UTH210" s="875"/>
      <c r="UTI210" s="875"/>
      <c r="UTJ210" s="875"/>
      <c r="UTK210" s="875"/>
      <c r="UTL210" s="875"/>
      <c r="UTM210" s="875"/>
      <c r="UTN210" s="875"/>
      <c r="UTO210" s="875"/>
      <c r="UTP210" s="875"/>
      <c r="UTQ210" s="875"/>
      <c r="UTR210" s="875"/>
      <c r="UTS210" s="875"/>
      <c r="UTT210" s="875"/>
      <c r="UTU210" s="875"/>
      <c r="UTV210" s="875"/>
      <c r="UTW210" s="875"/>
      <c r="UTX210" s="875"/>
      <c r="UTY210" s="875"/>
      <c r="UTZ210" s="875"/>
      <c r="UUA210" s="875"/>
      <c r="UUB210" s="875"/>
      <c r="UUC210" s="875"/>
      <c r="UUD210" s="875"/>
      <c r="UUE210" s="875"/>
      <c r="UUF210" s="875"/>
      <c r="UUG210" s="875"/>
      <c r="UUH210" s="875"/>
      <c r="UUI210" s="875"/>
      <c r="UUJ210" s="875"/>
      <c r="UUK210" s="875"/>
      <c r="UUL210" s="875"/>
      <c r="UUM210" s="875"/>
      <c r="UUN210" s="875"/>
      <c r="UUO210" s="875"/>
      <c r="UUP210" s="875"/>
      <c r="UUQ210" s="875"/>
      <c r="UUR210" s="875"/>
      <c r="UUS210" s="875"/>
      <c r="UUT210" s="875"/>
      <c r="UUU210" s="875"/>
      <c r="UUV210" s="875"/>
      <c r="UUW210" s="875"/>
      <c r="UUX210" s="875"/>
      <c r="UUY210" s="875"/>
      <c r="UUZ210" s="875"/>
      <c r="UVA210" s="875"/>
      <c r="UVB210" s="875"/>
      <c r="UVC210" s="875"/>
      <c r="UVD210" s="875"/>
      <c r="UVE210" s="875"/>
      <c r="UVF210" s="875"/>
      <c r="UVG210" s="875"/>
      <c r="UVH210" s="875"/>
      <c r="UVI210" s="875"/>
      <c r="UVJ210" s="875"/>
      <c r="UVK210" s="875"/>
      <c r="UVL210" s="875"/>
      <c r="UVM210" s="875"/>
      <c r="UVN210" s="875"/>
      <c r="UVO210" s="875"/>
      <c r="UVP210" s="875"/>
      <c r="UVQ210" s="875"/>
      <c r="UVR210" s="875"/>
      <c r="UVS210" s="875"/>
      <c r="UVT210" s="875"/>
      <c r="UVU210" s="875"/>
      <c r="UVV210" s="875"/>
      <c r="UVW210" s="875"/>
      <c r="UVX210" s="875"/>
      <c r="UVY210" s="875"/>
      <c r="UVZ210" s="875"/>
      <c r="UWA210" s="875"/>
      <c r="UWB210" s="875"/>
      <c r="UWC210" s="875"/>
      <c r="UWD210" s="875"/>
      <c r="UWE210" s="875"/>
      <c r="UWF210" s="875"/>
      <c r="UWG210" s="875"/>
      <c r="UWH210" s="875"/>
      <c r="UWI210" s="875"/>
      <c r="UWJ210" s="875"/>
      <c r="UWK210" s="875"/>
      <c r="UWL210" s="875"/>
      <c r="UWM210" s="875"/>
      <c r="UWN210" s="875"/>
      <c r="UWO210" s="875"/>
      <c r="UWP210" s="875"/>
      <c r="UWQ210" s="875"/>
      <c r="UWR210" s="875"/>
      <c r="UWS210" s="875"/>
      <c r="UWT210" s="875"/>
      <c r="UWU210" s="875"/>
      <c r="UWV210" s="875"/>
      <c r="UWW210" s="875"/>
      <c r="UWX210" s="875"/>
      <c r="UWY210" s="875"/>
      <c r="UWZ210" s="875"/>
      <c r="UXA210" s="875"/>
      <c r="UXB210" s="875"/>
      <c r="UXC210" s="875"/>
      <c r="UXD210" s="875"/>
      <c r="UXE210" s="875"/>
      <c r="UXF210" s="875"/>
      <c r="UXG210" s="875"/>
      <c r="UXH210" s="875"/>
      <c r="UXI210" s="875"/>
      <c r="UXJ210" s="875"/>
      <c r="UXK210" s="875"/>
      <c r="UXL210" s="875"/>
      <c r="UXM210" s="875"/>
      <c r="UXN210" s="875"/>
      <c r="UXO210" s="875"/>
      <c r="UXP210" s="875"/>
      <c r="UXQ210" s="875"/>
      <c r="UXR210" s="875"/>
      <c r="UXS210" s="875"/>
      <c r="UXT210" s="875"/>
      <c r="UXU210" s="875"/>
      <c r="UXV210" s="875"/>
      <c r="UXW210" s="875"/>
      <c r="UXX210" s="875"/>
      <c r="UXY210" s="875"/>
      <c r="UYA210" s="875"/>
      <c r="UYB210" s="875"/>
      <c r="UYC210" s="875"/>
      <c r="UYD210" s="875"/>
      <c r="UYE210" s="875"/>
      <c r="UYF210" s="875"/>
      <c r="UYG210" s="875"/>
      <c r="UYH210" s="875"/>
      <c r="UYI210" s="875"/>
      <c r="UYJ210" s="875"/>
      <c r="UYK210" s="875"/>
      <c r="UYL210" s="875"/>
      <c r="UYM210" s="875"/>
      <c r="UYN210" s="875"/>
      <c r="UYO210" s="875"/>
      <c r="UYP210" s="875"/>
      <c r="UYQ210" s="875"/>
      <c r="UYR210" s="875"/>
      <c r="UYS210" s="875"/>
      <c r="UYT210" s="875"/>
      <c r="UYU210" s="875"/>
      <c r="UYV210" s="875"/>
      <c r="UYW210" s="875"/>
      <c r="UYX210" s="875"/>
      <c r="UYY210" s="875"/>
      <c r="UYZ210" s="875"/>
      <c r="UZA210" s="875"/>
      <c r="UZB210" s="875"/>
      <c r="UZC210" s="875"/>
      <c r="UZD210" s="875"/>
      <c r="UZE210" s="875"/>
      <c r="UZF210" s="875"/>
      <c r="UZG210" s="875"/>
      <c r="UZH210" s="875"/>
      <c r="UZI210" s="875"/>
      <c r="UZJ210" s="875"/>
      <c r="UZK210" s="875"/>
      <c r="UZL210" s="875"/>
      <c r="UZM210" s="875"/>
      <c r="UZN210" s="875"/>
      <c r="UZO210" s="875"/>
      <c r="UZP210" s="875"/>
      <c r="UZQ210" s="875"/>
      <c r="UZR210" s="875"/>
      <c r="UZS210" s="875"/>
      <c r="UZT210" s="875"/>
      <c r="UZU210" s="875"/>
      <c r="UZV210" s="875"/>
      <c r="UZW210" s="875"/>
      <c r="UZX210" s="875"/>
      <c r="UZY210" s="875"/>
      <c r="UZZ210" s="875"/>
      <c r="VAA210" s="875"/>
      <c r="VAB210" s="875"/>
      <c r="VAC210" s="875"/>
      <c r="VAD210" s="875"/>
      <c r="VAE210" s="875"/>
      <c r="VAF210" s="875"/>
      <c r="VAG210" s="875"/>
      <c r="VAH210" s="875"/>
      <c r="VAI210" s="875"/>
      <c r="VAJ210" s="875"/>
      <c r="VAK210" s="875"/>
      <c r="VAL210" s="875"/>
      <c r="VAM210" s="875"/>
      <c r="VAN210" s="875"/>
      <c r="VAO210" s="875"/>
      <c r="VAP210" s="875"/>
      <c r="VAQ210" s="875"/>
      <c r="VAR210" s="875"/>
      <c r="VAS210" s="875"/>
      <c r="VAT210" s="875"/>
      <c r="VAU210" s="875"/>
      <c r="VAV210" s="875"/>
      <c r="VAW210" s="875"/>
      <c r="VAX210" s="875"/>
      <c r="VAY210" s="875"/>
      <c r="VAZ210" s="875"/>
      <c r="VBA210" s="875"/>
      <c r="VBB210" s="875"/>
      <c r="VBC210" s="875"/>
      <c r="VBD210" s="875"/>
      <c r="VBE210" s="875"/>
      <c r="VBF210" s="875"/>
      <c r="VBG210" s="875"/>
      <c r="VBH210" s="875"/>
      <c r="VBI210" s="875"/>
      <c r="VBJ210" s="875"/>
      <c r="VBK210" s="875"/>
      <c r="VBL210" s="875"/>
      <c r="VBM210" s="875"/>
      <c r="VBN210" s="875"/>
      <c r="VBO210" s="875"/>
      <c r="VBP210" s="875"/>
      <c r="VBQ210" s="875"/>
      <c r="VBR210" s="875"/>
      <c r="VBS210" s="875"/>
      <c r="VBT210" s="875"/>
      <c r="VBU210" s="875"/>
      <c r="VBV210" s="875"/>
      <c r="VBW210" s="875"/>
      <c r="VBX210" s="875"/>
      <c r="VBY210" s="875"/>
      <c r="VBZ210" s="875"/>
      <c r="VCA210" s="875"/>
      <c r="VCB210" s="875"/>
      <c r="VCC210" s="875"/>
      <c r="VCD210" s="875"/>
      <c r="VCE210" s="875"/>
      <c r="VCF210" s="875"/>
      <c r="VCG210" s="875"/>
      <c r="VCH210" s="875"/>
      <c r="VCI210" s="875"/>
      <c r="VCJ210" s="875"/>
      <c r="VCK210" s="875"/>
      <c r="VCL210" s="875"/>
      <c r="VCM210" s="875"/>
      <c r="VCN210" s="875"/>
      <c r="VCO210" s="875"/>
      <c r="VCP210" s="875"/>
      <c r="VCQ210" s="875"/>
      <c r="VCR210" s="875"/>
      <c r="VCS210" s="875"/>
      <c r="VCT210" s="875"/>
      <c r="VCU210" s="875"/>
      <c r="VCV210" s="875"/>
      <c r="VCW210" s="875"/>
      <c r="VCX210" s="875"/>
      <c r="VCY210" s="875"/>
      <c r="VCZ210" s="875"/>
      <c r="VDA210" s="875"/>
      <c r="VDB210" s="875"/>
      <c r="VDC210" s="875"/>
      <c r="VDD210" s="875"/>
      <c r="VDE210" s="875"/>
      <c r="VDF210" s="875"/>
      <c r="VDG210" s="875"/>
      <c r="VDH210" s="875"/>
      <c r="VDI210" s="875"/>
      <c r="VDJ210" s="875"/>
      <c r="VDK210" s="875"/>
      <c r="VDL210" s="875"/>
      <c r="VDM210" s="875"/>
      <c r="VDN210" s="875"/>
      <c r="VDO210" s="875"/>
      <c r="VDP210" s="875"/>
      <c r="VDQ210" s="875"/>
      <c r="VDR210" s="875"/>
      <c r="VDS210" s="875"/>
      <c r="VDT210" s="875"/>
      <c r="VDU210" s="875"/>
      <c r="VDV210" s="875"/>
      <c r="VDW210" s="875"/>
      <c r="VDX210" s="875"/>
      <c r="VDY210" s="875"/>
      <c r="VDZ210" s="875"/>
      <c r="VEA210" s="875"/>
      <c r="VEB210" s="875"/>
      <c r="VEC210" s="875"/>
      <c r="VED210" s="875"/>
      <c r="VEE210" s="875"/>
      <c r="VEF210" s="875"/>
      <c r="VEG210" s="875"/>
      <c r="VEH210" s="875"/>
      <c r="VEI210" s="875"/>
      <c r="VEJ210" s="875"/>
      <c r="VEK210" s="875"/>
      <c r="VEL210" s="875"/>
      <c r="VEM210" s="875"/>
      <c r="VEN210" s="875"/>
      <c r="VEO210" s="875"/>
      <c r="VEP210" s="875"/>
      <c r="VEQ210" s="875"/>
      <c r="VER210" s="875"/>
      <c r="VES210" s="875"/>
      <c r="VET210" s="875"/>
      <c r="VEU210" s="875"/>
      <c r="VEV210" s="875"/>
      <c r="VEW210" s="875"/>
      <c r="VEX210" s="875"/>
      <c r="VEY210" s="875"/>
      <c r="VEZ210" s="875"/>
      <c r="VFA210" s="875"/>
      <c r="VFB210" s="875"/>
      <c r="VFC210" s="875"/>
      <c r="VFD210" s="875"/>
      <c r="VFE210" s="875"/>
      <c r="VFF210" s="875"/>
      <c r="VFG210" s="875"/>
      <c r="VFH210" s="875"/>
      <c r="VFI210" s="875"/>
      <c r="VFJ210" s="875"/>
      <c r="VFK210" s="875"/>
      <c r="VFL210" s="875"/>
      <c r="VFM210" s="875"/>
      <c r="VFN210" s="875"/>
      <c r="VFO210" s="875"/>
      <c r="VFP210" s="875"/>
      <c r="VFQ210" s="875"/>
      <c r="VFR210" s="875"/>
      <c r="VFS210" s="875"/>
      <c r="VFT210" s="875"/>
      <c r="VFU210" s="875"/>
      <c r="VFV210" s="875"/>
      <c r="VFW210" s="875"/>
      <c r="VFX210" s="875"/>
      <c r="VFY210" s="875"/>
      <c r="VFZ210" s="875"/>
      <c r="VGA210" s="875"/>
      <c r="VGB210" s="875"/>
      <c r="VGC210" s="875"/>
      <c r="VGD210" s="875"/>
      <c r="VGE210" s="875"/>
      <c r="VGF210" s="875"/>
      <c r="VGG210" s="875"/>
      <c r="VGH210" s="875"/>
      <c r="VGI210" s="875"/>
      <c r="VGJ210" s="875"/>
      <c r="VGK210" s="875"/>
      <c r="VGL210" s="875"/>
      <c r="VGM210" s="875"/>
      <c r="VGN210" s="875"/>
      <c r="VGO210" s="875"/>
      <c r="VGP210" s="875"/>
      <c r="VGQ210" s="875"/>
      <c r="VGR210" s="875"/>
      <c r="VGS210" s="875"/>
      <c r="VGT210" s="875"/>
      <c r="VGU210" s="875"/>
      <c r="VGV210" s="875"/>
      <c r="VGW210" s="875"/>
      <c r="VGX210" s="875"/>
      <c r="VGY210" s="875"/>
      <c r="VGZ210" s="875"/>
      <c r="VHA210" s="875"/>
      <c r="VHB210" s="875"/>
      <c r="VHC210" s="875"/>
      <c r="VHD210" s="875"/>
      <c r="VHE210" s="875"/>
      <c r="VHF210" s="875"/>
      <c r="VHG210" s="875"/>
      <c r="VHH210" s="875"/>
      <c r="VHI210" s="875"/>
      <c r="VHJ210" s="875"/>
      <c r="VHK210" s="875"/>
      <c r="VHL210" s="875"/>
      <c r="VHM210" s="875"/>
      <c r="VHN210" s="875"/>
      <c r="VHO210" s="875"/>
      <c r="VHP210" s="875"/>
      <c r="VHQ210" s="875"/>
      <c r="VHR210" s="875"/>
      <c r="VHS210" s="875"/>
      <c r="VHT210" s="875"/>
      <c r="VHU210" s="875"/>
      <c r="VHW210" s="875"/>
      <c r="VHX210" s="875"/>
      <c r="VHY210" s="875"/>
      <c r="VHZ210" s="875"/>
      <c r="VIA210" s="875"/>
      <c r="VIB210" s="875"/>
      <c r="VIC210" s="875"/>
      <c r="VID210" s="875"/>
      <c r="VIE210" s="875"/>
      <c r="VIF210" s="875"/>
      <c r="VIG210" s="875"/>
      <c r="VIH210" s="875"/>
      <c r="VII210" s="875"/>
      <c r="VIJ210" s="875"/>
      <c r="VIK210" s="875"/>
      <c r="VIL210" s="875"/>
      <c r="VIM210" s="875"/>
      <c r="VIN210" s="875"/>
      <c r="VIO210" s="875"/>
      <c r="VIP210" s="875"/>
      <c r="VIQ210" s="875"/>
      <c r="VIR210" s="875"/>
      <c r="VIS210" s="875"/>
      <c r="VIT210" s="875"/>
      <c r="VIU210" s="875"/>
      <c r="VIV210" s="875"/>
      <c r="VIW210" s="875"/>
      <c r="VIX210" s="875"/>
      <c r="VIY210" s="875"/>
      <c r="VIZ210" s="875"/>
      <c r="VJA210" s="875"/>
      <c r="VJB210" s="875"/>
      <c r="VJC210" s="875"/>
      <c r="VJD210" s="875"/>
      <c r="VJE210" s="875"/>
      <c r="VJF210" s="875"/>
      <c r="VJG210" s="875"/>
      <c r="VJH210" s="875"/>
      <c r="VJI210" s="875"/>
      <c r="VJJ210" s="875"/>
      <c r="VJK210" s="875"/>
      <c r="VJL210" s="875"/>
      <c r="VJM210" s="875"/>
      <c r="VJN210" s="875"/>
      <c r="VJO210" s="875"/>
      <c r="VJP210" s="875"/>
      <c r="VJQ210" s="875"/>
      <c r="VJR210" s="875"/>
      <c r="VJS210" s="875"/>
      <c r="VJT210" s="875"/>
      <c r="VJU210" s="875"/>
      <c r="VJV210" s="875"/>
      <c r="VJW210" s="875"/>
      <c r="VJX210" s="875"/>
      <c r="VJY210" s="875"/>
      <c r="VJZ210" s="875"/>
      <c r="VKA210" s="875"/>
      <c r="VKB210" s="875"/>
      <c r="VKC210" s="875"/>
      <c r="VKD210" s="875"/>
      <c r="VKE210" s="875"/>
      <c r="VKF210" s="875"/>
      <c r="VKG210" s="875"/>
      <c r="VKH210" s="875"/>
      <c r="VKI210" s="875"/>
      <c r="VKJ210" s="875"/>
      <c r="VKK210" s="875"/>
      <c r="VKL210" s="875"/>
      <c r="VKM210" s="875"/>
      <c r="VKN210" s="875"/>
      <c r="VKO210" s="875"/>
      <c r="VKP210" s="875"/>
      <c r="VKQ210" s="875"/>
      <c r="VKR210" s="875"/>
      <c r="VKS210" s="875"/>
      <c r="VKT210" s="875"/>
      <c r="VKU210" s="875"/>
      <c r="VKV210" s="875"/>
      <c r="VKW210" s="875"/>
      <c r="VKX210" s="875"/>
      <c r="VKY210" s="875"/>
      <c r="VKZ210" s="875"/>
      <c r="VLA210" s="875"/>
      <c r="VLB210" s="875"/>
      <c r="VLC210" s="875"/>
      <c r="VLD210" s="875"/>
      <c r="VLE210" s="875"/>
      <c r="VLF210" s="875"/>
      <c r="VLG210" s="875"/>
      <c r="VLH210" s="875"/>
      <c r="VLI210" s="875"/>
      <c r="VLJ210" s="875"/>
      <c r="VLK210" s="875"/>
      <c r="VLL210" s="875"/>
      <c r="VLM210" s="875"/>
      <c r="VLN210" s="875"/>
      <c r="VLO210" s="875"/>
      <c r="VLP210" s="875"/>
      <c r="VLQ210" s="875"/>
      <c r="VLR210" s="875"/>
      <c r="VLS210" s="875"/>
      <c r="VLT210" s="875"/>
      <c r="VLU210" s="875"/>
      <c r="VLV210" s="875"/>
      <c r="VLW210" s="875"/>
      <c r="VLX210" s="875"/>
      <c r="VLY210" s="875"/>
      <c r="VLZ210" s="875"/>
      <c r="VMA210" s="875"/>
      <c r="VMB210" s="875"/>
      <c r="VMC210" s="875"/>
      <c r="VMD210" s="875"/>
      <c r="VME210" s="875"/>
      <c r="VMF210" s="875"/>
      <c r="VMG210" s="875"/>
      <c r="VMH210" s="875"/>
      <c r="VMI210" s="875"/>
      <c r="VMJ210" s="875"/>
      <c r="VMK210" s="875"/>
      <c r="VML210" s="875"/>
      <c r="VMM210" s="875"/>
      <c r="VMN210" s="875"/>
      <c r="VMO210" s="875"/>
      <c r="VMP210" s="875"/>
      <c r="VMQ210" s="875"/>
      <c r="VMR210" s="875"/>
      <c r="VMS210" s="875"/>
      <c r="VMT210" s="875"/>
      <c r="VMU210" s="875"/>
      <c r="VMV210" s="875"/>
      <c r="VMW210" s="875"/>
      <c r="VMX210" s="875"/>
      <c r="VMY210" s="875"/>
      <c r="VMZ210" s="875"/>
      <c r="VNA210" s="875"/>
      <c r="VNB210" s="875"/>
      <c r="VNC210" s="875"/>
      <c r="VND210" s="875"/>
      <c r="VNE210" s="875"/>
      <c r="VNF210" s="875"/>
      <c r="VNG210" s="875"/>
      <c r="VNH210" s="875"/>
      <c r="VNI210" s="875"/>
      <c r="VNJ210" s="875"/>
      <c r="VNK210" s="875"/>
      <c r="VNL210" s="875"/>
      <c r="VNM210" s="875"/>
      <c r="VNN210" s="875"/>
      <c r="VNO210" s="875"/>
      <c r="VNP210" s="875"/>
      <c r="VNQ210" s="875"/>
      <c r="VNR210" s="875"/>
      <c r="VNS210" s="875"/>
      <c r="VNT210" s="875"/>
      <c r="VNU210" s="875"/>
      <c r="VNV210" s="875"/>
      <c r="VNW210" s="875"/>
      <c r="VNX210" s="875"/>
      <c r="VNY210" s="875"/>
      <c r="VNZ210" s="875"/>
      <c r="VOA210" s="875"/>
      <c r="VOB210" s="875"/>
      <c r="VOC210" s="875"/>
      <c r="VOD210" s="875"/>
      <c r="VOE210" s="875"/>
      <c r="VOF210" s="875"/>
      <c r="VOG210" s="875"/>
      <c r="VOH210" s="875"/>
      <c r="VOI210" s="875"/>
      <c r="VOJ210" s="875"/>
      <c r="VOK210" s="875"/>
      <c r="VOL210" s="875"/>
      <c r="VOM210" s="875"/>
      <c r="VON210" s="875"/>
      <c r="VOO210" s="875"/>
      <c r="VOP210" s="875"/>
      <c r="VOQ210" s="875"/>
      <c r="VOR210" s="875"/>
      <c r="VOS210" s="875"/>
      <c r="VOT210" s="875"/>
      <c r="VOU210" s="875"/>
      <c r="VOV210" s="875"/>
      <c r="VOW210" s="875"/>
      <c r="VOX210" s="875"/>
      <c r="VOY210" s="875"/>
      <c r="VOZ210" s="875"/>
      <c r="VPA210" s="875"/>
      <c r="VPB210" s="875"/>
      <c r="VPC210" s="875"/>
      <c r="VPD210" s="875"/>
      <c r="VPE210" s="875"/>
      <c r="VPF210" s="875"/>
      <c r="VPG210" s="875"/>
      <c r="VPH210" s="875"/>
      <c r="VPI210" s="875"/>
      <c r="VPJ210" s="875"/>
      <c r="VPK210" s="875"/>
      <c r="VPL210" s="875"/>
      <c r="VPM210" s="875"/>
      <c r="VPN210" s="875"/>
      <c r="VPO210" s="875"/>
      <c r="VPP210" s="875"/>
      <c r="VPQ210" s="875"/>
      <c r="VPR210" s="875"/>
      <c r="VPS210" s="875"/>
      <c r="VPT210" s="875"/>
      <c r="VPU210" s="875"/>
      <c r="VPV210" s="875"/>
      <c r="VPW210" s="875"/>
      <c r="VPX210" s="875"/>
      <c r="VPY210" s="875"/>
      <c r="VPZ210" s="875"/>
      <c r="VQA210" s="875"/>
      <c r="VQB210" s="875"/>
      <c r="VQC210" s="875"/>
      <c r="VQD210" s="875"/>
      <c r="VQE210" s="875"/>
      <c r="VQF210" s="875"/>
      <c r="VQG210" s="875"/>
      <c r="VQH210" s="875"/>
      <c r="VQI210" s="875"/>
      <c r="VQJ210" s="875"/>
      <c r="VQK210" s="875"/>
      <c r="VQL210" s="875"/>
      <c r="VQM210" s="875"/>
      <c r="VQN210" s="875"/>
      <c r="VQO210" s="875"/>
      <c r="VQP210" s="875"/>
      <c r="VQQ210" s="875"/>
      <c r="VQR210" s="875"/>
      <c r="VQS210" s="875"/>
      <c r="VQT210" s="875"/>
      <c r="VQU210" s="875"/>
      <c r="VQV210" s="875"/>
      <c r="VQW210" s="875"/>
      <c r="VQX210" s="875"/>
      <c r="VQY210" s="875"/>
      <c r="VQZ210" s="875"/>
      <c r="VRA210" s="875"/>
      <c r="VRB210" s="875"/>
      <c r="VRC210" s="875"/>
      <c r="VRD210" s="875"/>
      <c r="VRE210" s="875"/>
      <c r="VRF210" s="875"/>
      <c r="VRG210" s="875"/>
      <c r="VRH210" s="875"/>
      <c r="VRI210" s="875"/>
      <c r="VRJ210" s="875"/>
      <c r="VRK210" s="875"/>
      <c r="VRL210" s="875"/>
      <c r="VRM210" s="875"/>
      <c r="VRN210" s="875"/>
      <c r="VRO210" s="875"/>
      <c r="VRP210" s="875"/>
      <c r="VRQ210" s="875"/>
      <c r="VRS210" s="875"/>
      <c r="VRT210" s="875"/>
      <c r="VRU210" s="875"/>
      <c r="VRV210" s="875"/>
      <c r="VRW210" s="875"/>
      <c r="VRX210" s="875"/>
      <c r="VRY210" s="875"/>
      <c r="VRZ210" s="875"/>
      <c r="VSA210" s="875"/>
      <c r="VSB210" s="875"/>
      <c r="VSC210" s="875"/>
      <c r="VSD210" s="875"/>
      <c r="VSE210" s="875"/>
      <c r="VSF210" s="875"/>
      <c r="VSG210" s="875"/>
      <c r="VSH210" s="875"/>
      <c r="VSI210" s="875"/>
      <c r="VSJ210" s="875"/>
      <c r="VSK210" s="875"/>
      <c r="VSL210" s="875"/>
      <c r="VSM210" s="875"/>
      <c r="VSN210" s="875"/>
      <c r="VSO210" s="875"/>
      <c r="VSP210" s="875"/>
      <c r="VSQ210" s="875"/>
      <c r="VSR210" s="875"/>
      <c r="VSS210" s="875"/>
      <c r="VST210" s="875"/>
      <c r="VSU210" s="875"/>
      <c r="VSV210" s="875"/>
      <c r="VSW210" s="875"/>
      <c r="VSX210" s="875"/>
      <c r="VSY210" s="875"/>
      <c r="VSZ210" s="875"/>
      <c r="VTA210" s="875"/>
      <c r="VTB210" s="875"/>
      <c r="VTC210" s="875"/>
      <c r="VTD210" s="875"/>
      <c r="VTE210" s="875"/>
      <c r="VTF210" s="875"/>
      <c r="VTG210" s="875"/>
      <c r="VTH210" s="875"/>
      <c r="VTI210" s="875"/>
      <c r="VTJ210" s="875"/>
      <c r="VTK210" s="875"/>
      <c r="VTL210" s="875"/>
      <c r="VTM210" s="875"/>
      <c r="VTN210" s="875"/>
      <c r="VTO210" s="875"/>
      <c r="VTP210" s="875"/>
      <c r="VTQ210" s="875"/>
      <c r="VTR210" s="875"/>
      <c r="VTS210" s="875"/>
      <c r="VTT210" s="875"/>
      <c r="VTU210" s="875"/>
      <c r="VTV210" s="875"/>
      <c r="VTW210" s="875"/>
      <c r="VTX210" s="875"/>
      <c r="VTY210" s="875"/>
      <c r="VTZ210" s="875"/>
      <c r="VUA210" s="875"/>
      <c r="VUB210" s="875"/>
      <c r="VUC210" s="875"/>
      <c r="VUD210" s="875"/>
      <c r="VUE210" s="875"/>
      <c r="VUF210" s="875"/>
      <c r="VUG210" s="875"/>
      <c r="VUH210" s="875"/>
      <c r="VUI210" s="875"/>
      <c r="VUJ210" s="875"/>
      <c r="VUK210" s="875"/>
      <c r="VUL210" s="875"/>
      <c r="VUM210" s="875"/>
      <c r="VUN210" s="875"/>
      <c r="VUO210" s="875"/>
      <c r="VUP210" s="875"/>
      <c r="VUQ210" s="875"/>
      <c r="VUR210" s="875"/>
      <c r="VUS210" s="875"/>
      <c r="VUT210" s="875"/>
      <c r="VUU210" s="875"/>
      <c r="VUV210" s="875"/>
      <c r="VUW210" s="875"/>
      <c r="VUX210" s="875"/>
      <c r="VUY210" s="875"/>
      <c r="VUZ210" s="875"/>
      <c r="VVA210" s="875"/>
      <c r="VVB210" s="875"/>
      <c r="VVC210" s="875"/>
      <c r="VVD210" s="875"/>
      <c r="VVE210" s="875"/>
      <c r="VVF210" s="875"/>
      <c r="VVG210" s="875"/>
      <c r="VVH210" s="875"/>
      <c r="VVI210" s="875"/>
      <c r="VVJ210" s="875"/>
      <c r="VVK210" s="875"/>
      <c r="VVL210" s="875"/>
      <c r="VVM210" s="875"/>
      <c r="VVN210" s="875"/>
      <c r="VVO210" s="875"/>
      <c r="VVP210" s="875"/>
      <c r="VVQ210" s="875"/>
      <c r="VVR210" s="875"/>
      <c r="VVS210" s="875"/>
      <c r="VVT210" s="875"/>
      <c r="VVU210" s="875"/>
      <c r="VVV210" s="875"/>
      <c r="VVW210" s="875"/>
      <c r="VVX210" s="875"/>
      <c r="VVY210" s="875"/>
      <c r="VVZ210" s="875"/>
      <c r="VWA210" s="875"/>
      <c r="VWB210" s="875"/>
      <c r="VWC210" s="875"/>
      <c r="VWD210" s="875"/>
      <c r="VWE210" s="875"/>
      <c r="VWF210" s="875"/>
      <c r="VWG210" s="875"/>
      <c r="VWH210" s="875"/>
      <c r="VWI210" s="875"/>
      <c r="VWJ210" s="875"/>
      <c r="VWK210" s="875"/>
      <c r="VWL210" s="875"/>
      <c r="VWM210" s="875"/>
      <c r="VWN210" s="875"/>
      <c r="VWO210" s="875"/>
      <c r="VWP210" s="875"/>
      <c r="VWQ210" s="875"/>
      <c r="VWR210" s="875"/>
      <c r="VWS210" s="875"/>
      <c r="VWT210" s="875"/>
      <c r="VWU210" s="875"/>
      <c r="VWV210" s="875"/>
      <c r="VWW210" s="875"/>
      <c r="VWX210" s="875"/>
      <c r="VWY210" s="875"/>
      <c r="VWZ210" s="875"/>
      <c r="VXA210" s="875"/>
      <c r="VXB210" s="875"/>
      <c r="VXC210" s="875"/>
      <c r="VXD210" s="875"/>
      <c r="VXE210" s="875"/>
      <c r="VXF210" s="875"/>
      <c r="VXG210" s="875"/>
      <c r="VXH210" s="875"/>
      <c r="VXI210" s="875"/>
      <c r="VXJ210" s="875"/>
      <c r="VXK210" s="875"/>
      <c r="VXL210" s="875"/>
      <c r="VXM210" s="875"/>
      <c r="VXN210" s="875"/>
      <c r="VXO210" s="875"/>
      <c r="VXP210" s="875"/>
      <c r="VXQ210" s="875"/>
      <c r="VXR210" s="875"/>
      <c r="VXS210" s="875"/>
      <c r="VXT210" s="875"/>
      <c r="VXU210" s="875"/>
      <c r="VXV210" s="875"/>
      <c r="VXW210" s="875"/>
      <c r="VXX210" s="875"/>
      <c r="VXY210" s="875"/>
      <c r="VXZ210" s="875"/>
      <c r="VYA210" s="875"/>
      <c r="VYB210" s="875"/>
      <c r="VYC210" s="875"/>
      <c r="VYD210" s="875"/>
      <c r="VYE210" s="875"/>
      <c r="VYF210" s="875"/>
      <c r="VYG210" s="875"/>
      <c r="VYH210" s="875"/>
      <c r="VYI210" s="875"/>
      <c r="VYJ210" s="875"/>
      <c r="VYK210" s="875"/>
      <c r="VYL210" s="875"/>
      <c r="VYM210" s="875"/>
      <c r="VYN210" s="875"/>
      <c r="VYO210" s="875"/>
      <c r="VYP210" s="875"/>
      <c r="VYQ210" s="875"/>
      <c r="VYR210" s="875"/>
      <c r="VYS210" s="875"/>
      <c r="VYT210" s="875"/>
      <c r="VYU210" s="875"/>
      <c r="VYV210" s="875"/>
      <c r="VYW210" s="875"/>
      <c r="VYX210" s="875"/>
      <c r="VYY210" s="875"/>
      <c r="VYZ210" s="875"/>
      <c r="VZA210" s="875"/>
      <c r="VZB210" s="875"/>
      <c r="VZC210" s="875"/>
      <c r="VZD210" s="875"/>
      <c r="VZE210" s="875"/>
      <c r="VZF210" s="875"/>
      <c r="VZG210" s="875"/>
      <c r="VZH210" s="875"/>
      <c r="VZI210" s="875"/>
      <c r="VZJ210" s="875"/>
      <c r="VZK210" s="875"/>
      <c r="VZL210" s="875"/>
      <c r="VZM210" s="875"/>
      <c r="VZN210" s="875"/>
      <c r="VZO210" s="875"/>
      <c r="VZP210" s="875"/>
      <c r="VZQ210" s="875"/>
      <c r="VZR210" s="875"/>
      <c r="VZS210" s="875"/>
      <c r="VZT210" s="875"/>
      <c r="VZU210" s="875"/>
      <c r="VZV210" s="875"/>
      <c r="VZW210" s="875"/>
      <c r="VZX210" s="875"/>
      <c r="VZY210" s="875"/>
      <c r="VZZ210" s="875"/>
      <c r="WAA210" s="875"/>
      <c r="WAB210" s="875"/>
      <c r="WAC210" s="875"/>
      <c r="WAD210" s="875"/>
      <c r="WAE210" s="875"/>
      <c r="WAF210" s="875"/>
      <c r="WAG210" s="875"/>
      <c r="WAH210" s="875"/>
      <c r="WAI210" s="875"/>
      <c r="WAJ210" s="875"/>
      <c r="WAK210" s="875"/>
      <c r="WAL210" s="875"/>
      <c r="WAM210" s="875"/>
      <c r="WAN210" s="875"/>
      <c r="WAO210" s="875"/>
      <c r="WAP210" s="875"/>
      <c r="WAQ210" s="875"/>
      <c r="WAR210" s="875"/>
      <c r="WAS210" s="875"/>
      <c r="WAT210" s="875"/>
      <c r="WAU210" s="875"/>
      <c r="WAV210" s="875"/>
      <c r="WAW210" s="875"/>
      <c r="WAX210" s="875"/>
      <c r="WAY210" s="875"/>
      <c r="WAZ210" s="875"/>
      <c r="WBA210" s="875"/>
      <c r="WBB210" s="875"/>
      <c r="WBC210" s="875"/>
      <c r="WBD210" s="875"/>
      <c r="WBE210" s="875"/>
      <c r="WBF210" s="875"/>
      <c r="WBG210" s="875"/>
      <c r="WBH210" s="875"/>
      <c r="WBI210" s="875"/>
      <c r="WBJ210" s="875"/>
      <c r="WBK210" s="875"/>
      <c r="WBL210" s="875"/>
      <c r="WBM210" s="875"/>
      <c r="WBO210" s="875"/>
      <c r="WBP210" s="875"/>
      <c r="WBQ210" s="875"/>
      <c r="WBR210" s="875"/>
      <c r="WBS210" s="875"/>
      <c r="WBT210" s="875"/>
      <c r="WBU210" s="875"/>
      <c r="WBV210" s="875"/>
      <c r="WBW210" s="875"/>
      <c r="WBX210" s="875"/>
      <c r="WBY210" s="875"/>
      <c r="WBZ210" s="875"/>
      <c r="WCA210" s="875"/>
      <c r="WCB210" s="875"/>
      <c r="WCC210" s="875"/>
      <c r="WCD210" s="875"/>
      <c r="WCE210" s="875"/>
      <c r="WCF210" s="875"/>
      <c r="WCG210" s="875"/>
      <c r="WCH210" s="875"/>
      <c r="WCI210" s="875"/>
      <c r="WCJ210" s="875"/>
      <c r="WCK210" s="875"/>
      <c r="WCL210" s="875"/>
      <c r="WCM210" s="875"/>
      <c r="WCN210" s="875"/>
      <c r="WCO210" s="875"/>
      <c r="WCP210" s="875"/>
      <c r="WCQ210" s="875"/>
      <c r="WCR210" s="875"/>
      <c r="WCS210" s="875"/>
      <c r="WCT210" s="875"/>
      <c r="WCU210" s="875"/>
      <c r="WCV210" s="875"/>
      <c r="WCW210" s="875"/>
      <c r="WCX210" s="875"/>
      <c r="WCY210" s="875"/>
      <c r="WCZ210" s="875"/>
      <c r="WDA210" s="875"/>
      <c r="WDB210" s="875"/>
      <c r="WDC210" s="875"/>
      <c r="WDD210" s="875"/>
      <c r="WDE210" s="875"/>
      <c r="WDF210" s="875"/>
      <c r="WDG210" s="875"/>
      <c r="WDH210" s="875"/>
      <c r="WDI210" s="875"/>
      <c r="WDJ210" s="875"/>
      <c r="WDK210" s="875"/>
      <c r="WDL210" s="875"/>
      <c r="WDM210" s="875"/>
      <c r="WDN210" s="875"/>
      <c r="WDO210" s="875"/>
      <c r="WDP210" s="875"/>
      <c r="WDQ210" s="875"/>
      <c r="WDR210" s="875"/>
      <c r="WDS210" s="875"/>
      <c r="WDT210" s="875"/>
      <c r="WDU210" s="875"/>
      <c r="WDV210" s="875"/>
      <c r="WDW210" s="875"/>
      <c r="WDX210" s="875"/>
      <c r="WDY210" s="875"/>
      <c r="WDZ210" s="875"/>
      <c r="WEA210" s="875"/>
      <c r="WEB210" s="875"/>
      <c r="WEC210" s="875"/>
      <c r="WED210" s="875"/>
      <c r="WEE210" s="875"/>
      <c r="WEF210" s="875"/>
      <c r="WEG210" s="875"/>
      <c r="WEH210" s="875"/>
      <c r="WEI210" s="875"/>
      <c r="WEJ210" s="875"/>
      <c r="WEK210" s="875"/>
      <c r="WEL210" s="875"/>
      <c r="WEM210" s="875"/>
      <c r="WEN210" s="875"/>
      <c r="WEO210" s="875"/>
      <c r="WEP210" s="875"/>
      <c r="WEQ210" s="875"/>
      <c r="WER210" s="875"/>
      <c r="WES210" s="875"/>
      <c r="WET210" s="875"/>
      <c r="WEU210" s="875"/>
      <c r="WEV210" s="875"/>
      <c r="WEW210" s="875"/>
      <c r="WEX210" s="875"/>
      <c r="WEY210" s="875"/>
      <c r="WEZ210" s="875"/>
      <c r="WFA210" s="875"/>
      <c r="WFB210" s="875"/>
      <c r="WFC210" s="875"/>
      <c r="WFD210" s="875"/>
      <c r="WFE210" s="875"/>
      <c r="WFF210" s="875"/>
      <c r="WFG210" s="875"/>
      <c r="WFH210" s="875"/>
      <c r="WFI210" s="875"/>
      <c r="WFJ210" s="875"/>
      <c r="WFK210" s="875"/>
      <c r="WFL210" s="875"/>
      <c r="WFM210" s="875"/>
      <c r="WFN210" s="875"/>
      <c r="WFO210" s="875"/>
      <c r="WFP210" s="875"/>
      <c r="WFQ210" s="875"/>
      <c r="WFR210" s="875"/>
      <c r="WFS210" s="875"/>
      <c r="WFT210" s="875"/>
      <c r="WFU210" s="875"/>
      <c r="WFV210" s="875"/>
      <c r="WFW210" s="875"/>
      <c r="WFX210" s="875"/>
      <c r="WFY210" s="875"/>
      <c r="WFZ210" s="875"/>
      <c r="WGA210" s="875"/>
      <c r="WGB210" s="875"/>
      <c r="WGC210" s="875"/>
      <c r="WGD210" s="875"/>
      <c r="WGE210" s="875"/>
      <c r="WGF210" s="875"/>
      <c r="WGG210" s="875"/>
      <c r="WGH210" s="875"/>
      <c r="WGI210" s="875"/>
      <c r="WGJ210" s="875"/>
      <c r="WGK210" s="875"/>
      <c r="WGL210" s="875"/>
      <c r="WGM210" s="875"/>
      <c r="WGN210" s="875"/>
      <c r="WGO210" s="875"/>
      <c r="WGP210" s="875"/>
      <c r="WGQ210" s="875"/>
      <c r="WGR210" s="875"/>
      <c r="WGS210" s="875"/>
      <c r="WGT210" s="875"/>
      <c r="WGU210" s="875"/>
      <c r="WGV210" s="875"/>
      <c r="WGW210" s="875"/>
      <c r="WGX210" s="875"/>
      <c r="WGY210" s="875"/>
      <c r="WGZ210" s="875"/>
      <c r="WHA210" s="875"/>
      <c r="WHB210" s="875"/>
      <c r="WHC210" s="875"/>
      <c r="WHD210" s="875"/>
      <c r="WHE210" s="875"/>
      <c r="WHF210" s="875"/>
      <c r="WHG210" s="875"/>
      <c r="WHH210" s="875"/>
      <c r="WHI210" s="875"/>
      <c r="WHJ210" s="875"/>
      <c r="WHK210" s="875"/>
      <c r="WHL210" s="875"/>
      <c r="WHM210" s="875"/>
      <c r="WHN210" s="875"/>
      <c r="WHO210" s="875"/>
      <c r="WHP210" s="875"/>
      <c r="WHQ210" s="875"/>
      <c r="WHR210" s="875"/>
      <c r="WHS210" s="875"/>
      <c r="WHT210" s="875"/>
      <c r="WHU210" s="875"/>
      <c r="WHV210" s="875"/>
      <c r="WHW210" s="875"/>
      <c r="WHX210" s="875"/>
      <c r="WHY210" s="875"/>
      <c r="WHZ210" s="875"/>
      <c r="WIA210" s="875"/>
      <c r="WIB210" s="875"/>
      <c r="WIC210" s="875"/>
      <c r="WID210" s="875"/>
      <c r="WIE210" s="875"/>
      <c r="WIF210" s="875"/>
      <c r="WIG210" s="875"/>
      <c r="WIH210" s="875"/>
      <c r="WII210" s="875"/>
      <c r="WIJ210" s="875"/>
      <c r="WIK210" s="875"/>
      <c r="WIL210" s="875"/>
      <c r="WIM210" s="875"/>
      <c r="WIN210" s="875"/>
      <c r="WIO210" s="875"/>
      <c r="WIP210" s="875"/>
      <c r="WIQ210" s="875"/>
      <c r="WIR210" s="875"/>
      <c r="WIS210" s="875"/>
      <c r="WIT210" s="875"/>
      <c r="WIU210" s="875"/>
      <c r="WIV210" s="875"/>
      <c r="WIW210" s="875"/>
      <c r="WIX210" s="875"/>
      <c r="WIY210" s="875"/>
      <c r="WIZ210" s="875"/>
      <c r="WJA210" s="875"/>
      <c r="WJB210" s="875"/>
      <c r="WJC210" s="875"/>
      <c r="WJD210" s="875"/>
      <c r="WJE210" s="875"/>
      <c r="WJF210" s="875"/>
      <c r="WJG210" s="875"/>
      <c r="WJH210" s="875"/>
      <c r="WJI210" s="875"/>
      <c r="WJJ210" s="875"/>
      <c r="WJK210" s="875"/>
      <c r="WJL210" s="875"/>
      <c r="WJM210" s="875"/>
      <c r="WJN210" s="875"/>
      <c r="WJO210" s="875"/>
      <c r="WJP210" s="875"/>
      <c r="WJQ210" s="875"/>
      <c r="WJR210" s="875"/>
      <c r="WJS210" s="875"/>
      <c r="WJT210" s="875"/>
      <c r="WJU210" s="875"/>
      <c r="WJV210" s="875"/>
      <c r="WJW210" s="875"/>
      <c r="WJX210" s="875"/>
      <c r="WJY210" s="875"/>
      <c r="WJZ210" s="875"/>
      <c r="WKA210" s="875"/>
      <c r="WKB210" s="875"/>
      <c r="WKC210" s="875"/>
      <c r="WKD210" s="875"/>
      <c r="WKE210" s="875"/>
      <c r="WKF210" s="875"/>
      <c r="WKG210" s="875"/>
      <c r="WKH210" s="875"/>
      <c r="WKI210" s="875"/>
      <c r="WKJ210" s="875"/>
      <c r="WKK210" s="875"/>
      <c r="WKL210" s="875"/>
      <c r="WKM210" s="875"/>
      <c r="WKN210" s="875"/>
      <c r="WKO210" s="875"/>
      <c r="WKP210" s="875"/>
      <c r="WKQ210" s="875"/>
      <c r="WKR210" s="875"/>
      <c r="WKS210" s="875"/>
      <c r="WKT210" s="875"/>
      <c r="WKU210" s="875"/>
      <c r="WKV210" s="875"/>
      <c r="WKW210" s="875"/>
      <c r="WKX210" s="875"/>
      <c r="WKY210" s="875"/>
      <c r="WKZ210" s="875"/>
      <c r="WLA210" s="875"/>
      <c r="WLB210" s="875"/>
      <c r="WLC210" s="875"/>
      <c r="WLD210" s="875"/>
      <c r="WLE210" s="875"/>
      <c r="WLF210" s="875"/>
      <c r="WLG210" s="875"/>
      <c r="WLH210" s="875"/>
      <c r="WLI210" s="875"/>
      <c r="WLK210" s="875"/>
      <c r="WLL210" s="875"/>
      <c r="WLM210" s="875"/>
      <c r="WLN210" s="875"/>
      <c r="WLO210" s="875"/>
      <c r="WLP210" s="875"/>
      <c r="WLQ210" s="875"/>
      <c r="WLR210" s="875"/>
      <c r="WLS210" s="875"/>
      <c r="WLT210" s="875"/>
      <c r="WLU210" s="875"/>
      <c r="WLV210" s="875"/>
      <c r="WLW210" s="875"/>
      <c r="WLX210" s="875"/>
      <c r="WLY210" s="875"/>
      <c r="WLZ210" s="875"/>
      <c r="WMA210" s="875"/>
      <c r="WMB210" s="875"/>
      <c r="WMC210" s="875"/>
      <c r="WMD210" s="875"/>
      <c r="WME210" s="875"/>
      <c r="WMF210" s="875"/>
      <c r="WMG210" s="875"/>
      <c r="WMH210" s="875"/>
      <c r="WMI210" s="875"/>
      <c r="WMJ210" s="875"/>
      <c r="WMK210" s="875"/>
      <c r="WML210" s="875"/>
      <c r="WMM210" s="875"/>
      <c r="WMN210" s="875"/>
      <c r="WMO210" s="875"/>
      <c r="WMP210" s="875"/>
      <c r="WMQ210" s="875"/>
      <c r="WMR210" s="875"/>
      <c r="WMS210" s="875"/>
      <c r="WMT210" s="875"/>
      <c r="WMU210" s="875"/>
      <c r="WMV210" s="875"/>
      <c r="WMW210" s="875"/>
      <c r="WMX210" s="875"/>
      <c r="WMY210" s="875"/>
      <c r="WMZ210" s="875"/>
      <c r="WNA210" s="875"/>
      <c r="WNB210" s="875"/>
      <c r="WNC210" s="875"/>
      <c r="WND210" s="875"/>
      <c r="WNE210" s="875"/>
      <c r="WNF210" s="875"/>
      <c r="WNG210" s="875"/>
      <c r="WNH210" s="875"/>
      <c r="WNI210" s="875"/>
      <c r="WNJ210" s="875"/>
      <c r="WNK210" s="875"/>
      <c r="WNL210" s="875"/>
      <c r="WNM210" s="875"/>
      <c r="WNN210" s="875"/>
      <c r="WNO210" s="875"/>
      <c r="WNP210" s="875"/>
      <c r="WNQ210" s="875"/>
      <c r="WNR210" s="875"/>
      <c r="WNS210" s="875"/>
      <c r="WNT210" s="875"/>
      <c r="WNU210" s="875"/>
      <c r="WNV210" s="875"/>
      <c r="WNW210" s="875"/>
      <c r="WNX210" s="875"/>
      <c r="WNY210" s="875"/>
      <c r="WNZ210" s="875"/>
      <c r="WOA210" s="875"/>
      <c r="WOB210" s="875"/>
      <c r="WOC210" s="875"/>
      <c r="WOD210" s="875"/>
      <c r="WOE210" s="875"/>
      <c r="WOF210" s="875"/>
      <c r="WOG210" s="875"/>
      <c r="WOH210" s="875"/>
      <c r="WOI210" s="875"/>
      <c r="WOJ210" s="875"/>
      <c r="WOK210" s="875"/>
      <c r="WOL210" s="875"/>
      <c r="WOM210" s="875"/>
      <c r="WON210" s="875"/>
      <c r="WOO210" s="875"/>
      <c r="WOP210" s="875"/>
      <c r="WOQ210" s="875"/>
      <c r="WOR210" s="875"/>
      <c r="WOS210" s="875"/>
      <c r="WOT210" s="875"/>
      <c r="WOU210" s="875"/>
      <c r="WOV210" s="875"/>
      <c r="WOW210" s="875"/>
      <c r="WOX210" s="875"/>
      <c r="WOY210" s="875"/>
      <c r="WOZ210" s="875"/>
      <c r="WPA210" s="875"/>
      <c r="WPB210" s="875"/>
      <c r="WPC210" s="875"/>
      <c r="WPD210" s="875"/>
      <c r="WPE210" s="875"/>
      <c r="WPF210" s="875"/>
      <c r="WPG210" s="875"/>
      <c r="WPH210" s="875"/>
      <c r="WPI210" s="875"/>
      <c r="WPJ210" s="875"/>
      <c r="WPK210" s="875"/>
      <c r="WPL210" s="875"/>
      <c r="WPM210" s="875"/>
      <c r="WPN210" s="875"/>
      <c r="WPO210" s="875"/>
      <c r="WPP210" s="875"/>
      <c r="WPQ210" s="875"/>
      <c r="WPR210" s="875"/>
      <c r="WPS210" s="875"/>
      <c r="WPT210" s="875"/>
      <c r="WPU210" s="875"/>
      <c r="WPV210" s="875"/>
      <c r="WPW210" s="875"/>
      <c r="WPX210" s="875"/>
      <c r="WPY210" s="875"/>
      <c r="WPZ210" s="875"/>
      <c r="WQA210" s="875"/>
      <c r="WQB210" s="875"/>
      <c r="WQC210" s="875"/>
      <c r="WQD210" s="875"/>
      <c r="WQE210" s="875"/>
      <c r="WQF210" s="875"/>
      <c r="WQG210" s="875"/>
      <c r="WQH210" s="875"/>
      <c r="WQI210" s="875"/>
      <c r="WQJ210" s="875"/>
      <c r="WQK210" s="875"/>
      <c r="WQL210" s="875"/>
      <c r="WQM210" s="875"/>
      <c r="WQN210" s="875"/>
      <c r="WQO210" s="875"/>
      <c r="WQP210" s="875"/>
      <c r="WQQ210" s="875"/>
      <c r="WQR210" s="875"/>
      <c r="WQS210" s="875"/>
      <c r="WQT210" s="875"/>
      <c r="WQU210" s="875"/>
      <c r="WQV210" s="875"/>
      <c r="WQW210" s="875"/>
      <c r="WQX210" s="875"/>
      <c r="WQY210" s="875"/>
      <c r="WQZ210" s="875"/>
      <c r="WRA210" s="875"/>
      <c r="WRB210" s="875"/>
      <c r="WRC210" s="875"/>
      <c r="WRD210" s="875"/>
      <c r="WRE210" s="875"/>
      <c r="WRF210" s="875"/>
      <c r="WRG210" s="875"/>
      <c r="WRH210" s="875"/>
      <c r="WRI210" s="875"/>
      <c r="WRJ210" s="875"/>
      <c r="WRK210" s="875"/>
      <c r="WRL210" s="875"/>
      <c r="WRM210" s="875"/>
      <c r="WRN210" s="875"/>
      <c r="WRO210" s="875"/>
      <c r="WRP210" s="875"/>
      <c r="WRQ210" s="875"/>
      <c r="WRR210" s="875"/>
      <c r="WRS210" s="875"/>
      <c r="WRT210" s="875"/>
      <c r="WRU210" s="875"/>
      <c r="WRV210" s="875"/>
      <c r="WRW210" s="875"/>
      <c r="WRX210" s="875"/>
      <c r="WRY210" s="875"/>
      <c r="WRZ210" s="875"/>
      <c r="WSA210" s="875"/>
      <c r="WSB210" s="875"/>
      <c r="WSC210" s="875"/>
      <c r="WSD210" s="875"/>
      <c r="WSE210" s="875"/>
      <c r="WSF210" s="875"/>
      <c r="WSG210" s="875"/>
      <c r="WSH210" s="875"/>
      <c r="WSI210" s="875"/>
      <c r="WSJ210" s="875"/>
      <c r="WSK210" s="875"/>
      <c r="WSL210" s="875"/>
      <c r="WSM210" s="875"/>
      <c r="WSN210" s="875"/>
      <c r="WSO210" s="875"/>
      <c r="WSP210" s="875"/>
      <c r="WSQ210" s="875"/>
      <c r="WSR210" s="875"/>
      <c r="WSS210" s="875"/>
      <c r="WST210" s="875"/>
      <c r="WSU210" s="875"/>
      <c r="WSV210" s="875"/>
      <c r="WSW210" s="875"/>
      <c r="WSX210" s="875"/>
      <c r="WSY210" s="875"/>
      <c r="WSZ210" s="875"/>
      <c r="WTA210" s="875"/>
      <c r="WTB210" s="875"/>
      <c r="WTC210" s="875"/>
      <c r="WTD210" s="875"/>
      <c r="WTE210" s="875"/>
      <c r="WTF210" s="875"/>
      <c r="WTG210" s="875"/>
      <c r="WTH210" s="875"/>
      <c r="WTI210" s="875"/>
      <c r="WTJ210" s="875"/>
      <c r="WTK210" s="875"/>
      <c r="WTL210" s="875"/>
      <c r="WTM210" s="875"/>
      <c r="WTN210" s="875"/>
      <c r="WTO210" s="875"/>
      <c r="WTP210" s="875"/>
      <c r="WTQ210" s="875"/>
      <c r="WTR210" s="875"/>
      <c r="WTS210" s="875"/>
      <c r="WTT210" s="875"/>
      <c r="WTU210" s="875"/>
      <c r="WTV210" s="875"/>
      <c r="WTW210" s="875"/>
      <c r="WTX210" s="875"/>
      <c r="WTY210" s="875"/>
      <c r="WTZ210" s="875"/>
      <c r="WUA210" s="875"/>
      <c r="WUB210" s="875"/>
      <c r="WUC210" s="875"/>
      <c r="WUD210" s="875"/>
      <c r="WUE210" s="875"/>
      <c r="WUF210" s="875"/>
      <c r="WUG210" s="875"/>
      <c r="WUH210" s="875"/>
      <c r="WUI210" s="875"/>
      <c r="WUJ210" s="875"/>
      <c r="WUK210" s="875"/>
      <c r="WUL210" s="875"/>
      <c r="WUM210" s="875"/>
      <c r="WUN210" s="875"/>
      <c r="WUO210" s="875"/>
      <c r="WUP210" s="875"/>
      <c r="WUQ210" s="875"/>
      <c r="WUR210" s="875"/>
      <c r="WUS210" s="875"/>
      <c r="WUT210" s="875"/>
      <c r="WUU210" s="875"/>
      <c r="WUV210" s="875"/>
      <c r="WUW210" s="875"/>
      <c r="WUX210" s="875"/>
      <c r="WUY210" s="875"/>
      <c r="WUZ210" s="875"/>
      <c r="WVA210" s="875"/>
      <c r="WVB210" s="875"/>
      <c r="WVC210" s="875"/>
      <c r="WVD210" s="875"/>
      <c r="WVE210" s="875"/>
      <c r="WVG210" s="875"/>
      <c r="WVH210" s="875"/>
      <c r="WVI210" s="875"/>
      <c r="WVJ210" s="875"/>
      <c r="WVK210" s="875"/>
      <c r="WVL210" s="875"/>
      <c r="WVM210" s="875"/>
      <c r="WVN210" s="875"/>
      <c r="WVO210" s="875"/>
      <c r="WVP210" s="875"/>
      <c r="WVQ210" s="875"/>
      <c r="WVR210" s="875"/>
      <c r="WVS210" s="875"/>
      <c r="WVT210" s="875"/>
      <c r="WVU210" s="875"/>
      <c r="WVV210" s="875"/>
      <c r="WVW210" s="875"/>
      <c r="WVX210" s="875"/>
      <c r="WVY210" s="875"/>
      <c r="WVZ210" s="875"/>
      <c r="WWA210" s="875"/>
      <c r="WWB210" s="875"/>
      <c r="WWC210" s="875"/>
      <c r="WWD210" s="875"/>
      <c r="WWE210" s="875"/>
      <c r="WWF210" s="875"/>
      <c r="WWG210" s="875"/>
      <c r="WWH210" s="875"/>
      <c r="WWI210" s="875"/>
      <c r="WWJ210" s="875"/>
      <c r="WWK210" s="875"/>
      <c r="WWL210" s="875"/>
      <c r="WWM210" s="875"/>
      <c r="WWN210" s="875"/>
      <c r="WWO210" s="875"/>
      <c r="WWP210" s="875"/>
      <c r="WWQ210" s="875"/>
      <c r="WWR210" s="875"/>
      <c r="WWS210" s="875"/>
      <c r="WWT210" s="875"/>
      <c r="WWU210" s="875"/>
      <c r="WWV210" s="875"/>
      <c r="WWW210" s="875"/>
      <c r="WWX210" s="875"/>
      <c r="WWY210" s="875"/>
      <c r="WWZ210" s="875"/>
      <c r="WXA210" s="875"/>
      <c r="WXB210" s="875"/>
      <c r="WXC210" s="875"/>
      <c r="WXD210" s="875"/>
      <c r="WXE210" s="875"/>
      <c r="WXF210" s="875"/>
      <c r="WXG210" s="875"/>
      <c r="WXH210" s="875"/>
      <c r="WXI210" s="875"/>
      <c r="WXJ210" s="875"/>
      <c r="WXK210" s="875"/>
      <c r="WXL210" s="875"/>
      <c r="WXM210" s="875"/>
      <c r="WXN210" s="875"/>
      <c r="WXO210" s="875"/>
      <c r="WXP210" s="875"/>
      <c r="WXQ210" s="875"/>
      <c r="WXR210" s="875"/>
      <c r="WXS210" s="875"/>
      <c r="WXT210" s="875"/>
      <c r="WXU210" s="875"/>
      <c r="WXV210" s="875"/>
      <c r="WXW210" s="875"/>
      <c r="WXX210" s="875"/>
      <c r="WXY210" s="875"/>
      <c r="WXZ210" s="875"/>
      <c r="WYA210" s="875"/>
      <c r="WYB210" s="875"/>
      <c r="WYC210" s="875"/>
      <c r="WYD210" s="875"/>
      <c r="WYE210" s="875"/>
      <c r="WYF210" s="875"/>
      <c r="WYG210" s="875"/>
      <c r="WYH210" s="875"/>
      <c r="WYI210" s="875"/>
      <c r="WYJ210" s="875"/>
      <c r="WYK210" s="875"/>
      <c r="WYL210" s="875"/>
      <c r="WYM210" s="875"/>
      <c r="WYN210" s="875"/>
      <c r="WYO210" s="875"/>
      <c r="WYP210" s="875"/>
      <c r="WYQ210" s="875"/>
      <c r="WYR210" s="875"/>
      <c r="WYS210" s="875"/>
      <c r="WYT210" s="875"/>
      <c r="WYU210" s="875"/>
      <c r="WYV210" s="875"/>
      <c r="WYW210" s="875"/>
      <c r="WYX210" s="875"/>
      <c r="WYY210" s="875"/>
      <c r="WYZ210" s="875"/>
      <c r="WZA210" s="875"/>
      <c r="WZB210" s="875"/>
      <c r="WZC210" s="875"/>
      <c r="WZD210" s="875"/>
      <c r="WZE210" s="875"/>
      <c r="WZF210" s="875"/>
      <c r="WZG210" s="875"/>
      <c r="WZH210" s="875"/>
      <c r="WZI210" s="875"/>
      <c r="WZJ210" s="875"/>
      <c r="WZK210" s="875"/>
      <c r="WZL210" s="875"/>
      <c r="WZM210" s="875"/>
      <c r="WZN210" s="875"/>
      <c r="WZO210" s="875"/>
      <c r="WZP210" s="875"/>
      <c r="WZQ210" s="875"/>
      <c r="WZR210" s="875"/>
      <c r="WZS210" s="875"/>
      <c r="WZT210" s="875"/>
      <c r="WZU210" s="875"/>
      <c r="WZV210" s="875"/>
      <c r="WZW210" s="875"/>
      <c r="WZX210" s="875"/>
      <c r="WZY210" s="875"/>
      <c r="WZZ210" s="875"/>
      <c r="XAA210" s="875"/>
      <c r="XAB210" s="875"/>
      <c r="XAC210" s="875"/>
      <c r="XAD210" s="875"/>
      <c r="XAE210" s="875"/>
      <c r="XAF210" s="875"/>
      <c r="XAG210" s="875"/>
      <c r="XAH210" s="875"/>
      <c r="XAI210" s="875"/>
      <c r="XAJ210" s="875"/>
      <c r="XAK210" s="875"/>
      <c r="XAL210" s="875"/>
      <c r="XAM210" s="875"/>
      <c r="XAN210" s="875"/>
      <c r="XAO210" s="875"/>
      <c r="XAP210" s="875"/>
      <c r="XAQ210" s="875"/>
      <c r="XAR210" s="875"/>
      <c r="XAS210" s="875"/>
      <c r="XAT210" s="875"/>
      <c r="XAU210" s="875"/>
      <c r="XAV210" s="875"/>
      <c r="XAW210" s="875"/>
      <c r="XAX210" s="875"/>
      <c r="XAY210" s="875"/>
      <c r="XAZ210" s="875"/>
      <c r="XBA210" s="875"/>
      <c r="XBB210" s="875"/>
      <c r="XBC210" s="875"/>
      <c r="XBD210" s="875"/>
      <c r="XBE210" s="875"/>
      <c r="XBF210" s="875"/>
      <c r="XBG210" s="875"/>
      <c r="XBH210" s="875"/>
      <c r="XBI210" s="875"/>
      <c r="XBJ210" s="875"/>
      <c r="XBK210" s="875"/>
      <c r="XBL210" s="875"/>
      <c r="XBM210" s="875"/>
      <c r="XBN210" s="875"/>
      <c r="XBO210" s="875"/>
      <c r="XBP210" s="875"/>
      <c r="XBQ210" s="875"/>
      <c r="XBR210" s="875"/>
      <c r="XBS210" s="875"/>
      <c r="XBT210" s="875"/>
      <c r="XBU210" s="875"/>
      <c r="XBV210" s="875"/>
      <c r="XBW210" s="875"/>
      <c r="XBX210" s="875"/>
      <c r="XBY210" s="875"/>
      <c r="XBZ210" s="875"/>
      <c r="XCA210" s="875"/>
      <c r="XCB210" s="875"/>
      <c r="XCC210" s="875"/>
      <c r="XCD210" s="875"/>
      <c r="XCE210" s="875"/>
      <c r="XCF210" s="875"/>
      <c r="XCG210" s="875"/>
      <c r="XCH210" s="875"/>
      <c r="XCI210" s="875"/>
      <c r="XCJ210" s="875"/>
      <c r="XCK210" s="875"/>
      <c r="XCL210" s="875"/>
      <c r="XCM210" s="875"/>
      <c r="XCN210" s="875"/>
      <c r="XCO210" s="875"/>
      <c r="XCP210" s="875"/>
      <c r="XCQ210" s="875"/>
      <c r="XCR210" s="875"/>
      <c r="XCS210" s="875"/>
      <c r="XCT210" s="875"/>
      <c r="XCU210" s="875"/>
      <c r="XCV210" s="875"/>
      <c r="XCW210" s="875"/>
      <c r="XCX210" s="875"/>
      <c r="XCY210" s="875"/>
      <c r="XCZ210" s="875"/>
      <c r="XDA210" s="875"/>
      <c r="XDB210" s="875"/>
      <c r="XDC210" s="875"/>
      <c r="XDD210" s="875"/>
      <c r="XDE210" s="875"/>
      <c r="XDF210" s="875"/>
      <c r="XDG210" s="875"/>
      <c r="XDH210" s="875"/>
      <c r="XDI210" s="875"/>
      <c r="XDJ210" s="875"/>
      <c r="XDK210" s="875"/>
      <c r="XDL210" s="875"/>
      <c r="XDM210" s="875"/>
      <c r="XDN210" s="875"/>
      <c r="XDO210" s="875"/>
      <c r="XDP210" s="875"/>
      <c r="XDQ210" s="875"/>
      <c r="XDR210" s="875"/>
      <c r="XDS210" s="875"/>
      <c r="XDT210" s="875"/>
      <c r="XDU210" s="875"/>
      <c r="XDV210" s="875"/>
      <c r="XDW210" s="875"/>
      <c r="XDX210" s="875"/>
      <c r="XDY210" s="875"/>
      <c r="XDZ210" s="875"/>
      <c r="XEA210" s="875"/>
      <c r="XEB210" s="875"/>
      <c r="XEC210" s="875"/>
      <c r="XED210" s="875"/>
      <c r="XEE210" s="875"/>
      <c r="XEF210" s="875"/>
      <c r="XEG210" s="875"/>
      <c r="XEH210" s="875"/>
      <c r="XEI210" s="875"/>
      <c r="XEJ210" s="875"/>
      <c r="XEK210" s="875"/>
      <c r="XEL210" s="875"/>
      <c r="XEM210" s="875"/>
      <c r="XEN210" s="875"/>
      <c r="XEO210" s="875"/>
      <c r="XEP210" s="875"/>
      <c r="XEQ210" s="875"/>
      <c r="XER210" s="875"/>
      <c r="XES210" s="875"/>
      <c r="XET210" s="875"/>
      <c r="XEU210" s="875"/>
      <c r="XEV210" s="875"/>
      <c r="XEW210" s="875"/>
      <c r="XEX210" s="875"/>
      <c r="XEY210" s="875"/>
      <c r="XEZ210" s="875"/>
      <c r="XFA210" s="875"/>
      <c r="XFB210" s="875"/>
      <c r="XFC210" s="875"/>
    </row>
    <row r="211" spans="1:16383" s="232" customFormat="1" ht="15.75" x14ac:dyDescent="0.25">
      <c r="A211" s="220" t="s">
        <v>29</v>
      </c>
      <c r="B211" s="221"/>
      <c r="C211" s="221"/>
      <c r="D211" s="222"/>
      <c r="E211" s="223"/>
      <c r="F211" s="223"/>
      <c r="G211" s="224"/>
      <c r="H211" s="224"/>
      <c r="I211" s="225"/>
      <c r="J211" s="1639"/>
      <c r="K211" s="227"/>
      <c r="L211" s="228">
        <f>SUM(L204:L210)</f>
        <v>8383</v>
      </c>
      <c r="M211" s="229">
        <f>SUM(M204:M210)</f>
        <v>8383</v>
      </c>
      <c r="N211" s="230"/>
      <c r="O211" s="1640"/>
      <c r="P211" s="231"/>
    </row>
    <row r="212" spans="1:16383" x14ac:dyDescent="0.25">
      <c r="A212" s="100"/>
      <c r="B212" s="101"/>
      <c r="C212" s="100"/>
      <c r="D212" s="102"/>
      <c r="E212" s="100"/>
      <c r="F212" s="100"/>
      <c r="G212" s="100"/>
      <c r="H212" s="100"/>
      <c r="I212" s="100"/>
      <c r="J212" s="103"/>
      <c r="K212" s="100"/>
      <c r="L212" s="100"/>
      <c r="M212" s="100"/>
      <c r="N212" s="100"/>
      <c r="O212" s="103"/>
    </row>
    <row r="213" spans="1:16383" ht="18.75" x14ac:dyDescent="0.25">
      <c r="A213" s="106" t="s">
        <v>154</v>
      </c>
      <c r="B213" s="171">
        <f>+J211</f>
        <v>0</v>
      </c>
      <c r="E213" s="2"/>
      <c r="G213" s="110"/>
      <c r="H213" s="110"/>
      <c r="I213" s="110"/>
      <c r="J213" s="111"/>
      <c r="K213" s="110"/>
      <c r="L213" s="110"/>
      <c r="M213" s="100"/>
      <c r="N213" s="100"/>
      <c r="O213" s="103"/>
    </row>
    <row r="214" spans="1:16383" x14ac:dyDescent="0.25">
      <c r="F214" s="2"/>
    </row>
    <row r="215" spans="1:16383" ht="15.75" thickBot="1" x14ac:dyDescent="0.3">
      <c r="A215" s="47" t="s">
        <v>4907</v>
      </c>
    </row>
    <row r="216" spans="1:16383" ht="30.75" thickBot="1" x14ac:dyDescent="0.3">
      <c r="A216" s="233" t="s">
        <v>166</v>
      </c>
      <c r="B216" s="234" t="s">
        <v>167</v>
      </c>
      <c r="C216" s="233" t="s">
        <v>28</v>
      </c>
      <c r="D216" s="1600" t="s">
        <v>205</v>
      </c>
    </row>
    <row r="217" spans="1:16383" x14ac:dyDescent="0.25">
      <c r="A217" s="235" t="s">
        <v>206</v>
      </c>
      <c r="B217" s="236">
        <v>20</v>
      </c>
      <c r="C217" s="237">
        <v>0</v>
      </c>
      <c r="D217" s="1946">
        <f>+C217+C218+C219</f>
        <v>0</v>
      </c>
    </row>
    <row r="218" spans="1:16383" x14ac:dyDescent="0.25">
      <c r="A218" s="235" t="s">
        <v>207</v>
      </c>
      <c r="B218" s="107">
        <v>30</v>
      </c>
      <c r="C218" s="1488">
        <v>0</v>
      </c>
      <c r="D218" s="1927"/>
    </row>
    <row r="219" spans="1:16383" ht="15.75" thickBot="1" x14ac:dyDescent="0.3">
      <c r="A219" s="235" t="s">
        <v>208</v>
      </c>
      <c r="B219" s="238">
        <v>40</v>
      </c>
      <c r="C219" s="239">
        <v>0</v>
      </c>
      <c r="D219" s="1947"/>
    </row>
    <row r="220" spans="1:16383" x14ac:dyDescent="0.25">
      <c r="A220" s="172"/>
      <c r="B220" s="54"/>
      <c r="C220" s="1574"/>
      <c r="D220" s="1574"/>
    </row>
    <row r="221" spans="1:16383" ht="15.75" thickBot="1" x14ac:dyDescent="0.3">
      <c r="A221" s="240" t="s">
        <v>4908</v>
      </c>
      <c r="B221" s="54"/>
      <c r="C221" s="1574"/>
      <c r="D221" s="1574"/>
    </row>
    <row r="222" spans="1:16383" ht="30.75" thickBot="1" x14ac:dyDescent="0.3">
      <c r="A222" s="233" t="s">
        <v>166</v>
      </c>
      <c r="B222" s="234" t="s">
        <v>167</v>
      </c>
      <c r="C222" s="233" t="s">
        <v>28</v>
      </c>
      <c r="D222" s="1600" t="s">
        <v>205</v>
      </c>
    </row>
    <row r="223" spans="1:16383" x14ac:dyDescent="0.25">
      <c r="A223" s="235" t="s">
        <v>206</v>
      </c>
      <c r="B223" s="236">
        <v>20</v>
      </c>
      <c r="C223" s="237">
        <v>0</v>
      </c>
      <c r="D223" s="1946">
        <f>+C223+C224+C225</f>
        <v>0</v>
      </c>
    </row>
    <row r="224" spans="1:16383" x14ac:dyDescent="0.25">
      <c r="A224" s="235" t="s">
        <v>207</v>
      </c>
      <c r="B224" s="107">
        <v>30</v>
      </c>
      <c r="C224" s="1488">
        <v>0</v>
      </c>
      <c r="D224" s="1927"/>
    </row>
    <row r="225" spans="1:16" ht="15.75" thickBot="1" x14ac:dyDescent="0.3">
      <c r="A225" s="235" t="s">
        <v>208</v>
      </c>
      <c r="B225" s="238">
        <v>40</v>
      </c>
      <c r="C225" s="239">
        <v>0</v>
      </c>
      <c r="D225" s="1947"/>
    </row>
    <row r="226" spans="1:16" ht="15.75" thickBot="1" x14ac:dyDescent="0.3">
      <c r="A226" s="47" t="s">
        <v>4909</v>
      </c>
    </row>
    <row r="227" spans="1:16" ht="30.75" thickBot="1" x14ac:dyDescent="0.3">
      <c r="A227" s="233" t="s">
        <v>166</v>
      </c>
      <c r="B227" s="234" t="s">
        <v>167</v>
      </c>
      <c r="C227" s="233" t="s">
        <v>28</v>
      </c>
      <c r="D227" s="1600" t="s">
        <v>205</v>
      </c>
    </row>
    <row r="228" spans="1:16" x14ac:dyDescent="0.25">
      <c r="A228" s="235" t="s">
        <v>206</v>
      </c>
      <c r="B228" s="236">
        <v>20</v>
      </c>
      <c r="C228" s="237">
        <v>0</v>
      </c>
      <c r="D228" s="1946">
        <f>+C228+C229+C230</f>
        <v>0</v>
      </c>
    </row>
    <row r="229" spans="1:16" x14ac:dyDescent="0.25">
      <c r="A229" s="235" t="s">
        <v>207</v>
      </c>
      <c r="B229" s="107">
        <v>30</v>
      </c>
      <c r="C229" s="1488">
        <v>0</v>
      </c>
      <c r="D229" s="1927"/>
    </row>
    <row r="230" spans="1:16" ht="15.75" thickBot="1" x14ac:dyDescent="0.3">
      <c r="A230" s="235" t="s">
        <v>208</v>
      </c>
      <c r="B230" s="238">
        <v>40</v>
      </c>
      <c r="C230" s="239">
        <v>0</v>
      </c>
      <c r="D230" s="1947"/>
    </row>
    <row r="231" spans="1:16" s="137" customFormat="1" ht="15.75" thickBot="1" x14ac:dyDescent="0.3">
      <c r="A231" s="240" t="s">
        <v>4910</v>
      </c>
      <c r="B231" s="173"/>
      <c r="C231" s="1616"/>
      <c r="D231" s="1616"/>
      <c r="J231" s="175"/>
      <c r="O231" s="175"/>
    </row>
    <row r="232" spans="1:16" ht="30.75" thickBot="1" x14ac:dyDescent="0.3">
      <c r="A232" s="233" t="s">
        <v>166</v>
      </c>
      <c r="B232" s="234" t="s">
        <v>167</v>
      </c>
      <c r="C232" s="233" t="s">
        <v>28</v>
      </c>
      <c r="D232" s="1600" t="s">
        <v>205</v>
      </c>
    </row>
    <row r="233" spans="1:16" x14ac:dyDescent="0.25">
      <c r="A233" s="235" t="s">
        <v>206</v>
      </c>
      <c r="B233" s="236">
        <v>20</v>
      </c>
      <c r="C233" s="237">
        <v>0</v>
      </c>
      <c r="D233" s="1946">
        <f>+C233+C234+C235</f>
        <v>0</v>
      </c>
    </row>
    <row r="234" spans="1:16" x14ac:dyDescent="0.25">
      <c r="A234" s="235" t="s">
        <v>207</v>
      </c>
      <c r="B234" s="107">
        <v>30</v>
      </c>
      <c r="C234" s="1488">
        <v>0</v>
      </c>
      <c r="D234" s="1927"/>
    </row>
    <row r="235" spans="1:16" ht="15.75" thickBot="1" x14ac:dyDescent="0.3">
      <c r="A235" s="235" t="s">
        <v>208</v>
      </c>
      <c r="B235" s="238">
        <v>40</v>
      </c>
      <c r="C235" s="239">
        <v>0</v>
      </c>
      <c r="D235" s="1947"/>
    </row>
    <row r="236" spans="1:16" s="137" customFormat="1" x14ac:dyDescent="0.25">
      <c r="A236" s="172"/>
      <c r="B236" s="173"/>
      <c r="C236" s="1616"/>
      <c r="D236" s="1616"/>
      <c r="J236" s="175"/>
      <c r="O236" s="175"/>
    </row>
    <row r="237" spans="1:16" s="137" customFormat="1" ht="15.75" thickBot="1" x14ac:dyDescent="0.3">
      <c r="A237" s="172"/>
      <c r="B237" s="173"/>
      <c r="C237" s="1616"/>
      <c r="D237" s="1616"/>
      <c r="J237" s="175"/>
      <c r="O237" s="175"/>
    </row>
    <row r="238" spans="1:16" ht="27" thickBot="1" x14ac:dyDescent="0.3">
      <c r="A238" s="1903" t="s">
        <v>155</v>
      </c>
      <c r="B238" s="1904"/>
      <c r="C238" s="1904"/>
      <c r="D238" s="1904"/>
      <c r="E238" s="1904"/>
      <c r="F238" s="1904"/>
      <c r="G238" s="1904"/>
      <c r="H238" s="1904"/>
      <c r="I238" s="1904"/>
      <c r="J238" s="1904"/>
      <c r="K238" s="1904"/>
      <c r="L238" s="1904"/>
      <c r="M238" s="1905"/>
    </row>
    <row r="240" spans="1:16" ht="75" x14ac:dyDescent="0.25">
      <c r="A240" s="1896" t="s">
        <v>95</v>
      </c>
      <c r="B240" s="2084" t="s">
        <v>96</v>
      </c>
      <c r="C240" s="1896" t="s">
        <v>97</v>
      </c>
      <c r="D240" s="1896" t="s">
        <v>98</v>
      </c>
      <c r="E240" s="1896" t="s">
        <v>99</v>
      </c>
      <c r="F240" s="1896" t="s">
        <v>100</v>
      </c>
      <c r="G240" s="1896" t="s">
        <v>101</v>
      </c>
      <c r="H240" s="1896" t="s">
        <v>102</v>
      </c>
      <c r="I240" s="1898" t="s">
        <v>103</v>
      </c>
      <c r="J240" s="1899"/>
      <c r="K240" s="1900"/>
      <c r="L240" s="1522" t="s">
        <v>104</v>
      </c>
      <c r="M240" s="1522" t="s">
        <v>105</v>
      </c>
      <c r="N240" s="1522" t="s">
        <v>106</v>
      </c>
      <c r="O240" s="1898" t="s">
        <v>81</v>
      </c>
      <c r="P240" s="1900"/>
    </row>
    <row r="241" spans="1:16" ht="30" x14ac:dyDescent="0.25">
      <c r="A241" s="1897"/>
      <c r="B241" s="2085"/>
      <c r="C241" s="1897"/>
      <c r="D241" s="1897"/>
      <c r="E241" s="1897"/>
      <c r="F241" s="1897"/>
      <c r="G241" s="1897"/>
      <c r="H241" s="1897"/>
      <c r="I241" s="176" t="s">
        <v>107</v>
      </c>
      <c r="J241" s="177" t="s">
        <v>108</v>
      </c>
      <c r="K241" s="176" t="s">
        <v>109</v>
      </c>
      <c r="L241" s="1522"/>
      <c r="M241" s="1522"/>
      <c r="N241" s="1522"/>
      <c r="O241" s="1473"/>
      <c r="P241" s="1474"/>
    </row>
    <row r="242" spans="1:16" ht="45" x14ac:dyDescent="0.25">
      <c r="A242" s="181" t="s">
        <v>156</v>
      </c>
      <c r="B242" s="1581" t="s">
        <v>4911</v>
      </c>
      <c r="C242" s="1534" t="s">
        <v>4912</v>
      </c>
      <c r="D242" s="184">
        <v>39288157</v>
      </c>
      <c r="E242" s="185" t="s">
        <v>4913</v>
      </c>
      <c r="F242" s="1490" t="s">
        <v>184</v>
      </c>
      <c r="G242" s="1532">
        <v>38804</v>
      </c>
      <c r="H242" s="1531" t="s">
        <v>86</v>
      </c>
      <c r="I242" s="1534" t="s">
        <v>198</v>
      </c>
      <c r="J242" s="1536" t="s">
        <v>4914</v>
      </c>
      <c r="K242" s="1536" t="s">
        <v>146</v>
      </c>
      <c r="L242" s="1488" t="s">
        <v>19</v>
      </c>
      <c r="M242" s="1488" t="s">
        <v>19</v>
      </c>
      <c r="N242" s="1488" t="s">
        <v>19</v>
      </c>
      <c r="O242" s="1945"/>
      <c r="P242" s="1945"/>
    </row>
    <row r="243" spans="1:16" ht="30" x14ac:dyDescent="0.25">
      <c r="A243" s="181" t="s">
        <v>160</v>
      </c>
      <c r="B243" s="1581" t="s">
        <v>4911</v>
      </c>
      <c r="C243" s="1534" t="s">
        <v>4915</v>
      </c>
      <c r="D243" s="184">
        <v>3499616</v>
      </c>
      <c r="E243" s="185" t="s">
        <v>209</v>
      </c>
      <c r="F243" s="1490" t="s">
        <v>192</v>
      </c>
      <c r="G243" s="1532">
        <v>34597</v>
      </c>
      <c r="H243" s="1531" t="s">
        <v>86</v>
      </c>
      <c r="I243" s="1534" t="s">
        <v>4916</v>
      </c>
      <c r="J243" s="1536" t="s">
        <v>4917</v>
      </c>
      <c r="K243" s="1536" t="s">
        <v>146</v>
      </c>
      <c r="L243" s="1488" t="s">
        <v>19</v>
      </c>
      <c r="M243" s="1488" t="s">
        <v>19</v>
      </c>
      <c r="N243" s="1488" t="s">
        <v>19</v>
      </c>
      <c r="O243" s="1969"/>
      <c r="P243" s="1970"/>
    </row>
    <row r="244" spans="1:16" ht="30" x14ac:dyDescent="0.25">
      <c r="A244" s="181" t="s">
        <v>162</v>
      </c>
      <c r="B244" s="1581" t="s">
        <v>4911</v>
      </c>
      <c r="C244" s="1534" t="s">
        <v>4918</v>
      </c>
      <c r="D244" s="184">
        <v>1067867938</v>
      </c>
      <c r="E244" s="185" t="s">
        <v>4919</v>
      </c>
      <c r="F244" s="186" t="s">
        <v>210</v>
      </c>
      <c r="G244" s="1532">
        <v>39804</v>
      </c>
      <c r="H244" s="1531" t="s">
        <v>86</v>
      </c>
      <c r="I244" s="1534"/>
      <c r="J244" s="1536"/>
      <c r="K244" s="1536"/>
      <c r="L244" s="1488" t="s">
        <v>19</v>
      </c>
      <c r="M244" s="1488" t="s">
        <v>19</v>
      </c>
      <c r="N244" s="1488" t="s">
        <v>19</v>
      </c>
      <c r="O244" s="1945"/>
      <c r="P244" s="1945"/>
    </row>
    <row r="245" spans="1:16" ht="60" x14ac:dyDescent="0.25">
      <c r="A245" s="2008" t="s">
        <v>4920</v>
      </c>
      <c r="B245" s="2077" t="s">
        <v>195</v>
      </c>
      <c r="C245" s="1924" t="s">
        <v>4921</v>
      </c>
      <c r="D245" s="2079">
        <v>30687498</v>
      </c>
      <c r="E245" s="1924" t="s">
        <v>4913</v>
      </c>
      <c r="F245" s="1924" t="s">
        <v>184</v>
      </c>
      <c r="G245" s="1930">
        <v>41534</v>
      </c>
      <c r="H245" s="1942" t="s">
        <v>86</v>
      </c>
      <c r="I245" s="1534" t="s">
        <v>4922</v>
      </c>
      <c r="J245" s="1536" t="s">
        <v>4923</v>
      </c>
      <c r="K245" s="1536" t="s">
        <v>146</v>
      </c>
      <c r="L245" s="1885" t="s">
        <v>19</v>
      </c>
      <c r="M245" s="1885" t="s">
        <v>19</v>
      </c>
      <c r="N245" s="1885" t="s">
        <v>19</v>
      </c>
      <c r="O245" s="1965"/>
      <c r="P245" s="1966"/>
    </row>
    <row r="246" spans="1:16" ht="30" x14ac:dyDescent="0.25">
      <c r="A246" s="2009"/>
      <c r="B246" s="2082"/>
      <c r="C246" s="1925"/>
      <c r="D246" s="2083"/>
      <c r="E246" s="1925"/>
      <c r="F246" s="1925"/>
      <c r="G246" s="1931"/>
      <c r="H246" s="1944"/>
      <c r="I246" s="1534" t="s">
        <v>198</v>
      </c>
      <c r="J246" s="1536" t="s">
        <v>4924</v>
      </c>
      <c r="K246" s="1536" t="s">
        <v>146</v>
      </c>
      <c r="L246" s="1927"/>
      <c r="M246" s="1927"/>
      <c r="N246" s="1927"/>
      <c r="O246" s="2062"/>
      <c r="P246" s="2081"/>
    </row>
    <row r="247" spans="1:16" ht="30" x14ac:dyDescent="0.25">
      <c r="A247" s="2010"/>
      <c r="B247" s="2078"/>
      <c r="C247" s="1926"/>
      <c r="D247" s="2080"/>
      <c r="E247" s="1926"/>
      <c r="F247" s="1926"/>
      <c r="G247" s="1932"/>
      <c r="H247" s="1943"/>
      <c r="I247" s="1534" t="s">
        <v>198</v>
      </c>
      <c r="J247" s="1536" t="s">
        <v>4925</v>
      </c>
      <c r="K247" s="1536" t="s">
        <v>146</v>
      </c>
      <c r="L247" s="1886"/>
      <c r="M247" s="1886"/>
      <c r="N247" s="1886"/>
      <c r="O247" s="1967"/>
      <c r="P247" s="1968"/>
    </row>
    <row r="248" spans="1:16" ht="60" x14ac:dyDescent="0.25">
      <c r="A248" s="1528" t="s">
        <v>4926</v>
      </c>
      <c r="B248" s="144" t="s">
        <v>195</v>
      </c>
      <c r="C248" s="1490" t="s">
        <v>4927</v>
      </c>
      <c r="D248" s="186">
        <v>50921309</v>
      </c>
      <c r="E248" s="1490" t="s">
        <v>4928</v>
      </c>
      <c r="F248" s="1528" t="s">
        <v>130</v>
      </c>
      <c r="G248" s="1491">
        <v>36890</v>
      </c>
      <c r="H248" s="1489" t="s">
        <v>86</v>
      </c>
      <c r="I248" s="1490" t="s">
        <v>193</v>
      </c>
      <c r="J248" s="1489" t="s">
        <v>4929</v>
      </c>
      <c r="K248" s="1489" t="s">
        <v>146</v>
      </c>
      <c r="L248" s="1485" t="s">
        <v>19</v>
      </c>
      <c r="M248" s="1485" t="s">
        <v>19</v>
      </c>
      <c r="N248" s="1485" t="s">
        <v>19</v>
      </c>
      <c r="O248" s="1969"/>
      <c r="P248" s="1970"/>
    </row>
    <row r="249" spans="1:16" x14ac:dyDescent="0.25">
      <c r="A249" s="181" t="s">
        <v>4930</v>
      </c>
      <c r="B249" s="144" t="s">
        <v>195</v>
      </c>
      <c r="C249" s="1534" t="s">
        <v>4931</v>
      </c>
      <c r="D249" s="184">
        <v>1063354411</v>
      </c>
      <c r="E249" s="185" t="s">
        <v>211</v>
      </c>
      <c r="F249" s="1490" t="s">
        <v>184</v>
      </c>
      <c r="G249" s="1532">
        <v>41534</v>
      </c>
      <c r="H249" s="1531" t="s">
        <v>86</v>
      </c>
      <c r="I249" s="1534"/>
      <c r="J249" s="1536"/>
      <c r="K249" s="1536"/>
      <c r="L249" s="1469" t="s">
        <v>19</v>
      </c>
      <c r="M249" s="1469" t="s">
        <v>19</v>
      </c>
      <c r="N249" s="1469" t="s">
        <v>19</v>
      </c>
      <c r="O249" s="1969"/>
      <c r="P249" s="1970"/>
    </row>
    <row r="250" spans="1:16" s="180" customFormat="1" ht="75" x14ac:dyDescent="0.25">
      <c r="A250" s="1528" t="s">
        <v>4932</v>
      </c>
      <c r="B250" s="144" t="s">
        <v>4933</v>
      </c>
      <c r="C250" s="1490" t="s">
        <v>4934</v>
      </c>
      <c r="D250" s="797">
        <v>50921379</v>
      </c>
      <c r="E250" s="1490" t="s">
        <v>201</v>
      </c>
      <c r="F250" s="1490" t="s">
        <v>212</v>
      </c>
      <c r="G250" s="1491">
        <v>39736</v>
      </c>
      <c r="H250" s="1489" t="s">
        <v>86</v>
      </c>
      <c r="I250" s="1490" t="s">
        <v>4935</v>
      </c>
      <c r="J250" s="1489" t="s">
        <v>4936</v>
      </c>
      <c r="K250" s="1489" t="s">
        <v>146</v>
      </c>
      <c r="L250" s="1490" t="s">
        <v>19</v>
      </c>
      <c r="M250" s="1490" t="s">
        <v>19</v>
      </c>
      <c r="N250" s="1490" t="s">
        <v>19</v>
      </c>
      <c r="O250" s="1949"/>
      <c r="P250" s="1949"/>
    </row>
    <row r="251" spans="1:16" ht="75" x14ac:dyDescent="0.25">
      <c r="A251" s="2008" t="s">
        <v>4937</v>
      </c>
      <c r="B251" s="2077" t="s">
        <v>4933</v>
      </c>
      <c r="C251" s="1924" t="s">
        <v>4938</v>
      </c>
      <c r="D251" s="2079">
        <v>1070812791</v>
      </c>
      <c r="E251" s="1924" t="s">
        <v>4939</v>
      </c>
      <c r="F251" s="1924" t="s">
        <v>130</v>
      </c>
      <c r="G251" s="1930">
        <v>40164</v>
      </c>
      <c r="H251" s="1942" t="s">
        <v>86</v>
      </c>
      <c r="I251" s="1490" t="s">
        <v>4935</v>
      </c>
      <c r="J251" s="215" t="s">
        <v>4940</v>
      </c>
      <c r="K251" s="1536" t="s">
        <v>146</v>
      </c>
      <c r="L251" s="1885" t="s">
        <v>19</v>
      </c>
      <c r="M251" s="1885" t="s">
        <v>19</v>
      </c>
      <c r="N251" s="1885" t="s">
        <v>19</v>
      </c>
      <c r="O251" s="1965"/>
      <c r="P251" s="1966"/>
    </row>
    <row r="252" spans="1:16" ht="30" x14ac:dyDescent="0.25">
      <c r="A252" s="2010"/>
      <c r="B252" s="2078"/>
      <c r="C252" s="1926"/>
      <c r="D252" s="2080"/>
      <c r="E252" s="1926"/>
      <c r="F252" s="1926"/>
      <c r="G252" s="1932"/>
      <c r="H252" s="1943"/>
      <c r="I252" s="1490" t="s">
        <v>117</v>
      </c>
      <c r="J252" s="1641" t="s">
        <v>4941</v>
      </c>
      <c r="K252" s="1536" t="s">
        <v>146</v>
      </c>
      <c r="L252" s="1886"/>
      <c r="M252" s="1886"/>
      <c r="N252" s="1886"/>
      <c r="O252" s="1967"/>
      <c r="P252" s="1968"/>
    </row>
    <row r="253" spans="1:16" ht="30" x14ac:dyDescent="0.25">
      <c r="A253" s="181" t="s">
        <v>4942</v>
      </c>
      <c r="B253" s="1581" t="s">
        <v>4933</v>
      </c>
      <c r="C253" s="1534" t="s">
        <v>4943</v>
      </c>
      <c r="D253" s="184">
        <v>30657474</v>
      </c>
      <c r="E253" s="185" t="s">
        <v>213</v>
      </c>
      <c r="F253" s="1490" t="s">
        <v>192</v>
      </c>
      <c r="G253" s="1532">
        <v>39515</v>
      </c>
      <c r="H253" s="1531" t="s">
        <v>86</v>
      </c>
      <c r="I253" s="1534"/>
      <c r="J253" s="1536"/>
      <c r="K253" s="1536"/>
      <c r="L253" s="1488" t="s">
        <v>19</v>
      </c>
      <c r="M253" s="1488" t="s">
        <v>19</v>
      </c>
      <c r="N253" s="1488" t="s">
        <v>19</v>
      </c>
      <c r="O253" s="1945"/>
      <c r="P253" s="1945"/>
    </row>
    <row r="254" spans="1:16" s="180" customFormat="1" ht="165" x14ac:dyDescent="0.25">
      <c r="A254" s="1528" t="s">
        <v>4944</v>
      </c>
      <c r="B254" s="144" t="s">
        <v>4945</v>
      </c>
      <c r="C254" s="1490" t="s">
        <v>4946</v>
      </c>
      <c r="D254" s="797">
        <v>34981858</v>
      </c>
      <c r="E254" s="1490" t="s">
        <v>4947</v>
      </c>
      <c r="F254" s="1490" t="s">
        <v>125</v>
      </c>
      <c r="G254" s="1491">
        <v>38834</v>
      </c>
      <c r="H254" s="1489" t="s">
        <v>86</v>
      </c>
      <c r="I254" s="1490" t="s">
        <v>214</v>
      </c>
      <c r="J254" s="1489" t="s">
        <v>4948</v>
      </c>
      <c r="K254" s="1489" t="s">
        <v>146</v>
      </c>
      <c r="L254" s="1490" t="s">
        <v>19</v>
      </c>
      <c r="M254" s="1490" t="s">
        <v>19</v>
      </c>
      <c r="N254" s="1490" t="s">
        <v>19</v>
      </c>
      <c r="O254" s="1949"/>
      <c r="P254" s="1949"/>
    </row>
    <row r="255" spans="1:16" s="180" customFormat="1" ht="75" x14ac:dyDescent="0.25">
      <c r="A255" s="1924" t="s">
        <v>4949</v>
      </c>
      <c r="B255" s="2077" t="s">
        <v>4945</v>
      </c>
      <c r="C255" s="1924" t="s">
        <v>4950</v>
      </c>
      <c r="D255" s="2079">
        <v>34983999</v>
      </c>
      <c r="E255" s="1924" t="s">
        <v>4951</v>
      </c>
      <c r="F255" s="1924" t="s">
        <v>192</v>
      </c>
      <c r="G255" s="1930">
        <v>33221</v>
      </c>
      <c r="H255" s="1942" t="s">
        <v>86</v>
      </c>
      <c r="I255" s="1490" t="s">
        <v>193</v>
      </c>
      <c r="J255" s="1489" t="s">
        <v>4952</v>
      </c>
      <c r="K255" s="1489" t="s">
        <v>146</v>
      </c>
      <c r="L255" s="1924" t="s">
        <v>19</v>
      </c>
      <c r="M255" s="1924" t="s">
        <v>19</v>
      </c>
      <c r="N255" s="1924" t="s">
        <v>19</v>
      </c>
      <c r="O255" s="2063"/>
      <c r="P255" s="2064"/>
    </row>
    <row r="256" spans="1:16" s="180" customFormat="1" ht="30" x14ac:dyDescent="0.25">
      <c r="A256" s="1926"/>
      <c r="B256" s="2078"/>
      <c r="C256" s="1926"/>
      <c r="D256" s="2080"/>
      <c r="E256" s="1926"/>
      <c r="F256" s="1926"/>
      <c r="G256" s="1932"/>
      <c r="H256" s="1943"/>
      <c r="I256" s="1490" t="s">
        <v>4953</v>
      </c>
      <c r="J256" s="1489" t="s">
        <v>4954</v>
      </c>
      <c r="K256" s="1489" t="s">
        <v>146</v>
      </c>
      <c r="L256" s="1926"/>
      <c r="M256" s="1926"/>
      <c r="N256" s="1926"/>
      <c r="O256" s="2067"/>
      <c r="P256" s="2068"/>
    </row>
    <row r="257" spans="1:16" ht="30" x14ac:dyDescent="0.25">
      <c r="A257" s="181" t="s">
        <v>4955</v>
      </c>
      <c r="B257" s="1581" t="s">
        <v>4945</v>
      </c>
      <c r="C257" s="1534" t="s">
        <v>4956</v>
      </c>
      <c r="D257" s="184">
        <v>23101536</v>
      </c>
      <c r="E257" s="185"/>
      <c r="F257" s="1490"/>
      <c r="G257" s="1575"/>
      <c r="H257" s="1531"/>
      <c r="I257" s="1534"/>
      <c r="J257" s="1536"/>
      <c r="K257" s="1536"/>
      <c r="L257" s="1488" t="s">
        <v>19</v>
      </c>
      <c r="M257" s="1488" t="s">
        <v>20</v>
      </c>
      <c r="N257" s="1488" t="s">
        <v>19</v>
      </c>
      <c r="O257" s="1949" t="s">
        <v>4957</v>
      </c>
      <c r="P257" s="1949"/>
    </row>
    <row r="258" spans="1:16" x14ac:dyDescent="0.25">
      <c r="A258" s="192"/>
      <c r="B258" s="193"/>
      <c r="C258" s="194"/>
      <c r="D258" s="194"/>
      <c r="E258" s="194"/>
      <c r="F258" s="194"/>
      <c r="G258" s="194"/>
      <c r="H258" s="195"/>
      <c r="I258" s="196"/>
      <c r="J258" s="197"/>
      <c r="K258" s="198"/>
      <c r="L258" s="35"/>
      <c r="M258" s="35"/>
      <c r="N258" s="35"/>
      <c r="O258" s="1574"/>
      <c r="P258" s="1574"/>
    </row>
    <row r="260" spans="1:16" x14ac:dyDescent="0.25">
      <c r="B260" s="48"/>
    </row>
    <row r="261" spans="1:16" x14ac:dyDescent="0.25">
      <c r="A261" s="47" t="s">
        <v>4907</v>
      </c>
      <c r="B261" s="1"/>
      <c r="J261" s="1"/>
    </row>
    <row r="262" spans="1:16" ht="15.75" thickBot="1" x14ac:dyDescent="0.3">
      <c r="B262" s="1"/>
      <c r="J262" s="1"/>
    </row>
    <row r="263" spans="1:16" ht="30" x14ac:dyDescent="0.25">
      <c r="A263" s="55" t="s">
        <v>18</v>
      </c>
      <c r="B263" s="55" t="s">
        <v>166</v>
      </c>
      <c r="C263" s="1522" t="s">
        <v>167</v>
      </c>
      <c r="D263" s="55" t="s">
        <v>28</v>
      </c>
      <c r="E263" s="1600" t="s">
        <v>168</v>
      </c>
      <c r="F263" s="200"/>
      <c r="J263" s="1"/>
    </row>
    <row r="264" spans="1:16" ht="108" x14ac:dyDescent="0.2">
      <c r="A264" s="2076" t="s">
        <v>169</v>
      </c>
      <c r="B264" s="201" t="s">
        <v>170</v>
      </c>
      <c r="C264" s="1488">
        <v>25</v>
      </c>
      <c r="D264" s="1488">
        <v>25</v>
      </c>
      <c r="E264" s="2073">
        <f>+D264+D265+D266</f>
        <v>60</v>
      </c>
      <c r="F264" s="202"/>
      <c r="J264" s="1"/>
    </row>
    <row r="265" spans="1:16" ht="96" x14ac:dyDescent="0.2">
      <c r="A265" s="2076"/>
      <c r="B265" s="201" t="s">
        <v>171</v>
      </c>
      <c r="C265" s="1490">
        <v>25</v>
      </c>
      <c r="D265" s="1488">
        <v>25</v>
      </c>
      <c r="E265" s="2074"/>
      <c r="F265" s="202"/>
      <c r="J265" s="1"/>
    </row>
    <row r="266" spans="1:16" ht="60" x14ac:dyDescent="0.2">
      <c r="A266" s="2076"/>
      <c r="B266" s="201" t="s">
        <v>172</v>
      </c>
      <c r="C266" s="1488">
        <v>10</v>
      </c>
      <c r="D266" s="1488">
        <v>10</v>
      </c>
      <c r="E266" s="2075"/>
      <c r="F266" s="202"/>
      <c r="J266" s="1"/>
    </row>
    <row r="267" spans="1:16" x14ac:dyDescent="0.2">
      <c r="A267" s="203"/>
      <c r="B267" s="204"/>
      <c r="C267" s="1574"/>
      <c r="D267" s="1574"/>
      <c r="E267" s="202"/>
      <c r="F267" s="202"/>
      <c r="J267" s="1"/>
    </row>
    <row r="268" spans="1:16" ht="15.75" thickBot="1" x14ac:dyDescent="0.25">
      <c r="A268" s="47" t="s">
        <v>4908</v>
      </c>
      <c r="B268" s="204"/>
      <c r="C268" s="1574"/>
      <c r="D268" s="1574"/>
      <c r="E268" s="202"/>
      <c r="F268" s="202"/>
      <c r="J268" s="1"/>
    </row>
    <row r="269" spans="1:16" ht="30" x14ac:dyDescent="0.25">
      <c r="A269" s="55" t="s">
        <v>18</v>
      </c>
      <c r="B269" s="55" t="s">
        <v>166</v>
      </c>
      <c r="C269" s="1522" t="s">
        <v>167</v>
      </c>
      <c r="D269" s="55" t="s">
        <v>28</v>
      </c>
      <c r="E269" s="1600" t="s">
        <v>168</v>
      </c>
      <c r="F269" s="200"/>
      <c r="J269" s="1"/>
    </row>
    <row r="270" spans="1:16" ht="108" x14ac:dyDescent="0.2">
      <c r="A270" s="2076" t="s">
        <v>169</v>
      </c>
      <c r="B270" s="201" t="s">
        <v>170</v>
      </c>
      <c r="C270" s="1488">
        <v>25</v>
      </c>
      <c r="D270" s="1488">
        <v>25</v>
      </c>
      <c r="E270" s="2073">
        <f>+D270+D271+D272</f>
        <v>60</v>
      </c>
      <c r="F270" s="202"/>
      <c r="J270" s="1"/>
    </row>
    <row r="271" spans="1:16" ht="96" x14ac:dyDescent="0.2">
      <c r="A271" s="2076"/>
      <c r="B271" s="201" t="s">
        <v>171</v>
      </c>
      <c r="C271" s="1490">
        <v>25</v>
      </c>
      <c r="D271" s="1488">
        <v>25</v>
      </c>
      <c r="E271" s="2074"/>
      <c r="F271" s="202"/>
      <c r="J271" s="1"/>
    </row>
    <row r="272" spans="1:16" ht="60" x14ac:dyDescent="0.2">
      <c r="A272" s="2076"/>
      <c r="B272" s="201" t="s">
        <v>172</v>
      </c>
      <c r="C272" s="1488">
        <v>10</v>
      </c>
      <c r="D272" s="1488">
        <v>10</v>
      </c>
      <c r="E272" s="2075"/>
      <c r="F272" s="202"/>
      <c r="J272" s="1"/>
    </row>
    <row r="273" spans="1:10" x14ac:dyDescent="0.2">
      <c r="A273" s="203"/>
      <c r="B273" s="204"/>
      <c r="C273" s="1574"/>
      <c r="D273" s="1574"/>
      <c r="E273" s="202"/>
      <c r="F273" s="202"/>
      <c r="J273" s="1"/>
    </row>
    <row r="274" spans="1:10" ht="15.75" thickBot="1" x14ac:dyDescent="0.25">
      <c r="A274" s="47" t="s">
        <v>4958</v>
      </c>
      <c r="B274" s="204"/>
      <c r="C274" s="1574"/>
      <c r="D274" s="1574"/>
      <c r="E274" s="202"/>
      <c r="F274" s="202"/>
      <c r="J274" s="1"/>
    </row>
    <row r="275" spans="1:10" ht="30" x14ac:dyDescent="0.25">
      <c r="A275" s="55" t="s">
        <v>18</v>
      </c>
      <c r="B275" s="55" t="s">
        <v>166</v>
      </c>
      <c r="C275" s="1522" t="s">
        <v>167</v>
      </c>
      <c r="D275" s="55" t="s">
        <v>28</v>
      </c>
      <c r="E275" s="1600" t="s">
        <v>168</v>
      </c>
      <c r="F275" s="200"/>
      <c r="J275" s="1"/>
    </row>
    <row r="276" spans="1:10" ht="108" x14ac:dyDescent="0.2">
      <c r="A276" s="2076" t="s">
        <v>169</v>
      </c>
      <c r="B276" s="201" t="s">
        <v>170</v>
      </c>
      <c r="C276" s="1488">
        <v>25</v>
      </c>
      <c r="D276" s="1488">
        <v>25</v>
      </c>
      <c r="E276" s="2073">
        <f>+D276+D277+D278</f>
        <v>60</v>
      </c>
      <c r="F276" s="202"/>
      <c r="J276" s="1"/>
    </row>
    <row r="277" spans="1:10" ht="96" x14ac:dyDescent="0.2">
      <c r="A277" s="2076"/>
      <c r="B277" s="201" t="s">
        <v>171</v>
      </c>
      <c r="C277" s="1490">
        <v>25</v>
      </c>
      <c r="D277" s="1488">
        <v>25</v>
      </c>
      <c r="E277" s="2074"/>
      <c r="F277" s="202"/>
      <c r="J277" s="1"/>
    </row>
    <row r="278" spans="1:10" ht="60" x14ac:dyDescent="0.2">
      <c r="A278" s="2076"/>
      <c r="B278" s="201" t="s">
        <v>172</v>
      </c>
      <c r="C278" s="1488">
        <v>10</v>
      </c>
      <c r="D278" s="1488">
        <v>10</v>
      </c>
      <c r="E278" s="2075"/>
      <c r="F278" s="202"/>
      <c r="J278" s="1"/>
    </row>
    <row r="279" spans="1:10" x14ac:dyDescent="0.2">
      <c r="A279" s="203"/>
      <c r="B279" s="204"/>
      <c r="C279" s="1574"/>
      <c r="D279" s="1574"/>
      <c r="E279" s="202"/>
      <c r="F279" s="202"/>
      <c r="J279" s="1"/>
    </row>
    <row r="280" spans="1:10" ht="15.75" thickBot="1" x14ac:dyDescent="0.25">
      <c r="A280" s="242" t="s">
        <v>4910</v>
      </c>
      <c r="B280" s="204"/>
      <c r="C280" s="1574"/>
      <c r="D280" s="1574"/>
      <c r="E280" s="202"/>
      <c r="F280" s="202"/>
      <c r="J280" s="1"/>
    </row>
    <row r="281" spans="1:10" ht="30" x14ac:dyDescent="0.25">
      <c r="A281" s="55" t="s">
        <v>18</v>
      </c>
      <c r="B281" s="55" t="s">
        <v>166</v>
      </c>
      <c r="C281" s="1522" t="s">
        <v>167</v>
      </c>
      <c r="D281" s="55" t="s">
        <v>28</v>
      </c>
      <c r="E281" s="1600" t="s">
        <v>168</v>
      </c>
      <c r="F281" s="200"/>
      <c r="J281" s="1"/>
    </row>
    <row r="282" spans="1:10" ht="108" x14ac:dyDescent="0.2">
      <c r="A282" s="2076" t="s">
        <v>169</v>
      </c>
      <c r="B282" s="201" t="s">
        <v>170</v>
      </c>
      <c r="C282" s="1488">
        <v>25</v>
      </c>
      <c r="D282" s="1488">
        <v>25</v>
      </c>
      <c r="E282" s="2073">
        <f>+D282+D283+D284</f>
        <v>50</v>
      </c>
      <c r="F282" s="202"/>
      <c r="J282" s="1"/>
    </row>
    <row r="283" spans="1:10" ht="96" x14ac:dyDescent="0.2">
      <c r="A283" s="2076"/>
      <c r="B283" s="201" t="s">
        <v>171</v>
      </c>
      <c r="C283" s="1490">
        <v>25</v>
      </c>
      <c r="D283" s="1488">
        <v>25</v>
      </c>
      <c r="E283" s="2074"/>
      <c r="F283" s="202"/>
      <c r="J283" s="1"/>
    </row>
    <row r="284" spans="1:10" ht="60" x14ac:dyDescent="0.2">
      <c r="A284" s="2076"/>
      <c r="B284" s="201" t="s">
        <v>172</v>
      </c>
      <c r="C284" s="1488">
        <v>10</v>
      </c>
      <c r="D284" s="1488">
        <v>0</v>
      </c>
      <c r="E284" s="2075"/>
      <c r="F284" s="202"/>
      <c r="J284" s="1"/>
    </row>
    <row r="285" spans="1:10" x14ac:dyDescent="0.2">
      <c r="A285" s="203"/>
      <c r="B285" s="204"/>
      <c r="C285" s="1574"/>
      <c r="D285" s="1574"/>
      <c r="E285" s="202"/>
      <c r="F285" s="202"/>
      <c r="J285" s="1"/>
    </row>
    <row r="287" spans="1:10" x14ac:dyDescent="0.25">
      <c r="A287" s="47" t="s">
        <v>173</v>
      </c>
    </row>
    <row r="290" spans="1:4" x14ac:dyDescent="0.25">
      <c r="A290" s="49" t="s">
        <v>18</v>
      </c>
      <c r="B290" s="50" t="s">
        <v>27</v>
      </c>
      <c r="C290" s="55" t="s">
        <v>28</v>
      </c>
      <c r="D290" s="55" t="s">
        <v>29</v>
      </c>
    </row>
    <row r="291" spans="1:4" ht="28.5" x14ac:dyDescent="0.25">
      <c r="A291" s="56" t="s">
        <v>174</v>
      </c>
      <c r="B291" s="57">
        <v>40</v>
      </c>
      <c r="C291" s="1488">
        <f>+D217</f>
        <v>0</v>
      </c>
      <c r="D291" s="1885">
        <f>+C291+C292</f>
        <v>0</v>
      </c>
    </row>
    <row r="292" spans="1:4" ht="42.75" x14ac:dyDescent="0.25">
      <c r="A292" s="56" t="s">
        <v>175</v>
      </c>
      <c r="B292" s="57">
        <v>60</v>
      </c>
      <c r="C292" s="1488">
        <f>+D218</f>
        <v>0</v>
      </c>
      <c r="D292" s="1886"/>
    </row>
  </sheetData>
  <mergeCells count="232">
    <mergeCell ref="A2:O2"/>
    <mergeCell ref="A4:O4"/>
    <mergeCell ref="B6:M6"/>
    <mergeCell ref="B7:M7"/>
    <mergeCell ref="B8:M8"/>
    <mergeCell ref="B9:M9"/>
    <mergeCell ref="D83:D84"/>
    <mergeCell ref="L86:M86"/>
    <mergeCell ref="A87:P87"/>
    <mergeCell ref="A99:A100"/>
    <mergeCell ref="B99:B100"/>
    <mergeCell ref="C99:D99"/>
    <mergeCell ref="B10:D10"/>
    <mergeCell ref="A14:B19"/>
    <mergeCell ref="A20:B20"/>
    <mergeCell ref="D60:D61"/>
    <mergeCell ref="D68:D69"/>
    <mergeCell ref="D76:D77"/>
    <mergeCell ref="N112:O112"/>
    <mergeCell ref="N113:O113"/>
    <mergeCell ref="N114:O114"/>
    <mergeCell ref="N115:O115"/>
    <mergeCell ref="N116:O116"/>
    <mergeCell ref="N117:O117"/>
    <mergeCell ref="B103:M103"/>
    <mergeCell ref="A105:M105"/>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N137:O137"/>
    <mergeCell ref="N138:O138"/>
    <mergeCell ref="N139:O139"/>
    <mergeCell ref="N140:O140"/>
    <mergeCell ref="N141:O141"/>
    <mergeCell ref="N130:O130"/>
    <mergeCell ref="N131:O131"/>
    <mergeCell ref="N132:O132"/>
    <mergeCell ref="N133:O133"/>
    <mergeCell ref="N134:O134"/>
    <mergeCell ref="N135:O135"/>
    <mergeCell ref="L149:L150"/>
    <mergeCell ref="M149:M150"/>
    <mergeCell ref="N149:N150"/>
    <mergeCell ref="O149:P150"/>
    <mergeCell ref="O151:P151"/>
    <mergeCell ref="O152:P152"/>
    <mergeCell ref="A146:M146"/>
    <mergeCell ref="A149:A150"/>
    <mergeCell ref="B149:B150"/>
    <mergeCell ref="C149:C150"/>
    <mergeCell ref="D149:D150"/>
    <mergeCell ref="E149:E150"/>
    <mergeCell ref="F149:F150"/>
    <mergeCell ref="G149:G150"/>
    <mergeCell ref="H149:H150"/>
    <mergeCell ref="I149:K149"/>
    <mergeCell ref="G153:G156"/>
    <mergeCell ref="H153:H156"/>
    <mergeCell ref="L153:L156"/>
    <mergeCell ref="M153:M156"/>
    <mergeCell ref="N153:N156"/>
    <mergeCell ref="O153:P156"/>
    <mergeCell ref="A153:A156"/>
    <mergeCell ref="B153:B156"/>
    <mergeCell ref="C153:C156"/>
    <mergeCell ref="D153:D156"/>
    <mergeCell ref="E153:E156"/>
    <mergeCell ref="F153:F156"/>
    <mergeCell ref="G157:G158"/>
    <mergeCell ref="H157:H158"/>
    <mergeCell ref="L157:L158"/>
    <mergeCell ref="M157:M158"/>
    <mergeCell ref="N157:N158"/>
    <mergeCell ref="O157:P158"/>
    <mergeCell ref="A157:A158"/>
    <mergeCell ref="B157:B158"/>
    <mergeCell ref="C157:C158"/>
    <mergeCell ref="D157:D158"/>
    <mergeCell ref="E157:E158"/>
    <mergeCell ref="F157:F158"/>
    <mergeCell ref="G159:G161"/>
    <mergeCell ref="H159:H161"/>
    <mergeCell ref="L159:L161"/>
    <mergeCell ref="M159:M161"/>
    <mergeCell ref="N159:N161"/>
    <mergeCell ref="O159:P161"/>
    <mergeCell ref="A159:A161"/>
    <mergeCell ref="B159:B161"/>
    <mergeCell ref="C159:C161"/>
    <mergeCell ref="D159:D161"/>
    <mergeCell ref="E159:E161"/>
    <mergeCell ref="F159:F161"/>
    <mergeCell ref="G162:G163"/>
    <mergeCell ref="H162:H163"/>
    <mergeCell ref="L162:L163"/>
    <mergeCell ref="M162:M163"/>
    <mergeCell ref="N162:N163"/>
    <mergeCell ref="O162:P163"/>
    <mergeCell ref="A162:A163"/>
    <mergeCell ref="B162:B163"/>
    <mergeCell ref="C162:C163"/>
    <mergeCell ref="D162:D163"/>
    <mergeCell ref="E162:E163"/>
    <mergeCell ref="F162:F163"/>
    <mergeCell ref="O164:P164"/>
    <mergeCell ref="A165:A168"/>
    <mergeCell ref="B165:B168"/>
    <mergeCell ref="C165:C168"/>
    <mergeCell ref="D165:D168"/>
    <mergeCell ref="E165:E168"/>
    <mergeCell ref="F165:F168"/>
    <mergeCell ref="G165:G168"/>
    <mergeCell ref="H165:H168"/>
    <mergeCell ref="L165:L168"/>
    <mergeCell ref="O172:P172"/>
    <mergeCell ref="O173:P173"/>
    <mergeCell ref="O174:P174"/>
    <mergeCell ref="O175:P175"/>
    <mergeCell ref="O176:P176"/>
    <mergeCell ref="O177:P177"/>
    <mergeCell ref="M165:M168"/>
    <mergeCell ref="N165:N168"/>
    <mergeCell ref="O165:P168"/>
    <mergeCell ref="O169:P169"/>
    <mergeCell ref="O170:P170"/>
    <mergeCell ref="O171:P171"/>
    <mergeCell ref="O180:P181"/>
    <mergeCell ref="O182:P182"/>
    <mergeCell ref="O183:P183"/>
    <mergeCell ref="O184:P184"/>
    <mergeCell ref="O185:P185"/>
    <mergeCell ref="O186:P186"/>
    <mergeCell ref="O178:P178"/>
    <mergeCell ref="O179:P179"/>
    <mergeCell ref="A180:A181"/>
    <mergeCell ref="B180:B181"/>
    <mergeCell ref="C180:C181"/>
    <mergeCell ref="D180:D181"/>
    <mergeCell ref="E180:E181"/>
    <mergeCell ref="F180:F181"/>
    <mergeCell ref="G180:G181"/>
    <mergeCell ref="H180:H181"/>
    <mergeCell ref="A200:M200"/>
    <mergeCell ref="D217:D219"/>
    <mergeCell ref="D223:D225"/>
    <mergeCell ref="D228:D230"/>
    <mergeCell ref="D233:D235"/>
    <mergeCell ref="A238:M238"/>
    <mergeCell ref="O187:P187"/>
    <mergeCell ref="O188:P188"/>
    <mergeCell ref="A190:M190"/>
    <mergeCell ref="C193:D193"/>
    <mergeCell ref="C194:D194"/>
    <mergeCell ref="A197:O197"/>
    <mergeCell ref="G240:G241"/>
    <mergeCell ref="H240:H241"/>
    <mergeCell ref="I240:K240"/>
    <mergeCell ref="O240:P240"/>
    <mergeCell ref="O242:P242"/>
    <mergeCell ref="O243:P243"/>
    <mergeCell ref="A240:A241"/>
    <mergeCell ref="B240:B241"/>
    <mergeCell ref="C240:C241"/>
    <mergeCell ref="D240:D241"/>
    <mergeCell ref="E240:E241"/>
    <mergeCell ref="F240:F241"/>
    <mergeCell ref="M245:M247"/>
    <mergeCell ref="N245:N247"/>
    <mergeCell ref="O245:P247"/>
    <mergeCell ref="O248:P248"/>
    <mergeCell ref="O249:P249"/>
    <mergeCell ref="O250:P250"/>
    <mergeCell ref="O244:P244"/>
    <mergeCell ref="A245:A247"/>
    <mergeCell ref="B245:B247"/>
    <mergeCell ref="C245:C247"/>
    <mergeCell ref="D245:D247"/>
    <mergeCell ref="E245:E247"/>
    <mergeCell ref="F245:F247"/>
    <mergeCell ref="G245:G247"/>
    <mergeCell ref="H245:H247"/>
    <mergeCell ref="L245:L247"/>
    <mergeCell ref="G251:G252"/>
    <mergeCell ref="H251:H252"/>
    <mergeCell ref="L251:L252"/>
    <mergeCell ref="M251:M252"/>
    <mergeCell ref="N251:N252"/>
    <mergeCell ref="O251:P252"/>
    <mergeCell ref="A251:A252"/>
    <mergeCell ref="B251:B252"/>
    <mergeCell ref="C251:C252"/>
    <mergeCell ref="D251:D252"/>
    <mergeCell ref="E251:E252"/>
    <mergeCell ref="F251:F252"/>
    <mergeCell ref="N255:N256"/>
    <mergeCell ref="O255:P256"/>
    <mergeCell ref="O257:P257"/>
    <mergeCell ref="A264:A266"/>
    <mergeCell ref="E264:E266"/>
    <mergeCell ref="O253:P253"/>
    <mergeCell ref="O254:P254"/>
    <mergeCell ref="A255:A256"/>
    <mergeCell ref="B255:B256"/>
    <mergeCell ref="C255:C256"/>
    <mergeCell ref="D255:D256"/>
    <mergeCell ref="E255:E256"/>
    <mergeCell ref="F255:F256"/>
    <mergeCell ref="G255:G256"/>
    <mergeCell ref="H255:H256"/>
    <mergeCell ref="D291:D292"/>
    <mergeCell ref="A270:A272"/>
    <mergeCell ref="E270:E272"/>
    <mergeCell ref="A276:A278"/>
    <mergeCell ref="E276:E278"/>
    <mergeCell ref="A282:A284"/>
    <mergeCell ref="E282:E284"/>
    <mergeCell ref="L255:L256"/>
    <mergeCell ref="M255:M256"/>
  </mergeCells>
  <dataValidations count="2">
    <dataValidation type="list" allowBlank="1" showInputMessage="1" showErrorMessage="1" sqref="WVD983208 IR65704 SN65704 ACJ65704 AMF65704 AWB65704 BFX65704 BPT65704 BZP65704 CJL65704 CTH65704 DDD65704 DMZ65704 DWV65704 EGR65704 EQN65704 FAJ65704 FKF65704 FUB65704 GDX65704 GNT65704 GXP65704 HHL65704 HRH65704 IBD65704 IKZ65704 IUV65704 JER65704 JON65704 JYJ65704 KIF65704 KSB65704 LBX65704 LLT65704 LVP65704 MFL65704 MPH65704 MZD65704 NIZ65704 NSV65704 OCR65704 OMN65704 OWJ65704 PGF65704 PQB65704 PZX65704 QJT65704 QTP65704 RDL65704 RNH65704 RXD65704 SGZ65704 SQV65704 TAR65704 TKN65704 TUJ65704 UEF65704 UOB65704 UXX65704 VHT65704 VRP65704 WBL65704 WLH65704 WVD65704 IR131240 SN131240 ACJ131240 AMF131240 AWB131240 BFX131240 BPT131240 BZP131240 CJL131240 CTH131240 DDD131240 DMZ131240 DWV131240 EGR131240 EQN131240 FAJ131240 FKF131240 FUB131240 GDX131240 GNT131240 GXP131240 HHL131240 HRH131240 IBD131240 IKZ131240 IUV131240 JER131240 JON131240 JYJ131240 KIF131240 KSB131240 LBX131240 LLT131240 LVP131240 MFL131240 MPH131240 MZD131240 NIZ131240 NSV131240 OCR131240 OMN131240 OWJ131240 PGF131240 PQB131240 PZX131240 QJT131240 QTP131240 RDL131240 RNH131240 RXD131240 SGZ131240 SQV131240 TAR131240 TKN131240 TUJ131240 UEF131240 UOB131240 UXX131240 VHT131240 VRP131240 WBL131240 WLH131240 WVD131240 IR196776 SN196776 ACJ196776 AMF196776 AWB196776 BFX196776 BPT196776 BZP196776 CJL196776 CTH196776 DDD196776 DMZ196776 DWV196776 EGR196776 EQN196776 FAJ196776 FKF196776 FUB196776 GDX196776 GNT196776 GXP196776 HHL196776 HRH196776 IBD196776 IKZ196776 IUV196776 JER196776 JON196776 JYJ196776 KIF196776 KSB196776 LBX196776 LLT196776 LVP196776 MFL196776 MPH196776 MZD196776 NIZ196776 NSV196776 OCR196776 OMN196776 OWJ196776 PGF196776 PQB196776 PZX196776 QJT196776 QTP196776 RDL196776 RNH196776 RXD196776 SGZ196776 SQV196776 TAR196776 TKN196776 TUJ196776 UEF196776 UOB196776 UXX196776 VHT196776 VRP196776 WBL196776 WLH196776 WVD196776 IR262312 SN262312 ACJ262312 AMF262312 AWB262312 BFX262312 BPT262312 BZP262312 CJL262312 CTH262312 DDD262312 DMZ262312 DWV262312 EGR262312 EQN262312 FAJ262312 FKF262312 FUB262312 GDX262312 GNT262312 GXP262312 HHL262312 HRH262312 IBD262312 IKZ262312 IUV262312 JER262312 JON262312 JYJ262312 KIF262312 KSB262312 LBX262312 LLT262312 LVP262312 MFL262312 MPH262312 MZD262312 NIZ262312 NSV262312 OCR262312 OMN262312 OWJ262312 PGF262312 PQB262312 PZX262312 QJT262312 QTP262312 RDL262312 RNH262312 RXD262312 SGZ262312 SQV262312 TAR262312 TKN262312 TUJ262312 UEF262312 UOB262312 UXX262312 VHT262312 VRP262312 WBL262312 WLH262312 WVD262312 IR327848 SN327848 ACJ327848 AMF327848 AWB327848 BFX327848 BPT327848 BZP327848 CJL327848 CTH327848 DDD327848 DMZ327848 DWV327848 EGR327848 EQN327848 FAJ327848 FKF327848 FUB327848 GDX327848 GNT327848 GXP327848 HHL327848 HRH327848 IBD327848 IKZ327848 IUV327848 JER327848 JON327848 JYJ327848 KIF327848 KSB327848 LBX327848 LLT327848 LVP327848 MFL327848 MPH327848 MZD327848 NIZ327848 NSV327848 OCR327848 OMN327848 OWJ327848 PGF327848 PQB327848 PZX327848 QJT327848 QTP327848 RDL327848 RNH327848 RXD327848 SGZ327848 SQV327848 TAR327848 TKN327848 TUJ327848 UEF327848 UOB327848 UXX327848 VHT327848 VRP327848 WBL327848 WLH327848 WVD327848 IR393384 SN393384 ACJ393384 AMF393384 AWB393384 BFX393384 BPT393384 BZP393384 CJL393384 CTH393384 DDD393384 DMZ393384 DWV393384 EGR393384 EQN393384 FAJ393384 FKF393384 FUB393384 GDX393384 GNT393384 GXP393384 HHL393384 HRH393384 IBD393384 IKZ393384 IUV393384 JER393384 JON393384 JYJ393384 KIF393384 KSB393384 LBX393384 LLT393384 LVP393384 MFL393384 MPH393384 MZD393384 NIZ393384 NSV393384 OCR393384 OMN393384 OWJ393384 PGF393384 PQB393384 PZX393384 QJT393384 QTP393384 RDL393384 RNH393384 RXD393384 SGZ393384 SQV393384 TAR393384 TKN393384 TUJ393384 UEF393384 UOB393384 UXX393384 VHT393384 VRP393384 WBL393384 WLH393384 WVD393384 IR458920 SN458920 ACJ458920 AMF458920 AWB458920 BFX458920 BPT458920 BZP458920 CJL458920 CTH458920 DDD458920 DMZ458920 DWV458920 EGR458920 EQN458920 FAJ458920 FKF458920 FUB458920 GDX458920 GNT458920 GXP458920 HHL458920 HRH458920 IBD458920 IKZ458920 IUV458920 JER458920 JON458920 JYJ458920 KIF458920 KSB458920 LBX458920 LLT458920 LVP458920 MFL458920 MPH458920 MZD458920 NIZ458920 NSV458920 OCR458920 OMN458920 OWJ458920 PGF458920 PQB458920 PZX458920 QJT458920 QTP458920 RDL458920 RNH458920 RXD458920 SGZ458920 SQV458920 TAR458920 TKN458920 TUJ458920 UEF458920 UOB458920 UXX458920 VHT458920 VRP458920 WBL458920 WLH458920 WVD458920 IR524456 SN524456 ACJ524456 AMF524456 AWB524456 BFX524456 BPT524456 BZP524456 CJL524456 CTH524456 DDD524456 DMZ524456 DWV524456 EGR524456 EQN524456 FAJ524456 FKF524456 FUB524456 GDX524456 GNT524456 GXP524456 HHL524456 HRH524456 IBD524456 IKZ524456 IUV524456 JER524456 JON524456 JYJ524456 KIF524456 KSB524456 LBX524456 LLT524456 LVP524456 MFL524456 MPH524456 MZD524456 NIZ524456 NSV524456 OCR524456 OMN524456 OWJ524456 PGF524456 PQB524456 PZX524456 QJT524456 QTP524456 RDL524456 RNH524456 RXD524456 SGZ524456 SQV524456 TAR524456 TKN524456 TUJ524456 UEF524456 UOB524456 UXX524456 VHT524456 VRP524456 WBL524456 WLH524456 WVD524456 IR589992 SN589992 ACJ589992 AMF589992 AWB589992 BFX589992 BPT589992 BZP589992 CJL589992 CTH589992 DDD589992 DMZ589992 DWV589992 EGR589992 EQN589992 FAJ589992 FKF589992 FUB589992 GDX589992 GNT589992 GXP589992 HHL589992 HRH589992 IBD589992 IKZ589992 IUV589992 JER589992 JON589992 JYJ589992 KIF589992 KSB589992 LBX589992 LLT589992 LVP589992 MFL589992 MPH589992 MZD589992 NIZ589992 NSV589992 OCR589992 OMN589992 OWJ589992 PGF589992 PQB589992 PZX589992 QJT589992 QTP589992 RDL589992 RNH589992 RXD589992 SGZ589992 SQV589992 TAR589992 TKN589992 TUJ589992 UEF589992 UOB589992 UXX589992 VHT589992 VRP589992 WBL589992 WLH589992 WVD589992 IR655528 SN655528 ACJ655528 AMF655528 AWB655528 BFX655528 BPT655528 BZP655528 CJL655528 CTH655528 DDD655528 DMZ655528 DWV655528 EGR655528 EQN655528 FAJ655528 FKF655528 FUB655528 GDX655528 GNT655528 GXP655528 HHL655528 HRH655528 IBD655528 IKZ655528 IUV655528 JER655528 JON655528 JYJ655528 KIF655528 KSB655528 LBX655528 LLT655528 LVP655528 MFL655528 MPH655528 MZD655528 NIZ655528 NSV655528 OCR655528 OMN655528 OWJ655528 PGF655528 PQB655528 PZX655528 QJT655528 QTP655528 RDL655528 RNH655528 RXD655528 SGZ655528 SQV655528 TAR655528 TKN655528 TUJ655528 UEF655528 UOB655528 UXX655528 VHT655528 VRP655528 WBL655528 WLH655528 WVD655528 IR721064 SN721064 ACJ721064 AMF721064 AWB721064 BFX721064 BPT721064 BZP721064 CJL721064 CTH721064 DDD721064 DMZ721064 DWV721064 EGR721064 EQN721064 FAJ721064 FKF721064 FUB721064 GDX721064 GNT721064 GXP721064 HHL721064 HRH721064 IBD721064 IKZ721064 IUV721064 JER721064 JON721064 JYJ721064 KIF721064 KSB721064 LBX721064 LLT721064 LVP721064 MFL721064 MPH721064 MZD721064 NIZ721064 NSV721064 OCR721064 OMN721064 OWJ721064 PGF721064 PQB721064 PZX721064 QJT721064 QTP721064 RDL721064 RNH721064 RXD721064 SGZ721064 SQV721064 TAR721064 TKN721064 TUJ721064 UEF721064 UOB721064 UXX721064 VHT721064 VRP721064 WBL721064 WLH721064 WVD721064 IR786600 SN786600 ACJ786600 AMF786600 AWB786600 BFX786600 BPT786600 BZP786600 CJL786600 CTH786600 DDD786600 DMZ786600 DWV786600 EGR786600 EQN786600 FAJ786600 FKF786600 FUB786600 GDX786600 GNT786600 GXP786600 HHL786600 HRH786600 IBD786600 IKZ786600 IUV786600 JER786600 JON786600 JYJ786600 KIF786600 KSB786600 LBX786600 LLT786600 LVP786600 MFL786600 MPH786600 MZD786600 NIZ786600 NSV786600 OCR786600 OMN786600 OWJ786600 PGF786600 PQB786600 PZX786600 QJT786600 QTP786600 RDL786600 RNH786600 RXD786600 SGZ786600 SQV786600 TAR786600 TKN786600 TUJ786600 UEF786600 UOB786600 UXX786600 VHT786600 VRP786600 WBL786600 WLH786600 WVD786600 IR852136 SN852136 ACJ852136 AMF852136 AWB852136 BFX852136 BPT852136 BZP852136 CJL852136 CTH852136 DDD852136 DMZ852136 DWV852136 EGR852136 EQN852136 FAJ852136 FKF852136 FUB852136 GDX852136 GNT852136 GXP852136 HHL852136 HRH852136 IBD852136 IKZ852136 IUV852136 JER852136 JON852136 JYJ852136 KIF852136 KSB852136 LBX852136 LLT852136 LVP852136 MFL852136 MPH852136 MZD852136 NIZ852136 NSV852136 OCR852136 OMN852136 OWJ852136 PGF852136 PQB852136 PZX852136 QJT852136 QTP852136 RDL852136 RNH852136 RXD852136 SGZ852136 SQV852136 TAR852136 TKN852136 TUJ852136 UEF852136 UOB852136 UXX852136 VHT852136 VRP852136 WBL852136 WLH852136 WVD852136 IR917672 SN917672 ACJ917672 AMF917672 AWB917672 BFX917672 BPT917672 BZP917672 CJL917672 CTH917672 DDD917672 DMZ917672 DWV917672 EGR917672 EQN917672 FAJ917672 FKF917672 FUB917672 GDX917672 GNT917672 GXP917672 HHL917672 HRH917672 IBD917672 IKZ917672 IUV917672 JER917672 JON917672 JYJ917672 KIF917672 KSB917672 LBX917672 LLT917672 LVP917672 MFL917672 MPH917672 MZD917672 NIZ917672 NSV917672 OCR917672 OMN917672 OWJ917672 PGF917672 PQB917672 PZX917672 QJT917672 QTP917672 RDL917672 RNH917672 RXD917672 SGZ917672 SQV917672 TAR917672 TKN917672 TUJ917672 UEF917672 UOB917672 UXX917672 VHT917672 VRP917672 WBL917672 WLH917672 WVD917672 IR983208 SN983208 ACJ983208 AMF983208 AWB983208 BFX983208 BPT983208 BZP983208 CJL983208 CTH983208 DDD983208 DMZ983208 DWV983208 EGR983208 EQN983208 FAJ983208 FKF983208 FUB983208 GDX983208 GNT983208 GXP983208 HHL983208 HRH983208 IBD983208 IKZ983208 IUV983208 JER983208 JON983208 JYJ983208 KIF983208 KSB983208 LBX983208 LLT983208 LVP983208 MFL983208 MPH983208 MZD983208 NIZ983208 NSV983208 OCR983208 OMN983208 OWJ983208 PGF983208 PQB983208 PZX983208 QJT983208 QTP983208 RDL983208 RNH983208 RXD983208 SGZ983208 SQV983208 TAR983208 TKN983208 TUJ983208 UEF983208 UOB983208 UXX983208 VHT983208 VRP983208 WBL983208 WLH983208 WVD22:WVD85 WLH22:WLH85 WBL22:WBL85 VRP22:VRP85 VHT22:VHT85 UXX22:UXX85 UOB22:UOB85 UEF22:UEF85 TUJ22:TUJ85 TKN22:TKN85 TAR22:TAR85 SQV22:SQV85 SGZ22:SGZ85 RXD22:RXD85 RNH22:RNH85 RDL22:RDL85 QTP22:QTP85 QJT22:QJT85 PZX22:PZX85 PQB22:PQB85 PGF22:PGF85 OWJ22:OWJ85 OMN22:OMN85 OCR22:OCR85 NSV22:NSV85 NIZ22:NIZ85 MZD22:MZD85 MPH22:MPH85 MFL22:MFL85 LVP22:LVP85 LLT22:LLT85 LBX22:LBX85 KSB22:KSB85 KIF22:KIF85 JYJ22:JYJ85 JON22:JON85 JER22:JER85 IUV22:IUV85 IKZ22:IKZ85 IBD22:IBD85 HRH22:HRH85 HHL22:HHL85 GXP22:GXP85 GNT22:GNT85 GDX22:GDX85 FUB22:FUB85 FKF22:FKF85 FAJ22:FAJ85 EQN22:EQN85 EGR22:EGR85 DWV22:DWV85 DMZ22:DMZ85 DDD22:DDD85 CTH22:CTH85 CJL22:CJL85 BZP22:BZP85 BPT22:BPT85 BFX22:BFX85 AWB22:AWB85 AMF22:AMF85 ACJ22:ACJ85 SN22:SN85 IR22:IR85">
      <formula1>"1,2,3,4,5"</formula1>
    </dataValidation>
    <dataValidation type="decimal" allowBlank="1" showInputMessage="1" showErrorMessage="1" sqref="WVG983208 WLK983208 B65704 IU65704 SQ65704 ACM65704 AMI65704 AWE65704 BGA65704 BPW65704 BZS65704 CJO65704 CTK65704 DDG65704 DNC65704 DWY65704 EGU65704 EQQ65704 FAM65704 FKI65704 FUE65704 GEA65704 GNW65704 GXS65704 HHO65704 HRK65704 IBG65704 ILC65704 IUY65704 JEU65704 JOQ65704 JYM65704 KII65704 KSE65704 LCA65704 LLW65704 LVS65704 MFO65704 MPK65704 MZG65704 NJC65704 NSY65704 OCU65704 OMQ65704 OWM65704 PGI65704 PQE65704 QAA65704 QJW65704 QTS65704 RDO65704 RNK65704 RXG65704 SHC65704 SQY65704 TAU65704 TKQ65704 TUM65704 UEI65704 UOE65704 UYA65704 VHW65704 VRS65704 WBO65704 WLK65704 WVG65704 B131240 IU131240 SQ131240 ACM131240 AMI131240 AWE131240 BGA131240 BPW131240 BZS131240 CJO131240 CTK131240 DDG131240 DNC131240 DWY131240 EGU131240 EQQ131240 FAM131240 FKI131240 FUE131240 GEA131240 GNW131240 GXS131240 HHO131240 HRK131240 IBG131240 ILC131240 IUY131240 JEU131240 JOQ131240 JYM131240 KII131240 KSE131240 LCA131240 LLW131240 LVS131240 MFO131240 MPK131240 MZG131240 NJC131240 NSY131240 OCU131240 OMQ131240 OWM131240 PGI131240 PQE131240 QAA131240 QJW131240 QTS131240 RDO131240 RNK131240 RXG131240 SHC131240 SQY131240 TAU131240 TKQ131240 TUM131240 UEI131240 UOE131240 UYA131240 VHW131240 VRS131240 WBO131240 WLK131240 WVG131240 B196776 IU196776 SQ196776 ACM196776 AMI196776 AWE196776 BGA196776 BPW196776 BZS196776 CJO196776 CTK196776 DDG196776 DNC196776 DWY196776 EGU196776 EQQ196776 FAM196776 FKI196776 FUE196776 GEA196776 GNW196776 GXS196776 HHO196776 HRK196776 IBG196776 ILC196776 IUY196776 JEU196776 JOQ196776 JYM196776 KII196776 KSE196776 LCA196776 LLW196776 LVS196776 MFO196776 MPK196776 MZG196776 NJC196776 NSY196776 OCU196776 OMQ196776 OWM196776 PGI196776 PQE196776 QAA196776 QJW196776 QTS196776 RDO196776 RNK196776 RXG196776 SHC196776 SQY196776 TAU196776 TKQ196776 TUM196776 UEI196776 UOE196776 UYA196776 VHW196776 VRS196776 WBO196776 WLK196776 WVG196776 B262312 IU262312 SQ262312 ACM262312 AMI262312 AWE262312 BGA262312 BPW262312 BZS262312 CJO262312 CTK262312 DDG262312 DNC262312 DWY262312 EGU262312 EQQ262312 FAM262312 FKI262312 FUE262312 GEA262312 GNW262312 GXS262312 HHO262312 HRK262312 IBG262312 ILC262312 IUY262312 JEU262312 JOQ262312 JYM262312 KII262312 KSE262312 LCA262312 LLW262312 LVS262312 MFO262312 MPK262312 MZG262312 NJC262312 NSY262312 OCU262312 OMQ262312 OWM262312 PGI262312 PQE262312 QAA262312 QJW262312 QTS262312 RDO262312 RNK262312 RXG262312 SHC262312 SQY262312 TAU262312 TKQ262312 TUM262312 UEI262312 UOE262312 UYA262312 VHW262312 VRS262312 WBO262312 WLK262312 WVG262312 B327848 IU327848 SQ327848 ACM327848 AMI327848 AWE327848 BGA327848 BPW327848 BZS327848 CJO327848 CTK327848 DDG327848 DNC327848 DWY327848 EGU327848 EQQ327848 FAM327848 FKI327848 FUE327848 GEA327848 GNW327848 GXS327848 HHO327848 HRK327848 IBG327848 ILC327848 IUY327848 JEU327848 JOQ327848 JYM327848 KII327848 KSE327848 LCA327848 LLW327848 LVS327848 MFO327848 MPK327848 MZG327848 NJC327848 NSY327848 OCU327848 OMQ327848 OWM327848 PGI327848 PQE327848 QAA327848 QJW327848 QTS327848 RDO327848 RNK327848 RXG327848 SHC327848 SQY327848 TAU327848 TKQ327848 TUM327848 UEI327848 UOE327848 UYA327848 VHW327848 VRS327848 WBO327848 WLK327848 WVG327848 B393384 IU393384 SQ393384 ACM393384 AMI393384 AWE393384 BGA393384 BPW393384 BZS393384 CJO393384 CTK393384 DDG393384 DNC393384 DWY393384 EGU393384 EQQ393384 FAM393384 FKI393384 FUE393384 GEA393384 GNW393384 GXS393384 HHO393384 HRK393384 IBG393384 ILC393384 IUY393384 JEU393384 JOQ393384 JYM393384 KII393384 KSE393384 LCA393384 LLW393384 LVS393384 MFO393384 MPK393384 MZG393384 NJC393384 NSY393384 OCU393384 OMQ393384 OWM393384 PGI393384 PQE393384 QAA393384 QJW393384 QTS393384 RDO393384 RNK393384 RXG393384 SHC393384 SQY393384 TAU393384 TKQ393384 TUM393384 UEI393384 UOE393384 UYA393384 VHW393384 VRS393384 WBO393384 WLK393384 WVG393384 B458920 IU458920 SQ458920 ACM458920 AMI458920 AWE458920 BGA458920 BPW458920 BZS458920 CJO458920 CTK458920 DDG458920 DNC458920 DWY458920 EGU458920 EQQ458920 FAM458920 FKI458920 FUE458920 GEA458920 GNW458920 GXS458920 HHO458920 HRK458920 IBG458920 ILC458920 IUY458920 JEU458920 JOQ458920 JYM458920 KII458920 KSE458920 LCA458920 LLW458920 LVS458920 MFO458920 MPK458920 MZG458920 NJC458920 NSY458920 OCU458920 OMQ458920 OWM458920 PGI458920 PQE458920 QAA458920 QJW458920 QTS458920 RDO458920 RNK458920 RXG458920 SHC458920 SQY458920 TAU458920 TKQ458920 TUM458920 UEI458920 UOE458920 UYA458920 VHW458920 VRS458920 WBO458920 WLK458920 WVG458920 B524456 IU524456 SQ524456 ACM524456 AMI524456 AWE524456 BGA524456 BPW524456 BZS524456 CJO524456 CTK524456 DDG524456 DNC524456 DWY524456 EGU524456 EQQ524456 FAM524456 FKI524456 FUE524456 GEA524456 GNW524456 GXS524456 HHO524456 HRK524456 IBG524456 ILC524456 IUY524456 JEU524456 JOQ524456 JYM524456 KII524456 KSE524456 LCA524456 LLW524456 LVS524456 MFO524456 MPK524456 MZG524456 NJC524456 NSY524456 OCU524456 OMQ524456 OWM524456 PGI524456 PQE524456 QAA524456 QJW524456 QTS524456 RDO524456 RNK524456 RXG524456 SHC524456 SQY524456 TAU524456 TKQ524456 TUM524456 UEI524456 UOE524456 UYA524456 VHW524456 VRS524456 WBO524456 WLK524456 WVG524456 B589992 IU589992 SQ589992 ACM589992 AMI589992 AWE589992 BGA589992 BPW589992 BZS589992 CJO589992 CTK589992 DDG589992 DNC589992 DWY589992 EGU589992 EQQ589992 FAM589992 FKI589992 FUE589992 GEA589992 GNW589992 GXS589992 HHO589992 HRK589992 IBG589992 ILC589992 IUY589992 JEU589992 JOQ589992 JYM589992 KII589992 KSE589992 LCA589992 LLW589992 LVS589992 MFO589992 MPK589992 MZG589992 NJC589992 NSY589992 OCU589992 OMQ589992 OWM589992 PGI589992 PQE589992 QAA589992 QJW589992 QTS589992 RDO589992 RNK589992 RXG589992 SHC589992 SQY589992 TAU589992 TKQ589992 TUM589992 UEI589992 UOE589992 UYA589992 VHW589992 VRS589992 WBO589992 WLK589992 WVG589992 B655528 IU655528 SQ655528 ACM655528 AMI655528 AWE655528 BGA655528 BPW655528 BZS655528 CJO655528 CTK655528 DDG655528 DNC655528 DWY655528 EGU655528 EQQ655528 FAM655528 FKI655528 FUE655528 GEA655528 GNW655528 GXS655528 HHO655528 HRK655528 IBG655528 ILC655528 IUY655528 JEU655528 JOQ655528 JYM655528 KII655528 KSE655528 LCA655528 LLW655528 LVS655528 MFO655528 MPK655528 MZG655528 NJC655528 NSY655528 OCU655528 OMQ655528 OWM655528 PGI655528 PQE655528 QAA655528 QJW655528 QTS655528 RDO655528 RNK655528 RXG655528 SHC655528 SQY655528 TAU655528 TKQ655528 TUM655528 UEI655528 UOE655528 UYA655528 VHW655528 VRS655528 WBO655528 WLK655528 WVG655528 B721064 IU721064 SQ721064 ACM721064 AMI721064 AWE721064 BGA721064 BPW721064 BZS721064 CJO721064 CTK721064 DDG721064 DNC721064 DWY721064 EGU721064 EQQ721064 FAM721064 FKI721064 FUE721064 GEA721064 GNW721064 GXS721064 HHO721064 HRK721064 IBG721064 ILC721064 IUY721064 JEU721064 JOQ721064 JYM721064 KII721064 KSE721064 LCA721064 LLW721064 LVS721064 MFO721064 MPK721064 MZG721064 NJC721064 NSY721064 OCU721064 OMQ721064 OWM721064 PGI721064 PQE721064 QAA721064 QJW721064 QTS721064 RDO721064 RNK721064 RXG721064 SHC721064 SQY721064 TAU721064 TKQ721064 TUM721064 UEI721064 UOE721064 UYA721064 VHW721064 VRS721064 WBO721064 WLK721064 WVG721064 B786600 IU786600 SQ786600 ACM786600 AMI786600 AWE786600 BGA786600 BPW786600 BZS786600 CJO786600 CTK786600 DDG786600 DNC786600 DWY786600 EGU786600 EQQ786600 FAM786600 FKI786600 FUE786600 GEA786600 GNW786600 GXS786600 HHO786600 HRK786600 IBG786600 ILC786600 IUY786600 JEU786600 JOQ786600 JYM786600 KII786600 KSE786600 LCA786600 LLW786600 LVS786600 MFO786600 MPK786600 MZG786600 NJC786600 NSY786600 OCU786600 OMQ786600 OWM786600 PGI786600 PQE786600 QAA786600 QJW786600 QTS786600 RDO786600 RNK786600 RXG786600 SHC786600 SQY786600 TAU786600 TKQ786600 TUM786600 UEI786600 UOE786600 UYA786600 VHW786600 VRS786600 WBO786600 WLK786600 WVG786600 B852136 IU852136 SQ852136 ACM852136 AMI852136 AWE852136 BGA852136 BPW852136 BZS852136 CJO852136 CTK852136 DDG852136 DNC852136 DWY852136 EGU852136 EQQ852136 FAM852136 FKI852136 FUE852136 GEA852136 GNW852136 GXS852136 HHO852136 HRK852136 IBG852136 ILC852136 IUY852136 JEU852136 JOQ852136 JYM852136 KII852136 KSE852136 LCA852136 LLW852136 LVS852136 MFO852136 MPK852136 MZG852136 NJC852136 NSY852136 OCU852136 OMQ852136 OWM852136 PGI852136 PQE852136 QAA852136 QJW852136 QTS852136 RDO852136 RNK852136 RXG852136 SHC852136 SQY852136 TAU852136 TKQ852136 TUM852136 UEI852136 UOE852136 UYA852136 VHW852136 VRS852136 WBO852136 WLK852136 WVG852136 B917672 IU917672 SQ917672 ACM917672 AMI917672 AWE917672 BGA917672 BPW917672 BZS917672 CJO917672 CTK917672 DDG917672 DNC917672 DWY917672 EGU917672 EQQ917672 FAM917672 FKI917672 FUE917672 GEA917672 GNW917672 GXS917672 HHO917672 HRK917672 IBG917672 ILC917672 IUY917672 JEU917672 JOQ917672 JYM917672 KII917672 KSE917672 LCA917672 LLW917672 LVS917672 MFO917672 MPK917672 MZG917672 NJC917672 NSY917672 OCU917672 OMQ917672 OWM917672 PGI917672 PQE917672 QAA917672 QJW917672 QTS917672 RDO917672 RNK917672 RXG917672 SHC917672 SQY917672 TAU917672 TKQ917672 TUM917672 UEI917672 UOE917672 UYA917672 VHW917672 VRS917672 WBO917672 WLK917672 WVG917672 B983208 IU983208 SQ983208 ACM983208 AMI983208 AWE983208 BGA983208 BPW983208 BZS983208 CJO983208 CTK983208 DDG983208 DNC983208 DWY983208 EGU983208 EQQ983208 FAM983208 FKI983208 FUE983208 GEA983208 GNW983208 GXS983208 HHO983208 HRK983208 IBG983208 ILC983208 IUY983208 JEU983208 JOQ983208 JYM983208 KII983208 KSE983208 LCA983208 LLW983208 LVS983208 MFO983208 MPK983208 MZG983208 NJC983208 NSY983208 OCU983208 OMQ983208 OWM983208 PGI983208 PQE983208 QAA983208 QJW983208 QTS983208 RDO983208 RNK983208 RXG983208 SHC983208 SQY983208 TAU983208 TKQ983208 TUM983208 UEI983208 UOE983208 UYA983208 VHW983208 VRS983208 WBO983208 WVG22:WVG85 WLK22:WLK85 WBO22:WBO85 VRS22:VRS85 VHW22:VHW85 UYA22:UYA85 UOE22:UOE85 UEI22:UEI85 TUM22:TUM85 TKQ22:TKQ85 TAU22:TAU85 SQY22:SQY85 SHC22:SHC85 RXG22:RXG85 RNK22:RNK85 RDO22:RDO85 QTS22:QTS85 QJW22:QJW85 QAA22:QAA85 PQE22:PQE85 PGI22:PGI85 OWM22:OWM85 OMQ22:OMQ85 OCU22:OCU85 NSY22:NSY85 NJC22:NJC85 MZG22:MZG85 MPK22:MPK85 MFO22:MFO85 LVS22:LVS85 LLW22:LLW85 LCA22:LCA85 KSE22:KSE85 KII22:KII85 JYM22:JYM85 JOQ22:JOQ85 JEU22:JEU85 IUY22:IUY85 ILC22:ILC85 IBG22:IBG85 HRK22:HRK85 HHO22:HHO85 GXS22:GXS85 GNW22:GNW85 GEA22:GEA85 FUE22:FUE85 FKI22:FKI85 FAM22:FAM85 EQQ22:EQQ85 EGU22:EGU85 DWY22:DWY85 DNC22:DNC85 DDG22:DDG85 CTK22:CTK85 CJO22:CJO85 BZS22:BZS85 BPW22:BPW85 BGA22:BGA85 AWE22:AWE85 AMI22:AMI85 ACM22:ACM85 SQ22:SQ85 IU22:IU85">
      <formula1>0</formula1>
      <formula2>1</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AX260"/>
  <sheetViews>
    <sheetView workbookViewId="0">
      <selection activeCell="B35" sqref="B35"/>
    </sheetView>
  </sheetViews>
  <sheetFormatPr baseColWidth="10" defaultRowHeight="15" x14ac:dyDescent="0.25"/>
  <cols>
    <col min="1" max="1" width="2.42578125" style="1" customWidth="1"/>
    <col min="2" max="2" width="102.7109375" style="1" bestFit="1" customWidth="1"/>
    <col min="3" max="3" width="38.140625" style="1" customWidth="1"/>
    <col min="4" max="4" width="40.140625" style="1" customWidth="1"/>
    <col min="5" max="5" width="25" style="1523" customWidth="1"/>
    <col min="6" max="6" width="66.28515625" style="1523" customWidth="1"/>
    <col min="7" max="7" width="38.28515625" style="1523" customWidth="1"/>
    <col min="8" max="8" width="27" style="1523" customWidth="1"/>
    <col min="9" max="9" width="24" style="1523" customWidth="1"/>
    <col min="10" max="10" width="47.42578125" style="1" customWidth="1"/>
    <col min="11" max="11" width="45.85546875" style="1523" customWidth="1"/>
    <col min="12" max="12" width="42.85546875" style="1523" customWidth="1"/>
    <col min="13" max="13" width="18.7109375" style="1523" customWidth="1"/>
    <col min="14" max="14" width="22.140625" style="1523" customWidth="1"/>
    <col min="15" max="15" width="26.140625" style="1523" customWidth="1"/>
    <col min="16" max="16" width="44.7109375" style="1" customWidth="1"/>
    <col min="17" max="17" width="48.42578125" style="180"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198</v>
      </c>
      <c r="D6" s="1883"/>
      <c r="E6" s="1883"/>
      <c r="F6" s="2163"/>
      <c r="G6" s="2163"/>
      <c r="H6" s="2163"/>
      <c r="I6" s="2163"/>
      <c r="J6" s="1883"/>
      <c r="K6" s="1883"/>
      <c r="L6" s="1883"/>
      <c r="M6" s="2163"/>
      <c r="N6" s="2164"/>
    </row>
    <row r="7" spans="2:16" ht="16.5" thickBot="1" x14ac:dyDescent="0.3">
      <c r="B7" s="5" t="s">
        <v>4</v>
      </c>
      <c r="C7" s="1883"/>
      <c r="D7" s="1883"/>
      <c r="E7" s="1883"/>
      <c r="F7" s="2163"/>
      <c r="G7" s="2163"/>
      <c r="H7" s="2163"/>
      <c r="I7" s="2163"/>
      <c r="J7" s="1883"/>
      <c r="K7" s="1883"/>
      <c r="L7" s="1883"/>
      <c r="M7" s="2163"/>
      <c r="N7" s="2164"/>
    </row>
    <row r="8" spans="2:16" ht="16.5" thickBot="1" x14ac:dyDescent="0.3">
      <c r="B8" s="5" t="s">
        <v>5</v>
      </c>
      <c r="C8" s="1883"/>
      <c r="D8" s="1883"/>
      <c r="E8" s="1883"/>
      <c r="F8" s="2163"/>
      <c r="G8" s="2163"/>
      <c r="H8" s="2163"/>
      <c r="I8" s="2163"/>
      <c r="J8" s="1883"/>
      <c r="K8" s="1883"/>
      <c r="L8" s="1883"/>
      <c r="M8" s="2163"/>
      <c r="N8" s="2164"/>
    </row>
    <row r="9" spans="2:16" ht="16.5" thickBot="1" x14ac:dyDescent="0.3">
      <c r="B9" s="5" t="s">
        <v>6</v>
      </c>
      <c r="C9" s="1883"/>
      <c r="D9" s="1883"/>
      <c r="E9" s="1883"/>
      <c r="F9" s="2163"/>
      <c r="G9" s="2163"/>
      <c r="H9" s="2163"/>
      <c r="I9" s="2163"/>
      <c r="J9" s="1883"/>
      <c r="K9" s="1883"/>
      <c r="L9" s="1883"/>
      <c r="M9" s="2163"/>
      <c r="N9" s="2164"/>
    </row>
    <row r="10" spans="2:16" ht="16.5" thickBot="1" x14ac:dyDescent="0.3">
      <c r="B10" s="5" t="s">
        <v>7</v>
      </c>
      <c r="C10" s="2161"/>
      <c r="D10" s="1891"/>
      <c r="E10" s="1892"/>
      <c r="F10" s="7"/>
      <c r="G10" s="7"/>
      <c r="H10" s="7"/>
      <c r="I10" s="7"/>
      <c r="J10" s="6"/>
      <c r="K10" s="7"/>
      <c r="L10" s="7"/>
      <c r="M10" s="7"/>
      <c r="N10" s="1099"/>
    </row>
    <row r="11" spans="2:16" ht="16.5" thickBot="1" x14ac:dyDescent="0.3">
      <c r="B11" s="9" t="s">
        <v>8</v>
      </c>
      <c r="C11" s="243" t="s">
        <v>4959</v>
      </c>
      <c r="D11" s="11"/>
      <c r="E11" s="12"/>
      <c r="F11" s="12"/>
      <c r="G11" s="12"/>
      <c r="H11" s="12"/>
      <c r="I11" s="12"/>
      <c r="J11" s="11"/>
      <c r="K11" s="12"/>
      <c r="L11" s="12"/>
      <c r="M11" s="12"/>
      <c r="N11" s="1100"/>
    </row>
    <row r="12" spans="2:16" ht="15.75" x14ac:dyDescent="0.25">
      <c r="B12" s="14"/>
      <c r="C12" s="244"/>
      <c r="D12" s="16"/>
      <c r="E12" s="409"/>
      <c r="F12" s="409"/>
      <c r="G12" s="409"/>
      <c r="H12" s="409"/>
      <c r="J12" s="1523"/>
      <c r="N12" s="409"/>
    </row>
    <row r="13" spans="2:16" x14ac:dyDescent="0.25">
      <c r="J13" s="1523"/>
      <c r="N13" s="17"/>
    </row>
    <row r="14" spans="2:16" x14ac:dyDescent="0.25">
      <c r="B14" s="1893" t="s">
        <v>10</v>
      </c>
      <c r="C14" s="1893"/>
      <c r="D14" s="1471" t="s">
        <v>11</v>
      </c>
      <c r="E14" s="1471" t="s">
        <v>12</v>
      </c>
      <c r="F14" s="1471" t="s">
        <v>13</v>
      </c>
      <c r="G14" s="19"/>
      <c r="I14" s="1525"/>
      <c r="J14" s="20"/>
      <c r="K14" s="1525"/>
      <c r="L14" s="1525"/>
      <c r="M14" s="1525"/>
      <c r="N14" s="17"/>
    </row>
    <row r="15" spans="2:16" x14ac:dyDescent="0.25">
      <c r="B15" s="1893"/>
      <c r="C15" s="1893"/>
      <c r="D15" s="1471" t="s">
        <v>4960</v>
      </c>
      <c r="E15" s="31">
        <v>3863447960</v>
      </c>
      <c r="F15" s="1642">
        <v>1420</v>
      </c>
      <c r="G15" s="1643"/>
      <c r="I15" s="571"/>
      <c r="J15" s="570"/>
      <c r="K15" s="571"/>
      <c r="L15" s="571"/>
      <c r="M15" s="571"/>
      <c r="N15" s="17"/>
    </row>
    <row r="16" spans="2:16" x14ac:dyDescent="0.25">
      <c r="B16" s="1893"/>
      <c r="C16" s="1893"/>
      <c r="D16" s="1471" t="s">
        <v>4961</v>
      </c>
      <c r="E16" s="31">
        <v>1586307544</v>
      </c>
      <c r="F16" s="1642">
        <v>683</v>
      </c>
      <c r="G16" s="1643"/>
      <c r="I16" s="571"/>
      <c r="J16" s="570"/>
      <c r="K16" s="571"/>
      <c r="L16" s="571"/>
      <c r="M16" s="571"/>
      <c r="N16" s="17"/>
    </row>
    <row r="17" spans="1:14" x14ac:dyDescent="0.25">
      <c r="B17" s="1893"/>
      <c r="C17" s="1893"/>
      <c r="D17" s="1471" t="s">
        <v>4962</v>
      </c>
      <c r="E17" s="31">
        <v>1616928504</v>
      </c>
      <c r="F17" s="1642">
        <v>660</v>
      </c>
      <c r="G17" s="1643"/>
      <c r="I17" s="571"/>
      <c r="J17" s="570"/>
      <c r="K17" s="571"/>
      <c r="L17" s="571"/>
      <c r="M17" s="571"/>
      <c r="N17" s="17"/>
    </row>
    <row r="18" spans="1:14" x14ac:dyDescent="0.25">
      <c r="B18" s="1893"/>
      <c r="C18" s="1893"/>
      <c r="D18" s="1471"/>
      <c r="E18" s="31"/>
      <c r="F18" s="1069"/>
      <c r="G18" s="1643"/>
      <c r="H18" s="571"/>
      <c r="I18" s="571"/>
      <c r="J18" s="570"/>
      <c r="K18" s="571"/>
      <c r="L18" s="571"/>
      <c r="M18" s="571"/>
      <c r="N18" s="29"/>
    </row>
    <row r="19" spans="1:14" x14ac:dyDescent="0.25">
      <c r="B19" s="1893"/>
      <c r="C19" s="1893"/>
      <c r="D19" s="1471"/>
      <c r="E19" s="31"/>
      <c r="F19" s="1069"/>
      <c r="G19" s="1643"/>
      <c r="H19" s="571"/>
      <c r="I19" s="1556"/>
      <c r="J19" s="1556"/>
      <c r="K19" s="1556"/>
      <c r="L19" s="1556"/>
      <c r="M19" s="1556"/>
      <c r="N19" s="29"/>
    </row>
    <row r="20" spans="1:14" x14ac:dyDescent="0.25">
      <c r="B20" s="1893"/>
      <c r="C20" s="1893"/>
      <c r="D20" s="1471"/>
      <c r="E20" s="31"/>
      <c r="F20" s="1069"/>
      <c r="G20" s="1643"/>
      <c r="H20" s="571"/>
      <c r="J20" s="1523"/>
      <c r="N20" s="29"/>
    </row>
    <row r="21" spans="1:14" x14ac:dyDescent="0.25">
      <c r="B21" s="1893"/>
      <c r="C21" s="1893"/>
      <c r="D21" s="1471"/>
      <c r="E21" s="31"/>
      <c r="F21" s="1069"/>
      <c r="G21" s="1643"/>
      <c r="H21" s="571"/>
      <c r="J21" s="1523"/>
      <c r="N21" s="29"/>
    </row>
    <row r="22" spans="1:14" ht="15.75" thickBot="1" x14ac:dyDescent="0.3">
      <c r="B22" s="1894" t="s">
        <v>14</v>
      </c>
      <c r="C22" s="1895"/>
      <c r="D22" s="1471"/>
      <c r="E22" s="31"/>
      <c r="F22" s="1642">
        <f>SUM(F15:F21)</f>
        <v>2763</v>
      </c>
      <c r="G22" s="1643"/>
      <c r="H22" s="571"/>
      <c r="J22" s="1523"/>
      <c r="N22" s="29"/>
    </row>
    <row r="23" spans="1:14" ht="30.75" thickBot="1" x14ac:dyDescent="0.3">
      <c r="A23" s="32"/>
      <c r="B23" s="33" t="s">
        <v>15</v>
      </c>
      <c r="C23" s="33" t="s">
        <v>16</v>
      </c>
      <c r="E23" s="1644"/>
      <c r="F23" s="1525"/>
      <c r="G23" s="1525"/>
      <c r="H23" s="1525"/>
      <c r="I23" s="1574"/>
      <c r="J23" s="35"/>
      <c r="K23" s="1574"/>
      <c r="L23" s="1574"/>
      <c r="M23" s="1574"/>
    </row>
    <row r="24" spans="1:14" ht="15.75" thickBot="1" x14ac:dyDescent="0.3">
      <c r="A24" s="37">
        <v>1</v>
      </c>
      <c r="C24" s="248">
        <f>F22*80/100</f>
        <v>2210.4</v>
      </c>
      <c r="D24" s="572"/>
      <c r="E24" s="31">
        <f>SUM(E15:E23)</f>
        <v>7066684008</v>
      </c>
      <c r="F24" s="1557"/>
      <c r="G24" s="1557"/>
      <c r="H24" s="1557"/>
      <c r="I24" s="1645"/>
      <c r="J24" s="572"/>
      <c r="K24" s="1645"/>
      <c r="L24" s="1645"/>
      <c r="M24" s="1645"/>
    </row>
    <row r="25" spans="1:14" x14ac:dyDescent="0.25">
      <c r="A25" s="44"/>
      <c r="C25" s="250"/>
      <c r="D25" s="570"/>
      <c r="E25" s="1244"/>
      <c r="F25" s="1557"/>
      <c r="G25" s="1557"/>
      <c r="H25" s="1557"/>
      <c r="I25" s="1645"/>
      <c r="J25" s="572"/>
      <c r="K25" s="1645"/>
      <c r="L25" s="1645"/>
      <c r="M25" s="1645"/>
    </row>
    <row r="26" spans="1:14" x14ac:dyDescent="0.25">
      <c r="A26" s="44"/>
      <c r="C26" s="250"/>
      <c r="D26" s="570"/>
      <c r="E26" s="1244"/>
      <c r="F26" s="1557"/>
      <c r="G26" s="1557"/>
      <c r="H26" s="1557"/>
      <c r="I26" s="1645"/>
      <c r="J26" s="572"/>
      <c r="K26" s="1645"/>
      <c r="L26" s="1645"/>
      <c r="M26" s="1645"/>
    </row>
    <row r="27" spans="1:14" x14ac:dyDescent="0.25">
      <c r="A27" s="44"/>
      <c r="B27" s="47" t="s">
        <v>4963</v>
      </c>
      <c r="C27"/>
      <c r="D27"/>
      <c r="E27" s="206"/>
      <c r="F27" s="206"/>
      <c r="G27" s="206"/>
      <c r="H27" s="206"/>
      <c r="J27" s="1523"/>
      <c r="N27" s="17"/>
    </row>
    <row r="28" spans="1:14" x14ac:dyDescent="0.25">
      <c r="A28" s="44"/>
      <c r="B28"/>
      <c r="C28"/>
      <c r="D28"/>
      <c r="E28" s="1245"/>
      <c r="F28" s="1245"/>
      <c r="G28" s="206"/>
      <c r="H28" s="206"/>
      <c r="J28" s="1523"/>
      <c r="N28" s="17"/>
    </row>
    <row r="29" spans="1:14" x14ac:dyDescent="0.25">
      <c r="A29" s="44"/>
      <c r="B29" s="49" t="s">
        <v>18</v>
      </c>
      <c r="C29" s="49" t="s">
        <v>19</v>
      </c>
      <c r="D29" s="49" t="s">
        <v>20</v>
      </c>
      <c r="E29" s="2162"/>
      <c r="F29" s="2162"/>
      <c r="G29" s="206"/>
      <c r="H29" s="206"/>
      <c r="J29" s="1523"/>
      <c r="N29" s="17"/>
    </row>
    <row r="30" spans="1:14" x14ac:dyDescent="0.25">
      <c r="A30" s="44"/>
      <c r="B30" s="51" t="s">
        <v>21</v>
      </c>
      <c r="C30" s="1488" t="s">
        <v>22</v>
      </c>
      <c r="D30" s="1488"/>
      <c r="E30" s="2158"/>
      <c r="F30" s="2158"/>
      <c r="G30" s="206"/>
      <c r="H30" s="206"/>
      <c r="J30" s="1523"/>
      <c r="N30" s="17"/>
    </row>
    <row r="31" spans="1:14" x14ac:dyDescent="0.25">
      <c r="A31" s="44"/>
      <c r="B31" s="51" t="s">
        <v>23</v>
      </c>
      <c r="C31" s="1488" t="s">
        <v>22</v>
      </c>
      <c r="D31" s="1488"/>
      <c r="E31" s="2158"/>
      <c r="F31" s="2158"/>
      <c r="G31" s="206"/>
      <c r="H31" s="206"/>
      <c r="J31" s="1523"/>
      <c r="N31" s="17"/>
    </row>
    <row r="32" spans="1:14" x14ac:dyDescent="0.25">
      <c r="A32" s="44"/>
      <c r="B32" s="51" t="s">
        <v>24</v>
      </c>
      <c r="C32" s="1488" t="s">
        <v>22</v>
      </c>
      <c r="D32" s="1488"/>
      <c r="E32" s="2158"/>
      <c r="F32" s="2158"/>
      <c r="G32" s="206"/>
      <c r="H32" s="206"/>
      <c r="J32" s="1523"/>
      <c r="N32" s="17"/>
    </row>
    <row r="33" spans="1:14" x14ac:dyDescent="0.25">
      <c r="A33" s="44"/>
      <c r="B33" s="51" t="s">
        <v>25</v>
      </c>
      <c r="C33" s="1488" t="s">
        <v>22</v>
      </c>
      <c r="D33" s="1488"/>
      <c r="E33" s="2158"/>
      <c r="F33" s="2158"/>
      <c r="G33" s="206"/>
      <c r="H33" s="206"/>
      <c r="J33" s="1523"/>
      <c r="N33" s="17"/>
    </row>
    <row r="34" spans="1:14" x14ac:dyDescent="0.25">
      <c r="A34" s="44"/>
      <c r="B34" s="35"/>
      <c r="C34" s="1574"/>
      <c r="D34" s="35"/>
      <c r="E34" s="1525"/>
      <c r="F34" s="1525"/>
      <c r="G34" s="206"/>
      <c r="H34" s="206"/>
      <c r="J34" s="1523"/>
      <c r="N34" s="17"/>
    </row>
    <row r="35" spans="1:14" x14ac:dyDescent="0.25">
      <c r="A35" s="44"/>
      <c r="B35" s="47" t="s">
        <v>4964</v>
      </c>
      <c r="C35"/>
      <c r="D35"/>
      <c r="E35" s="197"/>
      <c r="F35" s="197"/>
      <c r="G35" s="206"/>
      <c r="H35" s="206"/>
      <c r="J35" s="1523"/>
      <c r="N35" s="17"/>
    </row>
    <row r="36" spans="1:14" x14ac:dyDescent="0.25">
      <c r="A36" s="44"/>
      <c r="B36"/>
      <c r="C36"/>
      <c r="D36"/>
      <c r="E36" s="197"/>
      <c r="F36" s="197"/>
      <c r="G36" s="206"/>
      <c r="H36" s="206"/>
      <c r="J36" s="1523"/>
      <c r="N36" s="17"/>
    </row>
    <row r="37" spans="1:14" x14ac:dyDescent="0.25">
      <c r="A37" s="44"/>
      <c r="B37" s="49" t="s">
        <v>18</v>
      </c>
      <c r="C37" s="49" t="s">
        <v>19</v>
      </c>
      <c r="D37" s="49" t="s">
        <v>20</v>
      </c>
      <c r="E37" s="197"/>
      <c r="F37" s="197"/>
      <c r="G37" s="206"/>
      <c r="H37" s="206"/>
      <c r="J37" s="1523"/>
      <c r="N37" s="17"/>
    </row>
    <row r="38" spans="1:14" x14ac:dyDescent="0.25">
      <c r="A38" s="44"/>
      <c r="B38" s="51" t="s">
        <v>21</v>
      </c>
      <c r="C38" s="1488" t="s">
        <v>22</v>
      </c>
      <c r="D38" s="1488" t="s">
        <v>237</v>
      </c>
      <c r="E38" s="197"/>
      <c r="F38" s="197"/>
      <c r="G38" s="206"/>
      <c r="H38" s="206"/>
      <c r="J38" s="1523"/>
      <c r="N38" s="17"/>
    </row>
    <row r="39" spans="1:14" x14ac:dyDescent="0.25">
      <c r="A39" s="44"/>
      <c r="B39" s="51" t="s">
        <v>23</v>
      </c>
      <c r="C39" s="1488" t="s">
        <v>22</v>
      </c>
      <c r="D39" s="1488"/>
      <c r="E39" s="197"/>
      <c r="F39" s="197"/>
      <c r="G39" s="206"/>
      <c r="H39" s="206"/>
      <c r="J39" s="1523"/>
      <c r="N39" s="17"/>
    </row>
    <row r="40" spans="1:14" x14ac:dyDescent="0.25">
      <c r="A40" s="44"/>
      <c r="B40" s="51" t="s">
        <v>24</v>
      </c>
      <c r="C40" s="1488" t="s">
        <v>22</v>
      </c>
      <c r="D40" s="1488"/>
      <c r="E40" s="197"/>
      <c r="F40" s="197"/>
      <c r="G40" s="206"/>
      <c r="H40" s="206"/>
      <c r="J40" s="1523"/>
      <c r="N40" s="17"/>
    </row>
    <row r="41" spans="1:14" x14ac:dyDescent="0.25">
      <c r="A41" s="44"/>
      <c r="B41" s="51" t="s">
        <v>25</v>
      </c>
      <c r="C41" s="1488" t="s">
        <v>22</v>
      </c>
      <c r="D41" s="1488"/>
      <c r="E41" s="197"/>
      <c r="F41" s="197"/>
      <c r="G41" s="206"/>
      <c r="H41" s="206"/>
      <c r="J41" s="1523"/>
      <c r="N41" s="17"/>
    </row>
    <row r="42" spans="1:14" x14ac:dyDescent="0.25">
      <c r="A42" s="44"/>
      <c r="D42" s="1523"/>
      <c r="E42" s="2162"/>
      <c r="F42" s="2162"/>
      <c r="G42" s="206"/>
      <c r="H42" s="206"/>
      <c r="J42" s="1523"/>
      <c r="N42" s="17"/>
    </row>
    <row r="43" spans="1:14" x14ac:dyDescent="0.25">
      <c r="A43" s="44"/>
      <c r="B43" s="47" t="s">
        <v>4965</v>
      </c>
      <c r="E43" s="1524"/>
      <c r="F43" s="1524"/>
      <c r="G43" s="206"/>
      <c r="H43" s="206"/>
      <c r="J43" s="1523"/>
      <c r="N43" s="17"/>
    </row>
    <row r="44" spans="1:14" x14ac:dyDescent="0.25">
      <c r="A44" s="44"/>
      <c r="E44" s="2158"/>
      <c r="F44" s="2158"/>
      <c r="G44" s="206"/>
      <c r="H44" s="206"/>
      <c r="J44" s="1523"/>
      <c r="N44" s="17"/>
    </row>
    <row r="45" spans="1:14" x14ac:dyDescent="0.25">
      <c r="A45" s="44"/>
      <c r="B45" s="49" t="s">
        <v>18</v>
      </c>
      <c r="C45" s="49" t="s">
        <v>19</v>
      </c>
      <c r="D45" s="49" t="s">
        <v>20</v>
      </c>
      <c r="E45" s="2158"/>
      <c r="F45" s="2158"/>
      <c r="G45" s="206"/>
      <c r="H45" s="206"/>
      <c r="J45" s="1523"/>
      <c r="N45" s="17"/>
    </row>
    <row r="46" spans="1:14" x14ac:dyDescent="0.25">
      <c r="A46" s="44"/>
      <c r="B46" s="51" t="s">
        <v>21</v>
      </c>
      <c r="C46" s="51"/>
      <c r="D46" s="1488" t="s">
        <v>22</v>
      </c>
      <c r="E46" s="2158"/>
      <c r="F46" s="2158"/>
      <c r="G46" s="206"/>
      <c r="H46" s="206"/>
      <c r="J46" s="1523"/>
      <c r="N46" s="17"/>
    </row>
    <row r="47" spans="1:14" x14ac:dyDescent="0.25">
      <c r="A47" s="44"/>
      <c r="B47" s="51" t="s">
        <v>23</v>
      </c>
      <c r="C47" s="1488" t="s">
        <v>22</v>
      </c>
      <c r="D47" s="1488"/>
      <c r="E47" s="2158"/>
      <c r="F47" s="2158"/>
      <c r="G47" s="206"/>
      <c r="H47" s="206"/>
      <c r="J47" s="1523"/>
      <c r="N47" s="17"/>
    </row>
    <row r="48" spans="1:14" x14ac:dyDescent="0.25">
      <c r="A48" s="44"/>
      <c r="B48" s="51" t="s">
        <v>24</v>
      </c>
      <c r="C48" s="1488" t="s">
        <v>22</v>
      </c>
      <c r="D48" s="1488"/>
      <c r="E48" s="44"/>
      <c r="F48" s="44"/>
      <c r="G48" s="206"/>
      <c r="H48" s="206"/>
      <c r="J48" s="1523"/>
      <c r="N48" s="17"/>
    </row>
    <row r="49" spans="1:14" x14ac:dyDescent="0.25">
      <c r="A49" s="44"/>
      <c r="B49" s="51" t="s">
        <v>25</v>
      </c>
      <c r="C49" s="1488" t="s">
        <v>22</v>
      </c>
      <c r="D49" s="1488"/>
      <c r="E49" s="44"/>
      <c r="F49" s="44"/>
      <c r="G49" s="206"/>
      <c r="H49" s="206"/>
      <c r="J49" s="1523"/>
      <c r="N49" s="17"/>
    </row>
    <row r="50" spans="1:14" x14ac:dyDescent="0.25">
      <c r="A50" s="44"/>
      <c r="B50"/>
      <c r="C50"/>
      <c r="D50"/>
      <c r="E50" s="206"/>
      <c r="F50" s="206"/>
      <c r="G50" s="206"/>
      <c r="H50" s="206"/>
      <c r="J50" s="1523"/>
      <c r="N50" s="17"/>
    </row>
    <row r="51" spans="1:14" x14ac:dyDescent="0.25">
      <c r="A51" s="44"/>
      <c r="B51" s="47" t="s">
        <v>4966</v>
      </c>
      <c r="C51"/>
      <c r="D51"/>
      <c r="E51" s="206"/>
      <c r="F51" s="206"/>
      <c r="G51" s="206"/>
      <c r="H51" s="206"/>
      <c r="J51" s="1523"/>
      <c r="N51" s="17"/>
    </row>
    <row r="52" spans="1:14" x14ac:dyDescent="0.25">
      <c r="A52" s="44"/>
      <c r="B52"/>
      <c r="C52"/>
      <c r="D52"/>
      <c r="E52" s="206"/>
      <c r="F52" s="206"/>
      <c r="G52" s="206"/>
      <c r="H52" s="206"/>
      <c r="J52" s="1523"/>
      <c r="N52" s="17"/>
    </row>
    <row r="53" spans="1:14" x14ac:dyDescent="0.25">
      <c r="A53" s="44"/>
      <c r="B53" s="49" t="s">
        <v>18</v>
      </c>
      <c r="C53" s="49" t="s">
        <v>27</v>
      </c>
      <c r="D53" s="55" t="s">
        <v>28</v>
      </c>
      <c r="E53" s="55" t="s">
        <v>29</v>
      </c>
      <c r="F53" s="206"/>
      <c r="G53" s="206"/>
      <c r="H53" s="206"/>
      <c r="J53" s="1523"/>
      <c r="N53" s="17"/>
    </row>
    <row r="54" spans="1:14" ht="28.5" x14ac:dyDescent="0.25">
      <c r="A54" s="44"/>
      <c r="B54" s="56" t="s">
        <v>30</v>
      </c>
      <c r="C54" s="1646">
        <v>40</v>
      </c>
      <c r="D54" s="1647">
        <v>20</v>
      </c>
      <c r="E54" s="2159">
        <f>D54+D55</f>
        <v>80</v>
      </c>
      <c r="F54" s="206"/>
      <c r="G54" s="206"/>
      <c r="H54" s="206"/>
      <c r="J54" s="1523"/>
      <c r="N54" s="17"/>
    </row>
    <row r="55" spans="1:14" ht="42.75" x14ac:dyDescent="0.25">
      <c r="A55" s="44"/>
      <c r="B55" s="56" t="s">
        <v>31</v>
      </c>
      <c r="C55" s="1646">
        <v>60</v>
      </c>
      <c r="D55" s="1647">
        <v>60</v>
      </c>
      <c r="E55" s="2160"/>
      <c r="F55" s="206"/>
      <c r="G55" s="206"/>
      <c r="H55" s="206"/>
      <c r="J55" s="1523"/>
      <c r="N55" s="17"/>
    </row>
    <row r="56" spans="1:14" x14ac:dyDescent="0.25">
      <c r="A56" s="44"/>
      <c r="B56" s="207"/>
      <c r="C56" s="253"/>
      <c r="D56" s="1574"/>
      <c r="E56" s="1574"/>
      <c r="F56" s="206"/>
      <c r="G56" s="206"/>
      <c r="H56" s="206"/>
      <c r="J56" s="1523"/>
      <c r="N56" s="17"/>
    </row>
    <row r="57" spans="1:14" x14ac:dyDescent="0.25">
      <c r="A57" s="44"/>
      <c r="B57" s="47" t="s">
        <v>4967</v>
      </c>
      <c r="C57"/>
      <c r="D57"/>
      <c r="E57" s="206"/>
      <c r="F57" s="206"/>
      <c r="G57" s="206"/>
      <c r="H57" s="206"/>
      <c r="J57" s="1523"/>
      <c r="N57" s="17"/>
    </row>
    <row r="58" spans="1:14" x14ac:dyDescent="0.25">
      <c r="A58" s="44"/>
      <c r="B58"/>
      <c r="C58"/>
      <c r="D58"/>
      <c r="E58" s="206"/>
      <c r="F58" s="206"/>
      <c r="G58" s="206"/>
      <c r="H58" s="206"/>
      <c r="J58" s="1523"/>
      <c r="N58" s="17"/>
    </row>
    <row r="59" spans="1:14" x14ac:dyDescent="0.25">
      <c r="A59" s="44"/>
      <c r="B59" s="49" t="s">
        <v>18</v>
      </c>
      <c r="C59" s="49" t="s">
        <v>27</v>
      </c>
      <c r="D59" s="55" t="s">
        <v>28</v>
      </c>
      <c r="E59" s="55" t="s">
        <v>29</v>
      </c>
      <c r="F59" s="206"/>
      <c r="G59" s="206"/>
      <c r="H59" s="206"/>
      <c r="J59" s="1523"/>
      <c r="N59" s="17"/>
    </row>
    <row r="60" spans="1:14" ht="28.5" x14ac:dyDescent="0.25">
      <c r="A60" s="44"/>
      <c r="B60" s="56" t="s">
        <v>30</v>
      </c>
      <c r="C60" s="1646">
        <v>40</v>
      </c>
      <c r="D60" s="1647">
        <v>0</v>
      </c>
      <c r="E60" s="2159">
        <f>D60+D61</f>
        <v>60</v>
      </c>
      <c r="F60" s="206"/>
      <c r="G60" s="206"/>
      <c r="H60" s="206"/>
      <c r="J60" s="1523"/>
      <c r="N60" s="17"/>
    </row>
    <row r="61" spans="1:14" ht="42.75" x14ac:dyDescent="0.25">
      <c r="A61" s="44"/>
      <c r="B61" s="56" t="s">
        <v>31</v>
      </c>
      <c r="C61" s="1646">
        <v>60</v>
      </c>
      <c r="D61" s="1647">
        <v>60</v>
      </c>
      <c r="E61" s="2160"/>
      <c r="F61" s="206"/>
      <c r="G61" s="206"/>
      <c r="H61" s="206"/>
      <c r="J61" s="1523"/>
      <c r="N61" s="17"/>
    </row>
    <row r="62" spans="1:14" x14ac:dyDescent="0.25">
      <c r="A62" s="44"/>
      <c r="B62"/>
      <c r="C62"/>
      <c r="D62"/>
      <c r="E62" s="206"/>
      <c r="F62" s="206"/>
      <c r="G62" s="206"/>
      <c r="H62" s="206"/>
      <c r="J62" s="1523"/>
      <c r="N62" s="17"/>
    </row>
    <row r="63" spans="1:14" x14ac:dyDescent="0.25">
      <c r="A63" s="44"/>
      <c r="B63"/>
      <c r="C63"/>
      <c r="D63"/>
      <c r="E63" s="206"/>
      <c r="F63" s="206"/>
      <c r="G63" s="206"/>
      <c r="H63" s="206"/>
      <c r="J63" s="1523"/>
      <c r="N63" s="17"/>
    </row>
    <row r="64" spans="1:14" x14ac:dyDescent="0.25">
      <c r="A64" s="44"/>
      <c r="B64" s="47" t="s">
        <v>4968</v>
      </c>
      <c r="C64"/>
      <c r="D64"/>
      <c r="E64" s="206"/>
      <c r="F64" s="206"/>
      <c r="G64" s="206"/>
      <c r="H64" s="206"/>
      <c r="J64" s="1523"/>
      <c r="N64" s="17"/>
    </row>
    <row r="65" spans="1:26" x14ac:dyDescent="0.25">
      <c r="A65" s="44"/>
      <c r="B65"/>
      <c r="C65"/>
      <c r="D65"/>
      <c r="E65" s="206"/>
      <c r="F65" s="206"/>
      <c r="G65" s="206"/>
      <c r="H65" s="206"/>
      <c r="J65" s="1523"/>
      <c r="N65" s="17"/>
    </row>
    <row r="66" spans="1:26" x14ac:dyDescent="0.25">
      <c r="A66" s="44"/>
      <c r="B66" s="49" t="s">
        <v>18</v>
      </c>
      <c r="C66" s="49" t="s">
        <v>27</v>
      </c>
      <c r="D66" s="55" t="s">
        <v>28</v>
      </c>
      <c r="E66" s="55" t="s">
        <v>29</v>
      </c>
      <c r="F66" s="1557"/>
      <c r="G66" s="1557"/>
      <c r="H66" s="1557"/>
      <c r="I66" s="1645"/>
      <c r="J66" s="572"/>
      <c r="K66" s="1645"/>
      <c r="L66" s="1645"/>
      <c r="M66" s="1645"/>
    </row>
    <row r="67" spans="1:26" ht="28.5" x14ac:dyDescent="0.25">
      <c r="A67" s="44"/>
      <c r="B67" s="56" t="s">
        <v>30</v>
      </c>
      <c r="C67" s="1646">
        <v>40</v>
      </c>
      <c r="D67" s="1647">
        <v>20</v>
      </c>
      <c r="E67" s="2159">
        <f>D67+D68</f>
        <v>55</v>
      </c>
      <c r="F67" s="1557"/>
      <c r="G67" s="1557"/>
      <c r="H67" s="1557"/>
      <c r="I67" s="1645"/>
      <c r="J67" s="572"/>
      <c r="K67" s="1645"/>
      <c r="L67" s="1645"/>
      <c r="M67" s="1645"/>
    </row>
    <row r="68" spans="1:26" ht="42.75" x14ac:dyDescent="0.25">
      <c r="A68" s="44"/>
      <c r="B68" s="56" t="s">
        <v>31</v>
      </c>
      <c r="C68" s="1646">
        <v>60</v>
      </c>
      <c r="D68" s="1647">
        <v>35</v>
      </c>
      <c r="E68" s="2160"/>
      <c r="F68" s="1557"/>
      <c r="G68" s="1557"/>
      <c r="H68" s="1557"/>
      <c r="I68" s="1645"/>
      <c r="J68" s="572"/>
      <c r="K68" s="1645"/>
      <c r="L68" s="1645"/>
      <c r="M68" s="1645"/>
    </row>
    <row r="69" spans="1:26" ht="15.75" thickBot="1" x14ac:dyDescent="0.3">
      <c r="M69" s="1887" t="s">
        <v>32</v>
      </c>
      <c r="N69" s="1887"/>
    </row>
    <row r="70" spans="1:26" x14ac:dyDescent="0.25">
      <c r="B70" s="1648" t="s">
        <v>33</v>
      </c>
      <c r="M70" s="58"/>
      <c r="N70" s="58"/>
    </row>
    <row r="71" spans="1:26" ht="15.75" thickBot="1" x14ac:dyDescent="0.3">
      <c r="M71" s="58"/>
      <c r="N71" s="58"/>
    </row>
    <row r="72" spans="1:26" s="1523" customFormat="1" ht="60" x14ac:dyDescent="0.25">
      <c r="B72" s="155" t="s">
        <v>34</v>
      </c>
      <c r="C72" s="155" t="s">
        <v>35</v>
      </c>
      <c r="D72" s="155" t="s">
        <v>36</v>
      </c>
      <c r="E72" s="155" t="s">
        <v>37</v>
      </c>
      <c r="F72" s="155" t="s">
        <v>38</v>
      </c>
      <c r="G72" s="155" t="s">
        <v>39</v>
      </c>
      <c r="H72" s="155" t="s">
        <v>40</v>
      </c>
      <c r="I72" s="155" t="s">
        <v>41</v>
      </c>
      <c r="J72" s="1649" t="s">
        <v>42</v>
      </c>
      <c r="K72" s="1522" t="s">
        <v>43</v>
      </c>
      <c r="L72" s="1650" t="s">
        <v>44</v>
      </c>
      <c r="M72" s="157" t="s">
        <v>45</v>
      </c>
      <c r="N72" s="155" t="s">
        <v>46</v>
      </c>
      <c r="O72" s="155" t="s">
        <v>47</v>
      </c>
      <c r="P72" s="1472" t="s">
        <v>48</v>
      </c>
      <c r="Q72" s="1472" t="s">
        <v>49</v>
      </c>
    </row>
    <row r="73" spans="1:26" s="76" customFormat="1" ht="28.5" x14ac:dyDescent="0.25">
      <c r="A73" s="62" t="e">
        <f>+#REF!+1</f>
        <v>#REF!</v>
      </c>
      <c r="B73" s="255" t="s">
        <v>198</v>
      </c>
      <c r="C73" s="256" t="s">
        <v>198</v>
      </c>
      <c r="D73" s="265" t="s">
        <v>50</v>
      </c>
      <c r="E73" s="1651" t="s">
        <v>4969</v>
      </c>
      <c r="F73" s="257" t="s">
        <v>19</v>
      </c>
      <c r="G73" s="266">
        <v>1</v>
      </c>
      <c r="H73" s="260">
        <v>40924</v>
      </c>
      <c r="I73" s="260">
        <v>41274</v>
      </c>
      <c r="J73" s="261" t="s">
        <v>20</v>
      </c>
      <c r="K73" s="1652">
        <v>11.46</v>
      </c>
      <c r="L73" s="1653">
        <v>0</v>
      </c>
      <c r="M73" s="258">
        <v>819</v>
      </c>
      <c r="N73" s="258">
        <v>819</v>
      </c>
      <c r="O73" s="272">
        <v>531988688</v>
      </c>
      <c r="P73" s="262" t="s">
        <v>4970</v>
      </c>
      <c r="Q73" s="256"/>
      <c r="R73" s="75"/>
      <c r="S73" s="75"/>
      <c r="T73" s="75"/>
      <c r="U73" s="75"/>
      <c r="V73" s="75"/>
      <c r="W73" s="75"/>
      <c r="X73" s="75"/>
      <c r="Y73" s="75"/>
      <c r="Z73" s="75"/>
    </row>
    <row r="74" spans="1:26" s="76" customFormat="1" ht="42.75" x14ac:dyDescent="0.25">
      <c r="A74" s="62" t="e">
        <f t="shared" ref="A74:A79" si="0">+A73+1</f>
        <v>#REF!</v>
      </c>
      <c r="B74" s="255" t="s">
        <v>198</v>
      </c>
      <c r="C74" s="256" t="s">
        <v>198</v>
      </c>
      <c r="D74" s="265" t="s">
        <v>50</v>
      </c>
      <c r="E74" s="258" t="s">
        <v>4971</v>
      </c>
      <c r="F74" s="257" t="s">
        <v>19</v>
      </c>
      <c r="G74" s="266">
        <v>1</v>
      </c>
      <c r="H74" s="260">
        <v>40928</v>
      </c>
      <c r="I74" s="260">
        <v>41274</v>
      </c>
      <c r="J74" s="261" t="s">
        <v>20</v>
      </c>
      <c r="K74" s="1654">
        <v>0</v>
      </c>
      <c r="L74" s="1653" t="s">
        <v>217</v>
      </c>
      <c r="M74" s="258">
        <v>3370</v>
      </c>
      <c r="N74" s="258">
        <v>3370</v>
      </c>
      <c r="O74" s="272">
        <v>2289227599</v>
      </c>
      <c r="P74" s="262" t="s">
        <v>4972</v>
      </c>
      <c r="Q74" s="256" t="s">
        <v>4973</v>
      </c>
      <c r="R74" s="75"/>
      <c r="S74" s="75"/>
      <c r="T74" s="75"/>
      <c r="U74" s="75"/>
      <c r="V74" s="75"/>
      <c r="W74" s="75"/>
      <c r="X74" s="75"/>
      <c r="Y74" s="75"/>
      <c r="Z74" s="75"/>
    </row>
    <row r="75" spans="1:26" s="76" customFormat="1" ht="28.5" x14ac:dyDescent="0.25">
      <c r="A75" s="62" t="e">
        <f t="shared" si="0"/>
        <v>#REF!</v>
      </c>
      <c r="B75" s="255" t="s">
        <v>198</v>
      </c>
      <c r="C75" s="256" t="s">
        <v>198</v>
      </c>
      <c r="D75" s="265" t="s">
        <v>50</v>
      </c>
      <c r="E75" s="1651" t="s">
        <v>4974</v>
      </c>
      <c r="F75" s="257" t="s">
        <v>19</v>
      </c>
      <c r="G75" s="266">
        <v>1</v>
      </c>
      <c r="H75" s="260">
        <v>41261</v>
      </c>
      <c r="I75" s="260">
        <v>41988</v>
      </c>
      <c r="J75" s="261" t="s">
        <v>20</v>
      </c>
      <c r="K75" s="1654">
        <v>21</v>
      </c>
      <c r="L75" s="1653">
        <v>0.4</v>
      </c>
      <c r="M75" s="258">
        <v>214</v>
      </c>
      <c r="N75" s="258">
        <v>214</v>
      </c>
      <c r="O75" s="272">
        <v>1080611133</v>
      </c>
      <c r="P75" s="262" t="s">
        <v>4975</v>
      </c>
      <c r="Q75" s="256" t="s">
        <v>4976</v>
      </c>
      <c r="R75" s="75"/>
      <c r="S75" s="75"/>
      <c r="T75" s="75"/>
      <c r="U75" s="75"/>
      <c r="V75" s="75"/>
      <c r="W75" s="75"/>
      <c r="X75" s="75"/>
      <c r="Y75" s="75"/>
      <c r="Z75" s="75"/>
    </row>
    <row r="76" spans="1:26" s="76" customFormat="1" ht="28.5" x14ac:dyDescent="0.25">
      <c r="A76" s="62" t="e">
        <f t="shared" si="0"/>
        <v>#REF!</v>
      </c>
      <c r="B76" s="255" t="s">
        <v>198</v>
      </c>
      <c r="C76" s="256" t="s">
        <v>198</v>
      </c>
      <c r="D76" s="265" t="s">
        <v>50</v>
      </c>
      <c r="E76" s="1651" t="s">
        <v>4977</v>
      </c>
      <c r="F76" s="257" t="s">
        <v>63</v>
      </c>
      <c r="G76" s="257">
        <v>100</v>
      </c>
      <c r="H76" s="260">
        <v>41262</v>
      </c>
      <c r="I76" s="260">
        <v>41988</v>
      </c>
      <c r="J76" s="261" t="s">
        <v>20</v>
      </c>
      <c r="K76" s="1654">
        <v>0</v>
      </c>
      <c r="L76" s="1653">
        <v>21.39</v>
      </c>
      <c r="M76" s="258">
        <v>317</v>
      </c>
      <c r="N76" s="258">
        <v>317</v>
      </c>
      <c r="O76" s="272">
        <v>1652473603</v>
      </c>
      <c r="P76" s="262" t="s">
        <v>4978</v>
      </c>
      <c r="Q76" s="256" t="s">
        <v>4979</v>
      </c>
      <c r="R76" s="75"/>
      <c r="S76" s="75"/>
      <c r="T76" s="75"/>
      <c r="U76" s="75"/>
      <c r="V76" s="75"/>
      <c r="W76" s="75"/>
      <c r="X76" s="75"/>
      <c r="Y76" s="75"/>
      <c r="Z76" s="75"/>
    </row>
    <row r="77" spans="1:26" s="76" customFormat="1" ht="30" x14ac:dyDescent="0.25">
      <c r="A77" s="62" t="e">
        <f t="shared" si="0"/>
        <v>#REF!</v>
      </c>
      <c r="B77" s="255" t="s">
        <v>198</v>
      </c>
      <c r="C77" s="256" t="s">
        <v>198</v>
      </c>
      <c r="D77" s="265" t="s">
        <v>50</v>
      </c>
      <c r="E77" s="1651" t="s">
        <v>4980</v>
      </c>
      <c r="F77" s="223" t="s">
        <v>19</v>
      </c>
      <c r="G77" s="223">
        <v>100</v>
      </c>
      <c r="H77" s="269">
        <v>41905</v>
      </c>
      <c r="I77" s="260">
        <v>41973</v>
      </c>
      <c r="J77" s="225" t="s">
        <v>20</v>
      </c>
      <c r="K77" s="1654">
        <v>0</v>
      </c>
      <c r="L77" s="1653">
        <f>7/30</f>
        <v>0.23333333333333334</v>
      </c>
      <c r="M77" s="270">
        <v>2878</v>
      </c>
      <c r="N77" s="258">
        <v>2878</v>
      </c>
      <c r="O77" s="272">
        <v>694514056</v>
      </c>
      <c r="P77" s="271">
        <v>92</v>
      </c>
      <c r="Q77" s="74" t="s">
        <v>4981</v>
      </c>
      <c r="R77" s="75"/>
      <c r="S77" s="75"/>
      <c r="T77" s="75"/>
      <c r="U77" s="75"/>
      <c r="V77" s="75"/>
      <c r="W77" s="75"/>
      <c r="X77" s="75"/>
      <c r="Y77" s="75"/>
      <c r="Z77" s="75"/>
    </row>
    <row r="78" spans="1:26" s="76" customFormat="1" ht="30" x14ac:dyDescent="0.25">
      <c r="A78" s="62" t="e">
        <f t="shared" si="0"/>
        <v>#REF!</v>
      </c>
      <c r="B78" s="255" t="s">
        <v>198</v>
      </c>
      <c r="C78" s="256" t="s">
        <v>198</v>
      </c>
      <c r="D78" s="265" t="s">
        <v>50</v>
      </c>
      <c r="E78" s="1651" t="s">
        <v>4982</v>
      </c>
      <c r="F78" s="223" t="s">
        <v>19</v>
      </c>
      <c r="G78" s="223">
        <v>100</v>
      </c>
      <c r="H78" s="269">
        <v>41662</v>
      </c>
      <c r="I78" s="260">
        <v>41973</v>
      </c>
      <c r="J78" s="225" t="s">
        <v>20</v>
      </c>
      <c r="K78" s="1654">
        <v>0</v>
      </c>
      <c r="L78" s="1653" t="s">
        <v>4983</v>
      </c>
      <c r="M78" s="270">
        <v>779</v>
      </c>
      <c r="N78" s="258">
        <v>779</v>
      </c>
      <c r="O78" s="272">
        <v>918725473</v>
      </c>
      <c r="P78" s="272" t="s">
        <v>4984</v>
      </c>
      <c r="Q78" s="74" t="s">
        <v>4985</v>
      </c>
      <c r="R78" s="75"/>
      <c r="S78" s="75"/>
      <c r="T78" s="75"/>
      <c r="U78" s="75"/>
      <c r="V78" s="75"/>
      <c r="W78" s="75"/>
      <c r="X78" s="75"/>
      <c r="Y78" s="75"/>
      <c r="Z78" s="75"/>
    </row>
    <row r="79" spans="1:26" s="264" customFormat="1" ht="28.5" x14ac:dyDescent="0.25">
      <c r="A79" s="254" t="e">
        <f t="shared" si="0"/>
        <v>#REF!</v>
      </c>
      <c r="B79" s="255" t="s">
        <v>198</v>
      </c>
      <c r="C79" s="256" t="s">
        <v>198</v>
      </c>
      <c r="D79" s="265" t="s">
        <v>50</v>
      </c>
      <c r="E79" s="258" t="s">
        <v>4986</v>
      </c>
      <c r="F79" s="257" t="s">
        <v>19</v>
      </c>
      <c r="G79" s="259">
        <v>1</v>
      </c>
      <c r="H79" s="260">
        <v>40569</v>
      </c>
      <c r="I79" s="260">
        <v>40908</v>
      </c>
      <c r="J79" s="261" t="s">
        <v>20</v>
      </c>
      <c r="K79" s="1654">
        <v>11.13</v>
      </c>
      <c r="L79" s="1651">
        <v>0</v>
      </c>
      <c r="M79" s="258">
        <v>798</v>
      </c>
      <c r="N79" s="259">
        <v>1</v>
      </c>
      <c r="O79" s="272">
        <v>455530554</v>
      </c>
      <c r="P79" s="262" t="s">
        <v>4987</v>
      </c>
      <c r="Q79" s="256"/>
      <c r="R79" s="263"/>
      <c r="S79" s="263"/>
      <c r="T79" s="263"/>
      <c r="U79" s="263"/>
      <c r="V79" s="263"/>
      <c r="W79" s="263"/>
      <c r="X79" s="263"/>
      <c r="Y79" s="263"/>
      <c r="Z79" s="263"/>
    </row>
    <row r="80" spans="1:26" s="264" customFormat="1" ht="28.5" x14ac:dyDescent="0.25">
      <c r="A80" s="254">
        <v>9</v>
      </c>
      <c r="B80" s="255" t="s">
        <v>198</v>
      </c>
      <c r="C80" s="256" t="s">
        <v>198</v>
      </c>
      <c r="D80" s="265" t="s">
        <v>50</v>
      </c>
      <c r="E80" s="258" t="s">
        <v>4988</v>
      </c>
      <c r="F80" s="257" t="s">
        <v>19</v>
      </c>
      <c r="G80" s="259">
        <v>1</v>
      </c>
      <c r="H80" s="260">
        <v>40182</v>
      </c>
      <c r="I80" s="260">
        <v>40543</v>
      </c>
      <c r="J80" s="261" t="s">
        <v>20</v>
      </c>
      <c r="K80" s="1654">
        <v>11.86</v>
      </c>
      <c r="L80" s="1651">
        <v>0</v>
      </c>
      <c r="M80" s="258">
        <v>667</v>
      </c>
      <c r="N80" s="259">
        <v>1</v>
      </c>
      <c r="O80" s="272">
        <v>437897274</v>
      </c>
      <c r="P80" s="262" t="s">
        <v>4989</v>
      </c>
      <c r="Q80" s="256"/>
    </row>
    <row r="81" spans="1:17" s="264" customFormat="1" ht="14.25" x14ac:dyDescent="0.25">
      <c r="A81" s="1655"/>
      <c r="B81" s="255"/>
      <c r="C81" s="256"/>
      <c r="D81" s="265"/>
      <c r="E81" s="258"/>
      <c r="F81" s="257"/>
      <c r="G81" s="259"/>
      <c r="H81" s="260"/>
      <c r="I81" s="260"/>
      <c r="J81" s="261"/>
      <c r="K81" s="1653">
        <f>SUM(K73:K80)</f>
        <v>55.45</v>
      </c>
      <c r="L81" s="1651">
        <f>SUM(L73:L80)</f>
        <v>22.023333333333333</v>
      </c>
      <c r="M81" s="258"/>
      <c r="N81" s="259"/>
      <c r="O81" s="272"/>
      <c r="P81" s="262"/>
      <c r="Q81" s="256"/>
    </row>
    <row r="82" spans="1:17" s="100" customFormat="1" x14ac:dyDescent="0.25">
      <c r="E82" s="1250"/>
      <c r="F82" s="103"/>
      <c r="G82" s="103"/>
      <c r="H82" s="103"/>
      <c r="I82" s="103"/>
      <c r="K82" s="103"/>
      <c r="L82" s="103"/>
      <c r="M82" s="103"/>
      <c r="N82" s="103"/>
      <c r="O82" s="103"/>
      <c r="Q82" s="588"/>
    </row>
    <row r="83" spans="1:17" s="100" customFormat="1" x14ac:dyDescent="0.25">
      <c r="B83" s="1888" t="s">
        <v>60</v>
      </c>
      <c r="C83" s="1888" t="s">
        <v>61</v>
      </c>
      <c r="D83" s="1890" t="s">
        <v>62</v>
      </c>
      <c r="E83" s="1890"/>
      <c r="F83" s="1597" t="s">
        <v>49</v>
      </c>
      <c r="G83" s="103"/>
      <c r="H83" s="103"/>
      <c r="I83" s="103"/>
      <c r="K83" s="1656"/>
      <c r="L83" s="103"/>
      <c r="M83" s="103"/>
      <c r="N83" s="103"/>
      <c r="O83" s="103"/>
      <c r="Q83" s="588"/>
    </row>
    <row r="84" spans="1:17" s="100" customFormat="1" x14ac:dyDescent="0.25">
      <c r="B84" s="1889"/>
      <c r="C84" s="1889"/>
      <c r="D84" s="1470" t="s">
        <v>63</v>
      </c>
      <c r="E84" s="105" t="s">
        <v>64</v>
      </c>
      <c r="F84" s="1942" t="s">
        <v>4990</v>
      </c>
      <c r="G84" s="103"/>
      <c r="H84" s="103"/>
      <c r="I84" s="103"/>
      <c r="K84" s="103"/>
      <c r="L84" s="103"/>
      <c r="M84" s="103"/>
      <c r="N84" s="103"/>
      <c r="O84" s="103"/>
      <c r="Q84" s="588"/>
    </row>
    <row r="85" spans="1:17" s="100" customFormat="1" ht="18.75" x14ac:dyDescent="0.25">
      <c r="B85" s="106" t="s">
        <v>65</v>
      </c>
      <c r="C85" s="107" t="s">
        <v>4991</v>
      </c>
      <c r="D85" s="1597" t="s">
        <v>22</v>
      </c>
      <c r="E85" s="1597"/>
      <c r="F85" s="1944"/>
      <c r="G85" s="111"/>
      <c r="H85" s="111"/>
      <c r="I85" s="111"/>
      <c r="J85" s="110"/>
      <c r="K85" s="111"/>
      <c r="L85" s="111"/>
      <c r="M85" s="111"/>
      <c r="N85" s="103"/>
      <c r="O85" s="103"/>
      <c r="Q85" s="588"/>
    </row>
    <row r="86" spans="1:17" s="100" customFormat="1" x14ac:dyDescent="0.25">
      <c r="B86" s="106" t="s">
        <v>66</v>
      </c>
      <c r="C86" s="107" t="s">
        <v>4992</v>
      </c>
      <c r="D86" s="1597" t="s">
        <v>22</v>
      </c>
      <c r="E86" s="1597"/>
      <c r="F86" s="1943"/>
      <c r="G86" s="103"/>
      <c r="H86" s="103"/>
      <c r="I86" s="103"/>
      <c r="K86" s="103"/>
      <c r="L86" s="103"/>
      <c r="M86" s="103"/>
      <c r="N86" s="103"/>
      <c r="O86" s="103"/>
      <c r="Q86" s="588"/>
    </row>
    <row r="87" spans="1:17" s="100" customFormat="1" x14ac:dyDescent="0.25">
      <c r="B87" s="112"/>
      <c r="C87" s="1901"/>
      <c r="D87" s="1901"/>
      <c r="E87" s="1901"/>
      <c r="F87" s="2157"/>
      <c r="G87" s="2157"/>
      <c r="H87" s="2157"/>
      <c r="I87" s="2157"/>
      <c r="J87" s="1901"/>
      <c r="K87" s="1901"/>
      <c r="L87" s="1901"/>
      <c r="M87" s="2157"/>
      <c r="N87" s="2157"/>
      <c r="O87" s="103"/>
      <c r="Q87" s="588"/>
    </row>
    <row r="88" spans="1:17" ht="15.75" thickBot="1" x14ac:dyDescent="0.3"/>
    <row r="89" spans="1:17" ht="27" thickBot="1" x14ac:dyDescent="0.3">
      <c r="B89" s="1902" t="s">
        <v>67</v>
      </c>
      <c r="C89" s="1902"/>
      <c r="D89" s="1902"/>
      <c r="E89" s="1902"/>
      <c r="F89" s="1902"/>
      <c r="G89" s="1902"/>
      <c r="H89" s="1902"/>
      <c r="I89" s="1902"/>
      <c r="J89" s="1902"/>
      <c r="K89" s="1902"/>
      <c r="L89" s="1902"/>
      <c r="M89" s="1902"/>
      <c r="N89" s="1902"/>
    </row>
    <row r="92" spans="1:17" ht="90" x14ac:dyDescent="0.25">
      <c r="B92" s="1522" t="s">
        <v>68</v>
      </c>
      <c r="C92" s="114" t="s">
        <v>69</v>
      </c>
      <c r="D92" s="114" t="s">
        <v>70</v>
      </c>
      <c r="E92" s="114" t="s">
        <v>71</v>
      </c>
      <c r="F92" s="114" t="s">
        <v>72</v>
      </c>
      <c r="G92" s="114" t="s">
        <v>73</v>
      </c>
      <c r="H92" s="114" t="s">
        <v>74</v>
      </c>
      <c r="I92" s="114" t="s">
        <v>75</v>
      </c>
      <c r="J92" s="114" t="s">
        <v>76</v>
      </c>
      <c r="K92" s="114" t="s">
        <v>77</v>
      </c>
      <c r="L92" s="114" t="s">
        <v>78</v>
      </c>
      <c r="M92" s="115" t="s">
        <v>79</v>
      </c>
      <c r="N92" s="115" t="s">
        <v>80</v>
      </c>
      <c r="O92" s="1898" t="s">
        <v>81</v>
      </c>
      <c r="P92" s="1900"/>
      <c r="Q92" s="114" t="s">
        <v>82</v>
      </c>
    </row>
    <row r="93" spans="1:17" ht="30" x14ac:dyDescent="0.25">
      <c r="B93" s="252" t="s">
        <v>4993</v>
      </c>
      <c r="C93" s="1490" t="s">
        <v>4994</v>
      </c>
      <c r="D93" s="1489" t="s">
        <v>4995</v>
      </c>
      <c r="E93" s="1489">
        <v>156</v>
      </c>
      <c r="F93" s="1489" t="s">
        <v>86</v>
      </c>
      <c r="G93" s="1489" t="s">
        <v>86</v>
      </c>
      <c r="H93" s="1489" t="s">
        <v>19</v>
      </c>
      <c r="I93" s="1489" t="s">
        <v>86</v>
      </c>
      <c r="J93" s="1489" t="s">
        <v>19</v>
      </c>
      <c r="K93" s="1489" t="s">
        <v>19</v>
      </c>
      <c r="L93" s="1489" t="s">
        <v>19</v>
      </c>
      <c r="M93" s="1489" t="s">
        <v>19</v>
      </c>
      <c r="N93" s="1489" t="s">
        <v>19</v>
      </c>
      <c r="O93" s="2052" t="s">
        <v>4996</v>
      </c>
      <c r="P93" s="2053"/>
      <c r="Q93" s="1490" t="s">
        <v>19</v>
      </c>
    </row>
    <row r="94" spans="1:17" ht="30" x14ac:dyDescent="0.25">
      <c r="B94" s="252" t="s">
        <v>4993</v>
      </c>
      <c r="C94" s="1490" t="s">
        <v>4994</v>
      </c>
      <c r="D94" s="1489" t="s">
        <v>4997</v>
      </c>
      <c r="E94" s="1489">
        <v>130</v>
      </c>
      <c r="F94" s="1489" t="s">
        <v>86</v>
      </c>
      <c r="G94" s="1489" t="s">
        <v>86</v>
      </c>
      <c r="H94" s="1489" t="s">
        <v>19</v>
      </c>
      <c r="I94" s="1489" t="s">
        <v>86</v>
      </c>
      <c r="J94" s="1489" t="s">
        <v>19</v>
      </c>
      <c r="K94" s="1489" t="s">
        <v>19</v>
      </c>
      <c r="L94" s="1489" t="s">
        <v>19</v>
      </c>
      <c r="M94" s="1489" t="s">
        <v>19</v>
      </c>
      <c r="N94" s="1489" t="s">
        <v>19</v>
      </c>
      <c r="O94" s="2052" t="s">
        <v>4996</v>
      </c>
      <c r="P94" s="2053"/>
      <c r="Q94" s="1490" t="s">
        <v>19</v>
      </c>
    </row>
    <row r="95" spans="1:17" ht="30" x14ac:dyDescent="0.25">
      <c r="B95" s="252" t="s">
        <v>4993</v>
      </c>
      <c r="C95" s="1490" t="s">
        <v>4994</v>
      </c>
      <c r="D95" s="1489" t="s">
        <v>4998</v>
      </c>
      <c r="E95" s="1489">
        <v>52</v>
      </c>
      <c r="F95" s="1489" t="s">
        <v>86</v>
      </c>
      <c r="G95" s="1489" t="s">
        <v>86</v>
      </c>
      <c r="H95" s="1489" t="s">
        <v>19</v>
      </c>
      <c r="I95" s="1489" t="s">
        <v>86</v>
      </c>
      <c r="J95" s="1489" t="s">
        <v>19</v>
      </c>
      <c r="K95" s="1489" t="s">
        <v>19</v>
      </c>
      <c r="L95" s="1489" t="s">
        <v>19</v>
      </c>
      <c r="M95" s="1489" t="s">
        <v>19</v>
      </c>
      <c r="N95" s="1489" t="s">
        <v>19</v>
      </c>
      <c r="O95" s="2052" t="s">
        <v>4996</v>
      </c>
      <c r="P95" s="2053"/>
      <c r="Q95" s="1490" t="s">
        <v>19</v>
      </c>
    </row>
    <row r="96" spans="1:17" ht="30" x14ac:dyDescent="0.25">
      <c r="B96" s="252" t="s">
        <v>4993</v>
      </c>
      <c r="C96" s="1490" t="s">
        <v>4994</v>
      </c>
      <c r="D96" s="1489" t="s">
        <v>4999</v>
      </c>
      <c r="E96" s="1489">
        <v>130</v>
      </c>
      <c r="F96" s="1489" t="s">
        <v>86</v>
      </c>
      <c r="G96" s="1489" t="s">
        <v>86</v>
      </c>
      <c r="H96" s="1489" t="s">
        <v>19</v>
      </c>
      <c r="I96" s="1489" t="s">
        <v>86</v>
      </c>
      <c r="J96" s="1489" t="s">
        <v>19</v>
      </c>
      <c r="K96" s="1489" t="s">
        <v>19</v>
      </c>
      <c r="L96" s="1489" t="s">
        <v>19</v>
      </c>
      <c r="M96" s="1489" t="s">
        <v>19</v>
      </c>
      <c r="N96" s="1489" t="s">
        <v>19</v>
      </c>
      <c r="O96" s="2052" t="s">
        <v>4996</v>
      </c>
      <c r="P96" s="2053"/>
      <c r="Q96" s="1490" t="s">
        <v>19</v>
      </c>
    </row>
    <row r="97" spans="2:17" ht="30" x14ac:dyDescent="0.25">
      <c r="B97" s="252" t="s">
        <v>4993</v>
      </c>
      <c r="C97" s="1490" t="s">
        <v>4994</v>
      </c>
      <c r="D97" s="1489" t="s">
        <v>5000</v>
      </c>
      <c r="E97" s="1489">
        <v>140</v>
      </c>
      <c r="F97" s="1489" t="s">
        <v>86</v>
      </c>
      <c r="G97" s="1489" t="s">
        <v>86</v>
      </c>
      <c r="H97" s="1489" t="s">
        <v>19</v>
      </c>
      <c r="I97" s="1489" t="s">
        <v>86</v>
      </c>
      <c r="J97" s="1489" t="s">
        <v>19</v>
      </c>
      <c r="K97" s="1489" t="s">
        <v>19</v>
      </c>
      <c r="L97" s="1489" t="s">
        <v>19</v>
      </c>
      <c r="M97" s="1489" t="s">
        <v>19</v>
      </c>
      <c r="N97" s="1489" t="s">
        <v>19</v>
      </c>
      <c r="O97" s="2052" t="s">
        <v>4996</v>
      </c>
      <c r="P97" s="2053"/>
      <c r="Q97" s="1490" t="s">
        <v>19</v>
      </c>
    </row>
    <row r="98" spans="2:17" ht="30" x14ac:dyDescent="0.25">
      <c r="B98" s="252" t="s">
        <v>4993</v>
      </c>
      <c r="C98" s="1490" t="s">
        <v>4994</v>
      </c>
      <c r="D98" s="1489" t="s">
        <v>5001</v>
      </c>
      <c r="E98" s="1489">
        <v>170</v>
      </c>
      <c r="F98" s="1489" t="s">
        <v>86</v>
      </c>
      <c r="G98" s="1489" t="s">
        <v>86</v>
      </c>
      <c r="H98" s="1489" t="s">
        <v>19</v>
      </c>
      <c r="I98" s="1489" t="s">
        <v>86</v>
      </c>
      <c r="J98" s="1489" t="s">
        <v>19</v>
      </c>
      <c r="K98" s="1489" t="s">
        <v>19</v>
      </c>
      <c r="L98" s="1489" t="s">
        <v>19</v>
      </c>
      <c r="M98" s="1489" t="s">
        <v>19</v>
      </c>
      <c r="N98" s="1489" t="s">
        <v>19</v>
      </c>
      <c r="O98" s="2052" t="s">
        <v>4996</v>
      </c>
      <c r="P98" s="2053"/>
      <c r="Q98" s="1490" t="s">
        <v>19</v>
      </c>
    </row>
    <row r="99" spans="2:17" ht="30" x14ac:dyDescent="0.25">
      <c r="B99" s="252" t="s">
        <v>4993</v>
      </c>
      <c r="C99" s="1490" t="s">
        <v>4994</v>
      </c>
      <c r="D99" s="1489" t="s">
        <v>5002</v>
      </c>
      <c r="E99" s="1489">
        <v>299</v>
      </c>
      <c r="F99" s="1489" t="s">
        <v>86</v>
      </c>
      <c r="G99" s="1489" t="s">
        <v>86</v>
      </c>
      <c r="H99" s="1489" t="s">
        <v>19</v>
      </c>
      <c r="I99" s="1489" t="s">
        <v>86</v>
      </c>
      <c r="J99" s="1489" t="s">
        <v>19</v>
      </c>
      <c r="K99" s="1489" t="s">
        <v>19</v>
      </c>
      <c r="L99" s="1489" t="s">
        <v>19</v>
      </c>
      <c r="M99" s="1489" t="s">
        <v>19</v>
      </c>
      <c r="N99" s="1489" t="s">
        <v>19</v>
      </c>
      <c r="O99" s="2052" t="s">
        <v>4996</v>
      </c>
      <c r="P99" s="2053"/>
      <c r="Q99" s="1490" t="s">
        <v>19</v>
      </c>
    </row>
    <row r="100" spans="2:17" ht="30" x14ac:dyDescent="0.25">
      <c r="B100" s="252" t="s">
        <v>4993</v>
      </c>
      <c r="C100" s="1490" t="s">
        <v>4994</v>
      </c>
      <c r="D100" s="1489" t="s">
        <v>5003</v>
      </c>
      <c r="E100" s="1489">
        <v>143</v>
      </c>
      <c r="F100" s="1489" t="s">
        <v>86</v>
      </c>
      <c r="G100" s="1489" t="s">
        <v>86</v>
      </c>
      <c r="H100" s="1489" t="s">
        <v>19</v>
      </c>
      <c r="I100" s="1489" t="s">
        <v>86</v>
      </c>
      <c r="J100" s="1489" t="s">
        <v>19</v>
      </c>
      <c r="K100" s="1489" t="s">
        <v>19</v>
      </c>
      <c r="L100" s="1489" t="s">
        <v>19</v>
      </c>
      <c r="M100" s="1489" t="s">
        <v>19</v>
      </c>
      <c r="N100" s="1489" t="s">
        <v>19</v>
      </c>
      <c r="O100" s="2052" t="s">
        <v>4996</v>
      </c>
      <c r="P100" s="2053"/>
      <c r="Q100" s="1490" t="s">
        <v>19</v>
      </c>
    </row>
    <row r="101" spans="2:17" ht="30" x14ac:dyDescent="0.25">
      <c r="B101" s="252" t="s">
        <v>4993</v>
      </c>
      <c r="C101" s="1490" t="s">
        <v>4994</v>
      </c>
      <c r="D101" s="1489" t="s">
        <v>5004</v>
      </c>
      <c r="E101" s="1489">
        <v>200</v>
      </c>
      <c r="F101" s="1489" t="s">
        <v>86</v>
      </c>
      <c r="G101" s="1489" t="s">
        <v>86</v>
      </c>
      <c r="H101" s="1489" t="s">
        <v>19</v>
      </c>
      <c r="I101" s="1489" t="s">
        <v>86</v>
      </c>
      <c r="J101" s="1489" t="s">
        <v>19</v>
      </c>
      <c r="K101" s="1489" t="s">
        <v>19</v>
      </c>
      <c r="L101" s="1489" t="s">
        <v>19</v>
      </c>
      <c r="M101" s="1489" t="s">
        <v>19</v>
      </c>
      <c r="N101" s="1489" t="s">
        <v>19</v>
      </c>
      <c r="O101" s="2052" t="s">
        <v>4996</v>
      </c>
      <c r="P101" s="2053"/>
      <c r="Q101" s="1490" t="s">
        <v>19</v>
      </c>
    </row>
    <row r="102" spans="2:17" x14ac:dyDescent="0.25">
      <c r="B102" s="252" t="s">
        <v>5005</v>
      </c>
      <c r="C102" s="1490" t="s">
        <v>5006</v>
      </c>
      <c r="D102" s="1489" t="s">
        <v>5007</v>
      </c>
      <c r="E102" s="1489">
        <v>39</v>
      </c>
      <c r="F102" s="1489" t="s">
        <v>86</v>
      </c>
      <c r="G102" s="1489" t="s">
        <v>86</v>
      </c>
      <c r="H102" s="1489" t="s">
        <v>19</v>
      </c>
      <c r="I102" s="1489" t="s">
        <v>86</v>
      </c>
      <c r="J102" s="1489" t="s">
        <v>19</v>
      </c>
      <c r="K102" s="1489" t="s">
        <v>19</v>
      </c>
      <c r="L102" s="1489" t="s">
        <v>19</v>
      </c>
      <c r="M102" s="1489" t="s">
        <v>19</v>
      </c>
      <c r="N102" s="1489" t="s">
        <v>19</v>
      </c>
      <c r="O102" s="2052" t="s">
        <v>4996</v>
      </c>
      <c r="P102" s="2053"/>
      <c r="Q102" s="1490" t="s">
        <v>19</v>
      </c>
    </row>
    <row r="103" spans="2:17" ht="30" x14ac:dyDescent="0.25">
      <c r="B103" s="252" t="s">
        <v>5008</v>
      </c>
      <c r="C103" s="1490" t="s">
        <v>5006</v>
      </c>
      <c r="D103" s="1489" t="s">
        <v>5009</v>
      </c>
      <c r="E103" s="1489">
        <v>140</v>
      </c>
      <c r="F103" s="1489" t="s">
        <v>86</v>
      </c>
      <c r="G103" s="1489" t="s">
        <v>86</v>
      </c>
      <c r="H103" s="1489" t="s">
        <v>19</v>
      </c>
      <c r="I103" s="1489" t="s">
        <v>86</v>
      </c>
      <c r="J103" s="1489" t="s">
        <v>19</v>
      </c>
      <c r="K103" s="1489" t="s">
        <v>19</v>
      </c>
      <c r="L103" s="1489" t="s">
        <v>19</v>
      </c>
      <c r="M103" s="1489" t="s">
        <v>19</v>
      </c>
      <c r="N103" s="1489" t="s">
        <v>19</v>
      </c>
      <c r="O103" s="2052" t="s">
        <v>4996</v>
      </c>
      <c r="P103" s="2053"/>
      <c r="Q103" s="1490" t="s">
        <v>19</v>
      </c>
    </row>
    <row r="104" spans="2:17" x14ac:dyDescent="0.25">
      <c r="B104" s="252" t="s">
        <v>5008</v>
      </c>
      <c r="C104" s="1490" t="s">
        <v>5006</v>
      </c>
      <c r="D104" s="1489" t="s">
        <v>5010</v>
      </c>
      <c r="E104" s="1489">
        <v>35</v>
      </c>
      <c r="F104" s="1489" t="s">
        <v>86</v>
      </c>
      <c r="G104" s="1489" t="s">
        <v>86</v>
      </c>
      <c r="H104" s="1489" t="s">
        <v>19</v>
      </c>
      <c r="I104" s="1489" t="s">
        <v>86</v>
      </c>
      <c r="J104" s="1489" t="s">
        <v>19</v>
      </c>
      <c r="K104" s="1489" t="s">
        <v>19</v>
      </c>
      <c r="L104" s="1489" t="s">
        <v>19</v>
      </c>
      <c r="M104" s="1489" t="s">
        <v>19</v>
      </c>
      <c r="N104" s="1489" t="s">
        <v>19</v>
      </c>
      <c r="O104" s="2052" t="s">
        <v>4996</v>
      </c>
      <c r="P104" s="2053"/>
      <c r="Q104" s="1490" t="s">
        <v>19</v>
      </c>
    </row>
    <row r="105" spans="2:17" ht="30" x14ac:dyDescent="0.25">
      <c r="B105" s="252" t="s">
        <v>5008</v>
      </c>
      <c r="C105" s="1490" t="s">
        <v>5011</v>
      </c>
      <c r="D105" s="1489" t="s">
        <v>5012</v>
      </c>
      <c r="E105" s="1489">
        <v>39</v>
      </c>
      <c r="F105" s="1489" t="s">
        <v>86</v>
      </c>
      <c r="G105" s="1489" t="s">
        <v>86</v>
      </c>
      <c r="H105" s="1489" t="s">
        <v>19</v>
      </c>
      <c r="I105" s="1489" t="s">
        <v>86</v>
      </c>
      <c r="J105" s="1489" t="s">
        <v>19</v>
      </c>
      <c r="K105" s="1489" t="s">
        <v>19</v>
      </c>
      <c r="L105" s="1489" t="s">
        <v>19</v>
      </c>
      <c r="M105" s="1489" t="s">
        <v>19</v>
      </c>
      <c r="N105" s="1489" t="s">
        <v>19</v>
      </c>
      <c r="O105" s="2052" t="s">
        <v>4996</v>
      </c>
      <c r="P105" s="2053"/>
      <c r="Q105" s="1490" t="s">
        <v>19</v>
      </c>
    </row>
    <row r="106" spans="2:17" ht="30" x14ac:dyDescent="0.25">
      <c r="B106" s="252" t="s">
        <v>5013</v>
      </c>
      <c r="C106" s="1490" t="s">
        <v>5013</v>
      </c>
      <c r="D106" s="1489" t="s">
        <v>5014</v>
      </c>
      <c r="E106" s="1489">
        <v>35</v>
      </c>
      <c r="F106" s="1489" t="s">
        <v>86</v>
      </c>
      <c r="G106" s="1489" t="s">
        <v>86</v>
      </c>
      <c r="H106" s="1489" t="s">
        <v>86</v>
      </c>
      <c r="I106" s="1489" t="s">
        <v>19</v>
      </c>
      <c r="J106" s="1489" t="s">
        <v>19</v>
      </c>
      <c r="K106" s="1489" t="s">
        <v>19</v>
      </c>
      <c r="L106" s="1489" t="s">
        <v>19</v>
      </c>
      <c r="M106" s="1489" t="s">
        <v>19</v>
      </c>
      <c r="N106" s="1489" t="s">
        <v>19</v>
      </c>
      <c r="O106" s="2052" t="s">
        <v>4996</v>
      </c>
      <c r="P106" s="2053"/>
      <c r="Q106" s="1490" t="s">
        <v>19</v>
      </c>
    </row>
    <row r="107" spans="2:17" ht="45" x14ac:dyDescent="0.25">
      <c r="B107" s="252" t="s">
        <v>5013</v>
      </c>
      <c r="C107" s="1490" t="s">
        <v>5013</v>
      </c>
      <c r="D107" s="1489" t="s">
        <v>5015</v>
      </c>
      <c r="E107" s="1489">
        <v>44</v>
      </c>
      <c r="F107" s="1489" t="s">
        <v>86</v>
      </c>
      <c r="G107" s="1489" t="s">
        <v>86</v>
      </c>
      <c r="H107" s="1489" t="s">
        <v>86</v>
      </c>
      <c r="I107" s="1489" t="s">
        <v>19</v>
      </c>
      <c r="J107" s="1489" t="s">
        <v>19</v>
      </c>
      <c r="K107" s="1489" t="s">
        <v>19</v>
      </c>
      <c r="L107" s="1489" t="s">
        <v>19</v>
      </c>
      <c r="M107" s="1489" t="s">
        <v>19</v>
      </c>
      <c r="N107" s="1489" t="s">
        <v>19</v>
      </c>
      <c r="O107" s="2052" t="s">
        <v>4996</v>
      </c>
      <c r="P107" s="2053"/>
      <c r="Q107" s="1490" t="s">
        <v>19</v>
      </c>
    </row>
    <row r="108" spans="2:17" ht="30" x14ac:dyDescent="0.25">
      <c r="B108" s="252" t="s">
        <v>5013</v>
      </c>
      <c r="C108" s="1490" t="s">
        <v>5013</v>
      </c>
      <c r="D108" s="1489" t="s">
        <v>5016</v>
      </c>
      <c r="E108" s="1489">
        <v>44</v>
      </c>
      <c r="F108" s="1489" t="s">
        <v>86</v>
      </c>
      <c r="G108" s="1489" t="s">
        <v>86</v>
      </c>
      <c r="H108" s="1489" t="s">
        <v>86</v>
      </c>
      <c r="I108" s="1489" t="s">
        <v>19</v>
      </c>
      <c r="J108" s="1489" t="s">
        <v>19</v>
      </c>
      <c r="K108" s="1489" t="s">
        <v>19</v>
      </c>
      <c r="L108" s="1489" t="s">
        <v>19</v>
      </c>
      <c r="M108" s="1489" t="s">
        <v>19</v>
      </c>
      <c r="N108" s="1489" t="s">
        <v>19</v>
      </c>
      <c r="O108" s="2052" t="s">
        <v>4996</v>
      </c>
      <c r="P108" s="2053"/>
      <c r="Q108" s="1490" t="s">
        <v>19</v>
      </c>
    </row>
    <row r="109" spans="2:17" ht="30" x14ac:dyDescent="0.25">
      <c r="B109" s="252" t="s">
        <v>5013</v>
      </c>
      <c r="C109" s="1490" t="s">
        <v>5013</v>
      </c>
      <c r="D109" s="1489" t="s">
        <v>5017</v>
      </c>
      <c r="E109" s="1489">
        <v>44</v>
      </c>
      <c r="F109" s="1489" t="s">
        <v>86</v>
      </c>
      <c r="G109" s="1489" t="s">
        <v>86</v>
      </c>
      <c r="H109" s="1489" t="s">
        <v>86</v>
      </c>
      <c r="I109" s="1489" t="s">
        <v>19</v>
      </c>
      <c r="J109" s="1489" t="s">
        <v>19</v>
      </c>
      <c r="K109" s="1489" t="s">
        <v>19</v>
      </c>
      <c r="L109" s="1489" t="s">
        <v>19</v>
      </c>
      <c r="M109" s="1489" t="s">
        <v>19</v>
      </c>
      <c r="N109" s="1489" t="s">
        <v>19</v>
      </c>
      <c r="O109" s="2052" t="s">
        <v>4996</v>
      </c>
      <c r="P109" s="2053"/>
      <c r="Q109" s="1490" t="s">
        <v>19</v>
      </c>
    </row>
    <row r="110" spans="2:17" ht="30" x14ac:dyDescent="0.25">
      <c r="B110" s="252" t="s">
        <v>5013</v>
      </c>
      <c r="C110" s="1490" t="s">
        <v>5013</v>
      </c>
      <c r="D110" s="1489" t="s">
        <v>5018</v>
      </c>
      <c r="E110" s="1489">
        <v>44</v>
      </c>
      <c r="F110" s="1489" t="s">
        <v>86</v>
      </c>
      <c r="G110" s="1489" t="s">
        <v>86</v>
      </c>
      <c r="H110" s="1489" t="s">
        <v>86</v>
      </c>
      <c r="I110" s="1489" t="s">
        <v>19</v>
      </c>
      <c r="J110" s="1489" t="s">
        <v>19</v>
      </c>
      <c r="K110" s="1489" t="s">
        <v>19</v>
      </c>
      <c r="L110" s="1489" t="s">
        <v>19</v>
      </c>
      <c r="M110" s="1489" t="s">
        <v>19</v>
      </c>
      <c r="N110" s="1489" t="s">
        <v>19</v>
      </c>
      <c r="O110" s="2052" t="s">
        <v>4996</v>
      </c>
      <c r="P110" s="2053"/>
      <c r="Q110" s="1490" t="s">
        <v>19</v>
      </c>
    </row>
    <row r="111" spans="2:17" ht="30" x14ac:dyDescent="0.25">
      <c r="B111" s="252" t="s">
        <v>5013</v>
      </c>
      <c r="C111" s="1490" t="s">
        <v>5013</v>
      </c>
      <c r="D111" s="1489" t="s">
        <v>5019</v>
      </c>
      <c r="E111" s="1489">
        <v>44</v>
      </c>
      <c r="F111" s="1489" t="s">
        <v>86</v>
      </c>
      <c r="G111" s="1489" t="s">
        <v>86</v>
      </c>
      <c r="H111" s="1489" t="s">
        <v>86</v>
      </c>
      <c r="I111" s="1489" t="s">
        <v>19</v>
      </c>
      <c r="J111" s="1489" t="s">
        <v>19</v>
      </c>
      <c r="K111" s="1489" t="s">
        <v>19</v>
      </c>
      <c r="L111" s="1489" t="s">
        <v>19</v>
      </c>
      <c r="M111" s="1489" t="s">
        <v>19</v>
      </c>
      <c r="N111" s="1489" t="s">
        <v>19</v>
      </c>
      <c r="O111" s="2052" t="s">
        <v>4996</v>
      </c>
      <c r="P111" s="2053"/>
      <c r="Q111" s="1490" t="s">
        <v>19</v>
      </c>
    </row>
    <row r="112" spans="2:17" ht="30" x14ac:dyDescent="0.25">
      <c r="B112" s="252" t="s">
        <v>5013</v>
      </c>
      <c r="C112" s="1490" t="s">
        <v>5013</v>
      </c>
      <c r="D112" s="1489" t="s">
        <v>5020</v>
      </c>
      <c r="E112" s="1489">
        <v>43</v>
      </c>
      <c r="F112" s="1489" t="s">
        <v>86</v>
      </c>
      <c r="G112" s="1489" t="s">
        <v>86</v>
      </c>
      <c r="H112" s="1489" t="s">
        <v>86</v>
      </c>
      <c r="I112" s="1489" t="s">
        <v>19</v>
      </c>
      <c r="J112" s="1489" t="s">
        <v>19</v>
      </c>
      <c r="K112" s="1489" t="s">
        <v>19</v>
      </c>
      <c r="L112" s="1489" t="s">
        <v>19</v>
      </c>
      <c r="M112" s="1489" t="s">
        <v>19</v>
      </c>
      <c r="N112" s="1489" t="s">
        <v>19</v>
      </c>
      <c r="O112" s="2052" t="s">
        <v>4996</v>
      </c>
      <c r="P112" s="2053"/>
      <c r="Q112" s="1490" t="s">
        <v>19</v>
      </c>
    </row>
    <row r="113" spans="2:17" ht="30" x14ac:dyDescent="0.25">
      <c r="B113" s="252" t="s">
        <v>5013</v>
      </c>
      <c r="C113" s="1490" t="s">
        <v>5013</v>
      </c>
      <c r="D113" s="1489" t="s">
        <v>5021</v>
      </c>
      <c r="E113" s="1489">
        <v>44</v>
      </c>
      <c r="F113" s="1489" t="s">
        <v>86</v>
      </c>
      <c r="G113" s="1489" t="s">
        <v>86</v>
      </c>
      <c r="H113" s="1489" t="s">
        <v>86</v>
      </c>
      <c r="I113" s="1489" t="s">
        <v>19</v>
      </c>
      <c r="J113" s="1489" t="s">
        <v>19</v>
      </c>
      <c r="K113" s="1489" t="s">
        <v>19</v>
      </c>
      <c r="L113" s="1489" t="s">
        <v>19</v>
      </c>
      <c r="M113" s="1489" t="s">
        <v>19</v>
      </c>
      <c r="N113" s="1489" t="s">
        <v>19</v>
      </c>
      <c r="O113" s="2052" t="s">
        <v>4996</v>
      </c>
      <c r="P113" s="2053"/>
      <c r="Q113" s="1490" t="s">
        <v>19</v>
      </c>
    </row>
    <row r="114" spans="2:17" ht="30" x14ac:dyDescent="0.25">
      <c r="B114" s="252" t="s">
        <v>5013</v>
      </c>
      <c r="C114" s="1490" t="s">
        <v>5013</v>
      </c>
      <c r="D114" s="1489" t="s">
        <v>5022</v>
      </c>
      <c r="E114" s="1489">
        <v>44</v>
      </c>
      <c r="F114" s="1489" t="s">
        <v>86</v>
      </c>
      <c r="G114" s="1489" t="s">
        <v>86</v>
      </c>
      <c r="H114" s="1489" t="s">
        <v>86</v>
      </c>
      <c r="I114" s="1489" t="s">
        <v>19</v>
      </c>
      <c r="J114" s="1489" t="s">
        <v>19</v>
      </c>
      <c r="K114" s="1489" t="s">
        <v>19</v>
      </c>
      <c r="L114" s="1489" t="s">
        <v>19</v>
      </c>
      <c r="M114" s="1489" t="s">
        <v>19</v>
      </c>
      <c r="N114" s="1489" t="s">
        <v>19</v>
      </c>
      <c r="O114" s="2052" t="s">
        <v>4996</v>
      </c>
      <c r="P114" s="2053"/>
      <c r="Q114" s="1490" t="s">
        <v>19</v>
      </c>
    </row>
    <row r="115" spans="2:17" ht="30" x14ac:dyDescent="0.25">
      <c r="B115" s="252" t="s">
        <v>5013</v>
      </c>
      <c r="C115" s="1490" t="s">
        <v>5013</v>
      </c>
      <c r="D115" s="1489" t="s">
        <v>5023</v>
      </c>
      <c r="E115" s="1489">
        <v>44</v>
      </c>
      <c r="F115" s="1489" t="s">
        <v>86</v>
      </c>
      <c r="G115" s="1489" t="s">
        <v>86</v>
      </c>
      <c r="H115" s="1489" t="s">
        <v>86</v>
      </c>
      <c r="I115" s="1489" t="s">
        <v>19</v>
      </c>
      <c r="J115" s="1489" t="s">
        <v>19</v>
      </c>
      <c r="K115" s="1489" t="s">
        <v>19</v>
      </c>
      <c r="L115" s="1489" t="s">
        <v>19</v>
      </c>
      <c r="M115" s="1489" t="s">
        <v>19</v>
      </c>
      <c r="N115" s="1489" t="s">
        <v>19</v>
      </c>
      <c r="O115" s="2052" t="s">
        <v>4996</v>
      </c>
      <c r="P115" s="2053"/>
      <c r="Q115" s="1490" t="s">
        <v>19</v>
      </c>
    </row>
    <row r="116" spans="2:17" s="100" customFormat="1" x14ac:dyDescent="0.25">
      <c r="B116" s="1657" t="s">
        <v>5024</v>
      </c>
      <c r="C116" s="1489" t="s">
        <v>5024</v>
      </c>
      <c r="D116" s="1489" t="s">
        <v>5025</v>
      </c>
      <c r="E116" s="1489">
        <v>94</v>
      </c>
      <c r="F116" s="1489" t="s">
        <v>86</v>
      </c>
      <c r="G116" s="1489" t="s">
        <v>19</v>
      </c>
      <c r="H116" s="1489" t="s">
        <v>86</v>
      </c>
      <c r="I116" s="1489" t="s">
        <v>86</v>
      </c>
      <c r="J116" s="1489" t="s">
        <v>19</v>
      </c>
      <c r="K116" s="1489" t="s">
        <v>19</v>
      </c>
      <c r="L116" s="1489" t="s">
        <v>19</v>
      </c>
      <c r="M116" s="1489" t="s">
        <v>19</v>
      </c>
      <c r="N116" s="1489" t="s">
        <v>19</v>
      </c>
      <c r="O116" s="2052" t="s">
        <v>4996</v>
      </c>
      <c r="P116" s="2053"/>
      <c r="Q116" s="1490" t="s">
        <v>19</v>
      </c>
    </row>
    <row r="117" spans="2:17" ht="30" x14ac:dyDescent="0.25">
      <c r="B117" s="252" t="s">
        <v>5026</v>
      </c>
      <c r="C117" s="1490" t="s">
        <v>5027</v>
      </c>
      <c r="D117" s="1489" t="s">
        <v>5028</v>
      </c>
      <c r="E117" s="1489">
        <v>205</v>
      </c>
      <c r="F117" s="1489" t="s">
        <v>86</v>
      </c>
      <c r="G117" s="1489" t="s">
        <v>86</v>
      </c>
      <c r="H117" s="1489" t="s">
        <v>19</v>
      </c>
      <c r="I117" s="1489" t="s">
        <v>86</v>
      </c>
      <c r="J117" s="1489" t="s">
        <v>19</v>
      </c>
      <c r="K117" s="1489" t="s">
        <v>19</v>
      </c>
      <c r="L117" s="1489" t="s">
        <v>19</v>
      </c>
      <c r="M117" s="1489" t="s">
        <v>19</v>
      </c>
      <c r="N117" s="1489" t="s">
        <v>19</v>
      </c>
      <c r="O117" s="2052" t="s">
        <v>4996</v>
      </c>
      <c r="P117" s="2053"/>
      <c r="Q117" s="1490" t="s">
        <v>19</v>
      </c>
    </row>
    <row r="118" spans="2:17" ht="30" x14ac:dyDescent="0.25">
      <c r="B118" s="252" t="s">
        <v>5026</v>
      </c>
      <c r="C118" s="1490" t="s">
        <v>5027</v>
      </c>
      <c r="D118" s="1489" t="s">
        <v>5029</v>
      </c>
      <c r="E118" s="1489">
        <v>49</v>
      </c>
      <c r="F118" s="1489" t="s">
        <v>86</v>
      </c>
      <c r="G118" s="1489" t="s">
        <v>86</v>
      </c>
      <c r="H118" s="1489" t="s">
        <v>19</v>
      </c>
      <c r="I118" s="1489" t="s">
        <v>86</v>
      </c>
      <c r="J118" s="1489" t="s">
        <v>19</v>
      </c>
      <c r="K118" s="1489" t="s">
        <v>19</v>
      </c>
      <c r="L118" s="1489" t="s">
        <v>19</v>
      </c>
      <c r="M118" s="1489" t="s">
        <v>19</v>
      </c>
      <c r="N118" s="1489" t="s">
        <v>19</v>
      </c>
      <c r="O118" s="2052" t="s">
        <v>4996</v>
      </c>
      <c r="P118" s="2053"/>
      <c r="Q118" s="1490" t="s">
        <v>19</v>
      </c>
    </row>
    <row r="119" spans="2:17" ht="30" x14ac:dyDescent="0.25">
      <c r="B119" s="252" t="s">
        <v>5030</v>
      </c>
      <c r="C119" s="1490" t="s">
        <v>5030</v>
      </c>
      <c r="D119" s="1489" t="s">
        <v>5031</v>
      </c>
      <c r="E119" s="1489">
        <v>52</v>
      </c>
      <c r="F119" s="1489" t="s">
        <v>86</v>
      </c>
      <c r="G119" s="1489" t="s">
        <v>86</v>
      </c>
      <c r="H119" s="1489" t="s">
        <v>86</v>
      </c>
      <c r="I119" s="1489" t="s">
        <v>19</v>
      </c>
      <c r="J119" s="1489" t="s">
        <v>19</v>
      </c>
      <c r="K119" s="1489" t="s">
        <v>19</v>
      </c>
      <c r="L119" s="1489" t="s">
        <v>19</v>
      </c>
      <c r="M119" s="1489" t="s">
        <v>19</v>
      </c>
      <c r="N119" s="1489" t="s">
        <v>19</v>
      </c>
      <c r="O119" s="2052" t="s">
        <v>4996</v>
      </c>
      <c r="P119" s="2053"/>
      <c r="Q119" s="1490" t="s">
        <v>19</v>
      </c>
    </row>
    <row r="120" spans="2:17" x14ac:dyDescent="0.25">
      <c r="B120" s="252" t="s">
        <v>5030</v>
      </c>
      <c r="C120" s="1490" t="s">
        <v>5030</v>
      </c>
      <c r="D120" s="1489" t="s">
        <v>5032</v>
      </c>
      <c r="E120" s="1489">
        <v>52</v>
      </c>
      <c r="F120" s="1489" t="s">
        <v>86</v>
      </c>
      <c r="G120" s="1489" t="s">
        <v>86</v>
      </c>
      <c r="H120" s="1489" t="s">
        <v>86</v>
      </c>
      <c r="I120" s="1489" t="s">
        <v>19</v>
      </c>
      <c r="J120" s="1489" t="s">
        <v>19</v>
      </c>
      <c r="K120" s="1489" t="s">
        <v>19</v>
      </c>
      <c r="L120" s="1489" t="s">
        <v>19</v>
      </c>
      <c r="M120" s="1489" t="s">
        <v>19</v>
      </c>
      <c r="N120" s="1489" t="s">
        <v>19</v>
      </c>
      <c r="O120" s="2052" t="s">
        <v>4996</v>
      </c>
      <c r="P120" s="2053"/>
      <c r="Q120" s="1490" t="s">
        <v>19</v>
      </c>
    </row>
    <row r="121" spans="2:17" ht="30" x14ac:dyDescent="0.25">
      <c r="B121" s="252" t="s">
        <v>5030</v>
      </c>
      <c r="C121" s="1490" t="s">
        <v>5030</v>
      </c>
      <c r="D121" s="1489" t="s">
        <v>5033</v>
      </c>
      <c r="E121" s="1489">
        <v>52</v>
      </c>
      <c r="F121" s="1489" t="s">
        <v>86</v>
      </c>
      <c r="G121" s="1489" t="s">
        <v>86</v>
      </c>
      <c r="H121" s="1489" t="s">
        <v>86</v>
      </c>
      <c r="I121" s="1489" t="s">
        <v>19</v>
      </c>
      <c r="J121" s="1489" t="s">
        <v>19</v>
      </c>
      <c r="K121" s="1489" t="s">
        <v>19</v>
      </c>
      <c r="L121" s="1489" t="s">
        <v>19</v>
      </c>
      <c r="M121" s="1489" t="s">
        <v>19</v>
      </c>
      <c r="N121" s="1489" t="s">
        <v>19</v>
      </c>
      <c r="O121" s="2052" t="s">
        <v>4996</v>
      </c>
      <c r="P121" s="2053"/>
      <c r="Q121" s="1490" t="s">
        <v>19</v>
      </c>
    </row>
    <row r="122" spans="2:17" ht="30" x14ac:dyDescent="0.25">
      <c r="B122" s="252" t="s">
        <v>5030</v>
      </c>
      <c r="C122" s="1490" t="s">
        <v>5030</v>
      </c>
      <c r="D122" s="1489" t="s">
        <v>5034</v>
      </c>
      <c r="E122" s="1489">
        <v>52</v>
      </c>
      <c r="F122" s="1489" t="s">
        <v>86</v>
      </c>
      <c r="G122" s="1489" t="s">
        <v>86</v>
      </c>
      <c r="H122" s="1489" t="s">
        <v>86</v>
      </c>
      <c r="I122" s="1489" t="s">
        <v>19</v>
      </c>
      <c r="J122" s="1489" t="s">
        <v>19</v>
      </c>
      <c r="K122" s="1489" t="s">
        <v>19</v>
      </c>
      <c r="L122" s="1489" t="s">
        <v>19</v>
      </c>
      <c r="M122" s="1489" t="s">
        <v>19</v>
      </c>
      <c r="N122" s="1489" t="s">
        <v>19</v>
      </c>
      <c r="O122" s="2052" t="s">
        <v>4996</v>
      </c>
      <c r="P122" s="2053"/>
      <c r="Q122" s="1490" t="s">
        <v>19</v>
      </c>
    </row>
    <row r="123" spans="2:17" x14ac:dyDescent="0.25">
      <c r="B123" s="252" t="s">
        <v>5030</v>
      </c>
      <c r="C123" s="1490" t="s">
        <v>5030</v>
      </c>
      <c r="D123" s="1489" t="s">
        <v>5035</v>
      </c>
      <c r="E123" s="1489">
        <v>52</v>
      </c>
      <c r="F123" s="1489" t="s">
        <v>86</v>
      </c>
      <c r="G123" s="1489" t="s">
        <v>86</v>
      </c>
      <c r="H123" s="1489" t="s">
        <v>86</v>
      </c>
      <c r="I123" s="1489" t="s">
        <v>19</v>
      </c>
      <c r="J123" s="1489" t="s">
        <v>19</v>
      </c>
      <c r="K123" s="1489" t="s">
        <v>19</v>
      </c>
      <c r="L123" s="1489" t="s">
        <v>19</v>
      </c>
      <c r="M123" s="1489" t="s">
        <v>19</v>
      </c>
      <c r="N123" s="1489" t="s">
        <v>19</v>
      </c>
      <c r="O123" s="2052" t="s">
        <v>4996</v>
      </c>
      <c r="P123" s="2053"/>
      <c r="Q123" s="1490" t="s">
        <v>19</v>
      </c>
    </row>
    <row r="124" spans="2:17" x14ac:dyDescent="0.25">
      <c r="B124" s="252" t="s">
        <v>5030</v>
      </c>
      <c r="C124" s="1490" t="s">
        <v>5030</v>
      </c>
      <c r="D124" s="1489" t="s">
        <v>5036</v>
      </c>
      <c r="E124" s="1489">
        <v>52</v>
      </c>
      <c r="F124" s="1489" t="s">
        <v>86</v>
      </c>
      <c r="G124" s="1489" t="s">
        <v>86</v>
      </c>
      <c r="H124" s="1489" t="s">
        <v>86</v>
      </c>
      <c r="I124" s="1489" t="s">
        <v>19</v>
      </c>
      <c r="J124" s="1489" t="s">
        <v>19</v>
      </c>
      <c r="K124" s="1489" t="s">
        <v>19</v>
      </c>
      <c r="L124" s="1489" t="s">
        <v>19</v>
      </c>
      <c r="M124" s="1489" t="s">
        <v>19</v>
      </c>
      <c r="N124" s="1489" t="s">
        <v>19</v>
      </c>
      <c r="O124" s="2052" t="s">
        <v>4996</v>
      </c>
      <c r="P124" s="2053"/>
      <c r="Q124" s="1490" t="s">
        <v>19</v>
      </c>
    </row>
    <row r="125" spans="2:17" x14ac:dyDescent="0.25">
      <c r="G125" s="1531"/>
    </row>
    <row r="128" spans="2:17" x14ac:dyDescent="0.25">
      <c r="B128" s="1" t="s">
        <v>218</v>
      </c>
    </row>
    <row r="129" spans="1:17" x14ac:dyDescent="0.25">
      <c r="B129" s="1" t="s">
        <v>92</v>
      </c>
    </row>
    <row r="130" spans="1:17" x14ac:dyDescent="0.25">
      <c r="B130" s="1" t="s">
        <v>93</v>
      </c>
    </row>
    <row r="132" spans="1:17" ht="15.75" thickBot="1" x14ac:dyDescent="0.3"/>
    <row r="133" spans="1:17" ht="27" thickBot="1" x14ac:dyDescent="0.3">
      <c r="B133" s="1903" t="s">
        <v>94</v>
      </c>
      <c r="C133" s="1904"/>
      <c r="D133" s="1904"/>
      <c r="E133" s="1904"/>
      <c r="F133" s="1904"/>
      <c r="G133" s="1904"/>
      <c r="H133" s="1904"/>
      <c r="I133" s="1904"/>
      <c r="J133" s="1904"/>
      <c r="K133" s="1904"/>
      <c r="L133" s="1904"/>
      <c r="M133" s="1904"/>
      <c r="N133" s="1905"/>
    </row>
    <row r="138" spans="1:17" x14ac:dyDescent="0.25">
      <c r="A138" s="51"/>
      <c r="B138" s="2156" t="s">
        <v>95</v>
      </c>
      <c r="C138" s="2156" t="s">
        <v>96</v>
      </c>
      <c r="D138" s="2156" t="s">
        <v>97</v>
      </c>
      <c r="E138" s="2156" t="s">
        <v>98</v>
      </c>
      <c r="F138" s="2156" t="s">
        <v>99</v>
      </c>
      <c r="G138" s="2156" t="s">
        <v>100</v>
      </c>
      <c r="H138" s="2156" t="s">
        <v>101</v>
      </c>
      <c r="I138" s="2156" t="s">
        <v>102</v>
      </c>
      <c r="J138" s="2156" t="s">
        <v>103</v>
      </c>
      <c r="K138" s="2156"/>
      <c r="L138" s="2156"/>
      <c r="M138" s="2156" t="s">
        <v>104</v>
      </c>
      <c r="N138" s="2156" t="s">
        <v>105</v>
      </c>
      <c r="O138" s="2156" t="s">
        <v>106</v>
      </c>
      <c r="P138" s="2156" t="s">
        <v>81</v>
      </c>
      <c r="Q138" s="2156"/>
    </row>
    <row r="139" spans="1:17" x14ac:dyDescent="0.25">
      <c r="A139" s="51"/>
      <c r="B139" s="2156"/>
      <c r="C139" s="2156"/>
      <c r="D139" s="2156"/>
      <c r="E139" s="2156"/>
      <c r="F139" s="2156"/>
      <c r="G139" s="2156"/>
      <c r="H139" s="2156"/>
      <c r="I139" s="2156"/>
      <c r="J139" s="1522" t="s">
        <v>107</v>
      </c>
      <c r="K139" s="1522" t="s">
        <v>108</v>
      </c>
      <c r="L139" s="1522" t="s">
        <v>109</v>
      </c>
      <c r="M139" s="2156"/>
      <c r="N139" s="2156"/>
      <c r="O139" s="2156"/>
      <c r="P139" s="2156"/>
      <c r="Q139" s="2156"/>
    </row>
    <row r="140" spans="1:17" s="137" customFormat="1" x14ac:dyDescent="0.25">
      <c r="B140" s="1479" t="s">
        <v>5037</v>
      </c>
      <c r="C140" s="1479" t="s">
        <v>111</v>
      </c>
      <c r="D140" s="1479" t="s">
        <v>5038</v>
      </c>
      <c r="E140" s="1479">
        <v>34994607</v>
      </c>
      <c r="F140" s="1479" t="s">
        <v>5039</v>
      </c>
      <c r="G140" s="1479" t="s">
        <v>219</v>
      </c>
      <c r="H140" s="1476">
        <v>33761</v>
      </c>
      <c r="I140" s="1479" t="s">
        <v>86</v>
      </c>
      <c r="J140" s="354" t="s">
        <v>5040</v>
      </c>
      <c r="K140" s="355" t="s">
        <v>5041</v>
      </c>
      <c r="L140" s="1552" t="s">
        <v>5042</v>
      </c>
      <c r="M140" s="1479" t="s">
        <v>19</v>
      </c>
      <c r="N140" s="1479" t="s">
        <v>19</v>
      </c>
      <c r="O140" s="1479" t="s">
        <v>19</v>
      </c>
      <c r="P140" s="2153" t="s">
        <v>5043</v>
      </c>
      <c r="Q140" s="2153"/>
    </row>
    <row r="141" spans="1:17" s="137" customFormat="1" ht="135" x14ac:dyDescent="0.25">
      <c r="B141" s="1552" t="s">
        <v>5044</v>
      </c>
      <c r="C141" s="1552" t="s">
        <v>111</v>
      </c>
      <c r="D141" s="1552" t="s">
        <v>5045</v>
      </c>
      <c r="E141" s="1552">
        <v>422082238</v>
      </c>
      <c r="F141" s="1552" t="s">
        <v>5039</v>
      </c>
      <c r="G141" s="1552" t="s">
        <v>219</v>
      </c>
      <c r="H141" s="355">
        <v>34304</v>
      </c>
      <c r="I141" s="1552" t="s">
        <v>86</v>
      </c>
      <c r="J141" s="1032" t="s">
        <v>5046</v>
      </c>
      <c r="K141" s="430" t="s">
        <v>5047</v>
      </c>
      <c r="L141" s="430" t="s">
        <v>5048</v>
      </c>
      <c r="M141" s="1479" t="s">
        <v>19</v>
      </c>
      <c r="N141" s="1479" t="s">
        <v>19</v>
      </c>
      <c r="O141" s="1479" t="s">
        <v>19</v>
      </c>
      <c r="P141" s="2088" t="s">
        <v>5049</v>
      </c>
      <c r="Q141" s="2089"/>
    </row>
    <row r="142" spans="1:17" s="137" customFormat="1" ht="60" x14ac:dyDescent="0.25">
      <c r="B142" s="1552" t="s">
        <v>5044</v>
      </c>
      <c r="C142" s="1552" t="s">
        <v>111</v>
      </c>
      <c r="D142" s="1552" t="s">
        <v>5050</v>
      </c>
      <c r="E142" s="1552">
        <v>30689496</v>
      </c>
      <c r="F142" s="1552" t="s">
        <v>5051</v>
      </c>
      <c r="G142" s="1552" t="s">
        <v>220</v>
      </c>
      <c r="H142" s="355">
        <v>39799</v>
      </c>
      <c r="I142" s="1552" t="s">
        <v>86</v>
      </c>
      <c r="J142" s="1032" t="s">
        <v>5052</v>
      </c>
      <c r="K142" s="1658" t="s">
        <v>5053</v>
      </c>
      <c r="L142" s="430" t="s">
        <v>5054</v>
      </c>
      <c r="M142" s="1479" t="s">
        <v>19</v>
      </c>
      <c r="N142" s="1479" t="s">
        <v>19</v>
      </c>
      <c r="O142" s="1479" t="s">
        <v>19</v>
      </c>
      <c r="P142" s="2088"/>
      <c r="Q142" s="2089"/>
    </row>
    <row r="143" spans="1:17" s="137" customFormat="1" ht="30" x14ac:dyDescent="0.25">
      <c r="B143" s="1552" t="s">
        <v>5044</v>
      </c>
      <c r="C143" s="1552" t="s">
        <v>111</v>
      </c>
      <c r="D143" s="1552" t="s">
        <v>5055</v>
      </c>
      <c r="E143" s="1552">
        <v>50850801</v>
      </c>
      <c r="F143" s="1552" t="s">
        <v>5051</v>
      </c>
      <c r="G143" s="1552" t="s">
        <v>220</v>
      </c>
      <c r="H143" s="355">
        <v>36516</v>
      </c>
      <c r="I143" s="1552" t="s">
        <v>221</v>
      </c>
      <c r="J143" s="1032" t="s">
        <v>5056</v>
      </c>
      <c r="K143" s="430" t="s">
        <v>5057</v>
      </c>
      <c r="L143" s="430" t="s">
        <v>222</v>
      </c>
      <c r="M143" s="1479" t="s">
        <v>19</v>
      </c>
      <c r="N143" s="1479" t="s">
        <v>19</v>
      </c>
      <c r="O143" s="1479" t="s">
        <v>19</v>
      </c>
      <c r="P143" s="2088"/>
      <c r="Q143" s="2089"/>
    </row>
    <row r="144" spans="1:17" s="137" customFormat="1" ht="60" x14ac:dyDescent="0.25">
      <c r="B144" s="1552" t="s">
        <v>5058</v>
      </c>
      <c r="C144" s="1552" t="s">
        <v>111</v>
      </c>
      <c r="D144" s="1552" t="s">
        <v>5059</v>
      </c>
      <c r="E144" s="1552">
        <v>34985256</v>
      </c>
      <c r="F144" s="1552" t="s">
        <v>5060</v>
      </c>
      <c r="G144" s="1552" t="s">
        <v>114</v>
      </c>
      <c r="H144" s="355">
        <v>38279</v>
      </c>
      <c r="I144" s="1552" t="s">
        <v>86</v>
      </c>
      <c r="J144" s="1032" t="s">
        <v>5061</v>
      </c>
      <c r="K144" s="430" t="s">
        <v>5062</v>
      </c>
      <c r="L144" s="430" t="s">
        <v>5063</v>
      </c>
      <c r="M144" s="1479" t="s">
        <v>19</v>
      </c>
      <c r="N144" s="1479" t="s">
        <v>19</v>
      </c>
      <c r="O144" s="1479" t="s">
        <v>19</v>
      </c>
      <c r="P144" s="2088" t="s">
        <v>5064</v>
      </c>
      <c r="Q144" s="2089"/>
    </row>
    <row r="145" spans="2:17" s="137" customFormat="1" ht="60" x14ac:dyDescent="0.25">
      <c r="B145" s="1552" t="s">
        <v>5058</v>
      </c>
      <c r="C145" s="1552" t="s">
        <v>111</v>
      </c>
      <c r="D145" s="1552" t="s">
        <v>5065</v>
      </c>
      <c r="E145" s="1552">
        <v>50902320</v>
      </c>
      <c r="F145" s="1552" t="s">
        <v>223</v>
      </c>
      <c r="G145" s="1552" t="s">
        <v>219</v>
      </c>
      <c r="H145" s="355" t="s">
        <v>5066</v>
      </c>
      <c r="I145" s="1552" t="s">
        <v>86</v>
      </c>
      <c r="J145" s="1032" t="s">
        <v>5067</v>
      </c>
      <c r="K145" s="430" t="s">
        <v>5068</v>
      </c>
      <c r="L145" s="430" t="s">
        <v>5069</v>
      </c>
      <c r="M145" s="1479" t="s">
        <v>19</v>
      </c>
      <c r="N145" s="1479" t="s">
        <v>19</v>
      </c>
      <c r="O145" s="1479" t="s">
        <v>19</v>
      </c>
      <c r="P145" s="2088" t="s">
        <v>5070</v>
      </c>
      <c r="Q145" s="2089"/>
    </row>
    <row r="146" spans="2:17" s="137" customFormat="1" ht="60" x14ac:dyDescent="0.25">
      <c r="B146" s="1552" t="s">
        <v>5037</v>
      </c>
      <c r="C146" s="1552" t="s">
        <v>5071</v>
      </c>
      <c r="D146" s="1552" t="s">
        <v>224</v>
      </c>
      <c r="E146" s="1552">
        <v>78711823</v>
      </c>
      <c r="F146" s="1552" t="s">
        <v>225</v>
      </c>
      <c r="G146" s="1552" t="s">
        <v>226</v>
      </c>
      <c r="H146" s="355">
        <v>37058</v>
      </c>
      <c r="I146" s="1552" t="s">
        <v>86</v>
      </c>
      <c r="J146" s="1032" t="s">
        <v>5072</v>
      </c>
      <c r="K146" s="430" t="s">
        <v>5073</v>
      </c>
      <c r="L146" s="430" t="s">
        <v>5074</v>
      </c>
      <c r="M146" s="1479" t="s">
        <v>19</v>
      </c>
      <c r="N146" s="1479" t="s">
        <v>19</v>
      </c>
      <c r="O146" s="1479" t="s">
        <v>19</v>
      </c>
      <c r="P146" s="2088" t="s">
        <v>5075</v>
      </c>
      <c r="Q146" s="2089"/>
    </row>
    <row r="147" spans="2:17" s="477" customFormat="1" ht="45" x14ac:dyDescent="0.25">
      <c r="B147" s="1220" t="s">
        <v>5037</v>
      </c>
      <c r="C147" s="1659">
        <v>0</v>
      </c>
      <c r="D147" s="1220" t="s">
        <v>5076</v>
      </c>
      <c r="E147" s="1220">
        <v>50905336</v>
      </c>
      <c r="F147" s="1220" t="s">
        <v>5077</v>
      </c>
      <c r="G147" s="1220" t="s">
        <v>220</v>
      </c>
      <c r="H147" s="1660" t="s">
        <v>5078</v>
      </c>
      <c r="I147" s="1220" t="s">
        <v>86</v>
      </c>
      <c r="J147" s="1661" t="s">
        <v>5079</v>
      </c>
      <c r="K147" s="1662" t="s">
        <v>5080</v>
      </c>
      <c r="L147" s="1662" t="s">
        <v>5081</v>
      </c>
      <c r="M147" s="1483"/>
      <c r="N147" s="1483"/>
      <c r="O147" s="1483"/>
      <c r="P147" s="2154" t="s">
        <v>5082</v>
      </c>
      <c r="Q147" s="2155"/>
    </row>
    <row r="148" spans="2:17" s="477" customFormat="1" ht="45" x14ac:dyDescent="0.25">
      <c r="B148" s="1220" t="s">
        <v>5037</v>
      </c>
      <c r="C148" s="1220">
        <v>0</v>
      </c>
      <c r="D148" s="1220" t="s">
        <v>5083</v>
      </c>
      <c r="E148" s="1220">
        <v>50914578</v>
      </c>
      <c r="F148" s="1220" t="s">
        <v>5084</v>
      </c>
      <c r="G148" s="1220" t="s">
        <v>227</v>
      </c>
      <c r="H148" s="1660">
        <v>41590</v>
      </c>
      <c r="I148" s="1220" t="s">
        <v>221</v>
      </c>
      <c r="J148" s="1661" t="s">
        <v>5085</v>
      </c>
      <c r="K148" s="1662" t="s">
        <v>5086</v>
      </c>
      <c r="L148" s="1662" t="s">
        <v>5087</v>
      </c>
      <c r="M148" s="1483"/>
      <c r="N148" s="1483"/>
      <c r="O148" s="1483"/>
      <c r="P148" s="2154" t="s">
        <v>5082</v>
      </c>
      <c r="Q148" s="2155"/>
    </row>
    <row r="149" spans="2:17" s="137" customFormat="1" ht="30" x14ac:dyDescent="0.25">
      <c r="B149" s="1552" t="s">
        <v>5088</v>
      </c>
      <c r="C149" s="1552" t="s">
        <v>111</v>
      </c>
      <c r="D149" s="1552" t="s">
        <v>5089</v>
      </c>
      <c r="E149" s="1552">
        <v>25785993</v>
      </c>
      <c r="F149" s="1552" t="s">
        <v>228</v>
      </c>
      <c r="G149" s="1552" t="s">
        <v>229</v>
      </c>
      <c r="H149" s="355">
        <v>39903</v>
      </c>
      <c r="I149" s="1552">
        <v>127056</v>
      </c>
      <c r="J149" s="430" t="s">
        <v>5090</v>
      </c>
      <c r="K149" s="430" t="s">
        <v>5091</v>
      </c>
      <c r="L149" s="430" t="s">
        <v>230</v>
      </c>
      <c r="M149" s="1479" t="s">
        <v>19</v>
      </c>
      <c r="N149" s="1479" t="s">
        <v>19</v>
      </c>
      <c r="O149" s="1479" t="s">
        <v>19</v>
      </c>
      <c r="P149" s="2088" t="s">
        <v>5049</v>
      </c>
      <c r="Q149" s="2089"/>
    </row>
    <row r="150" spans="2:17" s="137" customFormat="1" ht="60" x14ac:dyDescent="0.25">
      <c r="B150" s="1552" t="s">
        <v>5088</v>
      </c>
      <c r="C150" s="1552" t="s">
        <v>111</v>
      </c>
      <c r="D150" s="1552" t="s">
        <v>5092</v>
      </c>
      <c r="E150" s="1552">
        <v>25776183</v>
      </c>
      <c r="F150" s="1552" t="s">
        <v>228</v>
      </c>
      <c r="G150" s="1552" t="s">
        <v>231</v>
      </c>
      <c r="H150" s="355">
        <v>39064</v>
      </c>
      <c r="I150" s="1552">
        <v>100793</v>
      </c>
      <c r="J150" s="430" t="s">
        <v>5093</v>
      </c>
      <c r="K150" s="430" t="s">
        <v>5094</v>
      </c>
      <c r="L150" s="430" t="s">
        <v>5095</v>
      </c>
      <c r="M150" s="1479" t="s">
        <v>19</v>
      </c>
      <c r="N150" s="1479" t="s">
        <v>19</v>
      </c>
      <c r="O150" s="1479" t="s">
        <v>19</v>
      </c>
      <c r="P150" s="2088"/>
      <c r="Q150" s="2089"/>
    </row>
    <row r="151" spans="2:17" s="137" customFormat="1" ht="45" x14ac:dyDescent="0.25">
      <c r="B151" s="1552" t="s">
        <v>5088</v>
      </c>
      <c r="C151" s="1552" t="s">
        <v>111</v>
      </c>
      <c r="D151" s="209" t="s">
        <v>5096</v>
      </c>
      <c r="E151" s="209">
        <v>50927808</v>
      </c>
      <c r="F151" s="209" t="s">
        <v>182</v>
      </c>
      <c r="G151" s="1552" t="s">
        <v>231</v>
      </c>
      <c r="H151" s="431">
        <v>38443</v>
      </c>
      <c r="I151" s="209">
        <v>133033</v>
      </c>
      <c r="J151" s="430" t="s">
        <v>5097</v>
      </c>
      <c r="K151" s="430" t="s">
        <v>5098</v>
      </c>
      <c r="L151" s="430" t="s">
        <v>230</v>
      </c>
      <c r="M151" s="1479" t="s">
        <v>19</v>
      </c>
      <c r="N151" s="1479" t="s">
        <v>19</v>
      </c>
      <c r="O151" s="1479" t="s">
        <v>19</v>
      </c>
      <c r="P151" s="2153"/>
      <c r="Q151" s="2153"/>
    </row>
    <row r="152" spans="2:17" s="137" customFormat="1" ht="30" x14ac:dyDescent="0.25">
      <c r="B152" s="1552" t="s">
        <v>5088</v>
      </c>
      <c r="C152" s="119" t="s">
        <v>111</v>
      </c>
      <c r="D152" s="1552" t="s">
        <v>5099</v>
      </c>
      <c r="E152" s="209">
        <v>1067890770</v>
      </c>
      <c r="F152" s="209" t="s">
        <v>228</v>
      </c>
      <c r="G152" s="119" t="s">
        <v>229</v>
      </c>
      <c r="H152" s="1663">
        <v>41026</v>
      </c>
      <c r="I152" s="209">
        <v>128828</v>
      </c>
      <c r="J152" s="430" t="s">
        <v>5100</v>
      </c>
      <c r="K152" s="430" t="s">
        <v>5101</v>
      </c>
      <c r="L152" s="430" t="s">
        <v>5102</v>
      </c>
      <c r="M152" s="1479" t="s">
        <v>19</v>
      </c>
      <c r="N152" s="1479" t="s">
        <v>19</v>
      </c>
      <c r="O152" s="1479" t="s">
        <v>19</v>
      </c>
      <c r="P152" s="2088" t="s">
        <v>5103</v>
      </c>
      <c r="Q152" s="2089"/>
    </row>
    <row r="153" spans="2:17" s="137" customFormat="1" ht="30" x14ac:dyDescent="0.25">
      <c r="B153" s="1552" t="s">
        <v>5088</v>
      </c>
      <c r="C153" s="119" t="s">
        <v>111</v>
      </c>
      <c r="D153" s="209" t="s">
        <v>5104</v>
      </c>
      <c r="E153" s="209">
        <v>1067888421</v>
      </c>
      <c r="F153" s="209" t="s">
        <v>228</v>
      </c>
      <c r="G153" s="119" t="s">
        <v>229</v>
      </c>
      <c r="H153" s="1663">
        <v>40872</v>
      </c>
      <c r="I153" s="209">
        <v>101112</v>
      </c>
      <c r="J153" s="430" t="s">
        <v>5100</v>
      </c>
      <c r="K153" s="430" t="s">
        <v>5105</v>
      </c>
      <c r="L153" s="430" t="s">
        <v>5106</v>
      </c>
      <c r="M153" s="1479" t="s">
        <v>19</v>
      </c>
      <c r="N153" s="1479" t="s">
        <v>19</v>
      </c>
      <c r="O153" s="1479" t="s">
        <v>19</v>
      </c>
      <c r="P153" s="2088"/>
      <c r="Q153" s="2089"/>
    </row>
    <row r="154" spans="2:17" s="137" customFormat="1" ht="30" x14ac:dyDescent="0.25">
      <c r="B154" s="1552" t="s">
        <v>5088</v>
      </c>
      <c r="C154" s="119" t="s">
        <v>111</v>
      </c>
      <c r="D154" s="209" t="s">
        <v>5107</v>
      </c>
      <c r="E154" s="209">
        <v>50912033</v>
      </c>
      <c r="F154" s="209" t="s">
        <v>228</v>
      </c>
      <c r="G154" s="119" t="s">
        <v>229</v>
      </c>
      <c r="H154" s="1663">
        <v>37768</v>
      </c>
      <c r="I154" s="209" t="s">
        <v>5108</v>
      </c>
      <c r="J154" s="430" t="s">
        <v>5100</v>
      </c>
      <c r="K154" s="430" t="s">
        <v>5109</v>
      </c>
      <c r="L154" s="430" t="s">
        <v>5110</v>
      </c>
      <c r="M154" s="1479" t="s">
        <v>19</v>
      </c>
      <c r="N154" s="1479" t="s">
        <v>19</v>
      </c>
      <c r="O154" s="1479" t="s">
        <v>19</v>
      </c>
      <c r="P154" s="2088"/>
      <c r="Q154" s="2089"/>
    </row>
    <row r="155" spans="2:17" s="137" customFormat="1" ht="30" x14ac:dyDescent="0.25">
      <c r="B155" s="1552" t="s">
        <v>5088</v>
      </c>
      <c r="C155" s="209" t="s">
        <v>5071</v>
      </c>
      <c r="D155" s="924" t="s">
        <v>5111</v>
      </c>
      <c r="E155" s="209">
        <v>30579668</v>
      </c>
      <c r="F155" s="209" t="s">
        <v>228</v>
      </c>
      <c r="G155" s="1552" t="s">
        <v>232</v>
      </c>
      <c r="H155" s="431">
        <v>40809</v>
      </c>
      <c r="I155" s="209">
        <v>124998</v>
      </c>
      <c r="J155" s="430" t="s">
        <v>5100</v>
      </c>
      <c r="K155" s="430" t="s">
        <v>5112</v>
      </c>
      <c r="L155" s="430" t="s">
        <v>233</v>
      </c>
      <c r="M155" s="209" t="s">
        <v>19</v>
      </c>
      <c r="N155" s="1479" t="s">
        <v>19</v>
      </c>
      <c r="O155" s="209" t="s">
        <v>19</v>
      </c>
      <c r="P155" s="2088"/>
      <c r="Q155" s="2089"/>
    </row>
    <row r="156" spans="2:17" s="137" customFormat="1" x14ac:dyDescent="0.25">
      <c r="B156" s="209" t="s">
        <v>5088</v>
      </c>
      <c r="C156" s="209">
        <v>0</v>
      </c>
      <c r="D156" s="924" t="s">
        <v>5113</v>
      </c>
      <c r="E156" s="209">
        <v>25785800</v>
      </c>
      <c r="F156" s="209" t="s">
        <v>228</v>
      </c>
      <c r="G156" s="209" t="s">
        <v>219</v>
      </c>
      <c r="H156" s="431">
        <v>40893</v>
      </c>
      <c r="I156" s="209">
        <v>126144</v>
      </c>
      <c r="J156" s="209" t="s">
        <v>5114</v>
      </c>
      <c r="K156" s="209" t="s">
        <v>5115</v>
      </c>
      <c r="L156" s="209" t="s">
        <v>233</v>
      </c>
      <c r="M156" s="209"/>
      <c r="N156" s="1479"/>
      <c r="O156" s="209"/>
      <c r="P156" s="2154" t="s">
        <v>5082</v>
      </c>
      <c r="Q156" s="2155"/>
    </row>
    <row r="157" spans="2:17" s="137" customFormat="1" x14ac:dyDescent="0.25">
      <c r="B157" s="2142" t="s">
        <v>5116</v>
      </c>
      <c r="C157" s="2142" t="s">
        <v>122</v>
      </c>
      <c r="D157" s="2142" t="s">
        <v>5117</v>
      </c>
      <c r="E157" s="2142">
        <v>25871288</v>
      </c>
      <c r="F157" s="1909" t="s">
        <v>225</v>
      </c>
      <c r="G157" s="1909" t="s">
        <v>5118</v>
      </c>
      <c r="H157" s="2149">
        <v>36694</v>
      </c>
      <c r="I157" s="2142" t="s">
        <v>86</v>
      </c>
      <c r="J157" s="924" t="s">
        <v>2309</v>
      </c>
      <c r="K157" s="209" t="s">
        <v>5119</v>
      </c>
      <c r="L157" s="2142" t="s">
        <v>146</v>
      </c>
      <c r="M157" s="2142" t="s">
        <v>19</v>
      </c>
      <c r="N157" s="2142" t="s">
        <v>19</v>
      </c>
      <c r="O157" s="2142" t="s">
        <v>19</v>
      </c>
      <c r="P157" s="2109" t="s">
        <v>5120</v>
      </c>
      <c r="Q157" s="2110"/>
    </row>
    <row r="158" spans="2:17" s="137" customFormat="1" x14ac:dyDescent="0.25">
      <c r="B158" s="2143"/>
      <c r="C158" s="2143"/>
      <c r="D158" s="2143"/>
      <c r="E158" s="2143"/>
      <c r="F158" s="1911"/>
      <c r="G158" s="1911"/>
      <c r="H158" s="2150"/>
      <c r="I158" s="2143"/>
      <c r="J158" s="924" t="s">
        <v>5056</v>
      </c>
      <c r="K158" s="209" t="s">
        <v>5121</v>
      </c>
      <c r="L158" s="2143"/>
      <c r="M158" s="2143"/>
      <c r="N158" s="2143"/>
      <c r="O158" s="2143"/>
      <c r="P158" s="2144"/>
      <c r="Q158" s="2145"/>
    </row>
    <row r="159" spans="2:17" s="137" customFormat="1" x14ac:dyDescent="0.25">
      <c r="B159" s="441" t="s">
        <v>5116</v>
      </c>
      <c r="C159" s="209">
        <v>0</v>
      </c>
      <c r="D159" s="924" t="s">
        <v>5122</v>
      </c>
      <c r="E159" s="209">
        <v>30659804</v>
      </c>
      <c r="F159" s="209" t="s">
        <v>223</v>
      </c>
      <c r="G159" s="1552" t="s">
        <v>192</v>
      </c>
      <c r="H159" s="431">
        <v>36608</v>
      </c>
      <c r="I159" s="209" t="s">
        <v>86</v>
      </c>
      <c r="J159" s="436"/>
      <c r="K159" s="430"/>
      <c r="L159" s="209" t="s">
        <v>5123</v>
      </c>
      <c r="M159" s="209"/>
      <c r="N159" s="209"/>
      <c r="O159" s="209"/>
      <c r="P159" s="2154" t="s">
        <v>5082</v>
      </c>
      <c r="Q159" s="2155"/>
    </row>
    <row r="160" spans="2:17" s="137" customFormat="1" ht="30" x14ac:dyDescent="0.25">
      <c r="B160" s="441" t="s">
        <v>5116</v>
      </c>
      <c r="C160" s="209">
        <v>0</v>
      </c>
      <c r="D160" s="924" t="s">
        <v>5124</v>
      </c>
      <c r="E160" s="209">
        <v>30659496</v>
      </c>
      <c r="F160" s="1552" t="s">
        <v>5125</v>
      </c>
      <c r="G160" s="1552" t="s">
        <v>220</v>
      </c>
      <c r="H160" s="431">
        <v>37176</v>
      </c>
      <c r="I160" s="209" t="s">
        <v>86</v>
      </c>
      <c r="J160" s="924"/>
      <c r="K160" s="209"/>
      <c r="L160" s="209" t="s">
        <v>5123</v>
      </c>
      <c r="M160" s="209"/>
      <c r="N160" s="209"/>
      <c r="O160" s="209"/>
      <c r="P160" s="2154" t="s">
        <v>5082</v>
      </c>
      <c r="Q160" s="2155"/>
    </row>
    <row r="161" spans="2:50" s="137" customFormat="1" ht="30" x14ac:dyDescent="0.25">
      <c r="B161" s="441" t="s">
        <v>5126</v>
      </c>
      <c r="C161" s="441" t="s">
        <v>122</v>
      </c>
      <c r="D161" s="1664" t="s">
        <v>5127</v>
      </c>
      <c r="E161" s="441">
        <v>10769266</v>
      </c>
      <c r="F161" s="441" t="s">
        <v>182</v>
      </c>
      <c r="G161" s="1477" t="s">
        <v>229</v>
      </c>
      <c r="H161" s="444">
        <v>40319</v>
      </c>
      <c r="I161" s="441">
        <v>118510</v>
      </c>
      <c r="J161" s="209" t="s">
        <v>3583</v>
      </c>
      <c r="K161" s="209" t="s">
        <v>5128</v>
      </c>
      <c r="L161" s="441" t="s">
        <v>146</v>
      </c>
      <c r="M161" s="441" t="s">
        <v>19</v>
      </c>
      <c r="N161" s="209" t="s">
        <v>19</v>
      </c>
      <c r="O161" s="441" t="s">
        <v>19</v>
      </c>
      <c r="P161" s="2146" t="s">
        <v>5129</v>
      </c>
      <c r="Q161" s="2147"/>
    </row>
    <row r="162" spans="2:50" s="137" customFormat="1" ht="30" x14ac:dyDescent="0.25">
      <c r="B162" s="441" t="s">
        <v>5116</v>
      </c>
      <c r="C162" s="1665" t="s">
        <v>5130</v>
      </c>
      <c r="D162" s="924" t="s">
        <v>5131</v>
      </c>
      <c r="E162" s="209">
        <v>50913671</v>
      </c>
      <c r="F162" s="209" t="s">
        <v>228</v>
      </c>
      <c r="G162" s="1552" t="s">
        <v>229</v>
      </c>
      <c r="H162" s="431">
        <v>39402</v>
      </c>
      <c r="I162" s="209">
        <v>101245</v>
      </c>
      <c r="J162" s="209" t="s">
        <v>117</v>
      </c>
      <c r="K162" s="209" t="s">
        <v>5132</v>
      </c>
      <c r="L162" s="209" t="s">
        <v>233</v>
      </c>
      <c r="M162" s="209" t="s">
        <v>19</v>
      </c>
      <c r="N162" s="209" t="s">
        <v>19</v>
      </c>
      <c r="O162" s="209" t="s">
        <v>19</v>
      </c>
      <c r="P162" s="2146" t="s">
        <v>5133</v>
      </c>
      <c r="Q162" s="2147"/>
    </row>
    <row r="163" spans="2:50" s="137" customFormat="1" ht="30" x14ac:dyDescent="0.25">
      <c r="B163" s="1552" t="s">
        <v>5134</v>
      </c>
      <c r="C163" s="209" t="s">
        <v>133</v>
      </c>
      <c r="D163" s="924" t="s">
        <v>5135</v>
      </c>
      <c r="E163" s="209">
        <v>1067901391</v>
      </c>
      <c r="F163" s="209" t="s">
        <v>228</v>
      </c>
      <c r="G163" s="1552" t="s">
        <v>229</v>
      </c>
      <c r="H163" s="431">
        <v>41759</v>
      </c>
      <c r="I163" s="209">
        <v>101241</v>
      </c>
      <c r="J163" s="430" t="s">
        <v>5100</v>
      </c>
      <c r="K163" s="430" t="s">
        <v>5136</v>
      </c>
      <c r="L163" s="430" t="s">
        <v>233</v>
      </c>
      <c r="M163" s="209" t="s">
        <v>19</v>
      </c>
      <c r="N163" s="1479" t="s">
        <v>19</v>
      </c>
      <c r="O163" s="209" t="s">
        <v>19</v>
      </c>
      <c r="P163" s="2146" t="s">
        <v>5137</v>
      </c>
      <c r="Q163" s="2147"/>
    </row>
    <row r="164" spans="2:50" s="580" customFormat="1" ht="30" x14ac:dyDescent="0.25">
      <c r="B164" s="209" t="s">
        <v>5126</v>
      </c>
      <c r="C164" s="209" t="s">
        <v>133</v>
      </c>
      <c r="D164" s="924" t="s">
        <v>5138</v>
      </c>
      <c r="E164" s="209">
        <v>30600210</v>
      </c>
      <c r="F164" s="209" t="s">
        <v>223</v>
      </c>
      <c r="G164" s="1552" t="s">
        <v>232</v>
      </c>
      <c r="H164" s="431">
        <v>40522</v>
      </c>
      <c r="I164" s="209" t="s">
        <v>86</v>
      </c>
      <c r="J164" s="209" t="s">
        <v>5139</v>
      </c>
      <c r="K164" s="209" t="s">
        <v>5140</v>
      </c>
      <c r="L164" s="209" t="s">
        <v>146</v>
      </c>
      <c r="M164" s="209" t="s">
        <v>19</v>
      </c>
      <c r="N164" s="209" t="s">
        <v>19</v>
      </c>
      <c r="O164" s="209" t="s">
        <v>19</v>
      </c>
      <c r="P164" s="2146"/>
      <c r="Q164" s="2147"/>
      <c r="R164" s="479"/>
      <c r="S164" s="479"/>
      <c r="T164" s="479"/>
      <c r="U164" s="479"/>
      <c r="V164" s="479"/>
      <c r="W164" s="479"/>
      <c r="X164" s="479"/>
      <c r="Y164" s="479"/>
      <c r="Z164" s="479"/>
      <c r="AA164" s="479"/>
      <c r="AB164" s="479"/>
      <c r="AC164" s="479"/>
      <c r="AD164" s="479"/>
      <c r="AE164" s="479"/>
      <c r="AF164" s="479"/>
      <c r="AG164" s="479"/>
      <c r="AH164" s="479"/>
      <c r="AI164" s="479"/>
      <c r="AJ164" s="479"/>
      <c r="AK164" s="479"/>
      <c r="AL164" s="479"/>
      <c r="AM164" s="479"/>
      <c r="AN164" s="479"/>
      <c r="AO164" s="479"/>
      <c r="AP164" s="479"/>
      <c r="AQ164" s="479"/>
      <c r="AR164" s="479"/>
      <c r="AS164" s="479"/>
      <c r="AT164" s="479"/>
      <c r="AU164" s="479"/>
      <c r="AV164" s="479"/>
      <c r="AW164" s="479"/>
      <c r="AX164" s="479"/>
    </row>
    <row r="165" spans="2:50" s="580" customFormat="1" ht="75" x14ac:dyDescent="0.25">
      <c r="B165" s="209" t="s">
        <v>5141</v>
      </c>
      <c r="C165" s="209" t="s">
        <v>132</v>
      </c>
      <c r="D165" s="924" t="s">
        <v>5142</v>
      </c>
      <c r="E165" s="209">
        <v>1064976248</v>
      </c>
      <c r="F165" s="209" t="s">
        <v>228</v>
      </c>
      <c r="G165" s="1552" t="s">
        <v>231</v>
      </c>
      <c r="H165" s="431">
        <v>39198</v>
      </c>
      <c r="I165" s="209">
        <v>103522</v>
      </c>
      <c r="J165" s="1552" t="s">
        <v>5143</v>
      </c>
      <c r="K165" s="1552" t="s">
        <v>5144</v>
      </c>
      <c r="L165" s="209" t="s">
        <v>233</v>
      </c>
      <c r="M165" s="209" t="s">
        <v>19</v>
      </c>
      <c r="N165" s="209" t="s">
        <v>19</v>
      </c>
      <c r="O165" s="209" t="s">
        <v>19</v>
      </c>
      <c r="P165" s="2151"/>
      <c r="Q165" s="2152"/>
      <c r="R165" s="479"/>
      <c r="S165" s="479"/>
      <c r="T165" s="479"/>
      <c r="U165" s="479"/>
      <c r="V165" s="479"/>
      <c r="W165" s="479"/>
      <c r="X165" s="479"/>
      <c r="Y165" s="479"/>
      <c r="Z165" s="479"/>
      <c r="AA165" s="479"/>
      <c r="AB165" s="479"/>
      <c r="AC165" s="479"/>
      <c r="AD165" s="479"/>
      <c r="AE165" s="479"/>
      <c r="AF165" s="479"/>
      <c r="AG165" s="479"/>
      <c r="AH165" s="479"/>
      <c r="AI165" s="479"/>
      <c r="AJ165" s="479"/>
      <c r="AK165" s="479"/>
      <c r="AL165" s="479"/>
      <c r="AM165" s="479"/>
      <c r="AN165" s="479"/>
      <c r="AO165" s="479"/>
      <c r="AP165" s="479"/>
      <c r="AQ165" s="479"/>
      <c r="AR165" s="479"/>
      <c r="AS165" s="479"/>
      <c r="AT165" s="479"/>
      <c r="AU165" s="479"/>
      <c r="AV165" s="479"/>
      <c r="AW165" s="479"/>
      <c r="AX165" s="479"/>
    </row>
    <row r="166" spans="2:50" s="580" customFormat="1" ht="45" x14ac:dyDescent="0.25">
      <c r="B166" s="209" t="s">
        <v>5145</v>
      </c>
      <c r="C166" s="209" t="s">
        <v>111</v>
      </c>
      <c r="D166" s="924" t="s">
        <v>5146</v>
      </c>
      <c r="E166" s="209">
        <v>50956397</v>
      </c>
      <c r="F166" s="209" t="s">
        <v>5147</v>
      </c>
      <c r="G166" s="209" t="s">
        <v>219</v>
      </c>
      <c r="H166" s="431">
        <v>35489</v>
      </c>
      <c r="I166" s="209" t="s">
        <v>86</v>
      </c>
      <c r="J166" s="117" t="s">
        <v>5148</v>
      </c>
      <c r="K166" s="1552" t="s">
        <v>5149</v>
      </c>
      <c r="L166" s="209" t="s">
        <v>5123</v>
      </c>
      <c r="M166" s="209" t="s">
        <v>19</v>
      </c>
      <c r="N166" s="209" t="s">
        <v>19</v>
      </c>
      <c r="O166" s="209" t="s">
        <v>19</v>
      </c>
      <c r="P166" s="2153"/>
      <c r="Q166" s="2153"/>
      <c r="R166" s="479"/>
      <c r="S166" s="479"/>
      <c r="T166" s="479"/>
      <c r="U166" s="479"/>
      <c r="V166" s="479"/>
      <c r="W166" s="479"/>
      <c r="X166" s="479"/>
      <c r="Y166" s="479"/>
      <c r="Z166" s="479"/>
      <c r="AA166" s="479"/>
      <c r="AB166" s="479"/>
      <c r="AC166" s="479"/>
      <c r="AD166" s="479"/>
      <c r="AE166" s="479"/>
      <c r="AF166" s="479"/>
      <c r="AG166" s="479"/>
      <c r="AH166" s="479"/>
      <c r="AI166" s="479"/>
      <c r="AJ166" s="479"/>
      <c r="AK166" s="479"/>
      <c r="AL166" s="479"/>
      <c r="AM166" s="479"/>
      <c r="AN166" s="479"/>
      <c r="AO166" s="479"/>
      <c r="AP166" s="479"/>
      <c r="AQ166" s="479"/>
      <c r="AR166" s="479"/>
      <c r="AS166" s="479"/>
      <c r="AT166" s="479"/>
      <c r="AU166" s="479"/>
      <c r="AV166" s="479"/>
      <c r="AW166" s="479"/>
      <c r="AX166" s="479"/>
    </row>
    <row r="167" spans="2:50" s="580" customFormat="1" ht="30" x14ac:dyDescent="0.25">
      <c r="B167" s="209" t="s">
        <v>5150</v>
      </c>
      <c r="C167" s="1203" t="s">
        <v>5151</v>
      </c>
      <c r="D167" s="924" t="s">
        <v>5152</v>
      </c>
      <c r="E167" s="209">
        <v>30667110</v>
      </c>
      <c r="F167" s="209" t="s">
        <v>228</v>
      </c>
      <c r="G167" s="1552" t="s">
        <v>219</v>
      </c>
      <c r="H167" s="431">
        <v>39233</v>
      </c>
      <c r="I167" s="209">
        <v>115083</v>
      </c>
      <c r="J167" s="117" t="s">
        <v>5100</v>
      </c>
      <c r="K167" s="209" t="s">
        <v>5153</v>
      </c>
      <c r="L167" s="209" t="s">
        <v>5154</v>
      </c>
      <c r="M167" s="209" t="s">
        <v>19</v>
      </c>
      <c r="N167" s="209" t="s">
        <v>19</v>
      </c>
      <c r="O167" s="209" t="s">
        <v>19</v>
      </c>
      <c r="P167" s="2088"/>
      <c r="Q167" s="2089"/>
      <c r="R167" s="479"/>
      <c r="S167" s="479"/>
      <c r="T167" s="479"/>
      <c r="U167" s="479"/>
      <c r="V167" s="479"/>
      <c r="W167" s="479"/>
      <c r="X167" s="479"/>
      <c r="Y167" s="479"/>
      <c r="Z167" s="479"/>
      <c r="AA167" s="479"/>
      <c r="AB167" s="479"/>
      <c r="AC167" s="479"/>
      <c r="AD167" s="479"/>
      <c r="AE167" s="479"/>
      <c r="AF167" s="479"/>
      <c r="AG167" s="479"/>
      <c r="AH167" s="479"/>
      <c r="AI167" s="479"/>
      <c r="AJ167" s="479"/>
      <c r="AK167" s="479"/>
      <c r="AL167" s="479"/>
      <c r="AM167" s="479"/>
      <c r="AN167" s="479"/>
      <c r="AO167" s="479"/>
      <c r="AP167" s="479"/>
      <c r="AQ167" s="479"/>
      <c r="AR167" s="479"/>
      <c r="AS167" s="479"/>
      <c r="AT167" s="479"/>
      <c r="AU167" s="479"/>
      <c r="AV167" s="479"/>
      <c r="AW167" s="479"/>
      <c r="AX167" s="479"/>
    </row>
    <row r="168" spans="2:50" s="580" customFormat="1" ht="60" x14ac:dyDescent="0.25">
      <c r="B168" s="209" t="s">
        <v>5150</v>
      </c>
      <c r="C168" s="209" t="s">
        <v>5155</v>
      </c>
      <c r="D168" s="924" t="s">
        <v>5156</v>
      </c>
      <c r="E168" s="209">
        <v>78019460</v>
      </c>
      <c r="F168" s="1552" t="s">
        <v>5157</v>
      </c>
      <c r="G168" s="1552" t="s">
        <v>220</v>
      </c>
      <c r="H168" s="431">
        <v>38239</v>
      </c>
      <c r="I168" s="209" t="s">
        <v>86</v>
      </c>
      <c r="J168" s="117" t="s">
        <v>5056</v>
      </c>
      <c r="K168" s="1552" t="s">
        <v>5158</v>
      </c>
      <c r="L168" s="209" t="s">
        <v>5154</v>
      </c>
      <c r="M168" s="209" t="s">
        <v>19</v>
      </c>
      <c r="N168" s="209" t="s">
        <v>19</v>
      </c>
      <c r="O168" s="209" t="s">
        <v>19</v>
      </c>
      <c r="P168" s="2088"/>
      <c r="Q168" s="2089"/>
      <c r="R168" s="479"/>
      <c r="S168" s="479"/>
      <c r="T168" s="479"/>
      <c r="U168" s="479"/>
      <c r="V168" s="479"/>
      <c r="W168" s="479"/>
      <c r="X168" s="479"/>
      <c r="Y168" s="479"/>
      <c r="Z168" s="479"/>
      <c r="AA168" s="479"/>
      <c r="AB168" s="479"/>
      <c r="AC168" s="479"/>
      <c r="AD168" s="479"/>
      <c r="AE168" s="479"/>
      <c r="AF168" s="479"/>
      <c r="AG168" s="479"/>
      <c r="AH168" s="479"/>
      <c r="AI168" s="479"/>
      <c r="AJ168" s="479"/>
      <c r="AK168" s="479"/>
      <c r="AL168" s="479"/>
      <c r="AM168" s="479"/>
      <c r="AN168" s="479"/>
      <c r="AO168" s="479"/>
      <c r="AP168" s="479"/>
      <c r="AQ168" s="479"/>
      <c r="AR168" s="479"/>
      <c r="AS168" s="479"/>
      <c r="AT168" s="479"/>
      <c r="AU168" s="479"/>
      <c r="AV168" s="479"/>
      <c r="AW168" s="479"/>
      <c r="AX168" s="479"/>
    </row>
    <row r="169" spans="2:50" s="580" customFormat="1" x14ac:dyDescent="0.25">
      <c r="B169" s="209" t="s">
        <v>5150</v>
      </c>
      <c r="C169" s="209">
        <v>0</v>
      </c>
      <c r="D169" s="924" t="s">
        <v>5159</v>
      </c>
      <c r="E169" s="209">
        <v>50978173</v>
      </c>
      <c r="F169" s="1552" t="s">
        <v>1684</v>
      </c>
      <c r="G169" s="1552" t="s">
        <v>226</v>
      </c>
      <c r="H169" s="431">
        <v>41467</v>
      </c>
      <c r="I169" s="209" t="s">
        <v>86</v>
      </c>
      <c r="J169" s="924"/>
      <c r="K169" s="209"/>
      <c r="L169" s="209" t="s">
        <v>5123</v>
      </c>
      <c r="M169" s="209"/>
      <c r="N169" s="209"/>
      <c r="O169" s="209"/>
      <c r="P169" s="2154" t="s">
        <v>5082</v>
      </c>
      <c r="Q169" s="2155"/>
      <c r="R169" s="479"/>
      <c r="S169" s="479"/>
      <c r="T169" s="479"/>
      <c r="U169" s="479"/>
      <c r="V169" s="479"/>
      <c r="W169" s="479"/>
      <c r="X169" s="479"/>
      <c r="Y169" s="479"/>
      <c r="Z169" s="479"/>
      <c r="AA169" s="479"/>
      <c r="AB169" s="479"/>
      <c r="AC169" s="479"/>
      <c r="AD169" s="479"/>
      <c r="AE169" s="479"/>
      <c r="AF169" s="479"/>
      <c r="AG169" s="479"/>
      <c r="AH169" s="479"/>
      <c r="AI169" s="479"/>
      <c r="AJ169" s="479"/>
      <c r="AK169" s="479"/>
      <c r="AL169" s="479"/>
      <c r="AM169" s="479"/>
      <c r="AN169" s="479"/>
      <c r="AO169" s="479"/>
      <c r="AP169" s="479"/>
      <c r="AQ169" s="479"/>
      <c r="AR169" s="479"/>
      <c r="AS169" s="479"/>
      <c r="AT169" s="479"/>
      <c r="AU169" s="479"/>
      <c r="AV169" s="479"/>
      <c r="AW169" s="479"/>
      <c r="AX169" s="479"/>
    </row>
    <row r="170" spans="2:50" s="580" customFormat="1" ht="30" x14ac:dyDescent="0.25">
      <c r="B170" s="209" t="s">
        <v>5160</v>
      </c>
      <c r="C170" s="209" t="s">
        <v>111</v>
      </c>
      <c r="D170" s="746" t="s">
        <v>5161</v>
      </c>
      <c r="E170" s="209">
        <v>1067861571</v>
      </c>
      <c r="F170" s="209" t="s">
        <v>228</v>
      </c>
      <c r="G170" s="1552" t="s">
        <v>229</v>
      </c>
      <c r="H170" s="431">
        <v>40275</v>
      </c>
      <c r="I170" s="209">
        <v>115778</v>
      </c>
      <c r="J170" s="924" t="s">
        <v>117</v>
      </c>
      <c r="K170" s="209" t="s">
        <v>5162</v>
      </c>
      <c r="L170" s="209" t="s">
        <v>233</v>
      </c>
      <c r="M170" s="209" t="s">
        <v>19</v>
      </c>
      <c r="N170" s="209" t="s">
        <v>19</v>
      </c>
      <c r="O170" s="209" t="s">
        <v>19</v>
      </c>
      <c r="P170" s="2146" t="s">
        <v>5163</v>
      </c>
      <c r="Q170" s="2147"/>
      <c r="R170" s="479"/>
      <c r="S170" s="479"/>
      <c r="T170" s="479"/>
      <c r="U170" s="479"/>
      <c r="V170" s="479"/>
      <c r="W170" s="479"/>
      <c r="X170" s="479"/>
      <c r="Y170" s="479"/>
      <c r="Z170" s="479"/>
      <c r="AA170" s="479"/>
      <c r="AB170" s="479"/>
      <c r="AC170" s="479"/>
      <c r="AD170" s="479"/>
      <c r="AE170" s="479"/>
      <c r="AF170" s="479"/>
      <c r="AG170" s="479"/>
      <c r="AH170" s="479"/>
      <c r="AI170" s="479"/>
      <c r="AJ170" s="479"/>
      <c r="AK170" s="479"/>
      <c r="AL170" s="479"/>
      <c r="AM170" s="479"/>
      <c r="AN170" s="479"/>
      <c r="AO170" s="479"/>
      <c r="AP170" s="479"/>
      <c r="AQ170" s="479"/>
      <c r="AR170" s="479"/>
      <c r="AS170" s="479"/>
      <c r="AT170" s="479"/>
      <c r="AU170" s="479"/>
      <c r="AV170" s="479"/>
      <c r="AW170" s="479"/>
      <c r="AX170" s="479"/>
    </row>
    <row r="171" spans="2:50" s="580" customFormat="1" x14ac:dyDescent="0.25">
      <c r="B171" s="209" t="s">
        <v>5164</v>
      </c>
      <c r="C171" s="1203" t="s">
        <v>5151</v>
      </c>
      <c r="D171" s="746" t="s">
        <v>5165</v>
      </c>
      <c r="E171" s="209">
        <v>33055909</v>
      </c>
      <c r="F171" s="209" t="s">
        <v>228</v>
      </c>
      <c r="G171" s="209" t="s">
        <v>219</v>
      </c>
      <c r="H171" s="431">
        <v>39913</v>
      </c>
      <c r="I171" s="209">
        <v>141159</v>
      </c>
      <c r="J171" s="924" t="s">
        <v>5166</v>
      </c>
      <c r="K171" s="209" t="s">
        <v>5167</v>
      </c>
      <c r="L171" s="209" t="s">
        <v>233</v>
      </c>
      <c r="M171" s="209" t="s">
        <v>19</v>
      </c>
      <c r="N171" s="209" t="s">
        <v>19</v>
      </c>
      <c r="O171" s="209" t="s">
        <v>19</v>
      </c>
      <c r="P171" s="2088"/>
      <c r="Q171" s="2089"/>
      <c r="R171" s="479"/>
      <c r="S171" s="479"/>
      <c r="T171" s="479"/>
      <c r="U171" s="479"/>
      <c r="V171" s="479"/>
      <c r="W171" s="479"/>
      <c r="X171" s="479"/>
      <c r="Y171" s="479"/>
      <c r="Z171" s="479"/>
      <c r="AA171" s="479"/>
      <c r="AB171" s="479"/>
      <c r="AC171" s="479"/>
      <c r="AD171" s="479"/>
      <c r="AE171" s="479"/>
      <c r="AF171" s="479"/>
      <c r="AG171" s="479"/>
      <c r="AH171" s="479"/>
      <c r="AI171" s="479"/>
      <c r="AJ171" s="479"/>
      <c r="AK171" s="479"/>
      <c r="AL171" s="479"/>
      <c r="AM171" s="479"/>
      <c r="AN171" s="479"/>
      <c r="AO171" s="479"/>
      <c r="AP171" s="479"/>
      <c r="AQ171" s="479"/>
      <c r="AR171" s="479"/>
      <c r="AS171" s="479"/>
      <c r="AT171" s="479"/>
      <c r="AU171" s="479"/>
      <c r="AV171" s="479"/>
      <c r="AW171" s="479"/>
      <c r="AX171" s="479"/>
    </row>
    <row r="172" spans="2:50" s="580" customFormat="1" x14ac:dyDescent="0.25">
      <c r="B172" s="209" t="s">
        <v>5168</v>
      </c>
      <c r="C172" s="209" t="s">
        <v>133</v>
      </c>
      <c r="D172" s="746" t="s">
        <v>5169</v>
      </c>
      <c r="E172" s="209">
        <v>50906957</v>
      </c>
      <c r="F172" s="209" t="s">
        <v>223</v>
      </c>
      <c r="G172" s="209" t="s">
        <v>192</v>
      </c>
      <c r="H172" s="431">
        <v>37785</v>
      </c>
      <c r="I172" s="209" t="s">
        <v>5170</v>
      </c>
      <c r="J172" s="924" t="s">
        <v>5171</v>
      </c>
      <c r="K172" s="209" t="s">
        <v>2047</v>
      </c>
      <c r="L172" s="209" t="s">
        <v>233</v>
      </c>
      <c r="M172" s="209" t="s">
        <v>19</v>
      </c>
      <c r="N172" s="209" t="s">
        <v>19</v>
      </c>
      <c r="O172" s="209" t="s">
        <v>19</v>
      </c>
      <c r="P172" s="2088"/>
      <c r="Q172" s="2089"/>
      <c r="R172" s="479"/>
      <c r="S172" s="479"/>
      <c r="T172" s="479"/>
      <c r="U172" s="479"/>
      <c r="V172" s="479"/>
      <c r="W172" s="479"/>
      <c r="X172" s="479"/>
      <c r="Y172" s="479"/>
      <c r="Z172" s="479"/>
      <c r="AA172" s="479"/>
      <c r="AB172" s="479"/>
      <c r="AC172" s="479"/>
      <c r="AD172" s="479"/>
      <c r="AE172" s="479"/>
      <c r="AF172" s="479"/>
      <c r="AG172" s="479"/>
      <c r="AH172" s="479"/>
      <c r="AI172" s="479"/>
      <c r="AJ172" s="479"/>
      <c r="AK172" s="479"/>
      <c r="AL172" s="479"/>
      <c r="AM172" s="479"/>
      <c r="AN172" s="479"/>
      <c r="AO172" s="479"/>
      <c r="AP172" s="479"/>
      <c r="AQ172" s="479"/>
      <c r="AR172" s="479"/>
      <c r="AS172" s="479"/>
      <c r="AT172" s="479"/>
      <c r="AU172" s="479"/>
      <c r="AV172" s="479"/>
      <c r="AW172" s="479"/>
      <c r="AX172" s="479"/>
    </row>
    <row r="173" spans="2:50" s="580" customFormat="1" ht="30" x14ac:dyDescent="0.25">
      <c r="B173" s="2142" t="s">
        <v>5172</v>
      </c>
      <c r="C173" s="2142" t="s">
        <v>5173</v>
      </c>
      <c r="D173" s="2148" t="s">
        <v>5174</v>
      </c>
      <c r="E173" s="2142">
        <v>10932293</v>
      </c>
      <c r="F173" s="2142" t="s">
        <v>182</v>
      </c>
      <c r="G173" s="1909" t="s">
        <v>229</v>
      </c>
      <c r="H173" s="2149">
        <v>40456</v>
      </c>
      <c r="I173" s="2142">
        <v>118134</v>
      </c>
      <c r="J173" s="117" t="s">
        <v>5175</v>
      </c>
      <c r="K173" s="1552" t="s">
        <v>5176</v>
      </c>
      <c r="L173" s="2142" t="s">
        <v>146</v>
      </c>
      <c r="M173" s="2142" t="s">
        <v>19</v>
      </c>
      <c r="N173" s="2142" t="s">
        <v>19</v>
      </c>
      <c r="O173" s="2142" t="s">
        <v>19</v>
      </c>
      <c r="P173" s="2109" t="s">
        <v>5177</v>
      </c>
      <c r="Q173" s="2110"/>
      <c r="R173" s="479"/>
      <c r="S173" s="479"/>
      <c r="T173" s="479"/>
      <c r="U173" s="479"/>
      <c r="V173" s="479"/>
      <c r="W173" s="479"/>
      <c r="X173" s="479"/>
      <c r="Y173" s="479"/>
      <c r="Z173" s="479"/>
      <c r="AA173" s="479"/>
      <c r="AB173" s="479"/>
      <c r="AC173" s="479"/>
      <c r="AD173" s="479"/>
      <c r="AE173" s="479"/>
      <c r="AF173" s="479"/>
      <c r="AG173" s="479"/>
      <c r="AH173" s="479"/>
      <c r="AI173" s="479"/>
      <c r="AJ173" s="479"/>
      <c r="AK173" s="479"/>
      <c r="AL173" s="479"/>
      <c r="AM173" s="479"/>
      <c r="AN173" s="479"/>
      <c r="AO173" s="479"/>
      <c r="AP173" s="479"/>
      <c r="AQ173" s="479"/>
      <c r="AR173" s="479"/>
      <c r="AS173" s="479"/>
      <c r="AT173" s="479"/>
      <c r="AU173" s="479"/>
      <c r="AV173" s="479"/>
      <c r="AW173" s="479"/>
      <c r="AX173" s="479"/>
    </row>
    <row r="174" spans="2:50" s="580" customFormat="1" x14ac:dyDescent="0.25">
      <c r="B174" s="2143"/>
      <c r="C174" s="2143"/>
      <c r="D174" s="2143"/>
      <c r="E174" s="2143"/>
      <c r="F174" s="2143"/>
      <c r="G174" s="1911"/>
      <c r="H174" s="2150"/>
      <c r="I174" s="2143"/>
      <c r="J174" s="117" t="s">
        <v>193</v>
      </c>
      <c r="K174" s="1552" t="s">
        <v>5178</v>
      </c>
      <c r="L174" s="2143"/>
      <c r="M174" s="2143"/>
      <c r="N174" s="2143"/>
      <c r="O174" s="2143"/>
      <c r="P174" s="2144"/>
      <c r="Q174" s="2145"/>
      <c r="R174" s="479"/>
      <c r="S174" s="479"/>
      <c r="T174" s="479"/>
      <c r="U174" s="479"/>
      <c r="V174" s="479"/>
      <c r="W174" s="479"/>
      <c r="X174" s="479"/>
      <c r="Y174" s="479"/>
      <c r="Z174" s="479"/>
      <c r="AA174" s="479"/>
      <c r="AB174" s="479"/>
      <c r="AC174" s="479"/>
      <c r="AD174" s="479"/>
      <c r="AE174" s="479"/>
      <c r="AF174" s="479"/>
      <c r="AG174" s="479"/>
      <c r="AH174" s="479"/>
      <c r="AI174" s="479"/>
      <c r="AJ174" s="479"/>
      <c r="AK174" s="479"/>
      <c r="AL174" s="479"/>
      <c r="AM174" s="479"/>
      <c r="AN174" s="479"/>
      <c r="AO174" s="479"/>
      <c r="AP174" s="479"/>
      <c r="AQ174" s="479"/>
      <c r="AR174" s="479"/>
      <c r="AS174" s="479"/>
      <c r="AT174" s="479"/>
      <c r="AU174" s="479"/>
      <c r="AV174" s="479"/>
      <c r="AW174" s="479"/>
      <c r="AX174" s="479"/>
    </row>
    <row r="175" spans="2:50" s="580" customFormat="1" x14ac:dyDescent="0.25">
      <c r="B175" s="209"/>
      <c r="C175" s="209"/>
      <c r="D175" s="924"/>
      <c r="E175" s="209"/>
      <c r="F175" s="209"/>
      <c r="G175" s="209"/>
      <c r="H175" s="431"/>
      <c r="I175" s="209"/>
      <c r="J175" s="924"/>
      <c r="K175" s="209"/>
      <c r="L175" s="209"/>
      <c r="M175" s="209"/>
      <c r="N175" s="209"/>
      <c r="O175" s="209"/>
      <c r="P175" s="2088"/>
      <c r="Q175" s="2089"/>
      <c r="R175" s="479"/>
      <c r="S175" s="479"/>
      <c r="T175" s="479"/>
      <c r="U175" s="479"/>
      <c r="V175" s="479"/>
      <c r="W175" s="479"/>
      <c r="X175" s="479"/>
      <c r="Y175" s="479"/>
      <c r="Z175" s="479"/>
      <c r="AA175" s="479"/>
      <c r="AB175" s="479"/>
      <c r="AC175" s="479"/>
      <c r="AD175" s="479"/>
      <c r="AE175" s="479"/>
      <c r="AF175" s="479"/>
      <c r="AG175" s="479"/>
      <c r="AH175" s="479"/>
      <c r="AI175" s="479"/>
      <c r="AJ175" s="479"/>
      <c r="AK175" s="479"/>
      <c r="AL175" s="479"/>
      <c r="AM175" s="479"/>
      <c r="AN175" s="479"/>
      <c r="AO175" s="479"/>
      <c r="AP175" s="479"/>
      <c r="AQ175" s="479"/>
      <c r="AR175" s="479"/>
      <c r="AS175" s="479"/>
      <c r="AT175" s="479"/>
      <c r="AU175" s="479"/>
      <c r="AV175" s="479"/>
      <c r="AW175" s="479"/>
      <c r="AX175" s="479"/>
    </row>
    <row r="176" spans="2:50" s="51" customFormat="1" x14ac:dyDescent="0.25">
      <c r="E176" s="1488"/>
      <c r="F176" s="1488"/>
      <c r="G176" s="1488"/>
      <c r="H176" s="1488"/>
      <c r="I176" s="1488"/>
      <c r="K176" s="1488"/>
      <c r="L176" s="1488"/>
      <c r="M176" s="1488"/>
      <c r="N176" s="1488"/>
      <c r="O176" s="1488"/>
      <c r="P176" s="2052"/>
      <c r="Q176" s="2053"/>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row>
    <row r="177" spans="1:50" ht="27" thickBot="1" x14ac:dyDescent="0.3">
      <c r="B177" s="2138" t="s">
        <v>149</v>
      </c>
      <c r="C177" s="2139"/>
      <c r="D177" s="2139"/>
      <c r="E177" s="2139"/>
      <c r="F177" s="2139"/>
      <c r="G177" s="2139"/>
      <c r="H177" s="2139"/>
      <c r="I177" s="2139"/>
      <c r="J177" s="2139"/>
      <c r="K177" s="2139"/>
      <c r="L177" s="2139"/>
      <c r="M177" s="2139"/>
      <c r="N177" s="2140"/>
      <c r="P177" s="180"/>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row>
    <row r="178" spans="1:50" x14ac:dyDescent="0.2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row>
    <row r="179" spans="1:50" x14ac:dyDescent="0.2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row>
    <row r="180" spans="1:50" ht="30" x14ac:dyDescent="0.25">
      <c r="B180" s="1522" t="s">
        <v>18</v>
      </c>
      <c r="C180" s="114" t="s">
        <v>150</v>
      </c>
      <c r="D180" s="1898" t="s">
        <v>81</v>
      </c>
      <c r="E180" s="1900"/>
      <c r="P180" s="2141"/>
      <c r="Q180" s="2141"/>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row>
    <row r="181" spans="1:50" x14ac:dyDescent="0.25">
      <c r="B181" s="1528" t="s">
        <v>2048</v>
      </c>
      <c r="C181" s="1488" t="s">
        <v>19</v>
      </c>
      <c r="D181" s="1945"/>
      <c r="E181" s="194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row>
    <row r="182" spans="1:50" x14ac:dyDescent="0.2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row>
    <row r="183" spans="1:50" x14ac:dyDescent="0.2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row>
    <row r="184" spans="1:50" ht="26.25" x14ac:dyDescent="0.25">
      <c r="B184" s="1881" t="s">
        <v>152</v>
      </c>
      <c r="C184" s="1882"/>
      <c r="D184" s="1882"/>
      <c r="E184" s="1882"/>
      <c r="F184" s="1882"/>
      <c r="G184" s="1882"/>
      <c r="H184" s="1882"/>
      <c r="I184" s="1882"/>
      <c r="J184" s="1882"/>
      <c r="K184" s="1882"/>
      <c r="L184" s="1882"/>
      <c r="M184" s="1882"/>
      <c r="N184" s="1882"/>
      <c r="O184" s="1882"/>
      <c r="P184" s="1882"/>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row>
    <row r="185" spans="1:50" x14ac:dyDescent="0.2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row>
    <row r="186" spans="1:50" ht="15.75" thickBot="1" x14ac:dyDescent="0.3">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row>
    <row r="187" spans="1:50" ht="27" thickBot="1" x14ac:dyDescent="0.3">
      <c r="B187" s="1903" t="s">
        <v>153</v>
      </c>
      <c r="C187" s="1904"/>
      <c r="D187" s="1904"/>
      <c r="E187" s="1904"/>
      <c r="F187" s="1904"/>
      <c r="G187" s="1904"/>
      <c r="H187" s="1904"/>
      <c r="I187" s="1904"/>
      <c r="J187" s="1904"/>
      <c r="K187" s="1904"/>
      <c r="L187" s="1904"/>
      <c r="M187" s="1904"/>
      <c r="N187" s="190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row>
    <row r="188" spans="1:50" x14ac:dyDescent="0.2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row>
    <row r="189" spans="1:50" ht="15.75" thickBot="1" x14ac:dyDescent="0.3">
      <c r="M189" s="58"/>
      <c r="N189" s="58"/>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row>
    <row r="190" spans="1:50" s="1523" customFormat="1" ht="60" x14ac:dyDescent="0.25">
      <c r="B190" s="155" t="s">
        <v>34</v>
      </c>
      <c r="C190" s="155" t="s">
        <v>35</v>
      </c>
      <c r="D190" s="155" t="s">
        <v>36</v>
      </c>
      <c r="E190" s="155" t="s">
        <v>37</v>
      </c>
      <c r="F190" s="155" t="s">
        <v>38</v>
      </c>
      <c r="G190" s="155" t="s">
        <v>39</v>
      </c>
      <c r="H190" s="155" t="s">
        <v>40</v>
      </c>
      <c r="I190" s="155" t="s">
        <v>41</v>
      </c>
      <c r="J190" s="155" t="s">
        <v>42</v>
      </c>
      <c r="K190" s="155" t="s">
        <v>43</v>
      </c>
      <c r="L190" s="155" t="s">
        <v>44</v>
      </c>
      <c r="M190" s="157" t="s">
        <v>45</v>
      </c>
      <c r="N190" s="155" t="s">
        <v>46</v>
      </c>
      <c r="O190" s="155" t="s">
        <v>47</v>
      </c>
      <c r="P190" s="1472" t="s">
        <v>48</v>
      </c>
      <c r="Q190" s="1522" t="s">
        <v>49</v>
      </c>
      <c r="R190" s="1574"/>
      <c r="S190" s="1574"/>
      <c r="T190" s="1574"/>
      <c r="U190" s="1574"/>
      <c r="V190" s="1574"/>
      <c r="W190" s="1574"/>
      <c r="X190" s="1574"/>
      <c r="Y190" s="1574"/>
      <c r="Z190" s="1574"/>
      <c r="AA190" s="1574"/>
      <c r="AB190" s="1574"/>
      <c r="AC190" s="1574"/>
      <c r="AD190" s="1574"/>
      <c r="AE190" s="1574"/>
      <c r="AF190" s="1574"/>
      <c r="AG190" s="1574"/>
      <c r="AH190" s="1574"/>
      <c r="AI190" s="1574"/>
      <c r="AJ190" s="1574"/>
      <c r="AK190" s="1574"/>
      <c r="AL190" s="1574"/>
      <c r="AM190" s="1574"/>
      <c r="AN190" s="1574"/>
      <c r="AO190" s="1574"/>
      <c r="AP190" s="1574"/>
      <c r="AQ190" s="1574"/>
      <c r="AR190" s="1574"/>
      <c r="AS190" s="1574"/>
      <c r="AT190" s="1574"/>
      <c r="AU190" s="1574"/>
      <c r="AV190" s="1574"/>
      <c r="AW190" s="1574"/>
      <c r="AX190" s="1574"/>
    </row>
    <row r="191" spans="1:50" s="264" customFormat="1" ht="114" x14ac:dyDescent="0.25">
      <c r="A191" s="254">
        <v>1</v>
      </c>
      <c r="B191" s="1666" t="s">
        <v>5179</v>
      </c>
      <c r="C191" s="1666" t="s">
        <v>198</v>
      </c>
      <c r="D191" s="1666" t="s">
        <v>50</v>
      </c>
      <c r="E191" s="1667" t="s">
        <v>5180</v>
      </c>
      <c r="F191" s="1668" t="s">
        <v>19</v>
      </c>
      <c r="G191" s="1669">
        <v>1</v>
      </c>
      <c r="H191" s="1670">
        <v>41558</v>
      </c>
      <c r="I191" s="1670">
        <v>41988</v>
      </c>
      <c r="J191" s="1671" t="s">
        <v>20</v>
      </c>
      <c r="K191" s="1672">
        <v>9</v>
      </c>
      <c r="L191" s="1246">
        <v>2.63</v>
      </c>
      <c r="M191" s="258">
        <v>896</v>
      </c>
      <c r="N191" s="259">
        <v>1</v>
      </c>
      <c r="O191" s="272">
        <v>2795624759</v>
      </c>
      <c r="P191" s="262" t="s">
        <v>5181</v>
      </c>
      <c r="Q191" s="256" t="s">
        <v>5182</v>
      </c>
      <c r="R191" s="263"/>
      <c r="S191" s="263"/>
      <c r="T191" s="263"/>
      <c r="U191" s="263"/>
      <c r="V191" s="263"/>
      <c r="W191" s="263"/>
      <c r="X191" s="263"/>
      <c r="Y191" s="263"/>
      <c r="Z191" s="263"/>
      <c r="AA191" s="263"/>
      <c r="AB191" s="263"/>
      <c r="AC191" s="263"/>
      <c r="AD191" s="263"/>
      <c r="AE191" s="263"/>
      <c r="AF191" s="263"/>
      <c r="AG191" s="263"/>
      <c r="AH191" s="263"/>
      <c r="AI191" s="263"/>
      <c r="AJ191" s="263"/>
      <c r="AK191" s="263"/>
      <c r="AL191" s="263"/>
      <c r="AM191" s="263"/>
      <c r="AN191" s="263"/>
      <c r="AO191" s="263"/>
      <c r="AP191" s="263"/>
      <c r="AQ191" s="263"/>
      <c r="AR191" s="263"/>
      <c r="AS191" s="263"/>
      <c r="AT191" s="263"/>
      <c r="AU191" s="263"/>
      <c r="AV191" s="263"/>
      <c r="AW191" s="263"/>
      <c r="AX191" s="263"/>
    </row>
    <row r="192" spans="1:50" s="264" customFormat="1" ht="28.5" x14ac:dyDescent="0.25">
      <c r="A192" s="254">
        <f>+A191+1</f>
        <v>2</v>
      </c>
      <c r="B192" s="1666" t="s">
        <v>5183</v>
      </c>
      <c r="C192" s="1666" t="s">
        <v>198</v>
      </c>
      <c r="D192" s="1666" t="s">
        <v>50</v>
      </c>
      <c r="E192" s="1667" t="s">
        <v>4986</v>
      </c>
      <c r="F192" s="1668" t="s">
        <v>19</v>
      </c>
      <c r="G192" s="1669">
        <v>1</v>
      </c>
      <c r="H192" s="1670">
        <v>40569</v>
      </c>
      <c r="I192" s="1670">
        <v>40908</v>
      </c>
      <c r="J192" s="1671" t="s">
        <v>20</v>
      </c>
      <c r="K192" s="1672">
        <v>0</v>
      </c>
      <c r="L192" s="1246">
        <v>11.13</v>
      </c>
      <c r="M192" s="258">
        <v>798</v>
      </c>
      <c r="N192" s="259">
        <v>1</v>
      </c>
      <c r="O192" s="272">
        <v>455530554</v>
      </c>
      <c r="P192" s="262" t="s">
        <v>4987</v>
      </c>
      <c r="Q192" s="256"/>
      <c r="R192" s="263"/>
      <c r="S192" s="263"/>
      <c r="T192" s="263"/>
      <c r="U192" s="263"/>
      <c r="V192" s="263"/>
      <c r="W192" s="263"/>
      <c r="X192" s="263"/>
      <c r="Y192" s="263"/>
      <c r="Z192" s="263"/>
    </row>
    <row r="193" spans="1:26" s="264" customFormat="1" ht="28.5" x14ac:dyDescent="0.25">
      <c r="A193" s="254">
        <f t="shared" ref="A193:A198" si="1">+A192+1</f>
        <v>3</v>
      </c>
      <c r="B193" s="265" t="s">
        <v>5184</v>
      </c>
      <c r="C193" s="265" t="s">
        <v>198</v>
      </c>
      <c r="D193" s="265" t="s">
        <v>50</v>
      </c>
      <c r="E193" s="258" t="s">
        <v>4988</v>
      </c>
      <c r="F193" s="257" t="s">
        <v>19</v>
      </c>
      <c r="G193" s="259">
        <v>1</v>
      </c>
      <c r="H193" s="260">
        <v>40182</v>
      </c>
      <c r="I193" s="260">
        <v>40543</v>
      </c>
      <c r="J193" s="261" t="s">
        <v>20</v>
      </c>
      <c r="K193" s="1246">
        <v>0</v>
      </c>
      <c r="L193" s="1246">
        <v>11.86</v>
      </c>
      <c r="M193" s="258">
        <v>667</v>
      </c>
      <c r="N193" s="259">
        <v>1</v>
      </c>
      <c r="O193" s="272">
        <v>437897274</v>
      </c>
      <c r="P193" s="262" t="s">
        <v>4989</v>
      </c>
      <c r="Q193" s="256"/>
      <c r="R193" s="263"/>
      <c r="S193" s="263"/>
      <c r="T193" s="263"/>
      <c r="U193" s="263"/>
      <c r="V193" s="263"/>
      <c r="W193" s="263"/>
      <c r="X193" s="263"/>
      <c r="Y193" s="263"/>
      <c r="Z193" s="263"/>
    </row>
    <row r="194" spans="1:26" s="264" customFormat="1" ht="57" x14ac:dyDescent="0.25">
      <c r="A194" s="254">
        <f t="shared" si="1"/>
        <v>4</v>
      </c>
      <c r="B194" s="265" t="s">
        <v>5184</v>
      </c>
      <c r="C194" s="265" t="s">
        <v>198</v>
      </c>
      <c r="D194" s="265" t="s">
        <v>50</v>
      </c>
      <c r="E194" s="258" t="s">
        <v>5185</v>
      </c>
      <c r="F194" s="257" t="s">
        <v>19</v>
      </c>
      <c r="G194" s="259">
        <v>1</v>
      </c>
      <c r="H194" s="260">
        <v>40570</v>
      </c>
      <c r="I194" s="260">
        <v>40908</v>
      </c>
      <c r="J194" s="261" t="s">
        <v>20</v>
      </c>
      <c r="K194" s="1246">
        <v>0</v>
      </c>
      <c r="L194" s="1246">
        <v>11.1</v>
      </c>
      <c r="M194" s="258">
        <v>784</v>
      </c>
      <c r="N194" s="259">
        <v>1</v>
      </c>
      <c r="O194" s="272">
        <v>455308116</v>
      </c>
      <c r="P194" s="262" t="s">
        <v>5186</v>
      </c>
      <c r="Q194" s="256" t="s">
        <v>5187</v>
      </c>
      <c r="R194" s="263"/>
      <c r="S194" s="263"/>
      <c r="T194" s="263"/>
      <c r="U194" s="263"/>
      <c r="V194" s="263"/>
      <c r="W194" s="263"/>
      <c r="X194" s="263"/>
      <c r="Y194" s="263"/>
      <c r="Z194" s="263"/>
    </row>
    <row r="195" spans="1:26" s="264" customFormat="1" ht="28.5" x14ac:dyDescent="0.25">
      <c r="A195" s="254">
        <f t="shared" si="1"/>
        <v>5</v>
      </c>
      <c r="B195" s="265" t="s">
        <v>5188</v>
      </c>
      <c r="C195" s="265" t="s">
        <v>198</v>
      </c>
      <c r="D195" s="265" t="s">
        <v>50</v>
      </c>
      <c r="E195" s="258" t="s">
        <v>5189</v>
      </c>
      <c r="F195" s="257" t="s">
        <v>19</v>
      </c>
      <c r="G195" s="266">
        <v>1</v>
      </c>
      <c r="H195" s="260">
        <v>41299</v>
      </c>
      <c r="I195" s="260">
        <v>41639</v>
      </c>
      <c r="J195" s="261" t="s">
        <v>20</v>
      </c>
      <c r="K195" s="1246">
        <v>11.16</v>
      </c>
      <c r="L195" s="1246">
        <v>0</v>
      </c>
      <c r="M195" s="258">
        <v>819</v>
      </c>
      <c r="N195" s="259">
        <v>1</v>
      </c>
      <c r="O195" s="272">
        <v>735699486</v>
      </c>
      <c r="P195" s="262" t="s">
        <v>5190</v>
      </c>
      <c r="Q195" s="256"/>
      <c r="R195" s="263"/>
      <c r="S195" s="263"/>
      <c r="T195" s="263"/>
      <c r="U195" s="263"/>
      <c r="V195" s="263"/>
      <c r="W195" s="263"/>
      <c r="X195" s="263"/>
      <c r="Y195" s="263"/>
      <c r="Z195" s="263"/>
    </row>
    <row r="196" spans="1:26" s="264" customFormat="1" ht="57" x14ac:dyDescent="0.25">
      <c r="A196" s="254">
        <f t="shared" si="1"/>
        <v>6</v>
      </c>
      <c r="B196" s="265" t="s">
        <v>5188</v>
      </c>
      <c r="C196" s="265" t="s">
        <v>198</v>
      </c>
      <c r="D196" s="265" t="s">
        <v>50</v>
      </c>
      <c r="E196" s="258" t="s">
        <v>5191</v>
      </c>
      <c r="F196" s="257" t="s">
        <v>19</v>
      </c>
      <c r="G196" s="266">
        <v>1</v>
      </c>
      <c r="H196" s="260">
        <v>40182</v>
      </c>
      <c r="I196" s="260">
        <v>40543</v>
      </c>
      <c r="J196" s="261" t="s">
        <v>20</v>
      </c>
      <c r="K196" s="1246">
        <v>0</v>
      </c>
      <c r="L196" s="1246" t="s">
        <v>5192</v>
      </c>
      <c r="M196" s="258">
        <v>798</v>
      </c>
      <c r="N196" s="259">
        <v>1</v>
      </c>
      <c r="O196" s="272">
        <v>436995804</v>
      </c>
      <c r="P196" s="262" t="s">
        <v>5193</v>
      </c>
      <c r="Q196" s="256" t="s">
        <v>5194</v>
      </c>
      <c r="R196" s="263"/>
      <c r="S196" s="263"/>
      <c r="T196" s="263"/>
      <c r="U196" s="263"/>
      <c r="V196" s="263"/>
      <c r="W196" s="263"/>
      <c r="X196" s="263"/>
      <c r="Y196" s="263"/>
      <c r="Z196" s="263"/>
    </row>
    <row r="197" spans="1:26" s="76" customFormat="1" ht="18.75" x14ac:dyDescent="0.25">
      <c r="A197" s="62">
        <f t="shared" si="1"/>
        <v>7</v>
      </c>
      <c r="B197" s="77"/>
      <c r="C197" s="79"/>
      <c r="D197" s="77"/>
      <c r="E197" s="301"/>
      <c r="F197" s="164"/>
      <c r="G197" s="164"/>
      <c r="H197" s="79"/>
      <c r="I197" s="80"/>
      <c r="J197" s="166"/>
      <c r="K197" s="1673"/>
      <c r="L197" s="539"/>
      <c r="M197" s="301"/>
      <c r="N197" s="302"/>
      <c r="O197" s="1674"/>
      <c r="P197" s="170"/>
      <c r="Q197" s="74"/>
      <c r="R197" s="75"/>
      <c r="S197" s="75"/>
      <c r="T197" s="75"/>
      <c r="U197" s="75"/>
      <c r="V197" s="75"/>
      <c r="W197" s="75"/>
      <c r="X197" s="75"/>
      <c r="Y197" s="75"/>
      <c r="Z197" s="75"/>
    </row>
    <row r="198" spans="1:26" s="76" customFormat="1" ht="18.75" x14ac:dyDescent="0.25">
      <c r="A198" s="62">
        <f t="shared" si="1"/>
        <v>8</v>
      </c>
      <c r="B198" s="77"/>
      <c r="C198" s="79"/>
      <c r="D198" s="77"/>
      <c r="E198" s="301"/>
      <c r="F198" s="164"/>
      <c r="G198" s="164"/>
      <c r="H198" s="79"/>
      <c r="I198" s="80"/>
      <c r="J198" s="166"/>
      <c r="K198" s="1675"/>
      <c r="L198" s="166"/>
      <c r="M198" s="301"/>
      <c r="N198" s="302"/>
      <c r="O198" s="1674"/>
      <c r="P198" s="170"/>
      <c r="Q198" s="74"/>
      <c r="R198" s="75"/>
      <c r="S198" s="75"/>
      <c r="T198" s="75"/>
      <c r="U198" s="75"/>
      <c r="V198" s="75"/>
      <c r="W198" s="75"/>
      <c r="X198" s="75"/>
      <c r="Y198" s="75"/>
      <c r="Z198" s="75"/>
    </row>
    <row r="199" spans="1:26" s="76" customFormat="1" x14ac:dyDescent="0.25">
      <c r="A199" s="62"/>
      <c r="B199" s="162" t="s">
        <v>29</v>
      </c>
      <c r="C199" s="79"/>
      <c r="D199" s="77"/>
      <c r="E199" s="301"/>
      <c r="F199" s="164"/>
      <c r="G199" s="164"/>
      <c r="H199" s="164"/>
      <c r="I199" s="303"/>
      <c r="J199" s="166"/>
      <c r="K199" s="168">
        <f>SUM(K191:K198)</f>
        <v>20.16</v>
      </c>
      <c r="L199" s="168" t="s">
        <v>5195</v>
      </c>
      <c r="M199" s="301">
        <f>SUM(M191:M198)</f>
        <v>4762</v>
      </c>
      <c r="N199" s="302"/>
      <c r="O199" s="1674"/>
      <c r="P199" s="170"/>
      <c r="Q199" s="88"/>
    </row>
    <row r="200" spans="1:26" x14ac:dyDescent="0.25">
      <c r="B200" s="100"/>
      <c r="C200" s="100"/>
      <c r="D200" s="100"/>
      <c r="E200" s="1250"/>
      <c r="F200" s="103"/>
      <c r="G200" s="103"/>
      <c r="H200" s="103"/>
      <c r="I200" s="103"/>
      <c r="J200" s="100"/>
      <c r="K200" s="103"/>
      <c r="L200" s="103"/>
      <c r="M200" s="578"/>
      <c r="N200" s="103"/>
      <c r="O200" s="103"/>
      <c r="P200" s="100"/>
    </row>
    <row r="201" spans="1:26" ht="18.75" x14ac:dyDescent="0.25">
      <c r="B201" s="106" t="s">
        <v>154</v>
      </c>
      <c r="C201" s="171">
        <f>+K199</f>
        <v>20.16</v>
      </c>
      <c r="H201" s="111"/>
      <c r="I201" s="111"/>
      <c r="J201" s="110"/>
      <c r="K201" s="1676"/>
      <c r="L201" s="111"/>
      <c r="M201" s="111"/>
      <c r="N201" s="103"/>
      <c r="O201" s="103"/>
      <c r="P201" s="100"/>
    </row>
    <row r="202" spans="1:26" x14ac:dyDescent="0.25">
      <c r="J202" s="100"/>
      <c r="K202" s="1677"/>
      <c r="L202" s="103"/>
      <c r="N202" s="1678"/>
    </row>
    <row r="203" spans="1:26" ht="15.75" thickBot="1" x14ac:dyDescent="0.3">
      <c r="B203" s="1" t="s">
        <v>5196</v>
      </c>
      <c r="J203" s="100"/>
      <c r="K203" s="1677"/>
      <c r="L203" s="103"/>
    </row>
    <row r="204" spans="1:26" ht="30.75" thickBot="1" x14ac:dyDescent="0.3">
      <c r="B204" s="233" t="s">
        <v>166</v>
      </c>
      <c r="C204" s="1600" t="s">
        <v>167</v>
      </c>
      <c r="D204" s="233" t="s">
        <v>28</v>
      </c>
      <c r="E204" s="1600" t="s">
        <v>205</v>
      </c>
      <c r="K204" s="1679"/>
    </row>
    <row r="205" spans="1:26" x14ac:dyDescent="0.25">
      <c r="B205" s="235" t="s">
        <v>206</v>
      </c>
      <c r="C205" s="237">
        <v>20</v>
      </c>
      <c r="D205" s="237">
        <v>20</v>
      </c>
      <c r="E205" s="2133">
        <f>+D205+D206+D207</f>
        <v>20</v>
      </c>
      <c r="F205" s="681"/>
    </row>
    <row r="206" spans="1:26" x14ac:dyDescent="0.25">
      <c r="B206" s="235" t="s">
        <v>207</v>
      </c>
      <c r="C206" s="1597">
        <v>30</v>
      </c>
      <c r="D206" s="1488">
        <v>0</v>
      </c>
      <c r="E206" s="2134"/>
      <c r="F206" s="1322"/>
    </row>
    <row r="207" spans="1:26" ht="15.75" thickBot="1" x14ac:dyDescent="0.3">
      <c r="B207" s="235" t="s">
        <v>208</v>
      </c>
      <c r="C207" s="239">
        <v>40</v>
      </c>
      <c r="D207" s="239">
        <v>0</v>
      </c>
      <c r="E207" s="2135"/>
    </row>
    <row r="210" spans="2:17" ht="15.75" thickBot="1" x14ac:dyDescent="0.3">
      <c r="B210" s="1" t="s">
        <v>5197</v>
      </c>
    </row>
    <row r="211" spans="2:17" ht="30.75" thickBot="1" x14ac:dyDescent="0.3">
      <c r="B211" s="233" t="s">
        <v>166</v>
      </c>
      <c r="C211" s="1600" t="s">
        <v>167</v>
      </c>
      <c r="D211" s="233" t="s">
        <v>28</v>
      </c>
      <c r="E211" s="1600" t="s">
        <v>205</v>
      </c>
    </row>
    <row r="212" spans="2:17" x14ac:dyDescent="0.25">
      <c r="B212" s="235" t="s">
        <v>206</v>
      </c>
      <c r="C212" s="237">
        <v>20</v>
      </c>
      <c r="D212" s="237">
        <v>0</v>
      </c>
      <c r="E212" s="2133">
        <f>+D212+D213+D214</f>
        <v>0</v>
      </c>
    </row>
    <row r="213" spans="2:17" x14ac:dyDescent="0.25">
      <c r="B213" s="235" t="s">
        <v>207</v>
      </c>
      <c r="C213" s="1597">
        <v>30</v>
      </c>
      <c r="D213" s="1488">
        <v>0</v>
      </c>
      <c r="E213" s="2134"/>
    </row>
    <row r="214" spans="2:17" ht="15.75" thickBot="1" x14ac:dyDescent="0.3">
      <c r="B214" s="235" t="s">
        <v>208</v>
      </c>
      <c r="C214" s="239">
        <v>40</v>
      </c>
      <c r="D214" s="239">
        <v>0</v>
      </c>
      <c r="E214" s="2135"/>
    </row>
    <row r="215" spans="2:17" x14ac:dyDescent="0.25">
      <c r="B215" s="172"/>
      <c r="C215" s="1574"/>
      <c r="D215" s="1574"/>
      <c r="E215" s="1574"/>
    </row>
    <row r="216" spans="2:17" ht="15.75" thickBot="1" x14ac:dyDescent="0.3">
      <c r="B216" s="1" t="s">
        <v>5198</v>
      </c>
    </row>
    <row r="217" spans="2:17" ht="30.75" thickBot="1" x14ac:dyDescent="0.3">
      <c r="B217" s="233" t="s">
        <v>166</v>
      </c>
      <c r="C217" s="1600" t="s">
        <v>167</v>
      </c>
      <c r="D217" s="233" t="s">
        <v>28</v>
      </c>
      <c r="E217" s="1600" t="s">
        <v>205</v>
      </c>
    </row>
    <row r="218" spans="2:17" x14ac:dyDescent="0.25">
      <c r="B218" s="235" t="s">
        <v>206</v>
      </c>
      <c r="C218" s="237">
        <v>20</v>
      </c>
      <c r="D218" s="237">
        <v>20</v>
      </c>
      <c r="E218" s="2133">
        <f>+D218+D219+D220</f>
        <v>20</v>
      </c>
    </row>
    <row r="219" spans="2:17" x14ac:dyDescent="0.25">
      <c r="B219" s="235" t="s">
        <v>207</v>
      </c>
      <c r="C219" s="1597">
        <v>30</v>
      </c>
      <c r="D219" s="1488">
        <v>0</v>
      </c>
      <c r="E219" s="2134"/>
    </row>
    <row r="220" spans="2:17" ht="15.75" thickBot="1" x14ac:dyDescent="0.3">
      <c r="B220" s="235" t="s">
        <v>208</v>
      </c>
      <c r="C220" s="239">
        <v>40</v>
      </c>
      <c r="D220" s="239">
        <v>0</v>
      </c>
      <c r="E220" s="2135"/>
    </row>
    <row r="221" spans="2:17" ht="15.75" thickBot="1" x14ac:dyDescent="0.3"/>
    <row r="222" spans="2:17" ht="27" thickBot="1" x14ac:dyDescent="0.3">
      <c r="B222" s="2136" t="s">
        <v>155</v>
      </c>
      <c r="C222" s="2137"/>
      <c r="D222" s="2137"/>
      <c r="E222" s="2137"/>
      <c r="F222" s="1904"/>
      <c r="G222" s="1904"/>
      <c r="H222" s="1904"/>
      <c r="I222" s="1904"/>
      <c r="J222" s="2137"/>
      <c r="K222" s="2137"/>
      <c r="L222" s="2137"/>
      <c r="M222" s="1904"/>
      <c r="N222" s="1905"/>
    </row>
    <row r="224" spans="2:17" ht="75" x14ac:dyDescent="0.25">
      <c r="B224" s="1472" t="s">
        <v>95</v>
      </c>
      <c r="C224" s="1896" t="s">
        <v>96</v>
      </c>
      <c r="D224" s="1896" t="s">
        <v>97</v>
      </c>
      <c r="E224" s="1896" t="s">
        <v>98</v>
      </c>
      <c r="F224" s="1896" t="s">
        <v>99</v>
      </c>
      <c r="G224" s="1896" t="s">
        <v>100</v>
      </c>
      <c r="H224" s="1896" t="s">
        <v>101</v>
      </c>
      <c r="I224" s="1896" t="s">
        <v>102</v>
      </c>
      <c r="J224" s="1898" t="s">
        <v>103</v>
      </c>
      <c r="K224" s="2131"/>
      <c r="L224" s="2132"/>
      <c r="M224" s="1522" t="s">
        <v>104</v>
      </c>
      <c r="N224" s="1522" t="s">
        <v>105</v>
      </c>
      <c r="O224" s="1522" t="s">
        <v>106</v>
      </c>
      <c r="P224" s="1898" t="s">
        <v>81</v>
      </c>
      <c r="Q224" s="1900"/>
    </row>
    <row r="225" spans="2:28" x14ac:dyDescent="0.25">
      <c r="B225" s="305" t="s">
        <v>2049</v>
      </c>
      <c r="C225" s="1897"/>
      <c r="D225" s="1897"/>
      <c r="E225" s="1897"/>
      <c r="F225" s="1897"/>
      <c r="G225" s="1897"/>
      <c r="H225" s="1897"/>
      <c r="I225" s="1897"/>
      <c r="J225" s="1575" t="s">
        <v>107</v>
      </c>
      <c r="K225" s="1536" t="s">
        <v>108</v>
      </c>
      <c r="L225" s="1531" t="s">
        <v>109</v>
      </c>
      <c r="M225" s="1522"/>
      <c r="N225" s="1522"/>
      <c r="O225" s="1522"/>
      <c r="P225" s="1473"/>
      <c r="Q225" s="1474"/>
    </row>
    <row r="226" spans="2:28" x14ac:dyDescent="0.25">
      <c r="B226" s="181" t="s">
        <v>5199</v>
      </c>
      <c r="C226" s="1534" t="s">
        <v>5200</v>
      </c>
      <c r="D226" s="276" t="s">
        <v>5201</v>
      </c>
      <c r="E226" s="1575">
        <v>25773230</v>
      </c>
      <c r="F226" s="276" t="s">
        <v>211</v>
      </c>
      <c r="G226" s="51" t="s">
        <v>189</v>
      </c>
      <c r="H226" s="306">
        <v>40319</v>
      </c>
      <c r="I226" s="277" t="s">
        <v>5202</v>
      </c>
      <c r="J226" s="299"/>
      <c r="K226" s="185"/>
      <c r="L226" s="185"/>
      <c r="M226" s="51" t="s">
        <v>19</v>
      </c>
      <c r="N226" s="51" t="s">
        <v>19</v>
      </c>
      <c r="O226" s="51" t="s">
        <v>19</v>
      </c>
      <c r="P226" s="1945"/>
      <c r="Q226" s="1945"/>
    </row>
    <row r="227" spans="2:28" ht="45" x14ac:dyDescent="0.25">
      <c r="B227" s="181" t="s">
        <v>5203</v>
      </c>
      <c r="C227" s="1534" t="s">
        <v>259</v>
      </c>
      <c r="D227" s="276" t="s">
        <v>5204</v>
      </c>
      <c r="E227" s="1575">
        <v>30372029</v>
      </c>
      <c r="F227" s="276" t="s">
        <v>191</v>
      </c>
      <c r="G227" s="51" t="s">
        <v>125</v>
      </c>
      <c r="H227" s="306">
        <v>35118</v>
      </c>
      <c r="I227" s="277"/>
      <c r="J227" s="299" t="s">
        <v>5205</v>
      </c>
      <c r="K227" s="185" t="s">
        <v>5206</v>
      </c>
      <c r="L227" s="185" t="s">
        <v>5207</v>
      </c>
      <c r="M227" s="51" t="s">
        <v>19</v>
      </c>
      <c r="N227" s="51" t="s">
        <v>19</v>
      </c>
      <c r="O227" s="51" t="s">
        <v>19</v>
      </c>
      <c r="P227" s="1969"/>
      <c r="Q227" s="1970"/>
    </row>
    <row r="228" spans="2:28" ht="30" x14ac:dyDescent="0.25">
      <c r="B228" s="181" t="s">
        <v>5203</v>
      </c>
      <c r="C228" s="1534" t="s">
        <v>5208</v>
      </c>
      <c r="D228" s="276" t="s">
        <v>5209</v>
      </c>
      <c r="E228" s="1575">
        <v>50928548</v>
      </c>
      <c r="F228" s="276" t="s">
        <v>124</v>
      </c>
      <c r="G228" s="1528" t="s">
        <v>189</v>
      </c>
      <c r="H228" s="306">
        <v>41418</v>
      </c>
      <c r="I228" s="277">
        <v>138277</v>
      </c>
      <c r="J228" s="299" t="s">
        <v>5210</v>
      </c>
      <c r="K228" s="290" t="s">
        <v>5211</v>
      </c>
      <c r="L228" s="290" t="s">
        <v>222</v>
      </c>
      <c r="M228" s="51" t="s">
        <v>19</v>
      </c>
      <c r="N228" s="51" t="s">
        <v>19</v>
      </c>
      <c r="O228" s="51" t="s">
        <v>19</v>
      </c>
      <c r="P228" s="2052"/>
      <c r="Q228" s="2053"/>
    </row>
    <row r="229" spans="2:28" ht="30" x14ac:dyDescent="0.25">
      <c r="B229" s="181" t="s">
        <v>5212</v>
      </c>
      <c r="C229" s="1534" t="s">
        <v>259</v>
      </c>
      <c r="D229" s="276" t="s">
        <v>4877</v>
      </c>
      <c r="E229" s="1575">
        <v>34994472</v>
      </c>
      <c r="F229" s="1528" t="s">
        <v>881</v>
      </c>
      <c r="G229" s="180" t="s">
        <v>188</v>
      </c>
      <c r="H229" s="306">
        <v>41467</v>
      </c>
      <c r="I229" s="277"/>
      <c r="J229" s="299" t="s">
        <v>5213</v>
      </c>
      <c r="K229" s="290" t="s">
        <v>5214</v>
      </c>
      <c r="L229" s="290" t="s">
        <v>433</v>
      </c>
      <c r="M229" s="51" t="s">
        <v>19</v>
      </c>
      <c r="N229" s="51" t="s">
        <v>19</v>
      </c>
      <c r="O229" s="51" t="s">
        <v>19</v>
      </c>
      <c r="P229" s="1513"/>
      <c r="Q229" s="1514"/>
    </row>
    <row r="230" spans="2:28" ht="75" x14ac:dyDescent="0.25">
      <c r="B230" s="181" t="s">
        <v>5212</v>
      </c>
      <c r="C230" s="1534" t="s">
        <v>5208</v>
      </c>
      <c r="D230" s="276" t="s">
        <v>5215</v>
      </c>
      <c r="E230" s="1575">
        <v>50897686</v>
      </c>
      <c r="F230" s="276" t="s">
        <v>5216</v>
      </c>
      <c r="G230" s="1528" t="s">
        <v>5217</v>
      </c>
      <c r="H230" s="306">
        <v>38652</v>
      </c>
      <c r="I230" s="277"/>
      <c r="J230" s="299" t="s">
        <v>5218</v>
      </c>
      <c r="K230" s="1680" t="s">
        <v>5219</v>
      </c>
      <c r="L230" s="290" t="s">
        <v>5220</v>
      </c>
      <c r="M230" s="51" t="s">
        <v>19</v>
      </c>
      <c r="N230" s="51" t="s">
        <v>19</v>
      </c>
      <c r="O230" s="51" t="s">
        <v>19</v>
      </c>
      <c r="P230" s="2052"/>
      <c r="Q230" s="2053"/>
    </row>
    <row r="231" spans="2:28" ht="105" x14ac:dyDescent="0.25">
      <c r="B231" s="181" t="s">
        <v>5221</v>
      </c>
      <c r="C231" s="1488" t="s">
        <v>157</v>
      </c>
      <c r="D231" s="181" t="s">
        <v>2050</v>
      </c>
      <c r="E231" s="184">
        <v>34990183</v>
      </c>
      <c r="F231" s="276" t="s">
        <v>191</v>
      </c>
      <c r="G231" s="1528" t="s">
        <v>192</v>
      </c>
      <c r="H231" s="306">
        <v>33824</v>
      </c>
      <c r="I231" s="277" t="s">
        <v>824</v>
      </c>
      <c r="J231" s="299" t="s">
        <v>5222</v>
      </c>
      <c r="K231" s="290" t="s">
        <v>5223</v>
      </c>
      <c r="L231" s="290" t="s">
        <v>5224</v>
      </c>
      <c r="M231" s="51" t="s">
        <v>19</v>
      </c>
      <c r="N231" s="51" t="s">
        <v>19</v>
      </c>
      <c r="O231" s="51" t="s">
        <v>19</v>
      </c>
      <c r="P231" s="2052" t="s">
        <v>5225</v>
      </c>
      <c r="Q231" s="2053"/>
    </row>
    <row r="232" spans="2:28" s="137" customFormat="1" ht="60" x14ac:dyDescent="0.25">
      <c r="B232" s="579" t="s">
        <v>5226</v>
      </c>
      <c r="C232" s="1562" t="s">
        <v>5227</v>
      </c>
      <c r="D232" s="580" t="s">
        <v>5228</v>
      </c>
      <c r="E232" s="1562">
        <v>34983396</v>
      </c>
      <c r="F232" s="1562" t="s">
        <v>191</v>
      </c>
      <c r="G232" s="1563" t="s">
        <v>5229</v>
      </c>
      <c r="H232" s="1031">
        <v>32128</v>
      </c>
      <c r="I232" s="1562" t="s">
        <v>824</v>
      </c>
      <c r="J232" s="581" t="s">
        <v>5230</v>
      </c>
      <c r="K232" s="1563" t="s">
        <v>5231</v>
      </c>
      <c r="L232" s="1681" t="s">
        <v>5232</v>
      </c>
      <c r="M232" s="1562" t="s">
        <v>19</v>
      </c>
      <c r="N232" s="1562" t="s">
        <v>19</v>
      </c>
      <c r="O232" s="1562" t="s">
        <v>19</v>
      </c>
      <c r="P232" s="2128"/>
      <c r="Q232" s="2129"/>
    </row>
    <row r="233" spans="2:28" ht="120" x14ac:dyDescent="0.25">
      <c r="B233" s="583" t="s">
        <v>5233</v>
      </c>
      <c r="C233" s="1468" t="s">
        <v>157</v>
      </c>
      <c r="D233" s="583" t="s">
        <v>5234</v>
      </c>
      <c r="E233" s="1682">
        <v>50901070</v>
      </c>
      <c r="F233" s="1683" t="s">
        <v>5235</v>
      </c>
      <c r="G233" s="1548" t="s">
        <v>192</v>
      </c>
      <c r="H233" s="1684">
        <v>34995</v>
      </c>
      <c r="I233" s="1685" t="s">
        <v>824</v>
      </c>
      <c r="J233" s="442" t="s">
        <v>5236</v>
      </c>
      <c r="K233" s="1686" t="s">
        <v>5237</v>
      </c>
      <c r="L233" s="1686" t="s">
        <v>5238</v>
      </c>
      <c r="M233" s="575" t="s">
        <v>19</v>
      </c>
      <c r="N233" s="575" t="s">
        <v>19</v>
      </c>
      <c r="O233" s="575" t="s">
        <v>19</v>
      </c>
      <c r="P233" s="2052"/>
      <c r="Q233" s="2053"/>
    </row>
    <row r="234" spans="2:28" s="51" customFormat="1" ht="30" x14ac:dyDescent="0.25">
      <c r="B234" s="51" t="s">
        <v>5239</v>
      </c>
      <c r="C234" s="1488" t="s">
        <v>5227</v>
      </c>
      <c r="D234" s="51" t="s">
        <v>5240</v>
      </c>
      <c r="E234" s="1488">
        <v>34976328</v>
      </c>
      <c r="F234" s="1488" t="s">
        <v>881</v>
      </c>
      <c r="G234" s="1490" t="s">
        <v>5241</v>
      </c>
      <c r="H234" s="1554">
        <v>34030</v>
      </c>
      <c r="I234" s="1488" t="s">
        <v>824</v>
      </c>
      <c r="K234" s="1488"/>
      <c r="L234" s="1488"/>
      <c r="M234" s="1488" t="s">
        <v>19</v>
      </c>
      <c r="N234" s="1488" t="s">
        <v>20</v>
      </c>
      <c r="O234" s="1488" t="s">
        <v>19</v>
      </c>
      <c r="P234" s="2130" t="s">
        <v>5242</v>
      </c>
      <c r="Q234" s="2130"/>
      <c r="R234" s="35"/>
      <c r="S234" s="35"/>
      <c r="T234" s="35"/>
      <c r="U234" s="35"/>
      <c r="V234" s="35"/>
      <c r="W234" s="35"/>
      <c r="X234" s="35"/>
      <c r="Y234" s="35"/>
      <c r="Z234" s="35"/>
      <c r="AA234" s="35"/>
      <c r="AB234" s="480"/>
    </row>
    <row r="235" spans="2:28" x14ac:dyDescent="0.25">
      <c r="B235" s="584" t="s">
        <v>5243</v>
      </c>
      <c r="C235" s="1469" t="s">
        <v>157</v>
      </c>
      <c r="D235" s="584" t="s">
        <v>5244</v>
      </c>
      <c r="E235" s="1687">
        <v>34988717</v>
      </c>
      <c r="F235" s="585" t="s">
        <v>326</v>
      </c>
      <c r="G235" s="1549" t="s">
        <v>192</v>
      </c>
      <c r="H235" s="1688">
        <v>36305</v>
      </c>
      <c r="I235" s="586" t="s">
        <v>824</v>
      </c>
      <c r="J235" s="1689" t="s">
        <v>86</v>
      </c>
      <c r="K235" s="1690" t="s">
        <v>86</v>
      </c>
      <c r="L235" s="1690" t="s">
        <v>86</v>
      </c>
      <c r="M235" s="544"/>
      <c r="N235" s="544"/>
      <c r="O235" s="544"/>
      <c r="P235" s="1518"/>
      <c r="Q235" s="1519"/>
    </row>
    <row r="236" spans="2:28" ht="30" x14ac:dyDescent="0.25">
      <c r="B236" s="181" t="s">
        <v>5245</v>
      </c>
      <c r="C236" s="1488" t="s">
        <v>5227</v>
      </c>
      <c r="D236" s="181" t="s">
        <v>5246</v>
      </c>
      <c r="E236" s="184">
        <v>1067856083</v>
      </c>
      <c r="F236" s="1575" t="s">
        <v>213</v>
      </c>
      <c r="G236" s="1490" t="s">
        <v>189</v>
      </c>
      <c r="H236" s="1532">
        <v>40403</v>
      </c>
      <c r="I236" s="1531" t="s">
        <v>824</v>
      </c>
      <c r="J236" s="299" t="s">
        <v>221</v>
      </c>
      <c r="K236" s="290"/>
      <c r="L236" s="290"/>
      <c r="M236" s="1488" t="s">
        <v>19</v>
      </c>
      <c r="N236" s="1488" t="s">
        <v>19</v>
      </c>
      <c r="O236" s="1488" t="s">
        <v>19</v>
      </c>
      <c r="P236" s="1513"/>
      <c r="Q236" s="1514"/>
    </row>
    <row r="237" spans="2:28" x14ac:dyDescent="0.25">
      <c r="B237" s="181"/>
      <c r="C237" s="1488"/>
      <c r="D237" s="181"/>
      <c r="E237" s="184"/>
      <c r="F237" s="1575"/>
      <c r="G237" s="1490"/>
      <c r="H237" s="1532"/>
      <c r="I237" s="1531"/>
      <c r="J237" s="299"/>
      <c r="K237" s="290"/>
      <c r="L237" s="290"/>
      <c r="M237" s="1488"/>
      <c r="N237" s="1488"/>
      <c r="O237" s="1488"/>
      <c r="P237" s="1513"/>
      <c r="Q237" s="1514"/>
    </row>
    <row r="238" spans="2:28" x14ac:dyDescent="0.25">
      <c r="B238" s="181"/>
      <c r="C238" s="1488"/>
      <c r="D238" s="181"/>
      <c r="E238" s="184"/>
      <c r="F238" s="1575"/>
      <c r="G238" s="1490"/>
      <c r="H238" s="1532"/>
      <c r="I238" s="1531"/>
      <c r="J238" s="299"/>
      <c r="K238" s="290"/>
      <c r="L238" s="290"/>
      <c r="M238" s="1488"/>
      <c r="N238" s="1488"/>
      <c r="O238" s="1488"/>
      <c r="P238" s="1513"/>
      <c r="Q238" s="1514"/>
    </row>
    <row r="239" spans="2:28" x14ac:dyDescent="0.25">
      <c r="B239" s="181"/>
      <c r="C239" s="1488"/>
      <c r="D239" s="181"/>
      <c r="E239" s="184"/>
      <c r="F239" s="1575"/>
      <c r="G239" s="1490"/>
      <c r="H239" s="1532"/>
      <c r="I239" s="1531"/>
      <c r="J239" s="299"/>
      <c r="K239" s="290"/>
      <c r="L239" s="290"/>
      <c r="M239" s="1488"/>
      <c r="N239" s="1488"/>
      <c r="O239" s="1488"/>
      <c r="P239" s="1513"/>
      <c r="Q239" s="1514"/>
    </row>
    <row r="240" spans="2:28" x14ac:dyDescent="0.25">
      <c r="B240" s="181"/>
      <c r="C240" s="1488"/>
      <c r="D240" s="181"/>
      <c r="E240" s="184"/>
      <c r="F240" s="1575"/>
      <c r="G240" s="1490"/>
      <c r="H240" s="1532"/>
      <c r="I240" s="1531"/>
      <c r="J240" s="299"/>
      <c r="K240" s="290"/>
      <c r="L240" s="290"/>
      <c r="M240" s="1488"/>
      <c r="N240" s="1488"/>
      <c r="O240" s="1488"/>
      <c r="P240" s="1513"/>
      <c r="Q240" s="1514"/>
    </row>
    <row r="241" spans="2:17" x14ac:dyDescent="0.25">
      <c r="B241" s="181"/>
      <c r="C241" s="1534"/>
      <c r="D241" s="181"/>
      <c r="E241" s="1575"/>
      <c r="F241" s="1575"/>
      <c r="G241" s="1490"/>
      <c r="H241" s="1532"/>
      <c r="I241" s="1531"/>
      <c r="J241" s="299"/>
      <c r="K241" s="290"/>
      <c r="L241" s="290"/>
      <c r="M241" s="1488"/>
      <c r="N241" s="1488"/>
      <c r="O241" s="1488"/>
      <c r="P241" s="1513"/>
      <c r="Q241" s="1514"/>
    </row>
    <row r="242" spans="2:17" x14ac:dyDescent="0.25">
      <c r="B242" s="181"/>
      <c r="C242" s="1534"/>
      <c r="D242" s="276"/>
      <c r="E242" s="1575"/>
      <c r="F242" s="1575"/>
      <c r="G242" s="1575"/>
      <c r="H242" s="1532"/>
      <c r="I242" s="1531"/>
      <c r="J242" s="310"/>
      <c r="K242" s="1592"/>
      <c r="L242" s="1531"/>
      <c r="M242" s="1488"/>
      <c r="N242" s="1488"/>
      <c r="O242" s="1488"/>
      <c r="P242" s="1945"/>
      <c r="Q242" s="1945"/>
    </row>
    <row r="245" spans="2:17" ht="15.75" thickBot="1" x14ac:dyDescent="0.3">
      <c r="B245" s="1" t="s">
        <v>5247</v>
      </c>
    </row>
    <row r="246" spans="2:17" ht="30" x14ac:dyDescent="0.25">
      <c r="B246" s="55" t="s">
        <v>18</v>
      </c>
      <c r="C246" s="55" t="s">
        <v>166</v>
      </c>
      <c r="D246" s="1522" t="s">
        <v>167</v>
      </c>
      <c r="E246" s="55" t="s">
        <v>28</v>
      </c>
      <c r="F246" s="1600" t="s">
        <v>168</v>
      </c>
    </row>
    <row r="247" spans="2:17" ht="96" x14ac:dyDescent="0.2">
      <c r="B247" s="2072" t="s">
        <v>169</v>
      </c>
      <c r="C247" s="201" t="s">
        <v>170</v>
      </c>
      <c r="D247" s="1488">
        <v>25</v>
      </c>
      <c r="E247" s="1488">
        <v>25</v>
      </c>
      <c r="F247" s="2073">
        <f>+E247+E248+E249</f>
        <v>60</v>
      </c>
    </row>
    <row r="248" spans="2:17" ht="72" x14ac:dyDescent="0.2">
      <c r="B248" s="2072"/>
      <c r="C248" s="201" t="s">
        <v>171</v>
      </c>
      <c r="D248" s="1490">
        <v>25</v>
      </c>
      <c r="E248" s="1488">
        <v>25</v>
      </c>
      <c r="F248" s="2074"/>
    </row>
    <row r="249" spans="2:17" ht="48" x14ac:dyDescent="0.2">
      <c r="B249" s="2072"/>
      <c r="C249" s="201" t="s">
        <v>172</v>
      </c>
      <c r="D249" s="1488">
        <v>10</v>
      </c>
      <c r="E249" s="1488">
        <v>10</v>
      </c>
      <c r="F249" s="2075"/>
    </row>
    <row r="251" spans="2:17" ht="15.75" thickBot="1" x14ac:dyDescent="0.3">
      <c r="B251" s="1" t="s">
        <v>5248</v>
      </c>
    </row>
    <row r="252" spans="2:17" ht="30" x14ac:dyDescent="0.25">
      <c r="B252" s="55" t="s">
        <v>18</v>
      </c>
      <c r="C252" s="55" t="s">
        <v>166</v>
      </c>
      <c r="D252" s="1522" t="s">
        <v>167</v>
      </c>
      <c r="E252" s="55" t="s">
        <v>28</v>
      </c>
      <c r="F252" s="1600" t="s">
        <v>168</v>
      </c>
      <c r="G252" s="200"/>
    </row>
    <row r="253" spans="2:17" ht="96" x14ac:dyDescent="0.2">
      <c r="B253" s="2072" t="s">
        <v>169</v>
      </c>
      <c r="C253" s="201" t="s">
        <v>170</v>
      </c>
      <c r="D253" s="1488">
        <v>25</v>
      </c>
      <c r="E253" s="1488">
        <v>25</v>
      </c>
      <c r="F253" s="2073">
        <f>+E253+E254+E255</f>
        <v>60</v>
      </c>
      <c r="G253" s="202"/>
    </row>
    <row r="254" spans="2:17" ht="72" x14ac:dyDescent="0.2">
      <c r="B254" s="2072"/>
      <c r="C254" s="201" t="s">
        <v>171</v>
      </c>
      <c r="D254" s="1490">
        <v>25</v>
      </c>
      <c r="E254" s="1488">
        <v>25</v>
      </c>
      <c r="F254" s="2074"/>
      <c r="G254" s="202"/>
    </row>
    <row r="255" spans="2:17" ht="48" x14ac:dyDescent="0.2">
      <c r="B255" s="2072"/>
      <c r="C255" s="201" t="s">
        <v>172</v>
      </c>
      <c r="D255" s="1488">
        <v>10</v>
      </c>
      <c r="E255" s="1488">
        <v>10</v>
      </c>
      <c r="F255" s="2075"/>
      <c r="G255" s="202"/>
    </row>
    <row r="256" spans="2:17" ht="15.75" thickBot="1" x14ac:dyDescent="0.3">
      <c r="B256" s="1" t="s">
        <v>5249</v>
      </c>
      <c r="G256" s="202"/>
    </row>
    <row r="257" spans="2:7" ht="30" x14ac:dyDescent="0.25">
      <c r="B257" s="55" t="s">
        <v>18</v>
      </c>
      <c r="C257" s="55" t="s">
        <v>166</v>
      </c>
      <c r="D257" s="1522" t="s">
        <v>167</v>
      </c>
      <c r="E257" s="55" t="s">
        <v>28</v>
      </c>
      <c r="F257" s="1600" t="s">
        <v>168</v>
      </c>
      <c r="G257" s="202"/>
    </row>
    <row r="258" spans="2:7" ht="96" x14ac:dyDescent="0.2">
      <c r="B258" s="2072" t="s">
        <v>169</v>
      </c>
      <c r="C258" s="201" t="s">
        <v>170</v>
      </c>
      <c r="D258" s="1488">
        <v>25</v>
      </c>
      <c r="E258" s="1488">
        <v>25</v>
      </c>
      <c r="F258" s="2073">
        <f>+E258+E259+E260</f>
        <v>35</v>
      </c>
      <c r="G258" s="202"/>
    </row>
    <row r="259" spans="2:7" ht="72" x14ac:dyDescent="0.2">
      <c r="B259" s="2072"/>
      <c r="C259" s="201" t="s">
        <v>171</v>
      </c>
      <c r="D259" s="1490">
        <v>25</v>
      </c>
      <c r="E259" s="1488">
        <v>0</v>
      </c>
      <c r="F259" s="2074"/>
      <c r="G259" s="202"/>
    </row>
    <row r="260" spans="2:7" ht="48" x14ac:dyDescent="0.2">
      <c r="B260" s="2072"/>
      <c r="C260" s="201" t="s">
        <v>172</v>
      </c>
      <c r="D260" s="1488">
        <v>10</v>
      </c>
      <c r="E260" s="1488">
        <v>10</v>
      </c>
      <c r="F260" s="2075"/>
      <c r="G260" s="202"/>
    </row>
  </sheetData>
  <mergeCells count="163">
    <mergeCell ref="C10:E10"/>
    <mergeCell ref="B14:C21"/>
    <mergeCell ref="B22:C22"/>
    <mergeCell ref="E29:F29"/>
    <mergeCell ref="E30:F33"/>
    <mergeCell ref="E42:F42"/>
    <mergeCell ref="B2:P2"/>
    <mergeCell ref="B4:P4"/>
    <mergeCell ref="C6:N6"/>
    <mergeCell ref="C7:N7"/>
    <mergeCell ref="C8:N8"/>
    <mergeCell ref="C9:N9"/>
    <mergeCell ref="E44:F47"/>
    <mergeCell ref="E54:E55"/>
    <mergeCell ref="E60:E61"/>
    <mergeCell ref="E67:E68"/>
    <mergeCell ref="M69:N69"/>
    <mergeCell ref="B83:B84"/>
    <mergeCell ref="C83:C84"/>
    <mergeCell ref="D83:E83"/>
    <mergeCell ref="F84:F86"/>
    <mergeCell ref="O96:P96"/>
    <mergeCell ref="O97:P97"/>
    <mergeCell ref="O98:P98"/>
    <mergeCell ref="O99:P99"/>
    <mergeCell ref="O100:P100"/>
    <mergeCell ref="O101:P101"/>
    <mergeCell ref="C87:N87"/>
    <mergeCell ref="B89:N89"/>
    <mergeCell ref="O92:P92"/>
    <mergeCell ref="O93:P93"/>
    <mergeCell ref="O94:P94"/>
    <mergeCell ref="O95:P95"/>
    <mergeCell ref="O108:P108"/>
    <mergeCell ref="O109:P109"/>
    <mergeCell ref="O110:P110"/>
    <mergeCell ref="O111:P111"/>
    <mergeCell ref="O112:P112"/>
    <mergeCell ref="O113:P113"/>
    <mergeCell ref="O102:P102"/>
    <mergeCell ref="O103:P103"/>
    <mergeCell ref="O104:P104"/>
    <mergeCell ref="O105:P105"/>
    <mergeCell ref="O106:P106"/>
    <mergeCell ref="O107:P107"/>
    <mergeCell ref="O120:P120"/>
    <mergeCell ref="O121:P121"/>
    <mergeCell ref="O122:P122"/>
    <mergeCell ref="O123:P123"/>
    <mergeCell ref="O124:P124"/>
    <mergeCell ref="B133:N133"/>
    <mergeCell ref="O114:P114"/>
    <mergeCell ref="O115:P115"/>
    <mergeCell ref="O116:P116"/>
    <mergeCell ref="O117:P117"/>
    <mergeCell ref="O118:P118"/>
    <mergeCell ref="O119:P119"/>
    <mergeCell ref="H138:H139"/>
    <mergeCell ref="I138:I139"/>
    <mergeCell ref="J138:L138"/>
    <mergeCell ref="M138:M139"/>
    <mergeCell ref="N138:N139"/>
    <mergeCell ref="O138:O139"/>
    <mergeCell ref="B138:B139"/>
    <mergeCell ref="C138:C139"/>
    <mergeCell ref="D138:D139"/>
    <mergeCell ref="E138:E139"/>
    <mergeCell ref="F138:F139"/>
    <mergeCell ref="G138:G139"/>
    <mergeCell ref="P145:Q145"/>
    <mergeCell ref="P146:Q146"/>
    <mergeCell ref="P147:Q147"/>
    <mergeCell ref="P148:Q148"/>
    <mergeCell ref="P149:Q149"/>
    <mergeCell ref="P150:Q150"/>
    <mergeCell ref="P138:Q139"/>
    <mergeCell ref="P140:Q140"/>
    <mergeCell ref="P141:Q141"/>
    <mergeCell ref="P142:Q142"/>
    <mergeCell ref="P143:Q143"/>
    <mergeCell ref="P144:Q144"/>
    <mergeCell ref="B157:B158"/>
    <mergeCell ref="C157:C158"/>
    <mergeCell ref="D157:D158"/>
    <mergeCell ref="E157:E158"/>
    <mergeCell ref="F157:F158"/>
    <mergeCell ref="G157:G158"/>
    <mergeCell ref="P151:Q151"/>
    <mergeCell ref="P152:Q152"/>
    <mergeCell ref="P153:Q153"/>
    <mergeCell ref="P154:Q154"/>
    <mergeCell ref="P155:Q155"/>
    <mergeCell ref="P156:Q156"/>
    <mergeCell ref="P157:Q158"/>
    <mergeCell ref="P159:Q159"/>
    <mergeCell ref="P160:Q160"/>
    <mergeCell ref="P161:Q161"/>
    <mergeCell ref="P162:Q162"/>
    <mergeCell ref="P163:Q163"/>
    <mergeCell ref="H157:H158"/>
    <mergeCell ref="I157:I158"/>
    <mergeCell ref="L157:L158"/>
    <mergeCell ref="M157:M158"/>
    <mergeCell ref="N157:N158"/>
    <mergeCell ref="O157:O158"/>
    <mergeCell ref="B173:B174"/>
    <mergeCell ref="C173:C174"/>
    <mergeCell ref="D173:D174"/>
    <mergeCell ref="E173:E174"/>
    <mergeCell ref="F173:F174"/>
    <mergeCell ref="G173:G174"/>
    <mergeCell ref="H173:H174"/>
    <mergeCell ref="P164:Q164"/>
    <mergeCell ref="P165:Q165"/>
    <mergeCell ref="P166:Q166"/>
    <mergeCell ref="P167:Q167"/>
    <mergeCell ref="P168:Q168"/>
    <mergeCell ref="P169:Q169"/>
    <mergeCell ref="I173:I174"/>
    <mergeCell ref="L173:L174"/>
    <mergeCell ref="M173:M174"/>
    <mergeCell ref="N173:N174"/>
    <mergeCell ref="O173:O174"/>
    <mergeCell ref="P173:Q174"/>
    <mergeCell ref="P170:Q170"/>
    <mergeCell ref="P171:Q171"/>
    <mergeCell ref="P172:Q172"/>
    <mergeCell ref="B184:P184"/>
    <mergeCell ref="B187:N187"/>
    <mergeCell ref="E205:E207"/>
    <mergeCell ref="E212:E214"/>
    <mergeCell ref="E218:E220"/>
    <mergeCell ref="B222:N222"/>
    <mergeCell ref="P175:Q175"/>
    <mergeCell ref="P176:Q176"/>
    <mergeCell ref="B177:N177"/>
    <mergeCell ref="D180:E180"/>
    <mergeCell ref="P180:Q180"/>
    <mergeCell ref="D181:E181"/>
    <mergeCell ref="I224:I225"/>
    <mergeCell ref="J224:L224"/>
    <mergeCell ref="P224:Q224"/>
    <mergeCell ref="P226:Q226"/>
    <mergeCell ref="P227:Q227"/>
    <mergeCell ref="P228:Q228"/>
    <mergeCell ref="C224:C225"/>
    <mergeCell ref="D224:D225"/>
    <mergeCell ref="E224:E225"/>
    <mergeCell ref="F224:F225"/>
    <mergeCell ref="G224:G225"/>
    <mergeCell ref="H224:H225"/>
    <mergeCell ref="B247:B249"/>
    <mergeCell ref="F247:F249"/>
    <mergeCell ref="B253:B255"/>
    <mergeCell ref="F253:F255"/>
    <mergeCell ref="B258:B260"/>
    <mergeCell ref="F258:F260"/>
    <mergeCell ref="P230:Q230"/>
    <mergeCell ref="P231:Q231"/>
    <mergeCell ref="P232:Q232"/>
    <mergeCell ref="P233:Q233"/>
    <mergeCell ref="P234:Q234"/>
    <mergeCell ref="P242:Q242"/>
  </mergeCells>
  <dataValidations count="2">
    <dataValidation type="decimal" allowBlank="1" showInputMessage="1" showErrorMessage="1" sqref="WVH983175 WVH24:WVH68 WLL24:WLL68 WBP24:WBP68 VRT24:VRT68 VHX24:VHX68 UYB24:UYB68 UOF24:UOF68 UEJ24:UEJ68 TUN24:TUN68 TKR24:TKR68 TAV24:TAV68 SQZ24:SQZ68 SHD24:SHD68 RXH24:RXH68 RNL24:RNL68 RDP24:RDP68 QTT24:QTT68 QJX24:QJX68 QAB24:QAB68 PQF24:PQF68 PGJ24:PGJ68 OWN24:OWN68 OMR24:OMR68 OCV24:OCV68 NSZ24:NSZ68 NJD24:NJD68 MZH24:MZH68 MPL24:MPL68 MFP24:MFP68 LVT24:LVT68 LLX24:LLX68 LCB24:LCB68 KSF24:KSF68 KIJ24:KIJ68 JYN24:JYN68 JOR24:JOR68 JEV24:JEV68 IUZ24:IUZ68 ILD24:ILD68 IBH24:IBH68 HRL24:HRL68 HHP24:HHP68 GXT24:GXT68 GNX24:GNX68 GEB24:GEB68 FUF24:FUF68 FKJ24:FKJ68 FAN24:FAN68 EQR24:EQR68 EGV24:EGV68 DWZ24:DWZ68 DND24:DND68 DDH24:DDH68 CTL24:CTL68 CJP24:CJP68 BZT24:BZT68 BPX24:BPX68 BGB24:BGB68 AWF24:AWF68 AMJ24:AMJ68 ACN24:ACN68 SR24:SR68 IV24:IV68 WLL983175 C65671 IV65671 SR65671 ACN65671 AMJ65671 AWF65671 BGB65671 BPX65671 BZT65671 CJP65671 CTL65671 DDH65671 DND65671 DWZ65671 EGV65671 EQR65671 FAN65671 FKJ65671 FUF65671 GEB65671 GNX65671 GXT65671 HHP65671 HRL65671 IBH65671 ILD65671 IUZ65671 JEV65671 JOR65671 JYN65671 KIJ65671 KSF65671 LCB65671 LLX65671 LVT65671 MFP65671 MPL65671 MZH65671 NJD65671 NSZ65671 OCV65671 OMR65671 OWN65671 PGJ65671 PQF65671 QAB65671 QJX65671 QTT65671 RDP65671 RNL65671 RXH65671 SHD65671 SQZ65671 TAV65671 TKR65671 TUN65671 UEJ65671 UOF65671 UYB65671 VHX65671 VRT65671 WBP65671 WLL65671 WVH65671 C131207 IV131207 SR131207 ACN131207 AMJ131207 AWF131207 BGB131207 BPX131207 BZT131207 CJP131207 CTL131207 DDH131207 DND131207 DWZ131207 EGV131207 EQR131207 FAN131207 FKJ131207 FUF131207 GEB131207 GNX131207 GXT131207 HHP131207 HRL131207 IBH131207 ILD131207 IUZ131207 JEV131207 JOR131207 JYN131207 KIJ131207 KSF131207 LCB131207 LLX131207 LVT131207 MFP131207 MPL131207 MZH131207 NJD131207 NSZ131207 OCV131207 OMR131207 OWN131207 PGJ131207 PQF131207 QAB131207 QJX131207 QTT131207 RDP131207 RNL131207 RXH131207 SHD131207 SQZ131207 TAV131207 TKR131207 TUN131207 UEJ131207 UOF131207 UYB131207 VHX131207 VRT131207 WBP131207 WLL131207 WVH131207 C196743 IV196743 SR196743 ACN196743 AMJ196743 AWF196743 BGB196743 BPX196743 BZT196743 CJP196743 CTL196743 DDH196743 DND196743 DWZ196743 EGV196743 EQR196743 FAN196743 FKJ196743 FUF196743 GEB196743 GNX196743 GXT196743 HHP196743 HRL196743 IBH196743 ILD196743 IUZ196743 JEV196743 JOR196743 JYN196743 KIJ196743 KSF196743 LCB196743 LLX196743 LVT196743 MFP196743 MPL196743 MZH196743 NJD196743 NSZ196743 OCV196743 OMR196743 OWN196743 PGJ196743 PQF196743 QAB196743 QJX196743 QTT196743 RDP196743 RNL196743 RXH196743 SHD196743 SQZ196743 TAV196743 TKR196743 TUN196743 UEJ196743 UOF196743 UYB196743 VHX196743 VRT196743 WBP196743 WLL196743 WVH196743 C262279 IV262279 SR262279 ACN262279 AMJ262279 AWF262279 BGB262279 BPX262279 BZT262279 CJP262279 CTL262279 DDH262279 DND262279 DWZ262279 EGV262279 EQR262279 FAN262279 FKJ262279 FUF262279 GEB262279 GNX262279 GXT262279 HHP262279 HRL262279 IBH262279 ILD262279 IUZ262279 JEV262279 JOR262279 JYN262279 KIJ262279 KSF262279 LCB262279 LLX262279 LVT262279 MFP262279 MPL262279 MZH262279 NJD262279 NSZ262279 OCV262279 OMR262279 OWN262279 PGJ262279 PQF262279 QAB262279 QJX262279 QTT262279 RDP262279 RNL262279 RXH262279 SHD262279 SQZ262279 TAV262279 TKR262279 TUN262279 UEJ262279 UOF262279 UYB262279 VHX262279 VRT262279 WBP262279 WLL262279 WVH262279 C327815 IV327815 SR327815 ACN327815 AMJ327815 AWF327815 BGB327815 BPX327815 BZT327815 CJP327815 CTL327815 DDH327815 DND327815 DWZ327815 EGV327815 EQR327815 FAN327815 FKJ327815 FUF327815 GEB327815 GNX327815 GXT327815 HHP327815 HRL327815 IBH327815 ILD327815 IUZ327815 JEV327815 JOR327815 JYN327815 KIJ327815 KSF327815 LCB327815 LLX327815 LVT327815 MFP327815 MPL327815 MZH327815 NJD327815 NSZ327815 OCV327815 OMR327815 OWN327815 PGJ327815 PQF327815 QAB327815 QJX327815 QTT327815 RDP327815 RNL327815 RXH327815 SHD327815 SQZ327815 TAV327815 TKR327815 TUN327815 UEJ327815 UOF327815 UYB327815 VHX327815 VRT327815 WBP327815 WLL327815 WVH327815 C393351 IV393351 SR393351 ACN393351 AMJ393351 AWF393351 BGB393351 BPX393351 BZT393351 CJP393351 CTL393351 DDH393351 DND393351 DWZ393351 EGV393351 EQR393351 FAN393351 FKJ393351 FUF393351 GEB393351 GNX393351 GXT393351 HHP393351 HRL393351 IBH393351 ILD393351 IUZ393351 JEV393351 JOR393351 JYN393351 KIJ393351 KSF393351 LCB393351 LLX393351 LVT393351 MFP393351 MPL393351 MZH393351 NJD393351 NSZ393351 OCV393351 OMR393351 OWN393351 PGJ393351 PQF393351 QAB393351 QJX393351 QTT393351 RDP393351 RNL393351 RXH393351 SHD393351 SQZ393351 TAV393351 TKR393351 TUN393351 UEJ393351 UOF393351 UYB393351 VHX393351 VRT393351 WBP393351 WLL393351 WVH393351 C458887 IV458887 SR458887 ACN458887 AMJ458887 AWF458887 BGB458887 BPX458887 BZT458887 CJP458887 CTL458887 DDH458887 DND458887 DWZ458887 EGV458887 EQR458887 FAN458887 FKJ458887 FUF458887 GEB458887 GNX458887 GXT458887 HHP458887 HRL458887 IBH458887 ILD458887 IUZ458887 JEV458887 JOR458887 JYN458887 KIJ458887 KSF458887 LCB458887 LLX458887 LVT458887 MFP458887 MPL458887 MZH458887 NJD458887 NSZ458887 OCV458887 OMR458887 OWN458887 PGJ458887 PQF458887 QAB458887 QJX458887 QTT458887 RDP458887 RNL458887 RXH458887 SHD458887 SQZ458887 TAV458887 TKR458887 TUN458887 UEJ458887 UOF458887 UYB458887 VHX458887 VRT458887 WBP458887 WLL458887 WVH458887 C524423 IV524423 SR524423 ACN524423 AMJ524423 AWF524423 BGB524423 BPX524423 BZT524423 CJP524423 CTL524423 DDH524423 DND524423 DWZ524423 EGV524423 EQR524423 FAN524423 FKJ524423 FUF524423 GEB524423 GNX524423 GXT524423 HHP524423 HRL524423 IBH524423 ILD524423 IUZ524423 JEV524423 JOR524423 JYN524423 KIJ524423 KSF524423 LCB524423 LLX524423 LVT524423 MFP524423 MPL524423 MZH524423 NJD524423 NSZ524423 OCV524423 OMR524423 OWN524423 PGJ524423 PQF524423 QAB524423 QJX524423 QTT524423 RDP524423 RNL524423 RXH524423 SHD524423 SQZ524423 TAV524423 TKR524423 TUN524423 UEJ524423 UOF524423 UYB524423 VHX524423 VRT524423 WBP524423 WLL524423 WVH524423 C589959 IV589959 SR589959 ACN589959 AMJ589959 AWF589959 BGB589959 BPX589959 BZT589959 CJP589959 CTL589959 DDH589959 DND589959 DWZ589959 EGV589959 EQR589959 FAN589959 FKJ589959 FUF589959 GEB589959 GNX589959 GXT589959 HHP589959 HRL589959 IBH589959 ILD589959 IUZ589959 JEV589959 JOR589959 JYN589959 KIJ589959 KSF589959 LCB589959 LLX589959 LVT589959 MFP589959 MPL589959 MZH589959 NJD589959 NSZ589959 OCV589959 OMR589959 OWN589959 PGJ589959 PQF589959 QAB589959 QJX589959 QTT589959 RDP589959 RNL589959 RXH589959 SHD589959 SQZ589959 TAV589959 TKR589959 TUN589959 UEJ589959 UOF589959 UYB589959 VHX589959 VRT589959 WBP589959 WLL589959 WVH589959 C655495 IV655495 SR655495 ACN655495 AMJ655495 AWF655495 BGB655495 BPX655495 BZT655495 CJP655495 CTL655495 DDH655495 DND655495 DWZ655495 EGV655495 EQR655495 FAN655495 FKJ655495 FUF655495 GEB655495 GNX655495 GXT655495 HHP655495 HRL655495 IBH655495 ILD655495 IUZ655495 JEV655495 JOR655495 JYN655495 KIJ655495 KSF655495 LCB655495 LLX655495 LVT655495 MFP655495 MPL655495 MZH655495 NJD655495 NSZ655495 OCV655495 OMR655495 OWN655495 PGJ655495 PQF655495 QAB655495 QJX655495 QTT655495 RDP655495 RNL655495 RXH655495 SHD655495 SQZ655495 TAV655495 TKR655495 TUN655495 UEJ655495 UOF655495 UYB655495 VHX655495 VRT655495 WBP655495 WLL655495 WVH655495 C721031 IV721031 SR721031 ACN721031 AMJ721031 AWF721031 BGB721031 BPX721031 BZT721031 CJP721031 CTL721031 DDH721031 DND721031 DWZ721031 EGV721031 EQR721031 FAN721031 FKJ721031 FUF721031 GEB721031 GNX721031 GXT721031 HHP721031 HRL721031 IBH721031 ILD721031 IUZ721031 JEV721031 JOR721031 JYN721031 KIJ721031 KSF721031 LCB721031 LLX721031 LVT721031 MFP721031 MPL721031 MZH721031 NJD721031 NSZ721031 OCV721031 OMR721031 OWN721031 PGJ721031 PQF721031 QAB721031 QJX721031 QTT721031 RDP721031 RNL721031 RXH721031 SHD721031 SQZ721031 TAV721031 TKR721031 TUN721031 UEJ721031 UOF721031 UYB721031 VHX721031 VRT721031 WBP721031 WLL721031 WVH721031 C786567 IV786567 SR786567 ACN786567 AMJ786567 AWF786567 BGB786567 BPX786567 BZT786567 CJP786567 CTL786567 DDH786567 DND786567 DWZ786567 EGV786567 EQR786567 FAN786567 FKJ786567 FUF786567 GEB786567 GNX786567 GXT786567 HHP786567 HRL786567 IBH786567 ILD786567 IUZ786567 JEV786567 JOR786567 JYN786567 KIJ786567 KSF786567 LCB786567 LLX786567 LVT786567 MFP786567 MPL786567 MZH786567 NJD786567 NSZ786567 OCV786567 OMR786567 OWN786567 PGJ786567 PQF786567 QAB786567 QJX786567 QTT786567 RDP786567 RNL786567 RXH786567 SHD786567 SQZ786567 TAV786567 TKR786567 TUN786567 UEJ786567 UOF786567 UYB786567 VHX786567 VRT786567 WBP786567 WLL786567 WVH786567 C852103 IV852103 SR852103 ACN852103 AMJ852103 AWF852103 BGB852103 BPX852103 BZT852103 CJP852103 CTL852103 DDH852103 DND852103 DWZ852103 EGV852103 EQR852103 FAN852103 FKJ852103 FUF852103 GEB852103 GNX852103 GXT852103 HHP852103 HRL852103 IBH852103 ILD852103 IUZ852103 JEV852103 JOR852103 JYN852103 KIJ852103 KSF852103 LCB852103 LLX852103 LVT852103 MFP852103 MPL852103 MZH852103 NJD852103 NSZ852103 OCV852103 OMR852103 OWN852103 PGJ852103 PQF852103 QAB852103 QJX852103 QTT852103 RDP852103 RNL852103 RXH852103 SHD852103 SQZ852103 TAV852103 TKR852103 TUN852103 UEJ852103 UOF852103 UYB852103 VHX852103 VRT852103 WBP852103 WLL852103 WVH852103 C917639 IV917639 SR917639 ACN917639 AMJ917639 AWF917639 BGB917639 BPX917639 BZT917639 CJP917639 CTL917639 DDH917639 DND917639 DWZ917639 EGV917639 EQR917639 FAN917639 FKJ917639 FUF917639 GEB917639 GNX917639 GXT917639 HHP917639 HRL917639 IBH917639 ILD917639 IUZ917639 JEV917639 JOR917639 JYN917639 KIJ917639 KSF917639 LCB917639 LLX917639 LVT917639 MFP917639 MPL917639 MZH917639 NJD917639 NSZ917639 OCV917639 OMR917639 OWN917639 PGJ917639 PQF917639 QAB917639 QJX917639 QTT917639 RDP917639 RNL917639 RXH917639 SHD917639 SQZ917639 TAV917639 TKR917639 TUN917639 UEJ917639 UOF917639 UYB917639 VHX917639 VRT917639 WBP917639 WLL917639 WVH917639 C983175 IV983175 SR983175 ACN983175 AMJ983175 AWF983175 BGB983175 BPX983175 BZT983175 CJP983175 CTL983175 DDH983175 DND983175 DWZ983175 EGV983175 EQR983175 FAN983175 FKJ983175 FUF983175 GEB983175 GNX983175 GXT983175 HHP983175 HRL983175 IBH983175 ILD983175 IUZ983175 JEV983175 JOR983175 JYN983175 KIJ983175 KSF983175 LCB983175 LLX983175 LVT983175 MFP983175 MPL983175 MZH983175 NJD983175 NSZ983175 OCV983175 OMR983175 OWN983175 PGJ983175 PQF983175 QAB983175 QJX983175 QTT983175 RDP983175 RNL983175 RXH983175 SHD983175 SQZ983175 TAV983175 TKR983175 TUN983175 UEJ983175 UOF983175 UYB983175 VHX983175 VRT983175 WBP983175">
      <formula1>0</formula1>
      <formula2>1</formula2>
    </dataValidation>
    <dataValidation type="list" allowBlank="1" showInputMessage="1" showErrorMessage="1" sqref="WVE983175 WVE24:WVE68 WLI24:WLI68 WBM24:WBM68 VRQ24:VRQ68 VHU24:VHU68 UXY24:UXY68 UOC24:UOC68 UEG24:UEG68 TUK24:TUK68 TKO24:TKO68 TAS24:TAS68 SQW24:SQW68 SHA24:SHA68 RXE24:RXE68 RNI24:RNI68 RDM24:RDM68 QTQ24:QTQ68 QJU24:QJU68 PZY24:PZY68 PQC24:PQC68 PGG24:PGG68 OWK24:OWK68 OMO24:OMO68 OCS24:OCS68 NSW24:NSW68 NJA24:NJA68 MZE24:MZE68 MPI24:MPI68 MFM24:MFM68 LVQ24:LVQ68 LLU24:LLU68 LBY24:LBY68 KSC24:KSC68 KIG24:KIG68 JYK24:JYK68 JOO24:JOO68 JES24:JES68 IUW24:IUW68 ILA24:ILA68 IBE24:IBE68 HRI24:HRI68 HHM24:HHM68 GXQ24:GXQ68 GNU24:GNU68 GDY24:GDY68 FUC24:FUC68 FKG24:FKG68 FAK24:FAK68 EQO24:EQO68 EGS24:EGS68 DWW24:DWW68 DNA24:DNA68 DDE24:DDE68 CTI24:CTI68 CJM24:CJM68 BZQ24:BZQ68 BPU24:BPU68 BFY24:BFY68 AWC24:AWC68 AMG24:AMG68 ACK24:ACK68 SO24:SO68 IS24:IS68 A24:A68 A65671 IS65671 SO65671 ACK65671 AMG65671 AWC65671 BFY65671 BPU65671 BZQ65671 CJM65671 CTI65671 DDE65671 DNA65671 DWW65671 EGS65671 EQO65671 FAK65671 FKG65671 FUC65671 GDY65671 GNU65671 GXQ65671 HHM65671 HRI65671 IBE65671 ILA65671 IUW65671 JES65671 JOO65671 JYK65671 KIG65671 KSC65671 LBY65671 LLU65671 LVQ65671 MFM65671 MPI65671 MZE65671 NJA65671 NSW65671 OCS65671 OMO65671 OWK65671 PGG65671 PQC65671 PZY65671 QJU65671 QTQ65671 RDM65671 RNI65671 RXE65671 SHA65671 SQW65671 TAS65671 TKO65671 TUK65671 UEG65671 UOC65671 UXY65671 VHU65671 VRQ65671 WBM65671 WLI65671 WVE65671 A131207 IS131207 SO131207 ACK131207 AMG131207 AWC131207 BFY131207 BPU131207 BZQ131207 CJM131207 CTI131207 DDE131207 DNA131207 DWW131207 EGS131207 EQO131207 FAK131207 FKG131207 FUC131207 GDY131207 GNU131207 GXQ131207 HHM131207 HRI131207 IBE131207 ILA131207 IUW131207 JES131207 JOO131207 JYK131207 KIG131207 KSC131207 LBY131207 LLU131207 LVQ131207 MFM131207 MPI131207 MZE131207 NJA131207 NSW131207 OCS131207 OMO131207 OWK131207 PGG131207 PQC131207 PZY131207 QJU131207 QTQ131207 RDM131207 RNI131207 RXE131207 SHA131207 SQW131207 TAS131207 TKO131207 TUK131207 UEG131207 UOC131207 UXY131207 VHU131207 VRQ131207 WBM131207 WLI131207 WVE131207 A196743 IS196743 SO196743 ACK196743 AMG196743 AWC196743 BFY196743 BPU196743 BZQ196743 CJM196743 CTI196743 DDE196743 DNA196743 DWW196743 EGS196743 EQO196743 FAK196743 FKG196743 FUC196743 GDY196743 GNU196743 GXQ196743 HHM196743 HRI196743 IBE196743 ILA196743 IUW196743 JES196743 JOO196743 JYK196743 KIG196743 KSC196743 LBY196743 LLU196743 LVQ196743 MFM196743 MPI196743 MZE196743 NJA196743 NSW196743 OCS196743 OMO196743 OWK196743 PGG196743 PQC196743 PZY196743 QJU196743 QTQ196743 RDM196743 RNI196743 RXE196743 SHA196743 SQW196743 TAS196743 TKO196743 TUK196743 UEG196743 UOC196743 UXY196743 VHU196743 VRQ196743 WBM196743 WLI196743 WVE196743 A262279 IS262279 SO262279 ACK262279 AMG262279 AWC262279 BFY262279 BPU262279 BZQ262279 CJM262279 CTI262279 DDE262279 DNA262279 DWW262279 EGS262279 EQO262279 FAK262279 FKG262279 FUC262279 GDY262279 GNU262279 GXQ262279 HHM262279 HRI262279 IBE262279 ILA262279 IUW262279 JES262279 JOO262279 JYK262279 KIG262279 KSC262279 LBY262279 LLU262279 LVQ262279 MFM262279 MPI262279 MZE262279 NJA262279 NSW262279 OCS262279 OMO262279 OWK262279 PGG262279 PQC262279 PZY262279 QJU262279 QTQ262279 RDM262279 RNI262279 RXE262279 SHA262279 SQW262279 TAS262279 TKO262279 TUK262279 UEG262279 UOC262279 UXY262279 VHU262279 VRQ262279 WBM262279 WLI262279 WVE262279 A327815 IS327815 SO327815 ACK327815 AMG327815 AWC327815 BFY327815 BPU327815 BZQ327815 CJM327815 CTI327815 DDE327815 DNA327815 DWW327815 EGS327815 EQO327815 FAK327815 FKG327815 FUC327815 GDY327815 GNU327815 GXQ327815 HHM327815 HRI327815 IBE327815 ILA327815 IUW327815 JES327815 JOO327815 JYK327815 KIG327815 KSC327815 LBY327815 LLU327815 LVQ327815 MFM327815 MPI327815 MZE327815 NJA327815 NSW327815 OCS327815 OMO327815 OWK327815 PGG327815 PQC327815 PZY327815 QJU327815 QTQ327815 RDM327815 RNI327815 RXE327815 SHA327815 SQW327815 TAS327815 TKO327815 TUK327815 UEG327815 UOC327815 UXY327815 VHU327815 VRQ327815 WBM327815 WLI327815 WVE327815 A393351 IS393351 SO393351 ACK393351 AMG393351 AWC393351 BFY393351 BPU393351 BZQ393351 CJM393351 CTI393351 DDE393351 DNA393351 DWW393351 EGS393351 EQO393351 FAK393351 FKG393351 FUC393351 GDY393351 GNU393351 GXQ393351 HHM393351 HRI393351 IBE393351 ILA393351 IUW393351 JES393351 JOO393351 JYK393351 KIG393351 KSC393351 LBY393351 LLU393351 LVQ393351 MFM393351 MPI393351 MZE393351 NJA393351 NSW393351 OCS393351 OMO393351 OWK393351 PGG393351 PQC393351 PZY393351 QJU393351 QTQ393351 RDM393351 RNI393351 RXE393351 SHA393351 SQW393351 TAS393351 TKO393351 TUK393351 UEG393351 UOC393351 UXY393351 VHU393351 VRQ393351 WBM393351 WLI393351 WVE393351 A458887 IS458887 SO458887 ACK458887 AMG458887 AWC458887 BFY458887 BPU458887 BZQ458887 CJM458887 CTI458887 DDE458887 DNA458887 DWW458887 EGS458887 EQO458887 FAK458887 FKG458887 FUC458887 GDY458887 GNU458887 GXQ458887 HHM458887 HRI458887 IBE458887 ILA458887 IUW458887 JES458887 JOO458887 JYK458887 KIG458887 KSC458887 LBY458887 LLU458887 LVQ458887 MFM458887 MPI458887 MZE458887 NJA458887 NSW458887 OCS458887 OMO458887 OWK458887 PGG458887 PQC458887 PZY458887 QJU458887 QTQ458887 RDM458887 RNI458887 RXE458887 SHA458887 SQW458887 TAS458887 TKO458887 TUK458887 UEG458887 UOC458887 UXY458887 VHU458887 VRQ458887 WBM458887 WLI458887 WVE458887 A524423 IS524423 SO524423 ACK524423 AMG524423 AWC524423 BFY524423 BPU524423 BZQ524423 CJM524423 CTI524423 DDE524423 DNA524423 DWW524423 EGS524423 EQO524423 FAK524423 FKG524423 FUC524423 GDY524423 GNU524423 GXQ524423 HHM524423 HRI524423 IBE524423 ILA524423 IUW524423 JES524423 JOO524423 JYK524423 KIG524423 KSC524423 LBY524423 LLU524423 LVQ524423 MFM524423 MPI524423 MZE524423 NJA524423 NSW524423 OCS524423 OMO524423 OWK524423 PGG524423 PQC524423 PZY524423 QJU524423 QTQ524423 RDM524423 RNI524423 RXE524423 SHA524423 SQW524423 TAS524423 TKO524423 TUK524423 UEG524423 UOC524423 UXY524423 VHU524423 VRQ524423 WBM524423 WLI524423 WVE524423 A589959 IS589959 SO589959 ACK589959 AMG589959 AWC589959 BFY589959 BPU589959 BZQ589959 CJM589959 CTI589959 DDE589959 DNA589959 DWW589959 EGS589959 EQO589959 FAK589959 FKG589959 FUC589959 GDY589959 GNU589959 GXQ589959 HHM589959 HRI589959 IBE589959 ILA589959 IUW589959 JES589959 JOO589959 JYK589959 KIG589959 KSC589959 LBY589959 LLU589959 LVQ589959 MFM589959 MPI589959 MZE589959 NJA589959 NSW589959 OCS589959 OMO589959 OWK589959 PGG589959 PQC589959 PZY589959 QJU589959 QTQ589959 RDM589959 RNI589959 RXE589959 SHA589959 SQW589959 TAS589959 TKO589959 TUK589959 UEG589959 UOC589959 UXY589959 VHU589959 VRQ589959 WBM589959 WLI589959 WVE589959 A655495 IS655495 SO655495 ACK655495 AMG655495 AWC655495 BFY655495 BPU655495 BZQ655495 CJM655495 CTI655495 DDE655495 DNA655495 DWW655495 EGS655495 EQO655495 FAK655495 FKG655495 FUC655495 GDY655495 GNU655495 GXQ655495 HHM655495 HRI655495 IBE655495 ILA655495 IUW655495 JES655495 JOO655495 JYK655495 KIG655495 KSC655495 LBY655495 LLU655495 LVQ655495 MFM655495 MPI655495 MZE655495 NJA655495 NSW655495 OCS655495 OMO655495 OWK655495 PGG655495 PQC655495 PZY655495 QJU655495 QTQ655495 RDM655495 RNI655495 RXE655495 SHA655495 SQW655495 TAS655495 TKO655495 TUK655495 UEG655495 UOC655495 UXY655495 VHU655495 VRQ655495 WBM655495 WLI655495 WVE655495 A721031 IS721031 SO721031 ACK721031 AMG721031 AWC721031 BFY721031 BPU721031 BZQ721031 CJM721031 CTI721031 DDE721031 DNA721031 DWW721031 EGS721031 EQO721031 FAK721031 FKG721031 FUC721031 GDY721031 GNU721031 GXQ721031 HHM721031 HRI721031 IBE721031 ILA721031 IUW721031 JES721031 JOO721031 JYK721031 KIG721031 KSC721031 LBY721031 LLU721031 LVQ721031 MFM721031 MPI721031 MZE721031 NJA721031 NSW721031 OCS721031 OMO721031 OWK721031 PGG721031 PQC721031 PZY721031 QJU721031 QTQ721031 RDM721031 RNI721031 RXE721031 SHA721031 SQW721031 TAS721031 TKO721031 TUK721031 UEG721031 UOC721031 UXY721031 VHU721031 VRQ721031 WBM721031 WLI721031 WVE721031 A786567 IS786567 SO786567 ACK786567 AMG786567 AWC786567 BFY786567 BPU786567 BZQ786567 CJM786567 CTI786567 DDE786567 DNA786567 DWW786567 EGS786567 EQO786567 FAK786567 FKG786567 FUC786567 GDY786567 GNU786567 GXQ786567 HHM786567 HRI786567 IBE786567 ILA786567 IUW786567 JES786567 JOO786567 JYK786567 KIG786567 KSC786567 LBY786567 LLU786567 LVQ786567 MFM786567 MPI786567 MZE786567 NJA786567 NSW786567 OCS786567 OMO786567 OWK786567 PGG786567 PQC786567 PZY786567 QJU786567 QTQ786567 RDM786567 RNI786567 RXE786567 SHA786567 SQW786567 TAS786567 TKO786567 TUK786567 UEG786567 UOC786567 UXY786567 VHU786567 VRQ786567 WBM786567 WLI786567 WVE786567 A852103 IS852103 SO852103 ACK852103 AMG852103 AWC852103 BFY852103 BPU852103 BZQ852103 CJM852103 CTI852103 DDE852103 DNA852103 DWW852103 EGS852103 EQO852103 FAK852103 FKG852103 FUC852103 GDY852103 GNU852103 GXQ852103 HHM852103 HRI852103 IBE852103 ILA852103 IUW852103 JES852103 JOO852103 JYK852103 KIG852103 KSC852103 LBY852103 LLU852103 LVQ852103 MFM852103 MPI852103 MZE852103 NJA852103 NSW852103 OCS852103 OMO852103 OWK852103 PGG852103 PQC852103 PZY852103 QJU852103 QTQ852103 RDM852103 RNI852103 RXE852103 SHA852103 SQW852103 TAS852103 TKO852103 TUK852103 UEG852103 UOC852103 UXY852103 VHU852103 VRQ852103 WBM852103 WLI852103 WVE852103 A917639 IS917639 SO917639 ACK917639 AMG917639 AWC917639 BFY917639 BPU917639 BZQ917639 CJM917639 CTI917639 DDE917639 DNA917639 DWW917639 EGS917639 EQO917639 FAK917639 FKG917639 FUC917639 GDY917639 GNU917639 GXQ917639 HHM917639 HRI917639 IBE917639 ILA917639 IUW917639 JES917639 JOO917639 JYK917639 KIG917639 KSC917639 LBY917639 LLU917639 LVQ917639 MFM917639 MPI917639 MZE917639 NJA917639 NSW917639 OCS917639 OMO917639 OWK917639 PGG917639 PQC917639 PZY917639 QJU917639 QTQ917639 RDM917639 RNI917639 RXE917639 SHA917639 SQW917639 TAS917639 TKO917639 TUK917639 UEG917639 UOC917639 UXY917639 VHU917639 VRQ917639 WBM917639 WLI917639 WVE917639 A983175 IS983175 SO983175 ACK983175 AMG983175 AWC983175 BFY983175 BPU983175 BZQ983175 CJM983175 CTI983175 DDE983175 DNA983175 DWW983175 EGS983175 EQO983175 FAK983175 FKG983175 FUC983175 GDY983175 GNU983175 GXQ983175 HHM983175 HRI983175 IBE983175 ILA983175 IUW983175 JES983175 JOO983175 JYK983175 KIG983175 KSC983175 LBY983175 LLU983175 LVQ983175 MFM983175 MPI983175 MZE983175 NJA983175 NSW983175 OCS983175 OMO983175 OWK983175 PGG983175 PQC983175 PZY983175 QJU983175 QTQ983175 RDM983175 RNI983175 RXE983175 SHA983175 SQW983175 TAS983175 TKO983175 TUK983175 UEG983175 UOC983175 UXY983175 VHU983175 VRQ983175 WBM983175 WLI983175">
      <formula1>"1,2,3,4,5"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230"/>
  <sheetViews>
    <sheetView workbookViewId="0">
      <selection activeCell="C30" sqref="C30"/>
    </sheetView>
  </sheetViews>
  <sheetFormatPr baseColWidth="10" defaultRowHeight="15" x14ac:dyDescent="0.25"/>
  <cols>
    <col min="1" max="1" width="7.28515625" style="1" bestFit="1" customWidth="1"/>
    <col min="2" max="2" width="67.85546875" style="1" customWidth="1"/>
    <col min="3" max="3" width="27.42578125" style="1523" customWidth="1"/>
    <col min="4" max="4" width="47.140625" style="1" customWidth="1"/>
    <col min="5" max="5" width="25" style="1" customWidth="1"/>
    <col min="6" max="7" width="29.7109375" style="1" customWidth="1"/>
    <col min="8" max="8" width="24.5703125" style="1" customWidth="1"/>
    <col min="9" max="9" width="18.140625" style="1" customWidth="1"/>
    <col min="10" max="10" width="24.140625" style="1" customWidth="1"/>
    <col min="11" max="11" width="24" style="1" customWidth="1"/>
    <col min="12" max="12" width="64.7109375" style="1" customWidth="1"/>
    <col min="13" max="13" width="18.7109375" style="1" customWidth="1"/>
    <col min="14" max="14" width="22.140625" style="1" customWidth="1"/>
    <col min="15" max="15" width="26.140625" style="1" customWidth="1"/>
    <col min="16" max="16" width="34.42578125" style="1" customWidth="1"/>
    <col min="17" max="17" width="43.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2163" t="s">
        <v>236</v>
      </c>
      <c r="D6" s="1883"/>
      <c r="E6" s="1883"/>
      <c r="F6" s="1883"/>
      <c r="G6" s="1883"/>
      <c r="H6" s="1883"/>
      <c r="I6" s="1883"/>
      <c r="J6" s="1883"/>
      <c r="K6" s="1883"/>
      <c r="L6" s="1883"/>
      <c r="M6" s="1883"/>
      <c r="N6" s="1884"/>
    </row>
    <row r="7" spans="2:16" ht="16.5" thickBot="1" x14ac:dyDescent="0.3">
      <c r="B7" s="5" t="s">
        <v>4</v>
      </c>
      <c r="C7" s="2163"/>
      <c r="D7" s="1883"/>
      <c r="E7" s="1883"/>
      <c r="F7" s="1883"/>
      <c r="G7" s="1883"/>
      <c r="H7" s="1883"/>
      <c r="I7" s="1883"/>
      <c r="J7" s="1883"/>
      <c r="K7" s="1883"/>
      <c r="L7" s="1883"/>
      <c r="M7" s="1883"/>
      <c r="N7" s="1884"/>
    </row>
    <row r="8" spans="2:16" ht="16.5" thickBot="1" x14ac:dyDescent="0.3">
      <c r="B8" s="5" t="s">
        <v>5</v>
      </c>
      <c r="C8" s="2163"/>
      <c r="D8" s="1883"/>
      <c r="E8" s="1883"/>
      <c r="F8" s="1883"/>
      <c r="G8" s="1883"/>
      <c r="H8" s="1883"/>
      <c r="I8" s="1883"/>
      <c r="J8" s="1883"/>
      <c r="K8" s="1883"/>
      <c r="L8" s="1883"/>
      <c r="M8" s="1883"/>
      <c r="N8" s="1884"/>
    </row>
    <row r="9" spans="2:16" ht="16.5" thickBot="1" x14ac:dyDescent="0.3">
      <c r="B9" s="5" t="s">
        <v>6</v>
      </c>
      <c r="C9" s="2163"/>
      <c r="D9" s="1883"/>
      <c r="E9" s="1883"/>
      <c r="F9" s="1883"/>
      <c r="G9" s="1883"/>
      <c r="H9" s="1883"/>
      <c r="I9" s="1883"/>
      <c r="J9" s="1883"/>
      <c r="K9" s="1883"/>
      <c r="L9" s="1883"/>
      <c r="M9" s="1883"/>
      <c r="N9" s="1884"/>
    </row>
    <row r="10" spans="2:16" ht="16.5" thickBot="1" x14ac:dyDescent="0.3">
      <c r="B10" s="5" t="s">
        <v>7</v>
      </c>
      <c r="C10" s="2205" t="s">
        <v>5250</v>
      </c>
      <c r="D10" s="1891"/>
      <c r="E10" s="1892"/>
      <c r="F10" s="6"/>
      <c r="G10" s="6"/>
      <c r="H10" s="6"/>
      <c r="I10" s="6"/>
      <c r="J10" s="6"/>
      <c r="K10" s="6"/>
      <c r="L10" s="6"/>
      <c r="M10" s="6"/>
      <c r="N10" s="8"/>
    </row>
    <row r="11" spans="2:16" ht="16.5" thickBot="1" x14ac:dyDescent="0.3">
      <c r="B11" s="9" t="s">
        <v>8</v>
      </c>
      <c r="C11" s="1691">
        <v>41968</v>
      </c>
      <c r="D11" s="11"/>
      <c r="E11" s="11"/>
      <c r="F11" s="11"/>
      <c r="G11" s="11"/>
      <c r="H11" s="11"/>
      <c r="I11" s="11"/>
      <c r="J11" s="11"/>
      <c r="K11" s="11"/>
      <c r="L11" s="11"/>
      <c r="M11" s="11"/>
      <c r="N11" s="13"/>
    </row>
    <row r="12" spans="2:16" ht="15.75" x14ac:dyDescent="0.25">
      <c r="B12" s="14"/>
      <c r="C12" s="1692"/>
      <c r="D12" s="16"/>
      <c r="E12" s="16"/>
      <c r="F12" s="16"/>
      <c r="G12" s="16"/>
      <c r="H12" s="16"/>
      <c r="I12" s="1523"/>
      <c r="J12" s="1523"/>
      <c r="K12" s="1523"/>
      <c r="L12" s="1523"/>
      <c r="M12" s="1523"/>
      <c r="N12" s="16"/>
    </row>
    <row r="13" spans="2:16" x14ac:dyDescent="0.25">
      <c r="I13" s="1523"/>
      <c r="J13" s="1523"/>
      <c r="K13" s="1523"/>
      <c r="L13" s="1523"/>
      <c r="M13" s="1523"/>
      <c r="N13" s="17"/>
    </row>
    <row r="14" spans="2:16" x14ac:dyDescent="0.25">
      <c r="B14" s="1893" t="s">
        <v>10</v>
      </c>
      <c r="C14" s="1893"/>
      <c r="D14" s="1471" t="s">
        <v>11</v>
      </c>
      <c r="E14" s="1471" t="s">
        <v>12</v>
      </c>
      <c r="F14" s="1471" t="s">
        <v>13</v>
      </c>
      <c r="G14" s="19"/>
      <c r="I14" s="20"/>
      <c r="J14" s="20"/>
      <c r="K14" s="20"/>
      <c r="L14" s="20"/>
      <c r="M14" s="20"/>
      <c r="N14" s="17"/>
    </row>
    <row r="15" spans="2:16" x14ac:dyDescent="0.25">
      <c r="B15" s="1893"/>
      <c r="C15" s="1893"/>
      <c r="D15" s="1471">
        <v>24</v>
      </c>
      <c r="E15" s="245">
        <v>2088281000</v>
      </c>
      <c r="F15" s="314">
        <v>1000</v>
      </c>
      <c r="G15" s="24"/>
      <c r="I15" s="25"/>
      <c r="J15" s="25"/>
      <c r="K15" s="25"/>
      <c r="L15" s="25"/>
      <c r="M15" s="25"/>
      <c r="N15" s="17"/>
    </row>
    <row r="16" spans="2:16" x14ac:dyDescent="0.25">
      <c r="B16" s="1893"/>
      <c r="C16" s="1893"/>
      <c r="D16" s="1471">
        <v>28</v>
      </c>
      <c r="E16" s="245">
        <v>1963522765</v>
      </c>
      <c r="F16" s="314">
        <v>860</v>
      </c>
      <c r="G16" s="24"/>
      <c r="I16" s="25"/>
      <c r="J16" s="25"/>
      <c r="K16" s="25"/>
      <c r="L16" s="25"/>
      <c r="M16" s="25"/>
      <c r="N16" s="17"/>
    </row>
    <row r="17" spans="1:14" x14ac:dyDescent="0.25">
      <c r="B17" s="1893"/>
      <c r="C17" s="1893"/>
      <c r="D17" s="1471"/>
      <c r="E17" s="245"/>
      <c r="F17" s="245"/>
      <c r="G17" s="24"/>
      <c r="I17" s="25"/>
      <c r="J17" s="25"/>
      <c r="K17" s="25"/>
      <c r="L17" s="25"/>
      <c r="M17" s="25"/>
      <c r="N17" s="17"/>
    </row>
    <row r="18" spans="1:14" x14ac:dyDescent="0.25">
      <c r="B18" s="1893"/>
      <c r="C18" s="1893"/>
      <c r="D18" s="1471"/>
      <c r="E18" s="30"/>
      <c r="F18" s="245"/>
      <c r="G18" s="24"/>
      <c r="H18" s="28"/>
      <c r="I18" s="25"/>
      <c r="J18" s="25"/>
      <c r="K18" s="25"/>
      <c r="L18" s="25"/>
      <c r="M18" s="25"/>
      <c r="N18" s="29"/>
    </row>
    <row r="19" spans="1:14" x14ac:dyDescent="0.25">
      <c r="B19" s="1893"/>
      <c r="C19" s="1893"/>
      <c r="D19" s="1471"/>
      <c r="E19" s="30"/>
      <c r="F19" s="245"/>
      <c r="G19" s="24"/>
      <c r="H19" s="28"/>
      <c r="I19" s="1556"/>
      <c r="J19" s="1556"/>
      <c r="K19" s="1556"/>
      <c r="L19" s="1556"/>
      <c r="M19" s="1556"/>
      <c r="N19" s="29"/>
    </row>
    <row r="20" spans="1:14" x14ac:dyDescent="0.25">
      <c r="B20" s="1893"/>
      <c r="C20" s="1893"/>
      <c r="D20" s="1471"/>
      <c r="E20" s="30"/>
      <c r="F20" s="245"/>
      <c r="G20" s="24"/>
      <c r="H20" s="28"/>
      <c r="I20" s="1523"/>
      <c r="J20" s="1523"/>
      <c r="K20" s="1523"/>
      <c r="L20" s="1523"/>
      <c r="M20" s="1523"/>
      <c r="N20" s="29"/>
    </row>
    <row r="21" spans="1:14" x14ac:dyDescent="0.25">
      <c r="B21" s="1893"/>
      <c r="C21" s="1893"/>
      <c r="D21" s="1471"/>
      <c r="E21" s="30"/>
      <c r="F21" s="245"/>
      <c r="G21" s="24"/>
      <c r="H21" s="28"/>
      <c r="I21" s="1523"/>
      <c r="J21" s="1523"/>
      <c r="K21" s="1523"/>
      <c r="L21" s="1523"/>
      <c r="M21" s="1523"/>
      <c r="N21" s="29"/>
    </row>
    <row r="22" spans="1:14" ht="15.75" thickBot="1" x14ac:dyDescent="0.3">
      <c r="B22" s="1894" t="s">
        <v>14</v>
      </c>
      <c r="C22" s="1895"/>
      <c r="D22" s="1471"/>
      <c r="E22" s="31">
        <f>SUM(E15:E21)</f>
        <v>4051803765</v>
      </c>
      <c r="F22" s="314">
        <f>SUM(F15:F21)</f>
        <v>1860</v>
      </c>
      <c r="G22" s="24"/>
      <c r="H22" s="28"/>
      <c r="I22" s="1523"/>
      <c r="J22" s="1523"/>
      <c r="K22" s="1523"/>
      <c r="L22" s="1523"/>
      <c r="M22" s="1523"/>
      <c r="N22" s="29"/>
    </row>
    <row r="23" spans="1:14" ht="45.75" thickBot="1" x14ac:dyDescent="0.3">
      <c r="A23" s="32"/>
      <c r="B23" s="33" t="s">
        <v>15</v>
      </c>
      <c r="C23" s="128" t="s">
        <v>16</v>
      </c>
      <c r="E23" s="20"/>
      <c r="F23" s="20"/>
      <c r="G23" s="20"/>
      <c r="H23" s="20"/>
      <c r="I23" s="35"/>
      <c r="J23" s="35"/>
      <c r="K23" s="35"/>
      <c r="L23" s="35"/>
      <c r="M23" s="35"/>
    </row>
    <row r="24" spans="1:14" ht="15.75" thickBot="1" x14ac:dyDescent="0.3">
      <c r="A24" s="37">
        <v>1</v>
      </c>
      <c r="C24" s="1693">
        <f>F22*80/100</f>
        <v>1488</v>
      </c>
      <c r="D24" s="39"/>
      <c r="E24" s="315">
        <v>4051803765</v>
      </c>
      <c r="F24" s="41"/>
      <c r="G24" s="41"/>
      <c r="H24" s="41"/>
      <c r="I24" s="42"/>
      <c r="J24" s="42"/>
      <c r="K24" s="42"/>
      <c r="L24" s="42"/>
      <c r="M24" s="42"/>
    </row>
    <row r="25" spans="1:14" x14ac:dyDescent="0.25">
      <c r="A25" s="44"/>
      <c r="C25" s="1694"/>
      <c r="D25" s="25"/>
      <c r="E25" s="46"/>
      <c r="F25" s="41"/>
      <c r="G25" s="41"/>
      <c r="H25" s="41"/>
      <c r="I25" s="42"/>
      <c r="J25" s="42"/>
      <c r="K25" s="42"/>
      <c r="L25" s="42"/>
      <c r="M25" s="42"/>
    </row>
    <row r="26" spans="1:14" x14ac:dyDescent="0.25">
      <c r="A26" s="44"/>
      <c r="C26" s="1694"/>
      <c r="D26" s="25"/>
      <c r="E26" s="46"/>
      <c r="F26" s="41"/>
      <c r="G26" s="41"/>
      <c r="H26" s="41"/>
      <c r="I26" s="42"/>
      <c r="J26" s="42"/>
      <c r="K26" s="42"/>
      <c r="L26" s="42"/>
      <c r="M26" s="42"/>
    </row>
    <row r="27" spans="1:14" x14ac:dyDescent="0.25">
      <c r="A27" s="44"/>
      <c r="B27" s="47" t="s">
        <v>5251</v>
      </c>
      <c r="C27" s="206"/>
      <c r="D27"/>
      <c r="E27"/>
      <c r="F27"/>
      <c r="G27"/>
      <c r="H27"/>
      <c r="I27" s="1523"/>
      <c r="J27" s="1523"/>
      <c r="K27" s="1523"/>
      <c r="L27" s="1523"/>
      <c r="M27" s="1523"/>
      <c r="N27" s="17"/>
    </row>
    <row r="28" spans="1:14" x14ac:dyDescent="0.25">
      <c r="A28" s="44"/>
      <c r="B28"/>
      <c r="C28" s="206"/>
      <c r="D28"/>
      <c r="E28"/>
      <c r="F28"/>
      <c r="G28"/>
      <c r="H28"/>
      <c r="I28" s="1523"/>
      <c r="J28" s="1523"/>
      <c r="K28" s="1523"/>
      <c r="L28" s="1523"/>
      <c r="M28" s="1523"/>
      <c r="N28" s="17"/>
    </row>
    <row r="29" spans="1:14" x14ac:dyDescent="0.25">
      <c r="A29" s="44"/>
      <c r="B29" s="49" t="s">
        <v>18</v>
      </c>
      <c r="C29" s="49" t="s">
        <v>19</v>
      </c>
      <c r="D29" s="49" t="s">
        <v>20</v>
      </c>
      <c r="E29" s="316"/>
      <c r="F29"/>
      <c r="G29"/>
      <c r="H29"/>
      <c r="I29" s="1523"/>
      <c r="J29" s="1523"/>
      <c r="K29" s="1523"/>
      <c r="L29" s="1523"/>
      <c r="M29" s="1523"/>
      <c r="N29" s="17"/>
    </row>
    <row r="30" spans="1:14" ht="18.75" x14ac:dyDescent="0.25">
      <c r="A30" s="44"/>
      <c r="B30" s="51" t="s">
        <v>21</v>
      </c>
      <c r="C30" s="1695" t="s">
        <v>22</v>
      </c>
      <c r="D30" s="1696"/>
      <c r="E30"/>
      <c r="F30"/>
      <c r="G30"/>
      <c r="H30"/>
      <c r="I30" s="1523"/>
      <c r="J30" s="1523"/>
      <c r="K30" s="1523"/>
      <c r="L30" s="1523"/>
      <c r="M30" s="1523"/>
      <c r="N30" s="17"/>
    </row>
    <row r="31" spans="1:14" x14ac:dyDescent="0.25">
      <c r="A31" s="44"/>
      <c r="B31" s="51" t="s">
        <v>23</v>
      </c>
      <c r="C31" s="1695" t="s">
        <v>22</v>
      </c>
      <c r="D31" s="1697"/>
      <c r="E31"/>
      <c r="F31"/>
      <c r="G31"/>
      <c r="H31"/>
      <c r="I31" s="1523"/>
      <c r="J31" s="1523"/>
      <c r="K31" s="1523"/>
      <c r="L31" s="1523"/>
      <c r="M31" s="1523"/>
      <c r="N31" s="17"/>
    </row>
    <row r="32" spans="1:14" x14ac:dyDescent="0.25">
      <c r="A32" s="44"/>
      <c r="B32" s="51" t="s">
        <v>24</v>
      </c>
      <c r="C32" s="1695" t="s">
        <v>22</v>
      </c>
      <c r="D32" s="1695"/>
      <c r="E32"/>
      <c r="F32"/>
      <c r="G32"/>
      <c r="H32"/>
      <c r="I32" s="1523"/>
      <c r="J32" s="1523"/>
      <c r="K32" s="1523"/>
      <c r="L32" s="1523"/>
      <c r="M32" s="1523"/>
      <c r="N32" s="17"/>
    </row>
    <row r="33" spans="1:14" x14ac:dyDescent="0.25">
      <c r="A33" s="44"/>
      <c r="B33" s="51" t="s">
        <v>25</v>
      </c>
      <c r="C33" s="1695" t="s">
        <v>22</v>
      </c>
      <c r="D33" s="1695"/>
      <c r="E33"/>
      <c r="F33"/>
      <c r="G33"/>
      <c r="H33"/>
      <c r="I33" s="1523"/>
      <c r="J33" s="1523"/>
      <c r="K33" s="1523"/>
      <c r="L33" s="1523"/>
      <c r="M33" s="1523"/>
      <c r="N33" s="17"/>
    </row>
    <row r="34" spans="1:14" x14ac:dyDescent="0.25">
      <c r="A34" s="44"/>
      <c r="B34"/>
      <c r="C34" s="206"/>
      <c r="D34"/>
      <c r="E34"/>
      <c r="F34"/>
      <c r="G34"/>
      <c r="H34"/>
      <c r="I34" s="1523"/>
      <c r="J34" s="1523"/>
      <c r="K34" s="1523"/>
      <c r="L34" s="1523"/>
      <c r="M34" s="1523"/>
      <c r="N34" s="17"/>
    </row>
    <row r="35" spans="1:14" x14ac:dyDescent="0.25">
      <c r="A35" s="44"/>
      <c r="B35" s="47" t="s">
        <v>5252</v>
      </c>
      <c r="C35" s="206"/>
      <c r="D35"/>
      <c r="E35"/>
      <c r="F35"/>
      <c r="G35"/>
      <c r="H35"/>
      <c r="I35" s="1523"/>
      <c r="J35" s="1523"/>
      <c r="K35" s="1523"/>
      <c r="L35" s="1523"/>
      <c r="M35" s="1523"/>
      <c r="N35" s="17"/>
    </row>
    <row r="36" spans="1:14" x14ac:dyDescent="0.25">
      <c r="A36" s="44"/>
      <c r="B36"/>
      <c r="C36" s="206"/>
      <c r="D36"/>
      <c r="E36"/>
      <c r="F36"/>
      <c r="G36"/>
      <c r="H36"/>
      <c r="I36" s="1523"/>
      <c r="J36" s="1523"/>
      <c r="K36" s="1523"/>
      <c r="L36" s="1523"/>
      <c r="M36" s="1523"/>
      <c r="N36" s="17"/>
    </row>
    <row r="37" spans="1:14" x14ac:dyDescent="0.25">
      <c r="A37" s="44"/>
      <c r="B37" s="49" t="s">
        <v>18</v>
      </c>
      <c r="C37" s="49" t="s">
        <v>19</v>
      </c>
      <c r="D37" s="49" t="s">
        <v>20</v>
      </c>
      <c r="E37"/>
      <c r="F37"/>
      <c r="G37"/>
      <c r="H37"/>
      <c r="I37" s="1523"/>
      <c r="J37" s="1523"/>
      <c r="K37" s="1523"/>
      <c r="L37" s="1523"/>
      <c r="M37" s="1523"/>
      <c r="N37" s="17"/>
    </row>
    <row r="38" spans="1:14" x14ac:dyDescent="0.25">
      <c r="A38" s="44"/>
      <c r="B38" s="51" t="s">
        <v>21</v>
      </c>
      <c r="C38" s="1695"/>
      <c r="D38" s="1695" t="s">
        <v>22</v>
      </c>
      <c r="E38"/>
      <c r="F38"/>
      <c r="G38"/>
      <c r="H38"/>
      <c r="I38" s="1523"/>
      <c r="J38" s="1523"/>
      <c r="K38" s="1523"/>
      <c r="L38" s="1523"/>
      <c r="M38" s="1523"/>
      <c r="N38" s="17"/>
    </row>
    <row r="39" spans="1:14" x14ac:dyDescent="0.25">
      <c r="A39" s="44"/>
      <c r="B39" s="51" t="s">
        <v>23</v>
      </c>
      <c r="C39" s="1695" t="s">
        <v>22</v>
      </c>
      <c r="D39" s="1695"/>
      <c r="E39"/>
      <c r="F39"/>
      <c r="G39"/>
      <c r="H39"/>
      <c r="I39" s="1523"/>
      <c r="J39" s="1523"/>
      <c r="K39" s="1523"/>
      <c r="L39" s="1523"/>
      <c r="M39" s="1523"/>
      <c r="N39" s="17"/>
    </row>
    <row r="40" spans="1:14" x14ac:dyDescent="0.25">
      <c r="A40" s="44"/>
      <c r="B40" s="51" t="s">
        <v>24</v>
      </c>
      <c r="C40" s="1695" t="s">
        <v>22</v>
      </c>
      <c r="D40" s="1695"/>
      <c r="E40"/>
      <c r="F40"/>
      <c r="G40"/>
      <c r="H40"/>
      <c r="I40" s="1523"/>
      <c r="J40" s="1523"/>
      <c r="K40" s="1523"/>
      <c r="L40" s="1523"/>
      <c r="M40" s="1523"/>
      <c r="N40" s="17"/>
    </row>
    <row r="41" spans="1:14" x14ac:dyDescent="0.25">
      <c r="A41" s="44"/>
      <c r="B41" s="51" t="s">
        <v>25</v>
      </c>
      <c r="C41" s="1695" t="s">
        <v>22</v>
      </c>
      <c r="D41" s="1695"/>
      <c r="E41"/>
      <c r="F41"/>
      <c r="G41"/>
      <c r="H41"/>
      <c r="I41" s="1523"/>
      <c r="J41" s="1523"/>
      <c r="K41" s="1523"/>
      <c r="L41" s="1523"/>
      <c r="M41" s="1523"/>
      <c r="N41" s="17"/>
    </row>
    <row r="42" spans="1:14" x14ac:dyDescent="0.25">
      <c r="A42" s="44"/>
      <c r="B42"/>
      <c r="C42" s="206"/>
      <c r="D42"/>
      <c r="E42"/>
      <c r="F42"/>
      <c r="G42"/>
      <c r="H42"/>
      <c r="I42" s="1523"/>
      <c r="J42" s="1523"/>
      <c r="K42" s="1523"/>
      <c r="L42" s="1523"/>
      <c r="M42" s="1523"/>
      <c r="N42" s="17"/>
    </row>
    <row r="43" spans="1:14" x14ac:dyDescent="0.25">
      <c r="A43" s="44"/>
      <c r="B43" s="47" t="s">
        <v>5253</v>
      </c>
      <c r="C43" s="206"/>
      <c r="D43"/>
      <c r="E43"/>
      <c r="F43"/>
      <c r="G43"/>
      <c r="H43"/>
      <c r="I43" s="1523"/>
      <c r="J43" s="1523"/>
      <c r="K43" s="1523"/>
      <c r="L43" s="1523"/>
      <c r="M43" s="1523"/>
      <c r="N43" s="17"/>
    </row>
    <row r="44" spans="1:14" x14ac:dyDescent="0.25">
      <c r="A44" s="44"/>
      <c r="B44"/>
      <c r="C44" s="206"/>
      <c r="D44"/>
      <c r="E44"/>
      <c r="F44"/>
      <c r="G44"/>
      <c r="H44"/>
      <c r="I44" s="1523"/>
      <c r="J44" s="1523"/>
      <c r="K44" s="1523"/>
      <c r="L44" s="1523"/>
      <c r="M44" s="1523"/>
      <c r="N44" s="17"/>
    </row>
    <row r="45" spans="1:14" x14ac:dyDescent="0.25">
      <c r="A45" s="44"/>
      <c r="B45"/>
      <c r="C45" s="206"/>
      <c r="D45"/>
      <c r="E45"/>
      <c r="F45"/>
      <c r="G45"/>
      <c r="H45"/>
      <c r="I45" s="1523"/>
      <c r="J45" s="1523"/>
      <c r="K45" s="1523"/>
      <c r="L45" s="1523"/>
      <c r="M45" s="1523"/>
      <c r="N45" s="17"/>
    </row>
    <row r="46" spans="1:14" x14ac:dyDescent="0.25">
      <c r="A46" s="44"/>
      <c r="B46" s="49" t="s">
        <v>18</v>
      </c>
      <c r="C46" s="49" t="s">
        <v>27</v>
      </c>
      <c r="D46" s="55" t="s">
        <v>28</v>
      </c>
      <c r="E46" s="55" t="s">
        <v>29</v>
      </c>
      <c r="F46"/>
      <c r="G46"/>
      <c r="H46"/>
      <c r="I46" s="1523"/>
      <c r="J46" s="1523"/>
      <c r="K46" s="1523"/>
      <c r="L46" s="1523"/>
      <c r="M46" s="1523"/>
      <c r="N46" s="17"/>
    </row>
    <row r="47" spans="1:14" ht="28.5" x14ac:dyDescent="0.25">
      <c r="A47" s="44"/>
      <c r="B47" s="56" t="s">
        <v>30</v>
      </c>
      <c r="C47" s="252">
        <v>40</v>
      </c>
      <c r="D47" s="1698">
        <v>0</v>
      </c>
      <c r="E47" s="1885">
        <f>+D47+D48</f>
        <v>25</v>
      </c>
      <c r="F47"/>
      <c r="G47"/>
      <c r="H47"/>
      <c r="I47" s="1523"/>
      <c r="J47" s="1523"/>
      <c r="K47" s="1523"/>
      <c r="L47" s="1523"/>
      <c r="M47" s="1523"/>
      <c r="N47" s="17"/>
    </row>
    <row r="48" spans="1:14" ht="57" x14ac:dyDescent="0.25">
      <c r="A48" s="44"/>
      <c r="B48" s="56" t="s">
        <v>31</v>
      </c>
      <c r="C48" s="252">
        <v>60</v>
      </c>
      <c r="D48" s="1698">
        <f>25</f>
        <v>25</v>
      </c>
      <c r="E48" s="1886"/>
      <c r="F48"/>
      <c r="G48"/>
      <c r="H48"/>
      <c r="I48" s="1523"/>
      <c r="J48" s="1523"/>
      <c r="K48" s="1523"/>
      <c r="L48" s="1523"/>
      <c r="M48" s="1523"/>
      <c r="N48" s="17"/>
    </row>
    <row r="49" spans="1:26" x14ac:dyDescent="0.25">
      <c r="A49" s="44"/>
      <c r="B49" s="207"/>
      <c r="C49" s="253"/>
      <c r="D49" s="1574"/>
      <c r="E49" s="1574"/>
      <c r="F49"/>
      <c r="G49"/>
      <c r="H49"/>
      <c r="I49" s="1523"/>
      <c r="J49" s="1523"/>
      <c r="K49" s="1523"/>
      <c r="L49" s="1523"/>
      <c r="M49" s="1523"/>
      <c r="N49" s="17"/>
    </row>
    <row r="50" spans="1:26" x14ac:dyDescent="0.25">
      <c r="A50" s="44"/>
      <c r="B50" s="47" t="s">
        <v>5254</v>
      </c>
      <c r="C50" s="206"/>
      <c r="D50"/>
      <c r="E50"/>
      <c r="F50"/>
      <c r="G50"/>
      <c r="H50"/>
      <c r="I50" s="1523"/>
      <c r="J50" s="1523"/>
      <c r="K50" s="1523"/>
      <c r="L50" s="1523"/>
      <c r="M50" s="1523"/>
      <c r="N50" s="17"/>
    </row>
    <row r="51" spans="1:26" x14ac:dyDescent="0.25">
      <c r="A51" s="44"/>
      <c r="B51"/>
      <c r="C51" s="206"/>
      <c r="D51"/>
      <c r="E51"/>
      <c r="F51"/>
      <c r="G51"/>
      <c r="H51"/>
      <c r="I51" s="1523"/>
      <c r="J51" s="1523"/>
      <c r="K51" s="1523"/>
      <c r="L51" s="1523"/>
      <c r="M51" s="1523"/>
      <c r="N51" s="17"/>
    </row>
    <row r="52" spans="1:26" x14ac:dyDescent="0.25">
      <c r="A52" s="44"/>
      <c r="B52"/>
      <c r="C52" s="206"/>
      <c r="D52"/>
      <c r="E52"/>
      <c r="F52"/>
      <c r="G52"/>
      <c r="H52"/>
      <c r="I52" s="1523"/>
      <c r="J52" s="1523"/>
      <c r="K52" s="1523"/>
      <c r="L52" s="1523"/>
      <c r="M52" s="1523"/>
      <c r="N52" s="17"/>
    </row>
    <row r="53" spans="1:26" x14ac:dyDescent="0.25">
      <c r="A53" s="44"/>
      <c r="B53" s="49" t="s">
        <v>18</v>
      </c>
      <c r="C53" s="49" t="s">
        <v>27</v>
      </c>
      <c r="D53" s="55" t="s">
        <v>28</v>
      </c>
      <c r="E53" s="55" t="s">
        <v>29</v>
      </c>
      <c r="F53"/>
      <c r="G53"/>
      <c r="H53"/>
      <c r="I53" s="1523"/>
      <c r="J53" s="1523"/>
      <c r="K53" s="1523"/>
      <c r="L53" s="1523"/>
      <c r="M53" s="1523"/>
      <c r="N53" s="17"/>
    </row>
    <row r="54" spans="1:26" ht="28.5" x14ac:dyDescent="0.25">
      <c r="A54" s="44"/>
      <c r="B54" s="56" t="s">
        <v>30</v>
      </c>
      <c r="C54" s="252">
        <v>40</v>
      </c>
      <c r="D54" s="1698">
        <v>0</v>
      </c>
      <c r="E54" s="1885">
        <f>+D54+D55</f>
        <v>60</v>
      </c>
      <c r="F54"/>
      <c r="G54"/>
      <c r="H54"/>
      <c r="I54" s="1523"/>
      <c r="J54" s="1523"/>
      <c r="K54" s="1523"/>
      <c r="L54" s="1523"/>
      <c r="M54" s="1523"/>
      <c r="N54" s="17"/>
    </row>
    <row r="55" spans="1:26" ht="57" x14ac:dyDescent="0.25">
      <c r="A55" s="44"/>
      <c r="B55" s="56" t="s">
        <v>31</v>
      </c>
      <c r="C55" s="252">
        <v>60</v>
      </c>
      <c r="D55" s="1698">
        <v>60</v>
      </c>
      <c r="E55" s="1886"/>
      <c r="F55" s="41"/>
      <c r="G55" s="1699" t="s">
        <v>5255</v>
      </c>
      <c r="H55" s="41"/>
      <c r="I55" s="42"/>
      <c r="J55" s="42"/>
      <c r="K55" s="42"/>
      <c r="L55" s="42"/>
      <c r="M55" s="42"/>
    </row>
    <row r="56" spans="1:26" x14ac:dyDescent="0.25">
      <c r="A56" s="44"/>
      <c r="C56" s="1694"/>
      <c r="D56" s="25"/>
      <c r="E56" s="46"/>
      <c r="F56" s="41"/>
      <c r="G56" s="41"/>
      <c r="H56" s="41"/>
      <c r="I56" s="42"/>
      <c r="J56" s="42"/>
      <c r="K56" s="42"/>
      <c r="L56" s="42"/>
      <c r="M56" s="42"/>
    </row>
    <row r="57" spans="1:26" x14ac:dyDescent="0.25">
      <c r="A57" s="44"/>
      <c r="C57" s="1694"/>
      <c r="D57" s="25"/>
      <c r="E57" s="46"/>
      <c r="F57" s="41"/>
      <c r="G57" s="41"/>
      <c r="H57" s="41"/>
      <c r="I57" s="42"/>
      <c r="J57" s="39"/>
      <c r="K57" s="39"/>
      <c r="L57" s="42"/>
      <c r="M57" s="42"/>
    </row>
    <row r="58" spans="1:26" x14ac:dyDescent="0.25">
      <c r="M58" s="2124" t="s">
        <v>32</v>
      </c>
      <c r="N58" s="2124"/>
    </row>
    <row r="59" spans="1:26" ht="21" x14ac:dyDescent="0.25">
      <c r="B59" s="2203" t="s">
        <v>33</v>
      </c>
      <c r="C59" s="2203"/>
      <c r="D59" s="2203"/>
      <c r="E59" s="2203"/>
      <c r="F59" s="2203"/>
      <c r="G59" s="2203"/>
      <c r="H59" s="2203"/>
      <c r="I59" s="2203"/>
      <c r="J59" s="2203"/>
      <c r="K59" s="2203"/>
      <c r="L59" s="2203"/>
      <c r="M59" s="2203"/>
      <c r="N59" s="2203"/>
      <c r="O59" s="2203"/>
      <c r="P59" s="2203"/>
      <c r="Q59" s="2203"/>
    </row>
    <row r="60" spans="1:26" ht="15.75" thickBot="1" x14ac:dyDescent="0.3">
      <c r="M60" s="58"/>
      <c r="N60" s="58"/>
    </row>
    <row r="61" spans="1:26" s="1700" customFormat="1" ht="63" x14ac:dyDescent="0.25">
      <c r="B61" s="1701" t="s">
        <v>34</v>
      </c>
      <c r="C61" s="1701" t="s">
        <v>35</v>
      </c>
      <c r="D61" s="1701" t="s">
        <v>36</v>
      </c>
      <c r="E61" s="1701" t="s">
        <v>37</v>
      </c>
      <c r="F61" s="1701" t="s">
        <v>38</v>
      </c>
      <c r="G61" s="1701" t="s">
        <v>39</v>
      </c>
      <c r="H61" s="1701" t="s">
        <v>40</v>
      </c>
      <c r="I61" s="1701" t="s">
        <v>41</v>
      </c>
      <c r="J61" s="1701" t="s">
        <v>42</v>
      </c>
      <c r="K61" s="1701" t="s">
        <v>43</v>
      </c>
      <c r="L61" s="1701" t="s">
        <v>44</v>
      </c>
      <c r="M61" s="1702" t="s">
        <v>45</v>
      </c>
      <c r="N61" s="1701" t="s">
        <v>46</v>
      </c>
      <c r="O61" s="1701" t="s">
        <v>47</v>
      </c>
      <c r="P61" s="1703" t="s">
        <v>48</v>
      </c>
      <c r="Q61" s="1703" t="s">
        <v>49</v>
      </c>
    </row>
    <row r="62" spans="1:26" s="1719" customFormat="1" ht="180" x14ac:dyDescent="0.25">
      <c r="A62" s="1704">
        <v>1</v>
      </c>
      <c r="B62" s="1705" t="s">
        <v>236</v>
      </c>
      <c r="C62" s="1706" t="s">
        <v>236</v>
      </c>
      <c r="D62" s="1707" t="s">
        <v>50</v>
      </c>
      <c r="E62" s="1708" t="s">
        <v>5256</v>
      </c>
      <c r="F62" s="1706" t="s">
        <v>19</v>
      </c>
      <c r="G62" s="1709">
        <v>1</v>
      </c>
      <c r="H62" s="1710">
        <v>41261</v>
      </c>
      <c r="I62" s="1710">
        <v>41988</v>
      </c>
      <c r="J62" s="1711" t="s">
        <v>20</v>
      </c>
      <c r="K62" s="1712">
        <v>21.4</v>
      </c>
      <c r="L62" s="1713">
        <v>0</v>
      </c>
      <c r="M62" s="1714">
        <v>469</v>
      </c>
      <c r="N62" s="1714">
        <f>+M62*G62</f>
        <v>469</v>
      </c>
      <c r="O62" s="1715">
        <v>2202707987</v>
      </c>
      <c r="P62" s="1716" t="s">
        <v>5257</v>
      </c>
      <c r="Q62" s="1717" t="s">
        <v>5258</v>
      </c>
      <c r="R62" s="1718"/>
      <c r="S62" s="1718"/>
      <c r="T62" s="1718"/>
      <c r="U62" s="1718"/>
      <c r="V62" s="1718"/>
      <c r="W62" s="1718"/>
      <c r="X62" s="1718"/>
      <c r="Y62" s="1718"/>
      <c r="Z62" s="1718"/>
    </row>
    <row r="63" spans="1:26" s="1719" customFormat="1" ht="270" x14ac:dyDescent="0.25">
      <c r="A63" s="1704">
        <f>+A62+1</f>
        <v>2</v>
      </c>
      <c r="B63" s="1705" t="s">
        <v>5259</v>
      </c>
      <c r="C63" s="1706" t="s">
        <v>236</v>
      </c>
      <c r="D63" s="1707" t="s">
        <v>50</v>
      </c>
      <c r="E63" s="1708" t="s">
        <v>238</v>
      </c>
      <c r="F63" s="1706" t="s">
        <v>20</v>
      </c>
      <c r="G63" s="1708">
        <v>0.25</v>
      </c>
      <c r="H63" s="1710">
        <v>40205</v>
      </c>
      <c r="I63" s="1710">
        <v>40386</v>
      </c>
      <c r="J63" s="1711" t="s">
        <v>20</v>
      </c>
      <c r="K63" s="1720">
        <v>0</v>
      </c>
      <c r="L63" s="1713">
        <v>6</v>
      </c>
      <c r="M63" s="1714">
        <v>4718</v>
      </c>
      <c r="N63" s="1714">
        <v>1179</v>
      </c>
      <c r="O63" s="1715">
        <v>2079947472</v>
      </c>
      <c r="P63" s="1716" t="s">
        <v>5260</v>
      </c>
      <c r="Q63" s="1717" t="s">
        <v>5261</v>
      </c>
      <c r="R63" s="1718"/>
      <c r="S63" s="1718"/>
      <c r="T63" s="1718"/>
      <c r="U63" s="1718"/>
      <c r="V63" s="1718"/>
      <c r="W63" s="1718"/>
      <c r="X63" s="1718"/>
      <c r="Y63" s="1718"/>
      <c r="Z63" s="1718"/>
    </row>
    <row r="64" spans="1:26" s="1719" customFormat="1" ht="75" x14ac:dyDescent="0.25">
      <c r="A64" s="1704">
        <f t="shared" ref="A64" si="0">+A63+1</f>
        <v>3</v>
      </c>
      <c r="B64" s="1705" t="s">
        <v>236</v>
      </c>
      <c r="C64" s="1706" t="s">
        <v>236</v>
      </c>
      <c r="D64" s="1707" t="s">
        <v>50</v>
      </c>
      <c r="E64" s="1708" t="s">
        <v>5262</v>
      </c>
      <c r="F64" s="1706" t="s">
        <v>19</v>
      </c>
      <c r="G64" s="1708">
        <v>1</v>
      </c>
      <c r="H64" s="1710">
        <v>41540</v>
      </c>
      <c r="I64" s="1710">
        <v>41988</v>
      </c>
      <c r="J64" s="1711" t="s">
        <v>20</v>
      </c>
      <c r="K64" s="1721">
        <v>0</v>
      </c>
      <c r="L64" s="1713">
        <v>12.2</v>
      </c>
      <c r="M64" s="1714">
        <v>1100</v>
      </c>
      <c r="N64" s="1714">
        <v>880</v>
      </c>
      <c r="O64" s="1715">
        <v>2660929858</v>
      </c>
      <c r="P64" s="1716" t="s">
        <v>5263</v>
      </c>
      <c r="Q64" s="1717" t="s">
        <v>5264</v>
      </c>
      <c r="R64" s="1718"/>
      <c r="S64" s="1718"/>
      <c r="T64" s="1718"/>
      <c r="U64" s="1718"/>
      <c r="V64" s="1718"/>
      <c r="W64" s="1718"/>
      <c r="X64" s="1718"/>
      <c r="Y64" s="1718"/>
      <c r="Z64" s="1718"/>
    </row>
    <row r="65" spans="1:26" s="1719" customFormat="1" ht="90" x14ac:dyDescent="0.25">
      <c r="A65" s="1704"/>
      <c r="B65" s="1705" t="s">
        <v>236</v>
      </c>
      <c r="C65" s="1706" t="s">
        <v>236</v>
      </c>
      <c r="D65" s="1707" t="s">
        <v>50</v>
      </c>
      <c r="E65" s="1708" t="s">
        <v>5265</v>
      </c>
      <c r="F65" s="1706" t="s">
        <v>19</v>
      </c>
      <c r="G65" s="1708">
        <v>1</v>
      </c>
      <c r="H65" s="1710">
        <v>40927</v>
      </c>
      <c r="I65" s="1710">
        <v>41090</v>
      </c>
      <c r="J65" s="1711" t="s">
        <v>20</v>
      </c>
      <c r="K65" s="1721">
        <v>5.4</v>
      </c>
      <c r="L65" s="1713">
        <v>0</v>
      </c>
      <c r="M65" s="1714">
        <v>170</v>
      </c>
      <c r="N65" s="1714">
        <v>170</v>
      </c>
      <c r="O65" s="1715"/>
      <c r="P65" s="1716">
        <v>120</v>
      </c>
      <c r="Q65" s="1717" t="s">
        <v>5266</v>
      </c>
      <c r="R65" s="1718"/>
      <c r="S65" s="1718"/>
      <c r="T65" s="1718"/>
      <c r="U65" s="1718"/>
      <c r="V65" s="1718"/>
      <c r="W65" s="1718"/>
      <c r="X65" s="1718"/>
      <c r="Y65" s="1718"/>
      <c r="Z65" s="1718"/>
    </row>
    <row r="66" spans="1:26" s="232" customFormat="1" ht="15.75" x14ac:dyDescent="0.25">
      <c r="A66" s="219" t="e">
        <f>+#REF!+1</f>
        <v>#REF!</v>
      </c>
      <c r="B66" s="221"/>
      <c r="C66" s="223"/>
      <c r="D66" s="221"/>
      <c r="E66" s="222"/>
      <c r="F66" s="223"/>
      <c r="G66" s="223"/>
      <c r="H66" s="223"/>
      <c r="I66" s="225"/>
      <c r="J66" s="225"/>
      <c r="K66" s="270"/>
      <c r="L66" s="225"/>
      <c r="M66" s="1722"/>
      <c r="N66" s="1722"/>
      <c r="O66" s="1723"/>
      <c r="P66" s="230"/>
      <c r="Q66" s="1724"/>
      <c r="R66" s="1725"/>
      <c r="S66" s="1725"/>
      <c r="T66" s="1725"/>
      <c r="U66" s="1725"/>
      <c r="V66" s="1725"/>
      <c r="W66" s="1725"/>
      <c r="X66" s="1725"/>
      <c r="Y66" s="1725"/>
      <c r="Z66" s="1725"/>
    </row>
    <row r="67" spans="1:26" s="232" customFormat="1" ht="15.75" x14ac:dyDescent="0.25">
      <c r="A67" s="219"/>
      <c r="B67" s="1726" t="s">
        <v>29</v>
      </c>
      <c r="C67" s="223"/>
      <c r="D67" s="221"/>
      <c r="E67" s="222"/>
      <c r="F67" s="223"/>
      <c r="G67" s="223"/>
      <c r="H67" s="223"/>
      <c r="I67" s="225"/>
      <c r="J67" s="225"/>
      <c r="K67" s="229">
        <f>SUM(K62:K66)</f>
        <v>26.799999999999997</v>
      </c>
      <c r="L67" s="229">
        <f>SUM(L62:L66)</f>
        <v>18.2</v>
      </c>
      <c r="M67" s="228"/>
      <c r="N67" s="228">
        <f>SUM(N62:N66)</f>
        <v>2698</v>
      </c>
      <c r="O67" s="1723"/>
      <c r="P67" s="230"/>
      <c r="Q67" s="231"/>
    </row>
    <row r="68" spans="1:26" s="100" customFormat="1" x14ac:dyDescent="0.25">
      <c r="C68" s="103"/>
      <c r="E68" s="102"/>
    </row>
    <row r="69" spans="1:26" s="100" customFormat="1" x14ac:dyDescent="0.25">
      <c r="B69" s="1888" t="s">
        <v>60</v>
      </c>
      <c r="C69" s="1888" t="s">
        <v>61</v>
      </c>
      <c r="D69" s="1890" t="s">
        <v>62</v>
      </c>
      <c r="E69" s="1890"/>
    </row>
    <row r="70" spans="1:26" s="100" customFormat="1" x14ac:dyDescent="0.25">
      <c r="B70" s="1889"/>
      <c r="C70" s="1889"/>
      <c r="D70" s="1470" t="s">
        <v>19</v>
      </c>
      <c r="E70" s="105" t="s">
        <v>64</v>
      </c>
    </row>
    <row r="71" spans="1:26" s="100" customFormat="1" ht="18.75" x14ac:dyDescent="0.25">
      <c r="B71" s="106" t="s">
        <v>65</v>
      </c>
      <c r="C71" s="107">
        <f>+K67</f>
        <v>26.799999999999997</v>
      </c>
      <c r="D71" s="1597" t="s">
        <v>22</v>
      </c>
      <c r="E71" s="1597"/>
      <c r="F71" s="2204"/>
      <c r="G71" s="110"/>
      <c r="H71" s="110"/>
      <c r="I71" s="110"/>
      <c r="J71" s="110"/>
      <c r="K71" s="110"/>
      <c r="L71" s="110"/>
      <c r="M71" s="110"/>
    </row>
    <row r="72" spans="1:26" s="100" customFormat="1" x14ac:dyDescent="0.25">
      <c r="B72" s="106" t="s">
        <v>66</v>
      </c>
      <c r="C72" s="107" t="s">
        <v>5267</v>
      </c>
      <c r="D72" s="1597" t="s">
        <v>22</v>
      </c>
      <c r="E72" s="1597"/>
      <c r="F72" s="2204"/>
    </row>
    <row r="73" spans="1:26" s="100" customFormat="1" x14ac:dyDescent="0.25">
      <c r="B73" s="112"/>
      <c r="C73" s="2157"/>
      <c r="D73" s="1901"/>
      <c r="E73" s="1901"/>
      <c r="F73" s="1901"/>
      <c r="G73" s="1901"/>
      <c r="H73" s="1901"/>
      <c r="I73" s="1901"/>
      <c r="J73" s="1901"/>
      <c r="K73" s="1901"/>
      <c r="L73" s="1901"/>
      <c r="M73" s="1901"/>
      <c r="N73" s="1901"/>
    </row>
    <row r="74" spans="1:26" ht="15.75" thickBot="1" x14ac:dyDescent="0.3"/>
    <row r="75" spans="1:26" ht="27" thickBot="1" x14ac:dyDescent="0.3">
      <c r="B75" s="1902" t="s">
        <v>67</v>
      </c>
      <c r="C75" s="1902"/>
      <c r="D75" s="1902"/>
      <c r="E75" s="1902"/>
      <c r="F75" s="1902"/>
      <c r="G75" s="1902"/>
      <c r="H75" s="1902"/>
      <c r="I75" s="1902"/>
      <c r="J75" s="1902"/>
      <c r="K75" s="1902"/>
      <c r="L75" s="1902"/>
      <c r="M75" s="1902"/>
      <c r="N75" s="1902"/>
    </row>
    <row r="78" spans="1:26" ht="90" x14ac:dyDescent="0.25">
      <c r="B78" s="1522" t="s">
        <v>68</v>
      </c>
      <c r="C78" s="114" t="s">
        <v>69</v>
      </c>
      <c r="D78" s="114" t="s">
        <v>70</v>
      </c>
      <c r="E78" s="114" t="s">
        <v>71</v>
      </c>
      <c r="F78" s="114" t="s">
        <v>72</v>
      </c>
      <c r="G78" s="114" t="s">
        <v>73</v>
      </c>
      <c r="H78" s="114" t="s">
        <v>74</v>
      </c>
      <c r="I78" s="114" t="s">
        <v>75</v>
      </c>
      <c r="J78" s="114" t="s">
        <v>76</v>
      </c>
      <c r="K78" s="114" t="s">
        <v>77</v>
      </c>
      <c r="L78" s="114" t="s">
        <v>78</v>
      </c>
      <c r="M78" s="115" t="s">
        <v>79</v>
      </c>
      <c r="N78" s="115" t="s">
        <v>80</v>
      </c>
      <c r="O78" s="1898" t="s">
        <v>81</v>
      </c>
      <c r="P78" s="1900"/>
      <c r="Q78" s="114" t="s">
        <v>82</v>
      </c>
    </row>
    <row r="79" spans="1:26" x14ac:dyDescent="0.25">
      <c r="B79" s="51" t="s">
        <v>5268</v>
      </c>
      <c r="C79" s="1488" t="s">
        <v>91</v>
      </c>
      <c r="D79" s="1727" t="s">
        <v>5269</v>
      </c>
      <c r="E79" s="702">
        <v>100</v>
      </c>
      <c r="F79" s="1597" t="s">
        <v>86</v>
      </c>
      <c r="G79" s="1597" t="s">
        <v>86</v>
      </c>
      <c r="H79" s="1597" t="s">
        <v>86</v>
      </c>
      <c r="I79" s="1597" t="s">
        <v>86</v>
      </c>
      <c r="J79" s="1597" t="s">
        <v>19</v>
      </c>
      <c r="K79" s="1488" t="s">
        <v>19</v>
      </c>
      <c r="L79" s="1488" t="s">
        <v>19</v>
      </c>
      <c r="M79" s="1488" t="s">
        <v>19</v>
      </c>
      <c r="N79" s="1488" t="s">
        <v>19</v>
      </c>
      <c r="O79" s="1952" t="s">
        <v>5270</v>
      </c>
      <c r="P79" s="1953"/>
      <c r="Q79" s="1488" t="s">
        <v>19</v>
      </c>
    </row>
    <row r="80" spans="1:26" x14ac:dyDescent="0.25">
      <c r="B80" s="51" t="s">
        <v>5268</v>
      </c>
      <c r="C80" s="1488" t="s">
        <v>91</v>
      </c>
      <c r="D80" s="1728" t="s">
        <v>5271</v>
      </c>
      <c r="E80" s="702">
        <v>50</v>
      </c>
      <c r="F80" s="1597" t="s">
        <v>86</v>
      </c>
      <c r="G80" s="1597" t="s">
        <v>86</v>
      </c>
      <c r="H80" s="1597" t="s">
        <v>86</v>
      </c>
      <c r="I80" s="1597" t="s">
        <v>86</v>
      </c>
      <c r="J80" s="1597" t="s">
        <v>19</v>
      </c>
      <c r="K80" s="1488" t="s">
        <v>19</v>
      </c>
      <c r="L80" s="1488" t="s">
        <v>19</v>
      </c>
      <c r="M80" s="1488" t="s">
        <v>19</v>
      </c>
      <c r="N80" s="1488" t="s">
        <v>19</v>
      </c>
      <c r="O80" s="1952" t="s">
        <v>5270</v>
      </c>
      <c r="P80" s="1953"/>
      <c r="Q80" s="1488" t="s">
        <v>19</v>
      </c>
    </row>
    <row r="81" spans="2:17" x14ac:dyDescent="0.25">
      <c r="B81" s="51" t="s">
        <v>5268</v>
      </c>
      <c r="C81" s="1488" t="s">
        <v>91</v>
      </c>
      <c r="D81" s="1728" t="s">
        <v>5272</v>
      </c>
      <c r="E81" s="702">
        <v>50</v>
      </c>
      <c r="F81" s="1597" t="s">
        <v>86</v>
      </c>
      <c r="G81" s="1597" t="s">
        <v>86</v>
      </c>
      <c r="H81" s="1597" t="s">
        <v>86</v>
      </c>
      <c r="I81" s="1597" t="s">
        <v>86</v>
      </c>
      <c r="J81" s="1597" t="s">
        <v>19</v>
      </c>
      <c r="K81" s="1488" t="s">
        <v>19</v>
      </c>
      <c r="L81" s="1488" t="s">
        <v>19</v>
      </c>
      <c r="M81" s="1488" t="s">
        <v>19</v>
      </c>
      <c r="N81" s="1488" t="s">
        <v>19</v>
      </c>
      <c r="O81" s="1952" t="s">
        <v>5270</v>
      </c>
      <c r="P81" s="1953"/>
      <c r="Q81" s="1488" t="s">
        <v>19</v>
      </c>
    </row>
    <row r="82" spans="2:17" x14ac:dyDescent="0.25">
      <c r="B82" s="51" t="s">
        <v>5268</v>
      </c>
      <c r="C82" s="1488" t="s">
        <v>91</v>
      </c>
      <c r="D82" s="1728" t="s">
        <v>5273</v>
      </c>
      <c r="E82" s="702">
        <v>50</v>
      </c>
      <c r="F82" s="1597" t="s">
        <v>86</v>
      </c>
      <c r="G82" s="1597" t="s">
        <v>86</v>
      </c>
      <c r="H82" s="1597" t="s">
        <v>86</v>
      </c>
      <c r="I82" s="1597" t="s">
        <v>86</v>
      </c>
      <c r="J82" s="1597" t="s">
        <v>19</v>
      </c>
      <c r="K82" s="1488" t="s">
        <v>19</v>
      </c>
      <c r="L82" s="1488" t="s">
        <v>19</v>
      </c>
      <c r="M82" s="1488" t="s">
        <v>19</v>
      </c>
      <c r="N82" s="1488" t="s">
        <v>19</v>
      </c>
      <c r="O82" s="1952" t="s">
        <v>5270</v>
      </c>
      <c r="P82" s="1953"/>
      <c r="Q82" s="1488" t="s">
        <v>19</v>
      </c>
    </row>
    <row r="83" spans="2:17" x14ac:dyDescent="0.25">
      <c r="B83" s="51" t="s">
        <v>5268</v>
      </c>
      <c r="C83" s="1488" t="s">
        <v>91</v>
      </c>
      <c r="D83" s="1728" t="s">
        <v>5274</v>
      </c>
      <c r="E83" s="702">
        <v>100</v>
      </c>
      <c r="F83" s="1597" t="s">
        <v>86</v>
      </c>
      <c r="G83" s="1597" t="s">
        <v>86</v>
      </c>
      <c r="H83" s="1597" t="s">
        <v>86</v>
      </c>
      <c r="I83" s="1597" t="s">
        <v>86</v>
      </c>
      <c r="J83" s="1597" t="s">
        <v>19</v>
      </c>
      <c r="K83" s="1488" t="s">
        <v>19</v>
      </c>
      <c r="L83" s="1488" t="s">
        <v>19</v>
      </c>
      <c r="M83" s="1488" t="s">
        <v>19</v>
      </c>
      <c r="N83" s="1488" t="s">
        <v>19</v>
      </c>
      <c r="O83" s="1952" t="s">
        <v>5270</v>
      </c>
      <c r="P83" s="1953"/>
      <c r="Q83" s="1488" t="s">
        <v>19</v>
      </c>
    </row>
    <row r="84" spans="2:17" x14ac:dyDescent="0.25">
      <c r="B84" s="51" t="s">
        <v>5268</v>
      </c>
      <c r="C84" s="1488" t="s">
        <v>91</v>
      </c>
      <c r="D84" s="1728" t="s">
        <v>5275</v>
      </c>
      <c r="E84" s="702">
        <v>50</v>
      </c>
      <c r="F84" s="1597" t="s">
        <v>86</v>
      </c>
      <c r="G84" s="1597" t="s">
        <v>86</v>
      </c>
      <c r="H84" s="1597" t="s">
        <v>86</v>
      </c>
      <c r="I84" s="1597" t="s">
        <v>86</v>
      </c>
      <c r="J84" s="1597" t="s">
        <v>19</v>
      </c>
      <c r="K84" s="1488" t="s">
        <v>19</v>
      </c>
      <c r="L84" s="1488" t="s">
        <v>19</v>
      </c>
      <c r="M84" s="1488" t="s">
        <v>19</v>
      </c>
      <c r="N84" s="1488" t="s">
        <v>19</v>
      </c>
      <c r="O84" s="1952" t="s">
        <v>5270</v>
      </c>
      <c r="P84" s="1953"/>
      <c r="Q84" s="1488" t="s">
        <v>19</v>
      </c>
    </row>
    <row r="85" spans="2:17" x14ac:dyDescent="0.25">
      <c r="B85" s="51" t="s">
        <v>5268</v>
      </c>
      <c r="C85" s="1488" t="s">
        <v>91</v>
      </c>
      <c r="D85" s="1727" t="s">
        <v>5276</v>
      </c>
      <c r="E85" s="702">
        <v>100</v>
      </c>
      <c r="F85" s="1597" t="s">
        <v>86</v>
      </c>
      <c r="G85" s="1597" t="s">
        <v>86</v>
      </c>
      <c r="H85" s="1597" t="s">
        <v>86</v>
      </c>
      <c r="I85" s="1597" t="s">
        <v>86</v>
      </c>
      <c r="J85" s="1597" t="s">
        <v>19</v>
      </c>
      <c r="K85" s="1488" t="s">
        <v>19</v>
      </c>
      <c r="L85" s="1488" t="s">
        <v>19</v>
      </c>
      <c r="M85" s="1488" t="s">
        <v>19</v>
      </c>
      <c r="N85" s="1488" t="s">
        <v>19</v>
      </c>
      <c r="O85" s="1952" t="s">
        <v>5270</v>
      </c>
      <c r="P85" s="1953"/>
      <c r="Q85" s="1488" t="s">
        <v>19</v>
      </c>
    </row>
    <row r="86" spans="2:17" x14ac:dyDescent="0.25">
      <c r="B86" s="51" t="s">
        <v>5268</v>
      </c>
      <c r="C86" s="1488" t="s">
        <v>91</v>
      </c>
      <c r="D86" s="1728" t="s">
        <v>5277</v>
      </c>
      <c r="E86" s="702">
        <v>50</v>
      </c>
      <c r="F86" s="1597" t="s">
        <v>86</v>
      </c>
      <c r="G86" s="1597" t="s">
        <v>86</v>
      </c>
      <c r="H86" s="1597" t="s">
        <v>86</v>
      </c>
      <c r="I86" s="1597" t="s">
        <v>86</v>
      </c>
      <c r="J86" s="1597" t="s">
        <v>19</v>
      </c>
      <c r="K86" s="1488" t="s">
        <v>19</v>
      </c>
      <c r="L86" s="1488" t="s">
        <v>19</v>
      </c>
      <c r="M86" s="1488" t="s">
        <v>19</v>
      </c>
      <c r="N86" s="1488" t="s">
        <v>19</v>
      </c>
      <c r="O86" s="1952" t="s">
        <v>5270</v>
      </c>
      <c r="P86" s="1953"/>
      <c r="Q86" s="1488" t="s">
        <v>19</v>
      </c>
    </row>
    <row r="87" spans="2:17" x14ac:dyDescent="0.25">
      <c r="B87" s="51" t="s">
        <v>5268</v>
      </c>
      <c r="C87" s="1488" t="s">
        <v>91</v>
      </c>
      <c r="D87" s="1727" t="s">
        <v>5278</v>
      </c>
      <c r="E87" s="702">
        <v>50</v>
      </c>
      <c r="F87" s="1597" t="s">
        <v>86</v>
      </c>
      <c r="G87" s="1597" t="s">
        <v>86</v>
      </c>
      <c r="H87" s="1597" t="s">
        <v>86</v>
      </c>
      <c r="I87" s="1597" t="s">
        <v>86</v>
      </c>
      <c r="J87" s="1597" t="s">
        <v>19</v>
      </c>
      <c r="K87" s="1488" t="s">
        <v>19</v>
      </c>
      <c r="L87" s="1488" t="s">
        <v>19</v>
      </c>
      <c r="M87" s="1488" t="s">
        <v>19</v>
      </c>
      <c r="N87" s="1488" t="s">
        <v>19</v>
      </c>
      <c r="O87" s="1952" t="s">
        <v>5270</v>
      </c>
      <c r="P87" s="1953"/>
      <c r="Q87" s="1488" t="s">
        <v>19</v>
      </c>
    </row>
    <row r="88" spans="2:17" x14ac:dyDescent="0.25">
      <c r="B88" s="51" t="s">
        <v>5268</v>
      </c>
      <c r="C88" s="1488" t="s">
        <v>91</v>
      </c>
      <c r="D88" s="1727" t="s">
        <v>5279</v>
      </c>
      <c r="E88" s="702">
        <v>50</v>
      </c>
      <c r="F88" s="1597" t="s">
        <v>86</v>
      </c>
      <c r="G88" s="1597" t="s">
        <v>86</v>
      </c>
      <c r="H88" s="1597" t="s">
        <v>86</v>
      </c>
      <c r="I88" s="1597" t="s">
        <v>86</v>
      </c>
      <c r="J88" s="1597" t="s">
        <v>19</v>
      </c>
      <c r="K88" s="1488" t="s">
        <v>19</v>
      </c>
      <c r="L88" s="1488" t="s">
        <v>19</v>
      </c>
      <c r="M88" s="1488" t="s">
        <v>19</v>
      </c>
      <c r="N88" s="1488" t="s">
        <v>19</v>
      </c>
      <c r="O88" s="1952" t="s">
        <v>5270</v>
      </c>
      <c r="P88" s="1953"/>
      <c r="Q88" s="1488" t="s">
        <v>19</v>
      </c>
    </row>
    <row r="89" spans="2:17" x14ac:dyDescent="0.25">
      <c r="B89" s="51" t="s">
        <v>5280</v>
      </c>
      <c r="C89" s="1488" t="s">
        <v>91</v>
      </c>
      <c r="D89" s="1727" t="s">
        <v>5281</v>
      </c>
      <c r="E89" s="702">
        <v>50</v>
      </c>
      <c r="F89" s="1597" t="s">
        <v>86</v>
      </c>
      <c r="G89" s="1597" t="s">
        <v>86</v>
      </c>
      <c r="H89" s="1597" t="s">
        <v>86</v>
      </c>
      <c r="I89" s="1597" t="s">
        <v>86</v>
      </c>
      <c r="J89" s="1597" t="s">
        <v>19</v>
      </c>
      <c r="K89" s="1488" t="s">
        <v>19</v>
      </c>
      <c r="L89" s="1488" t="s">
        <v>19</v>
      </c>
      <c r="M89" s="1488" t="s">
        <v>19</v>
      </c>
      <c r="N89" s="1488" t="s">
        <v>19</v>
      </c>
      <c r="O89" s="1952" t="s">
        <v>5270</v>
      </c>
      <c r="P89" s="1953"/>
      <c r="Q89" s="1488" t="s">
        <v>19</v>
      </c>
    </row>
    <row r="90" spans="2:17" x14ac:dyDescent="0.25">
      <c r="B90" s="51" t="s">
        <v>5280</v>
      </c>
      <c r="C90" s="1488" t="s">
        <v>91</v>
      </c>
      <c r="D90" s="1204" t="s">
        <v>5282</v>
      </c>
      <c r="E90" s="702">
        <v>100</v>
      </c>
      <c r="F90" s="1597" t="s">
        <v>86</v>
      </c>
      <c r="G90" s="1597" t="s">
        <v>86</v>
      </c>
      <c r="H90" s="1597" t="s">
        <v>86</v>
      </c>
      <c r="I90" s="1597" t="s">
        <v>86</v>
      </c>
      <c r="J90" s="1597" t="s">
        <v>19</v>
      </c>
      <c r="K90" s="1488" t="s">
        <v>19</v>
      </c>
      <c r="L90" s="1488" t="s">
        <v>19</v>
      </c>
      <c r="M90" s="1488" t="s">
        <v>19</v>
      </c>
      <c r="N90" s="1488" t="s">
        <v>19</v>
      </c>
      <c r="O90" s="1952" t="s">
        <v>5270</v>
      </c>
      <c r="P90" s="1953"/>
      <c r="Q90" s="1488" t="s">
        <v>19</v>
      </c>
    </row>
    <row r="91" spans="2:17" x14ac:dyDescent="0.25">
      <c r="B91" s="51" t="s">
        <v>5280</v>
      </c>
      <c r="C91" s="1488" t="s">
        <v>91</v>
      </c>
      <c r="D91" s="1204" t="s">
        <v>5283</v>
      </c>
      <c r="E91" s="702">
        <v>100</v>
      </c>
      <c r="F91" s="1597" t="s">
        <v>86</v>
      </c>
      <c r="G91" s="1597" t="s">
        <v>86</v>
      </c>
      <c r="H91" s="1597" t="s">
        <v>86</v>
      </c>
      <c r="I91" s="1597" t="s">
        <v>86</v>
      </c>
      <c r="J91" s="1597" t="s">
        <v>19</v>
      </c>
      <c r="K91" s="1488" t="s">
        <v>19</v>
      </c>
      <c r="L91" s="1488" t="s">
        <v>19</v>
      </c>
      <c r="M91" s="1488" t="s">
        <v>19</v>
      </c>
      <c r="N91" s="1488" t="s">
        <v>19</v>
      </c>
      <c r="O91" s="1952" t="s">
        <v>5270</v>
      </c>
      <c r="P91" s="1953"/>
      <c r="Q91" s="1488" t="s">
        <v>19</v>
      </c>
    </row>
    <row r="92" spans="2:17" x14ac:dyDescent="0.25">
      <c r="B92" s="51" t="s">
        <v>5280</v>
      </c>
      <c r="C92" s="1488" t="s">
        <v>91</v>
      </c>
      <c r="D92" s="1204" t="s">
        <v>5284</v>
      </c>
      <c r="E92" s="702">
        <v>50</v>
      </c>
      <c r="F92" s="1597" t="s">
        <v>86</v>
      </c>
      <c r="G92" s="1597" t="s">
        <v>86</v>
      </c>
      <c r="H92" s="1597" t="s">
        <v>86</v>
      </c>
      <c r="I92" s="1597" t="s">
        <v>86</v>
      </c>
      <c r="J92" s="1597" t="s">
        <v>19</v>
      </c>
      <c r="K92" s="1488" t="s">
        <v>19</v>
      </c>
      <c r="L92" s="1488" t="s">
        <v>19</v>
      </c>
      <c r="M92" s="1488" t="s">
        <v>19</v>
      </c>
      <c r="N92" s="1488" t="s">
        <v>19</v>
      </c>
      <c r="O92" s="1952" t="s">
        <v>5270</v>
      </c>
      <c r="P92" s="1953"/>
      <c r="Q92" s="1488" t="s">
        <v>19</v>
      </c>
    </row>
    <row r="93" spans="2:17" x14ac:dyDescent="0.25">
      <c r="B93" s="51" t="s">
        <v>5280</v>
      </c>
      <c r="C93" s="1488" t="s">
        <v>91</v>
      </c>
      <c r="D93" s="1727" t="s">
        <v>5285</v>
      </c>
      <c r="E93" s="702">
        <v>50</v>
      </c>
      <c r="F93" s="1597" t="s">
        <v>86</v>
      </c>
      <c r="G93" s="1597" t="s">
        <v>86</v>
      </c>
      <c r="H93" s="1597" t="s">
        <v>86</v>
      </c>
      <c r="I93" s="1597" t="s">
        <v>86</v>
      </c>
      <c r="J93" s="1597" t="s">
        <v>19</v>
      </c>
      <c r="K93" s="1488" t="s">
        <v>19</v>
      </c>
      <c r="L93" s="1488" t="s">
        <v>19</v>
      </c>
      <c r="M93" s="1488" t="s">
        <v>19</v>
      </c>
      <c r="N93" s="1488" t="s">
        <v>19</v>
      </c>
      <c r="O93" s="1952" t="s">
        <v>5270</v>
      </c>
      <c r="P93" s="1953"/>
      <c r="Q93" s="1488" t="s">
        <v>19</v>
      </c>
    </row>
    <row r="94" spans="2:17" x14ac:dyDescent="0.25">
      <c r="B94" s="1106" t="s">
        <v>2203</v>
      </c>
      <c r="C94" s="1488" t="s">
        <v>84</v>
      </c>
      <c r="D94" s="1204" t="s">
        <v>5286</v>
      </c>
      <c r="E94" s="62">
        <v>104</v>
      </c>
      <c r="F94" s="1597" t="s">
        <v>86</v>
      </c>
      <c r="G94" s="1597" t="s">
        <v>86</v>
      </c>
      <c r="H94" s="1597" t="s">
        <v>19</v>
      </c>
      <c r="I94" s="1597" t="s">
        <v>19</v>
      </c>
      <c r="J94" s="1597" t="s">
        <v>19</v>
      </c>
      <c r="K94" s="1488" t="s">
        <v>19</v>
      </c>
      <c r="L94" s="1488" t="s">
        <v>19</v>
      </c>
      <c r="M94" s="1488" t="s">
        <v>19</v>
      </c>
      <c r="N94" s="1488" t="s">
        <v>19</v>
      </c>
      <c r="O94" s="1952" t="s">
        <v>5270</v>
      </c>
      <c r="P94" s="1953"/>
      <c r="Q94" s="1488" t="s">
        <v>19</v>
      </c>
    </row>
    <row r="95" spans="2:17" x14ac:dyDescent="0.25">
      <c r="B95" s="1106" t="s">
        <v>5287</v>
      </c>
      <c r="C95" s="1488" t="s">
        <v>84</v>
      </c>
      <c r="D95" s="1204" t="s">
        <v>5288</v>
      </c>
      <c r="E95" s="62">
        <v>172</v>
      </c>
      <c r="F95" s="1597" t="s">
        <v>86</v>
      </c>
      <c r="G95" s="1597" t="s">
        <v>86</v>
      </c>
      <c r="H95" s="1597" t="s">
        <v>19</v>
      </c>
      <c r="I95" s="1597" t="s">
        <v>19</v>
      </c>
      <c r="J95" s="1597" t="s">
        <v>19</v>
      </c>
      <c r="K95" s="1488" t="s">
        <v>19</v>
      </c>
      <c r="L95" s="1488" t="s">
        <v>19</v>
      </c>
      <c r="M95" s="1488" t="s">
        <v>19</v>
      </c>
      <c r="N95" s="1488" t="s">
        <v>19</v>
      </c>
      <c r="O95" s="1952" t="s">
        <v>5270</v>
      </c>
      <c r="P95" s="1953"/>
      <c r="Q95" s="1488" t="s">
        <v>19</v>
      </c>
    </row>
    <row r="96" spans="2:17" x14ac:dyDescent="0.25">
      <c r="B96" s="1106" t="s">
        <v>5287</v>
      </c>
      <c r="C96" s="1488" t="s">
        <v>84</v>
      </c>
      <c r="D96" s="1204" t="s">
        <v>5289</v>
      </c>
      <c r="E96" s="62">
        <v>67</v>
      </c>
      <c r="F96" s="1597" t="s">
        <v>86</v>
      </c>
      <c r="G96" s="1597" t="s">
        <v>86</v>
      </c>
      <c r="H96" s="1597" t="s">
        <v>19</v>
      </c>
      <c r="I96" s="1597" t="s">
        <v>19</v>
      </c>
      <c r="J96" s="1597" t="s">
        <v>19</v>
      </c>
      <c r="K96" s="1488" t="s">
        <v>19</v>
      </c>
      <c r="L96" s="1488" t="s">
        <v>19</v>
      </c>
      <c r="M96" s="1488" t="s">
        <v>19</v>
      </c>
      <c r="N96" s="1488" t="s">
        <v>19</v>
      </c>
      <c r="O96" s="1952" t="s">
        <v>5270</v>
      </c>
      <c r="P96" s="1953"/>
      <c r="Q96" s="1488" t="s">
        <v>19</v>
      </c>
    </row>
    <row r="97" spans="2:17" x14ac:dyDescent="0.25">
      <c r="B97" s="1727" t="s">
        <v>4537</v>
      </c>
      <c r="C97" s="1488" t="s">
        <v>91</v>
      </c>
      <c r="D97" s="1204" t="s">
        <v>5290</v>
      </c>
      <c r="E97" s="62">
        <v>50</v>
      </c>
      <c r="F97" s="1597" t="s">
        <v>86</v>
      </c>
      <c r="G97" s="1597" t="s">
        <v>86</v>
      </c>
      <c r="H97" s="1597" t="s">
        <v>86</v>
      </c>
      <c r="I97" s="1597" t="s">
        <v>86</v>
      </c>
      <c r="J97" s="1597" t="s">
        <v>19</v>
      </c>
      <c r="K97" s="1488" t="s">
        <v>19</v>
      </c>
      <c r="L97" s="1488" t="s">
        <v>19</v>
      </c>
      <c r="M97" s="1488" t="s">
        <v>19</v>
      </c>
      <c r="N97" s="1488" t="s">
        <v>19</v>
      </c>
      <c r="O97" s="1952" t="s">
        <v>5270</v>
      </c>
      <c r="P97" s="1953"/>
      <c r="Q97" s="1488" t="s">
        <v>19</v>
      </c>
    </row>
    <row r="98" spans="2:17" x14ac:dyDescent="0.25">
      <c r="B98" s="1727" t="s">
        <v>4537</v>
      </c>
      <c r="C98" s="1488" t="s">
        <v>91</v>
      </c>
      <c r="D98" s="1204" t="s">
        <v>5291</v>
      </c>
      <c r="E98" s="62">
        <v>50</v>
      </c>
      <c r="F98" s="1597" t="s">
        <v>86</v>
      </c>
      <c r="G98" s="1597" t="s">
        <v>86</v>
      </c>
      <c r="H98" s="1597" t="s">
        <v>86</v>
      </c>
      <c r="I98" s="1597" t="s">
        <v>86</v>
      </c>
      <c r="J98" s="1597" t="s">
        <v>19</v>
      </c>
      <c r="K98" s="1488" t="s">
        <v>19</v>
      </c>
      <c r="L98" s="1488" t="s">
        <v>19</v>
      </c>
      <c r="M98" s="1488" t="s">
        <v>19</v>
      </c>
      <c r="N98" s="1488" t="s">
        <v>19</v>
      </c>
      <c r="O98" s="1952" t="s">
        <v>5270</v>
      </c>
      <c r="P98" s="1953"/>
      <c r="Q98" s="1488" t="s">
        <v>19</v>
      </c>
    </row>
    <row r="99" spans="2:17" x14ac:dyDescent="0.25">
      <c r="B99" s="1727" t="s">
        <v>4537</v>
      </c>
      <c r="C99" s="1488" t="s">
        <v>91</v>
      </c>
      <c r="D99" s="1204" t="s">
        <v>2723</v>
      </c>
      <c r="E99" s="62">
        <v>50</v>
      </c>
      <c r="F99" s="1597" t="s">
        <v>86</v>
      </c>
      <c r="G99" s="1597" t="s">
        <v>86</v>
      </c>
      <c r="H99" s="1597" t="s">
        <v>86</v>
      </c>
      <c r="I99" s="1597" t="s">
        <v>86</v>
      </c>
      <c r="J99" s="1597" t="s">
        <v>19</v>
      </c>
      <c r="K99" s="1488" t="s">
        <v>19</v>
      </c>
      <c r="L99" s="1488" t="s">
        <v>19</v>
      </c>
      <c r="M99" s="1488" t="s">
        <v>19</v>
      </c>
      <c r="N99" s="1488" t="s">
        <v>19</v>
      </c>
      <c r="O99" s="1952" t="s">
        <v>5270</v>
      </c>
      <c r="P99" s="1953"/>
      <c r="Q99" s="1488" t="s">
        <v>19</v>
      </c>
    </row>
    <row r="100" spans="2:17" x14ac:dyDescent="0.25">
      <c r="B100" s="1727" t="s">
        <v>4537</v>
      </c>
      <c r="C100" s="1488" t="s">
        <v>91</v>
      </c>
      <c r="D100" s="1204" t="s">
        <v>5292</v>
      </c>
      <c r="E100" s="62">
        <v>50</v>
      </c>
      <c r="F100" s="1597" t="s">
        <v>86</v>
      </c>
      <c r="G100" s="1597" t="s">
        <v>86</v>
      </c>
      <c r="H100" s="1597" t="s">
        <v>86</v>
      </c>
      <c r="I100" s="1597" t="s">
        <v>86</v>
      </c>
      <c r="J100" s="1597" t="s">
        <v>19</v>
      </c>
      <c r="K100" s="1488" t="s">
        <v>19</v>
      </c>
      <c r="L100" s="1488" t="s">
        <v>19</v>
      </c>
      <c r="M100" s="1488" t="s">
        <v>19</v>
      </c>
      <c r="N100" s="1488" t="s">
        <v>19</v>
      </c>
      <c r="O100" s="1952" t="s">
        <v>5270</v>
      </c>
      <c r="P100" s="1953"/>
      <c r="Q100" s="1488" t="s">
        <v>19</v>
      </c>
    </row>
    <row r="101" spans="2:17" x14ac:dyDescent="0.25">
      <c r="B101" s="1727" t="s">
        <v>4537</v>
      </c>
      <c r="C101" s="1488" t="s">
        <v>91</v>
      </c>
      <c r="D101" s="1204" t="s">
        <v>5293</v>
      </c>
      <c r="E101" s="62">
        <v>50</v>
      </c>
      <c r="F101" s="1597" t="s">
        <v>86</v>
      </c>
      <c r="G101" s="1597" t="s">
        <v>86</v>
      </c>
      <c r="H101" s="1597" t="s">
        <v>86</v>
      </c>
      <c r="I101" s="1597" t="s">
        <v>86</v>
      </c>
      <c r="J101" s="1597" t="s">
        <v>19</v>
      </c>
      <c r="K101" s="1488" t="s">
        <v>19</v>
      </c>
      <c r="L101" s="1488" t="s">
        <v>19</v>
      </c>
      <c r="M101" s="1488" t="s">
        <v>19</v>
      </c>
      <c r="N101" s="1488" t="s">
        <v>19</v>
      </c>
      <c r="O101" s="1952" t="s">
        <v>5270</v>
      </c>
      <c r="P101" s="1953"/>
      <c r="Q101" s="1488" t="s">
        <v>19</v>
      </c>
    </row>
    <row r="102" spans="2:17" x14ac:dyDescent="0.25">
      <c r="B102" s="1" t="s">
        <v>218</v>
      </c>
      <c r="Q102" s="35"/>
    </row>
    <row r="103" spans="2:17" x14ac:dyDescent="0.25">
      <c r="B103" s="1" t="s">
        <v>92</v>
      </c>
    </row>
    <row r="104" spans="2:17" x14ac:dyDescent="0.25">
      <c r="B104" s="1" t="s">
        <v>93</v>
      </c>
    </row>
    <row r="106" spans="2:17" ht="15.75" thickBot="1" x14ac:dyDescent="0.3"/>
    <row r="107" spans="2:17" ht="27" thickBot="1" x14ac:dyDescent="0.3">
      <c r="B107" s="1903" t="s">
        <v>94</v>
      </c>
      <c r="C107" s="1904"/>
      <c r="D107" s="1904"/>
      <c r="E107" s="1904"/>
      <c r="F107" s="1904"/>
      <c r="G107" s="1904"/>
      <c r="H107" s="1904"/>
      <c r="I107" s="1904"/>
      <c r="J107" s="1904"/>
      <c r="K107" s="1904"/>
      <c r="L107" s="1904"/>
      <c r="M107" s="1904"/>
      <c r="N107" s="1905"/>
    </row>
    <row r="108" spans="2:17" x14ac:dyDescent="0.25">
      <c r="F108" s="2039"/>
    </row>
    <row r="109" spans="2:17" ht="18.75" x14ac:dyDescent="0.25">
      <c r="D109" s="1510"/>
      <c r="F109" s="2040"/>
    </row>
    <row r="110" spans="2:17" x14ac:dyDescent="0.25">
      <c r="B110" s="1896" t="s">
        <v>95</v>
      </c>
      <c r="C110" s="1896" t="s">
        <v>96</v>
      </c>
      <c r="D110" s="1896" t="s">
        <v>97</v>
      </c>
      <c r="E110" s="1896" t="s">
        <v>98</v>
      </c>
      <c r="F110" s="1896" t="s">
        <v>99</v>
      </c>
      <c r="G110" s="1896" t="s">
        <v>100</v>
      </c>
      <c r="H110" s="1896" t="s">
        <v>101</v>
      </c>
      <c r="I110" s="1896" t="s">
        <v>102</v>
      </c>
      <c r="J110" s="1898" t="s">
        <v>241</v>
      </c>
      <c r="K110" s="1899"/>
      <c r="L110" s="1900"/>
      <c r="M110" s="1896" t="s">
        <v>104</v>
      </c>
      <c r="N110" s="1896" t="s">
        <v>105</v>
      </c>
      <c r="O110" s="1896" t="s">
        <v>106</v>
      </c>
      <c r="P110" s="2118" t="s">
        <v>81</v>
      </c>
      <c r="Q110" s="2119"/>
    </row>
    <row r="111" spans="2:17" ht="30" x14ac:dyDescent="0.25">
      <c r="B111" s="1897"/>
      <c r="C111" s="1897"/>
      <c r="D111" s="1897"/>
      <c r="E111" s="1897"/>
      <c r="F111" s="1897"/>
      <c r="G111" s="1897"/>
      <c r="H111" s="1897"/>
      <c r="I111" s="1897"/>
      <c r="J111" s="1522" t="s">
        <v>107</v>
      </c>
      <c r="K111" s="1522" t="s">
        <v>5294</v>
      </c>
      <c r="L111" s="1522" t="s">
        <v>1989</v>
      </c>
      <c r="M111" s="1897"/>
      <c r="N111" s="1897"/>
      <c r="O111" s="1897"/>
      <c r="P111" s="2120"/>
      <c r="Q111" s="2121"/>
    </row>
    <row r="112" spans="2:17" s="137" customFormat="1" ht="45" x14ac:dyDescent="0.25">
      <c r="B112" s="1207" t="s">
        <v>5295</v>
      </c>
      <c r="C112" s="1563" t="s">
        <v>127</v>
      </c>
      <c r="D112" s="1562" t="s">
        <v>5296</v>
      </c>
      <c r="E112" s="1562">
        <v>50923102</v>
      </c>
      <c r="F112" s="1563" t="s">
        <v>5297</v>
      </c>
      <c r="G112" s="1563" t="s">
        <v>130</v>
      </c>
      <c r="H112" s="1031">
        <v>40009</v>
      </c>
      <c r="I112" s="1562" t="s">
        <v>86</v>
      </c>
      <c r="J112" s="1563" t="s">
        <v>236</v>
      </c>
      <c r="K112" s="1563" t="s">
        <v>5298</v>
      </c>
      <c r="L112" s="1563" t="s">
        <v>146</v>
      </c>
      <c r="M112" s="1562" t="s">
        <v>19</v>
      </c>
      <c r="N112" s="1562" t="s">
        <v>19</v>
      </c>
      <c r="O112" s="1562" t="s">
        <v>19</v>
      </c>
      <c r="P112" s="2154" t="s">
        <v>5299</v>
      </c>
      <c r="Q112" s="2155"/>
    </row>
    <row r="113" spans="2:17" s="137" customFormat="1" ht="45" x14ac:dyDescent="0.25">
      <c r="B113" s="1729" t="s">
        <v>5300</v>
      </c>
      <c r="C113" s="1681" t="s">
        <v>127</v>
      </c>
      <c r="D113" s="1562" t="s">
        <v>5301</v>
      </c>
      <c r="E113" s="1562">
        <v>50933950</v>
      </c>
      <c r="F113" s="1562" t="s">
        <v>245</v>
      </c>
      <c r="G113" s="1562" t="s">
        <v>125</v>
      </c>
      <c r="H113" s="1031">
        <v>41626</v>
      </c>
      <c r="I113" s="1562" t="s">
        <v>86</v>
      </c>
      <c r="J113" s="1563" t="s">
        <v>244</v>
      </c>
      <c r="K113" s="1563" t="s">
        <v>5302</v>
      </c>
      <c r="L113" s="1563" t="s">
        <v>146</v>
      </c>
      <c r="M113" s="1562" t="s">
        <v>19</v>
      </c>
      <c r="N113" s="1562" t="s">
        <v>19</v>
      </c>
      <c r="O113" s="1562" t="s">
        <v>19</v>
      </c>
      <c r="P113" s="2201"/>
      <c r="Q113" s="2202"/>
    </row>
    <row r="114" spans="2:17" s="137" customFormat="1" ht="45" x14ac:dyDescent="0.25">
      <c r="B114" s="1729" t="s">
        <v>5295</v>
      </c>
      <c r="C114" s="1681" t="s">
        <v>127</v>
      </c>
      <c r="D114" s="1562" t="s">
        <v>5303</v>
      </c>
      <c r="E114" s="1562">
        <v>50927017</v>
      </c>
      <c r="F114" s="1562" t="s">
        <v>245</v>
      </c>
      <c r="G114" s="1563" t="s">
        <v>188</v>
      </c>
      <c r="H114" s="1031">
        <v>37967</v>
      </c>
      <c r="I114" s="1562" t="s">
        <v>86</v>
      </c>
      <c r="J114" s="1563" t="s">
        <v>244</v>
      </c>
      <c r="K114" s="1563" t="s">
        <v>5304</v>
      </c>
      <c r="L114" s="1563" t="s">
        <v>146</v>
      </c>
      <c r="M114" s="1562" t="s">
        <v>19</v>
      </c>
      <c r="N114" s="1562" t="s">
        <v>19</v>
      </c>
      <c r="O114" s="1562" t="s">
        <v>19</v>
      </c>
      <c r="P114" s="2154" t="s">
        <v>5305</v>
      </c>
      <c r="Q114" s="2155"/>
    </row>
    <row r="115" spans="2:17" s="137" customFormat="1" ht="60" x14ac:dyDescent="0.25">
      <c r="B115" s="1207" t="s">
        <v>5295</v>
      </c>
      <c r="C115" s="1563" t="s">
        <v>246</v>
      </c>
      <c r="D115" s="1563" t="s">
        <v>5306</v>
      </c>
      <c r="E115" s="1563">
        <v>35143606</v>
      </c>
      <c r="F115" s="1563" t="s">
        <v>5307</v>
      </c>
      <c r="G115" s="1563" t="s">
        <v>5308</v>
      </c>
      <c r="H115" s="1045" t="s">
        <v>5309</v>
      </c>
      <c r="I115" s="1563" t="s">
        <v>86</v>
      </c>
      <c r="J115" s="1563" t="s">
        <v>244</v>
      </c>
      <c r="K115" s="1563" t="s">
        <v>5310</v>
      </c>
      <c r="L115" s="1563" t="s">
        <v>146</v>
      </c>
      <c r="M115" s="1563" t="s">
        <v>19</v>
      </c>
      <c r="N115" s="1563" t="s">
        <v>19</v>
      </c>
      <c r="O115" s="1563" t="s">
        <v>19</v>
      </c>
      <c r="P115" s="2201"/>
      <c r="Q115" s="2202"/>
    </row>
    <row r="116" spans="2:17" s="137" customFormat="1" ht="30" x14ac:dyDescent="0.25">
      <c r="B116" s="2095" t="s">
        <v>5311</v>
      </c>
      <c r="C116" s="2099" t="s">
        <v>133</v>
      </c>
      <c r="D116" s="2099" t="s">
        <v>5312</v>
      </c>
      <c r="E116" s="2099">
        <v>50879588</v>
      </c>
      <c r="F116" s="2099" t="s">
        <v>5313</v>
      </c>
      <c r="G116" s="2099" t="s">
        <v>5314</v>
      </c>
      <c r="H116" s="2099" t="s">
        <v>5315</v>
      </c>
      <c r="I116" s="2099" t="s">
        <v>5316</v>
      </c>
      <c r="J116" s="1563" t="s">
        <v>5317</v>
      </c>
      <c r="K116" s="1563"/>
      <c r="L116" s="2099" t="s">
        <v>146</v>
      </c>
      <c r="M116" s="2099" t="s">
        <v>19</v>
      </c>
      <c r="N116" s="2099" t="s">
        <v>19</v>
      </c>
      <c r="O116" s="2099" t="s">
        <v>19</v>
      </c>
      <c r="P116" s="2182" t="s">
        <v>5318</v>
      </c>
      <c r="Q116" s="2183"/>
    </row>
    <row r="117" spans="2:17" s="137" customFormat="1" ht="45" x14ac:dyDescent="0.25">
      <c r="B117" s="2106"/>
      <c r="C117" s="2106"/>
      <c r="D117" s="2106"/>
      <c r="E117" s="2106"/>
      <c r="F117" s="2106"/>
      <c r="G117" s="2106"/>
      <c r="H117" s="2106"/>
      <c r="I117" s="2106"/>
      <c r="J117" s="1563" t="s">
        <v>5319</v>
      </c>
      <c r="K117" s="1563" t="s">
        <v>5320</v>
      </c>
      <c r="L117" s="2106"/>
      <c r="M117" s="2106"/>
      <c r="N117" s="2106"/>
      <c r="O117" s="2106"/>
      <c r="P117" s="2184"/>
      <c r="Q117" s="2185"/>
    </row>
    <row r="118" spans="2:17" s="137" customFormat="1" ht="30" x14ac:dyDescent="0.25">
      <c r="B118" s="2106"/>
      <c r="C118" s="2106"/>
      <c r="D118" s="2106"/>
      <c r="E118" s="2106"/>
      <c r="F118" s="2106"/>
      <c r="G118" s="2106"/>
      <c r="H118" s="2106"/>
      <c r="I118" s="2106"/>
      <c r="J118" s="1563" t="s">
        <v>5321</v>
      </c>
      <c r="K118" s="1563" t="s">
        <v>5322</v>
      </c>
      <c r="L118" s="2106"/>
      <c r="M118" s="2106"/>
      <c r="N118" s="2106"/>
      <c r="O118" s="2106"/>
      <c r="P118" s="2184"/>
      <c r="Q118" s="2185"/>
    </row>
    <row r="119" spans="2:17" s="137" customFormat="1" x14ac:dyDescent="0.25">
      <c r="B119" s="2106"/>
      <c r="C119" s="2106"/>
      <c r="D119" s="2106"/>
      <c r="E119" s="2106"/>
      <c r="F119" s="2106"/>
      <c r="G119" s="2106"/>
      <c r="H119" s="2106"/>
      <c r="I119" s="2106"/>
      <c r="J119" s="1563" t="s">
        <v>5323</v>
      </c>
      <c r="K119" s="1563"/>
      <c r="L119" s="2106"/>
      <c r="M119" s="2106"/>
      <c r="N119" s="2106"/>
      <c r="O119" s="2106"/>
      <c r="P119" s="2184"/>
      <c r="Q119" s="2185"/>
    </row>
    <row r="120" spans="2:17" s="137" customFormat="1" ht="30" x14ac:dyDescent="0.25">
      <c r="B120" s="2106"/>
      <c r="C120" s="2106"/>
      <c r="D120" s="2106"/>
      <c r="E120" s="2106"/>
      <c r="F120" s="2106"/>
      <c r="G120" s="2106"/>
      <c r="H120" s="2106"/>
      <c r="I120" s="2106"/>
      <c r="J120" s="1563" t="s">
        <v>5321</v>
      </c>
      <c r="K120" s="1563" t="s">
        <v>5324</v>
      </c>
      <c r="L120" s="2106"/>
      <c r="M120" s="2106"/>
      <c r="N120" s="2106"/>
      <c r="O120" s="2106"/>
      <c r="P120" s="2184"/>
      <c r="Q120" s="2185"/>
    </row>
    <row r="121" spans="2:17" s="137" customFormat="1" ht="60" x14ac:dyDescent="0.25">
      <c r="B121" s="2100"/>
      <c r="C121" s="2100"/>
      <c r="D121" s="2100"/>
      <c r="E121" s="2100"/>
      <c r="F121" s="2100"/>
      <c r="G121" s="2100"/>
      <c r="H121" s="2100"/>
      <c r="I121" s="2100"/>
      <c r="J121" s="1563" t="s">
        <v>5325</v>
      </c>
      <c r="K121" s="1563" t="s">
        <v>5326</v>
      </c>
      <c r="L121" s="2100"/>
      <c r="M121" s="2100"/>
      <c r="N121" s="2100"/>
      <c r="O121" s="2100"/>
      <c r="P121" s="2186"/>
      <c r="Q121" s="2187"/>
    </row>
    <row r="122" spans="2:17" s="137" customFormat="1" ht="15.75" x14ac:dyDescent="0.25">
      <c r="B122" s="2196" t="s">
        <v>5311</v>
      </c>
      <c r="C122" s="2188" t="s">
        <v>133</v>
      </c>
      <c r="D122" s="2188" t="s">
        <v>5327</v>
      </c>
      <c r="E122" s="2188">
        <v>50896999</v>
      </c>
      <c r="F122" s="2188" t="s">
        <v>124</v>
      </c>
      <c r="G122" s="2188" t="s">
        <v>125</v>
      </c>
      <c r="H122" s="2198">
        <v>39689</v>
      </c>
      <c r="I122" s="2188">
        <v>108918</v>
      </c>
      <c r="J122" s="1730" t="s">
        <v>247</v>
      </c>
      <c r="K122" s="1731">
        <v>39264</v>
      </c>
      <c r="L122" s="2188" t="s">
        <v>146</v>
      </c>
      <c r="M122" s="2188" t="s">
        <v>19</v>
      </c>
      <c r="N122" s="2188" t="s">
        <v>19</v>
      </c>
      <c r="O122" s="2188" t="s">
        <v>19</v>
      </c>
      <c r="P122" s="2182" t="s">
        <v>5318</v>
      </c>
      <c r="Q122" s="2183"/>
    </row>
    <row r="123" spans="2:17" s="137" customFormat="1" ht="56.25" x14ac:dyDescent="0.25">
      <c r="B123" s="2197"/>
      <c r="C123" s="2197"/>
      <c r="D123" s="2197"/>
      <c r="E123" s="2197"/>
      <c r="F123" s="2197"/>
      <c r="G123" s="2197"/>
      <c r="H123" s="2199"/>
      <c r="I123" s="2197"/>
      <c r="J123" s="1732" t="s">
        <v>5328</v>
      </c>
      <c r="K123" s="1733" t="s">
        <v>5329</v>
      </c>
      <c r="L123" s="2197"/>
      <c r="M123" s="2197"/>
      <c r="N123" s="2197"/>
      <c r="O123" s="2197"/>
      <c r="P123" s="2184"/>
      <c r="Q123" s="2185"/>
    </row>
    <row r="124" spans="2:17" s="137" customFormat="1" ht="112.5" x14ac:dyDescent="0.25">
      <c r="B124" s="2197"/>
      <c r="C124" s="2197"/>
      <c r="D124" s="2197"/>
      <c r="E124" s="2197"/>
      <c r="F124" s="2197"/>
      <c r="G124" s="2197"/>
      <c r="H124" s="2199"/>
      <c r="I124" s="2197"/>
      <c r="J124" s="1732" t="s">
        <v>5330</v>
      </c>
      <c r="K124" s="1733" t="s">
        <v>5331</v>
      </c>
      <c r="L124" s="2197"/>
      <c r="M124" s="2197"/>
      <c r="N124" s="2197"/>
      <c r="O124" s="2197"/>
      <c r="P124" s="2184"/>
      <c r="Q124" s="2185"/>
    </row>
    <row r="125" spans="2:17" s="137" customFormat="1" ht="37.5" x14ac:dyDescent="0.25">
      <c r="B125" s="2197"/>
      <c r="C125" s="2197"/>
      <c r="D125" s="2197"/>
      <c r="E125" s="2197"/>
      <c r="F125" s="2197"/>
      <c r="G125" s="2197"/>
      <c r="H125" s="2199"/>
      <c r="I125" s="2197"/>
      <c r="J125" s="1732" t="s">
        <v>5332</v>
      </c>
      <c r="K125" s="1733" t="s">
        <v>5333</v>
      </c>
      <c r="L125" s="2197"/>
      <c r="M125" s="2197"/>
      <c r="N125" s="2197"/>
      <c r="O125" s="2197"/>
      <c r="P125" s="2184"/>
      <c r="Q125" s="2185"/>
    </row>
    <row r="126" spans="2:17" s="137" customFormat="1" ht="37.5" x14ac:dyDescent="0.25">
      <c r="B126" s="2197"/>
      <c r="C126" s="2197"/>
      <c r="D126" s="2197"/>
      <c r="E126" s="2197"/>
      <c r="F126" s="2197"/>
      <c r="G126" s="2197"/>
      <c r="H126" s="2199"/>
      <c r="I126" s="2197"/>
      <c r="J126" s="1732" t="s">
        <v>5332</v>
      </c>
      <c r="K126" s="1733" t="s">
        <v>5334</v>
      </c>
      <c r="L126" s="2197"/>
      <c r="M126" s="2197"/>
      <c r="N126" s="2197"/>
      <c r="O126" s="2197"/>
      <c r="P126" s="2184"/>
      <c r="Q126" s="2185"/>
    </row>
    <row r="127" spans="2:17" s="137" customFormat="1" ht="37.5" x14ac:dyDescent="0.25">
      <c r="B127" s="2197"/>
      <c r="C127" s="2197"/>
      <c r="D127" s="2197"/>
      <c r="E127" s="2197"/>
      <c r="F127" s="2197"/>
      <c r="G127" s="2197"/>
      <c r="H127" s="2199"/>
      <c r="I127" s="2197"/>
      <c r="J127" s="1732" t="s">
        <v>5332</v>
      </c>
      <c r="K127" s="1733" t="s">
        <v>5335</v>
      </c>
      <c r="L127" s="2197"/>
      <c r="M127" s="2197"/>
      <c r="N127" s="2197"/>
      <c r="O127" s="2197"/>
      <c r="P127" s="2184"/>
      <c r="Q127" s="2185"/>
    </row>
    <row r="128" spans="2:17" s="137" customFormat="1" ht="37.5" x14ac:dyDescent="0.25">
      <c r="B128" s="2197"/>
      <c r="C128" s="2197"/>
      <c r="D128" s="2197"/>
      <c r="E128" s="2197"/>
      <c r="F128" s="2197"/>
      <c r="G128" s="2197"/>
      <c r="H128" s="2199"/>
      <c r="I128" s="2197"/>
      <c r="J128" s="1732" t="s">
        <v>50</v>
      </c>
      <c r="K128" s="1733" t="s">
        <v>5336</v>
      </c>
      <c r="L128" s="2197"/>
      <c r="M128" s="2197"/>
      <c r="N128" s="2197"/>
      <c r="O128" s="2197"/>
      <c r="P128" s="2184"/>
      <c r="Q128" s="2185"/>
    </row>
    <row r="129" spans="2:17" s="137" customFormat="1" ht="37.5" x14ac:dyDescent="0.25">
      <c r="B129" s="2197"/>
      <c r="C129" s="2197"/>
      <c r="D129" s="2197"/>
      <c r="E129" s="2197"/>
      <c r="F129" s="2197"/>
      <c r="G129" s="2197"/>
      <c r="H129" s="2199"/>
      <c r="I129" s="2197"/>
      <c r="J129" s="1734" t="s">
        <v>50</v>
      </c>
      <c r="K129" s="1735" t="s">
        <v>5337</v>
      </c>
      <c r="L129" s="2197"/>
      <c r="M129" s="2197"/>
      <c r="N129" s="2197"/>
      <c r="O129" s="2197"/>
      <c r="P129" s="2184"/>
      <c r="Q129" s="2185"/>
    </row>
    <row r="130" spans="2:17" s="137" customFormat="1" ht="75" x14ac:dyDescent="0.25">
      <c r="B130" s="2189"/>
      <c r="C130" s="2189"/>
      <c r="D130" s="2189"/>
      <c r="E130" s="2189"/>
      <c r="F130" s="2189"/>
      <c r="G130" s="2189"/>
      <c r="H130" s="2200"/>
      <c r="I130" s="2189"/>
      <c r="J130" s="1732" t="s">
        <v>5338</v>
      </c>
      <c r="K130" s="1735" t="s">
        <v>5339</v>
      </c>
      <c r="L130" s="2189"/>
      <c r="M130" s="2189"/>
      <c r="N130" s="2189"/>
      <c r="O130" s="2189"/>
      <c r="P130" s="2186"/>
      <c r="Q130" s="2187"/>
    </row>
    <row r="131" spans="2:17" s="137" customFormat="1" x14ac:dyDescent="0.25">
      <c r="B131" s="2196" t="s">
        <v>5311</v>
      </c>
      <c r="C131" s="2188" t="s">
        <v>133</v>
      </c>
      <c r="D131" s="2190" t="s">
        <v>5340</v>
      </c>
      <c r="E131" s="2190">
        <v>50929036</v>
      </c>
      <c r="F131" s="2190" t="s">
        <v>191</v>
      </c>
      <c r="G131" s="2188" t="s">
        <v>125</v>
      </c>
      <c r="H131" s="2192">
        <v>38680</v>
      </c>
      <c r="I131" s="2190" t="s">
        <v>5341</v>
      </c>
      <c r="J131" s="2190" t="s">
        <v>4850</v>
      </c>
      <c r="K131" s="2192" t="s">
        <v>5342</v>
      </c>
      <c r="L131" s="2190" t="s">
        <v>146</v>
      </c>
      <c r="M131" s="2190" t="s">
        <v>19</v>
      </c>
      <c r="N131" s="2190" t="s">
        <v>19</v>
      </c>
      <c r="O131" s="2190" t="s">
        <v>19</v>
      </c>
      <c r="P131" s="2182" t="s">
        <v>5343</v>
      </c>
      <c r="Q131" s="2183"/>
    </row>
    <row r="132" spans="2:17" s="137" customFormat="1" x14ac:dyDescent="0.25">
      <c r="B132" s="2189"/>
      <c r="C132" s="2189"/>
      <c r="D132" s="2191"/>
      <c r="E132" s="2191"/>
      <c r="F132" s="2191"/>
      <c r="G132" s="2189"/>
      <c r="H132" s="2194"/>
      <c r="I132" s="2191"/>
      <c r="J132" s="2191"/>
      <c r="K132" s="2194"/>
      <c r="L132" s="2191"/>
      <c r="M132" s="2191"/>
      <c r="N132" s="2191"/>
      <c r="O132" s="2191"/>
      <c r="P132" s="2186"/>
      <c r="Q132" s="2187"/>
    </row>
    <row r="133" spans="2:17" s="137" customFormat="1" ht="37.5" x14ac:dyDescent="0.25">
      <c r="B133" s="2196" t="s">
        <v>5311</v>
      </c>
      <c r="C133" s="2188" t="s">
        <v>133</v>
      </c>
      <c r="D133" s="2190" t="s">
        <v>5344</v>
      </c>
      <c r="E133" s="2190">
        <v>32144714</v>
      </c>
      <c r="F133" s="2190" t="s">
        <v>124</v>
      </c>
      <c r="G133" s="2188" t="s">
        <v>5345</v>
      </c>
      <c r="H133" s="2192">
        <v>37750</v>
      </c>
      <c r="I133" s="2190"/>
      <c r="J133" s="1732" t="s">
        <v>5346</v>
      </c>
      <c r="K133" s="1733" t="s">
        <v>5347</v>
      </c>
      <c r="L133" s="2190" t="s">
        <v>146</v>
      </c>
      <c r="M133" s="2190" t="s">
        <v>19</v>
      </c>
      <c r="N133" s="2190" t="s">
        <v>19</v>
      </c>
      <c r="O133" s="2190" t="s">
        <v>19</v>
      </c>
      <c r="P133" s="2182" t="s">
        <v>5318</v>
      </c>
      <c r="Q133" s="2183"/>
    </row>
    <row r="134" spans="2:17" s="137" customFormat="1" ht="37.5" x14ac:dyDescent="0.25">
      <c r="B134" s="2197"/>
      <c r="C134" s="2197"/>
      <c r="D134" s="2195"/>
      <c r="E134" s="2195"/>
      <c r="F134" s="2195"/>
      <c r="G134" s="2197"/>
      <c r="H134" s="2193"/>
      <c r="I134" s="2195"/>
      <c r="J134" s="1732" t="s">
        <v>5348</v>
      </c>
      <c r="K134" s="1733" t="s">
        <v>5349</v>
      </c>
      <c r="L134" s="2195"/>
      <c r="M134" s="2195"/>
      <c r="N134" s="2195"/>
      <c r="O134" s="2195"/>
      <c r="P134" s="2184"/>
      <c r="Q134" s="2185"/>
    </row>
    <row r="135" spans="2:17" s="137" customFormat="1" ht="93.75" x14ac:dyDescent="0.25">
      <c r="B135" s="2197"/>
      <c r="C135" s="2197"/>
      <c r="D135" s="2195"/>
      <c r="E135" s="2195"/>
      <c r="F135" s="2195"/>
      <c r="G135" s="2197"/>
      <c r="H135" s="2193"/>
      <c r="I135" s="2195"/>
      <c r="J135" s="1732" t="s">
        <v>5350</v>
      </c>
      <c r="K135" s="1733"/>
      <c r="L135" s="2195"/>
      <c r="M135" s="2195"/>
      <c r="N135" s="2195"/>
      <c r="O135" s="2195"/>
      <c r="P135" s="2184"/>
      <c r="Q135" s="2185"/>
    </row>
    <row r="136" spans="2:17" s="137" customFormat="1" ht="56.25" x14ac:dyDescent="0.25">
      <c r="B136" s="2197"/>
      <c r="C136" s="2197"/>
      <c r="D136" s="2195"/>
      <c r="E136" s="2195"/>
      <c r="F136" s="2195"/>
      <c r="G136" s="2197"/>
      <c r="H136" s="2193"/>
      <c r="I136" s="2195"/>
      <c r="J136" s="1732" t="s">
        <v>5351</v>
      </c>
      <c r="K136" s="1733">
        <v>41944</v>
      </c>
      <c r="L136" s="2195"/>
      <c r="M136" s="2195"/>
      <c r="N136" s="2195"/>
      <c r="O136" s="2195"/>
      <c r="P136" s="2184"/>
      <c r="Q136" s="2185"/>
    </row>
    <row r="137" spans="2:17" s="137" customFormat="1" ht="56.25" x14ac:dyDescent="0.25">
      <c r="B137" s="2189"/>
      <c r="C137" s="2189"/>
      <c r="D137" s="2191"/>
      <c r="E137" s="2191"/>
      <c r="F137" s="2191"/>
      <c r="G137" s="2189"/>
      <c r="H137" s="2194"/>
      <c r="I137" s="2191"/>
      <c r="J137" s="1732" t="s">
        <v>5351</v>
      </c>
      <c r="K137" s="1733" t="s">
        <v>5352</v>
      </c>
      <c r="L137" s="2191"/>
      <c r="M137" s="2191"/>
      <c r="N137" s="2191"/>
      <c r="O137" s="2191"/>
      <c r="P137" s="2186"/>
      <c r="Q137" s="2187"/>
    </row>
    <row r="138" spans="2:17" s="137" customFormat="1" ht="75" x14ac:dyDescent="0.25">
      <c r="B138" s="2196" t="s">
        <v>5311</v>
      </c>
      <c r="C138" s="2188" t="s">
        <v>133</v>
      </c>
      <c r="D138" s="2190" t="s">
        <v>5353</v>
      </c>
      <c r="E138" s="2190">
        <v>34983396</v>
      </c>
      <c r="F138" s="2190" t="s">
        <v>191</v>
      </c>
      <c r="G138" s="2188" t="s">
        <v>651</v>
      </c>
      <c r="H138" s="2192">
        <v>32129</v>
      </c>
      <c r="I138" s="2190" t="s">
        <v>5354</v>
      </c>
      <c r="J138" s="1732" t="s">
        <v>196</v>
      </c>
      <c r="K138" s="1733" t="s">
        <v>5355</v>
      </c>
      <c r="L138" s="2190" t="s">
        <v>146</v>
      </c>
      <c r="M138" s="2190" t="s">
        <v>19</v>
      </c>
      <c r="N138" s="2190" t="s">
        <v>19</v>
      </c>
      <c r="O138" s="2190" t="s">
        <v>19</v>
      </c>
      <c r="P138" s="2182" t="s">
        <v>5356</v>
      </c>
      <c r="Q138" s="2183"/>
    </row>
    <row r="139" spans="2:17" s="137" customFormat="1" ht="75" x14ac:dyDescent="0.25">
      <c r="B139" s="2197"/>
      <c r="C139" s="2197"/>
      <c r="D139" s="2195"/>
      <c r="E139" s="2195"/>
      <c r="F139" s="2195"/>
      <c r="G139" s="2197"/>
      <c r="H139" s="2195"/>
      <c r="I139" s="2195"/>
      <c r="J139" s="1732" t="s">
        <v>5357</v>
      </c>
      <c r="K139" s="1733" t="s">
        <v>5358</v>
      </c>
      <c r="L139" s="2191"/>
      <c r="M139" s="2191"/>
      <c r="N139" s="2191"/>
      <c r="O139" s="2191"/>
      <c r="P139" s="2186"/>
      <c r="Q139" s="2187"/>
    </row>
    <row r="140" spans="2:17" s="137" customFormat="1" ht="37.5" x14ac:dyDescent="0.25">
      <c r="B140" s="2196" t="s">
        <v>5359</v>
      </c>
      <c r="C140" s="2188" t="s">
        <v>133</v>
      </c>
      <c r="D140" s="2190" t="s">
        <v>5360</v>
      </c>
      <c r="E140" s="2190">
        <v>25970649</v>
      </c>
      <c r="F140" s="2190" t="s">
        <v>249</v>
      </c>
      <c r="G140" s="2188" t="s">
        <v>5361</v>
      </c>
      <c r="H140" s="2192">
        <v>39066</v>
      </c>
      <c r="I140" s="2190"/>
      <c r="J140" s="1732" t="s">
        <v>5362</v>
      </c>
      <c r="K140" s="1733" t="s">
        <v>5363</v>
      </c>
      <c r="L140" s="1732" t="s">
        <v>146</v>
      </c>
      <c r="M140" s="1732" t="s">
        <v>19</v>
      </c>
      <c r="N140" s="1732" t="s">
        <v>19</v>
      </c>
      <c r="O140" s="1732" t="s">
        <v>19</v>
      </c>
      <c r="P140" s="2154"/>
      <c r="Q140" s="2155"/>
    </row>
    <row r="141" spans="2:17" s="137" customFormat="1" ht="56.25" x14ac:dyDescent="0.25">
      <c r="B141" s="2197"/>
      <c r="C141" s="2197"/>
      <c r="D141" s="2195"/>
      <c r="E141" s="2195"/>
      <c r="F141" s="2195"/>
      <c r="G141" s="2197"/>
      <c r="H141" s="2193"/>
      <c r="I141" s="2195"/>
      <c r="J141" s="1732" t="s">
        <v>244</v>
      </c>
      <c r="K141" s="1733" t="s">
        <v>5364</v>
      </c>
      <c r="L141" s="1732" t="s">
        <v>146</v>
      </c>
      <c r="M141" s="1732"/>
      <c r="N141" s="1732"/>
      <c r="O141" s="1732"/>
      <c r="P141" s="2154"/>
      <c r="Q141" s="2155"/>
    </row>
    <row r="142" spans="2:17" s="137" customFormat="1" ht="37.5" x14ac:dyDescent="0.25">
      <c r="B142" s="2197"/>
      <c r="C142" s="2197"/>
      <c r="D142" s="2195"/>
      <c r="E142" s="2195"/>
      <c r="F142" s="2195"/>
      <c r="G142" s="2197"/>
      <c r="H142" s="2193"/>
      <c r="I142" s="2195"/>
      <c r="J142" s="1732" t="s">
        <v>250</v>
      </c>
      <c r="K142" s="1733" t="s">
        <v>5365</v>
      </c>
      <c r="L142" s="1732"/>
      <c r="M142" s="1732"/>
      <c r="N142" s="1732"/>
      <c r="O142" s="1732"/>
      <c r="P142" s="2154" t="s">
        <v>5366</v>
      </c>
      <c r="Q142" s="2155"/>
    </row>
    <row r="143" spans="2:17" s="137" customFormat="1" ht="56.25" x14ac:dyDescent="0.25">
      <c r="B143" s="2197"/>
      <c r="C143" s="2197"/>
      <c r="D143" s="2195"/>
      <c r="E143" s="2195"/>
      <c r="F143" s="2195"/>
      <c r="G143" s="2197"/>
      <c r="H143" s="2193"/>
      <c r="I143" s="2195"/>
      <c r="J143" s="1732" t="s">
        <v>196</v>
      </c>
      <c r="K143" s="1733" t="s">
        <v>251</v>
      </c>
      <c r="L143" s="1732" t="s">
        <v>146</v>
      </c>
      <c r="M143" s="1732"/>
      <c r="N143" s="1732"/>
      <c r="O143" s="1732"/>
      <c r="P143" s="2154"/>
      <c r="Q143" s="2155"/>
    </row>
    <row r="144" spans="2:17" s="137" customFormat="1" ht="56.25" x14ac:dyDescent="0.25">
      <c r="B144" s="2189"/>
      <c r="C144" s="2189"/>
      <c r="D144" s="2191"/>
      <c r="E144" s="2191"/>
      <c r="F144" s="2191"/>
      <c r="G144" s="2189"/>
      <c r="H144" s="2194"/>
      <c r="I144" s="2191"/>
      <c r="J144" s="1732" t="s">
        <v>252</v>
      </c>
      <c r="K144" s="1733" t="s">
        <v>5367</v>
      </c>
      <c r="L144" s="1732"/>
      <c r="M144" s="1732"/>
      <c r="N144" s="1732"/>
      <c r="O144" s="1732"/>
      <c r="P144" s="2154" t="s">
        <v>5368</v>
      </c>
      <c r="Q144" s="2155"/>
    </row>
    <row r="145" spans="2:17" s="137" customFormat="1" ht="56.25" x14ac:dyDescent="0.25">
      <c r="B145" s="2196" t="s">
        <v>5311</v>
      </c>
      <c r="C145" s="2188" t="s">
        <v>133</v>
      </c>
      <c r="D145" s="2190" t="s">
        <v>5369</v>
      </c>
      <c r="E145" s="2190">
        <v>50710698</v>
      </c>
      <c r="F145" s="2190" t="s">
        <v>124</v>
      </c>
      <c r="G145" s="2188" t="s">
        <v>253</v>
      </c>
      <c r="H145" s="2192">
        <v>39436</v>
      </c>
      <c r="I145" s="2190">
        <v>104125</v>
      </c>
      <c r="J145" s="1732" t="s">
        <v>5370</v>
      </c>
      <c r="K145" s="1733" t="s">
        <v>5371</v>
      </c>
      <c r="L145" s="2190" t="s">
        <v>146</v>
      </c>
      <c r="M145" s="2190" t="s">
        <v>19</v>
      </c>
      <c r="N145" s="2190" t="s">
        <v>19</v>
      </c>
      <c r="O145" s="2190" t="s">
        <v>19</v>
      </c>
      <c r="P145" s="2182"/>
      <c r="Q145" s="2183"/>
    </row>
    <row r="146" spans="2:17" s="137" customFormat="1" ht="56.25" x14ac:dyDescent="0.25">
      <c r="B146" s="2197"/>
      <c r="C146" s="2197"/>
      <c r="D146" s="2195"/>
      <c r="E146" s="2195"/>
      <c r="F146" s="2195"/>
      <c r="G146" s="2197"/>
      <c r="H146" s="2193"/>
      <c r="I146" s="2195"/>
      <c r="J146" s="1732" t="s">
        <v>5370</v>
      </c>
      <c r="K146" s="1733" t="s">
        <v>5372</v>
      </c>
      <c r="L146" s="2195"/>
      <c r="M146" s="2195"/>
      <c r="N146" s="2195"/>
      <c r="O146" s="2195"/>
      <c r="P146" s="2184"/>
      <c r="Q146" s="2185"/>
    </row>
    <row r="147" spans="2:17" s="137" customFormat="1" ht="56.25" x14ac:dyDescent="0.25">
      <c r="B147" s="2197"/>
      <c r="C147" s="2197"/>
      <c r="D147" s="2195"/>
      <c r="E147" s="2195"/>
      <c r="F147" s="2195"/>
      <c r="G147" s="2197"/>
      <c r="H147" s="2193"/>
      <c r="I147" s="2195"/>
      <c r="J147" s="1732" t="s">
        <v>5370</v>
      </c>
      <c r="K147" s="1733" t="s">
        <v>5373</v>
      </c>
      <c r="L147" s="2195"/>
      <c r="M147" s="2195"/>
      <c r="N147" s="2195"/>
      <c r="O147" s="2195"/>
      <c r="P147" s="2184"/>
      <c r="Q147" s="2185"/>
    </row>
    <row r="148" spans="2:17" s="137" customFormat="1" ht="56.25" x14ac:dyDescent="0.25">
      <c r="B148" s="2197"/>
      <c r="C148" s="2197"/>
      <c r="D148" s="2195"/>
      <c r="E148" s="2195"/>
      <c r="F148" s="2195"/>
      <c r="G148" s="2197"/>
      <c r="H148" s="2193"/>
      <c r="I148" s="2195"/>
      <c r="J148" s="1732" t="s">
        <v>5370</v>
      </c>
      <c r="K148" s="1733" t="s">
        <v>5374</v>
      </c>
      <c r="L148" s="2195"/>
      <c r="M148" s="2195"/>
      <c r="N148" s="2195"/>
      <c r="O148" s="2195"/>
      <c r="P148" s="2184"/>
      <c r="Q148" s="2185"/>
    </row>
    <row r="149" spans="2:17" s="137" customFormat="1" ht="56.25" x14ac:dyDescent="0.25">
      <c r="B149" s="2197"/>
      <c r="C149" s="2197"/>
      <c r="D149" s="2195"/>
      <c r="E149" s="2195"/>
      <c r="F149" s="2195"/>
      <c r="G149" s="2197"/>
      <c r="H149" s="2193"/>
      <c r="I149" s="2195"/>
      <c r="J149" s="1732" t="s">
        <v>5370</v>
      </c>
      <c r="K149" s="1733" t="s">
        <v>5375</v>
      </c>
      <c r="L149" s="2195"/>
      <c r="M149" s="2195"/>
      <c r="N149" s="2195"/>
      <c r="O149" s="2195"/>
      <c r="P149" s="2184"/>
      <c r="Q149" s="2185"/>
    </row>
    <row r="150" spans="2:17" s="137" customFormat="1" ht="37.5" x14ac:dyDescent="0.25">
      <c r="B150" s="2197"/>
      <c r="C150" s="2197"/>
      <c r="D150" s="2195"/>
      <c r="E150" s="2195"/>
      <c r="F150" s="2195"/>
      <c r="G150" s="2197"/>
      <c r="H150" s="2193"/>
      <c r="I150" s="2195"/>
      <c r="J150" s="1732" t="s">
        <v>5376</v>
      </c>
      <c r="K150" s="1733" t="s">
        <v>5377</v>
      </c>
      <c r="L150" s="2195"/>
      <c r="M150" s="2195"/>
      <c r="N150" s="2195"/>
      <c r="O150" s="2195"/>
      <c r="P150" s="2184"/>
      <c r="Q150" s="2185"/>
    </row>
    <row r="151" spans="2:17" s="137" customFormat="1" ht="37.5" x14ac:dyDescent="0.25">
      <c r="B151" s="2197"/>
      <c r="C151" s="2197"/>
      <c r="D151" s="2195"/>
      <c r="E151" s="2195"/>
      <c r="F151" s="2195"/>
      <c r="G151" s="2197"/>
      <c r="H151" s="2193"/>
      <c r="I151" s="2195"/>
      <c r="J151" s="1732" t="s">
        <v>5376</v>
      </c>
      <c r="K151" s="1733" t="s">
        <v>5378</v>
      </c>
      <c r="L151" s="2195"/>
      <c r="M151" s="2195"/>
      <c r="N151" s="2195"/>
      <c r="O151" s="2195"/>
      <c r="P151" s="2184"/>
      <c r="Q151" s="2185"/>
    </row>
    <row r="152" spans="2:17" s="137" customFormat="1" ht="37.5" x14ac:dyDescent="0.25">
      <c r="B152" s="2197"/>
      <c r="C152" s="2197"/>
      <c r="D152" s="2195"/>
      <c r="E152" s="2195"/>
      <c r="F152" s="2195"/>
      <c r="G152" s="2197"/>
      <c r="H152" s="2193"/>
      <c r="I152" s="2195"/>
      <c r="J152" s="1732" t="s">
        <v>5376</v>
      </c>
      <c r="K152" s="1733" t="s">
        <v>5379</v>
      </c>
      <c r="L152" s="2195"/>
      <c r="M152" s="2195"/>
      <c r="N152" s="2195"/>
      <c r="O152" s="2195"/>
      <c r="P152" s="2184"/>
      <c r="Q152" s="2185"/>
    </row>
    <row r="153" spans="2:17" s="137" customFormat="1" ht="37.5" x14ac:dyDescent="0.25">
      <c r="B153" s="2197"/>
      <c r="C153" s="2197"/>
      <c r="D153" s="2195"/>
      <c r="E153" s="2195"/>
      <c r="F153" s="2195"/>
      <c r="G153" s="2197"/>
      <c r="H153" s="2193"/>
      <c r="I153" s="2195"/>
      <c r="J153" s="1732" t="s">
        <v>5376</v>
      </c>
      <c r="K153" s="1733" t="s">
        <v>5380</v>
      </c>
      <c r="L153" s="2195"/>
      <c r="M153" s="2195"/>
      <c r="N153" s="2195"/>
      <c r="O153" s="2195"/>
      <c r="P153" s="2184"/>
      <c r="Q153" s="2185"/>
    </row>
    <row r="154" spans="2:17" s="137" customFormat="1" ht="75" x14ac:dyDescent="0.25">
      <c r="B154" s="2197"/>
      <c r="C154" s="2197"/>
      <c r="D154" s="2195"/>
      <c r="E154" s="2195"/>
      <c r="F154" s="2195"/>
      <c r="G154" s="2197"/>
      <c r="H154" s="2193"/>
      <c r="I154" s="2195"/>
      <c r="J154" s="1732" t="s">
        <v>5381</v>
      </c>
      <c r="K154" s="1733" t="s">
        <v>5382</v>
      </c>
      <c r="L154" s="2195"/>
      <c r="M154" s="2195"/>
      <c r="N154" s="2195"/>
      <c r="O154" s="2195"/>
      <c r="P154" s="2184"/>
      <c r="Q154" s="2185"/>
    </row>
    <row r="155" spans="2:17" s="137" customFormat="1" ht="37.5" x14ac:dyDescent="0.25">
      <c r="B155" s="2197"/>
      <c r="C155" s="2197"/>
      <c r="D155" s="2195"/>
      <c r="E155" s="2195"/>
      <c r="F155" s="2195"/>
      <c r="G155" s="2197"/>
      <c r="H155" s="2193"/>
      <c r="I155" s="2195"/>
      <c r="J155" s="1732" t="s">
        <v>125</v>
      </c>
      <c r="K155" s="1733" t="s">
        <v>5383</v>
      </c>
      <c r="L155" s="2195"/>
      <c r="M155" s="2195"/>
      <c r="N155" s="2195"/>
      <c r="O155" s="2195"/>
      <c r="P155" s="2184"/>
      <c r="Q155" s="2185"/>
    </row>
    <row r="156" spans="2:17" s="137" customFormat="1" ht="56.25" x14ac:dyDescent="0.25">
      <c r="B156" s="2197"/>
      <c r="C156" s="2197"/>
      <c r="D156" s="2195"/>
      <c r="E156" s="2195"/>
      <c r="F156" s="2195"/>
      <c r="G156" s="2197"/>
      <c r="H156" s="2193"/>
      <c r="I156" s="2195"/>
      <c r="J156" s="1732" t="s">
        <v>196</v>
      </c>
      <c r="K156" s="1733" t="s">
        <v>5384</v>
      </c>
      <c r="L156" s="2195"/>
      <c r="M156" s="2195"/>
      <c r="N156" s="2195"/>
      <c r="O156" s="2195"/>
      <c r="P156" s="2184"/>
      <c r="Q156" s="2185"/>
    </row>
    <row r="157" spans="2:17" s="137" customFormat="1" ht="56.25" x14ac:dyDescent="0.25">
      <c r="B157" s="2189"/>
      <c r="C157" s="2189"/>
      <c r="D157" s="2191"/>
      <c r="E157" s="2191"/>
      <c r="F157" s="2191"/>
      <c r="G157" s="2189"/>
      <c r="H157" s="2194"/>
      <c r="I157" s="2191"/>
      <c r="J157" s="1732" t="s">
        <v>5385</v>
      </c>
      <c r="K157" s="1733"/>
      <c r="L157" s="2191"/>
      <c r="M157" s="2191"/>
      <c r="N157" s="2191"/>
      <c r="O157" s="2191"/>
      <c r="P157" s="2186"/>
      <c r="Q157" s="2187"/>
    </row>
    <row r="158" spans="2:17" s="137" customFormat="1" ht="37.5" x14ac:dyDescent="0.25">
      <c r="B158" s="2188" t="s">
        <v>5386</v>
      </c>
      <c r="C158" s="2099" t="s">
        <v>111</v>
      </c>
      <c r="D158" s="2188" t="s">
        <v>4867</v>
      </c>
      <c r="E158" s="2190">
        <v>50917406</v>
      </c>
      <c r="F158" s="2190" t="s">
        <v>164</v>
      </c>
      <c r="G158" s="2188" t="s">
        <v>5387</v>
      </c>
      <c r="H158" s="2190" t="s">
        <v>200</v>
      </c>
      <c r="I158" s="2099"/>
      <c r="J158" s="1732" t="s">
        <v>193</v>
      </c>
      <c r="K158" s="1733" t="s">
        <v>5388</v>
      </c>
      <c r="L158" s="1732" t="s">
        <v>146</v>
      </c>
      <c r="M158" s="1732" t="s">
        <v>19</v>
      </c>
      <c r="N158" s="1732" t="s">
        <v>19</v>
      </c>
      <c r="O158" s="1732" t="s">
        <v>19</v>
      </c>
      <c r="P158" s="2154"/>
      <c r="Q158" s="2155"/>
    </row>
    <row r="159" spans="2:17" s="137" customFormat="1" ht="150" x14ac:dyDescent="0.25">
      <c r="B159" s="2189"/>
      <c r="C159" s="2100"/>
      <c r="D159" s="2189"/>
      <c r="E159" s="2191"/>
      <c r="F159" s="2191"/>
      <c r="G159" s="2189"/>
      <c r="H159" s="2191"/>
      <c r="I159" s="2100"/>
      <c r="J159" s="1732" t="s">
        <v>214</v>
      </c>
      <c r="K159" s="1733" t="s">
        <v>5389</v>
      </c>
      <c r="L159" s="1732"/>
      <c r="M159" s="1732"/>
      <c r="N159" s="1732"/>
      <c r="O159" s="1732"/>
      <c r="P159" s="2154"/>
      <c r="Q159" s="2155"/>
    </row>
    <row r="160" spans="2:17" s="137" customFormat="1" ht="56.25" x14ac:dyDescent="0.25">
      <c r="B160" s="1115" t="s">
        <v>5386</v>
      </c>
      <c r="C160" s="1730" t="s">
        <v>254</v>
      </c>
      <c r="D160" s="1732" t="s">
        <v>5390</v>
      </c>
      <c r="E160" s="1732">
        <v>29875812</v>
      </c>
      <c r="F160" s="1732" t="s">
        <v>5391</v>
      </c>
      <c r="G160" s="1731">
        <v>38424</v>
      </c>
      <c r="H160" s="1732" t="s">
        <v>5392</v>
      </c>
      <c r="I160" s="1732"/>
      <c r="J160" s="1732" t="s">
        <v>5393</v>
      </c>
      <c r="K160" s="1733" t="s">
        <v>5394</v>
      </c>
      <c r="L160" s="1732" t="s">
        <v>146</v>
      </c>
      <c r="M160" s="1732" t="s">
        <v>19</v>
      </c>
      <c r="N160" s="1732" t="s">
        <v>19</v>
      </c>
      <c r="O160" s="1732" t="s">
        <v>19</v>
      </c>
      <c r="P160" s="2154"/>
      <c r="Q160" s="2155"/>
    </row>
    <row r="161" spans="1:17" s="137" customFormat="1" ht="56.25" x14ac:dyDescent="0.25">
      <c r="B161" s="1730" t="s">
        <v>5395</v>
      </c>
      <c r="C161" s="1730" t="s">
        <v>111</v>
      </c>
      <c r="D161" s="1732" t="s">
        <v>5396</v>
      </c>
      <c r="E161" s="1732">
        <v>50916267</v>
      </c>
      <c r="F161" s="1732" t="s">
        <v>191</v>
      </c>
      <c r="G161" s="1731">
        <v>37070</v>
      </c>
      <c r="H161" s="1732" t="s">
        <v>192</v>
      </c>
      <c r="I161" s="1732"/>
      <c r="J161" s="1732" t="s">
        <v>5351</v>
      </c>
      <c r="K161" s="1733" t="s">
        <v>5397</v>
      </c>
      <c r="L161" s="1732" t="s">
        <v>146</v>
      </c>
      <c r="M161" s="1732" t="s">
        <v>19</v>
      </c>
      <c r="N161" s="1732" t="s">
        <v>19</v>
      </c>
      <c r="O161" s="1732" t="s">
        <v>19</v>
      </c>
      <c r="P161" s="2154"/>
      <c r="Q161" s="2155"/>
    </row>
    <row r="162" spans="1:17" s="137" customFormat="1" ht="75" x14ac:dyDescent="0.25">
      <c r="B162" s="1730" t="s">
        <v>5395</v>
      </c>
      <c r="C162" s="1730" t="s">
        <v>254</v>
      </c>
      <c r="D162" s="1732" t="s">
        <v>5398</v>
      </c>
      <c r="E162" s="1732">
        <v>50945898</v>
      </c>
      <c r="F162" s="1732" t="s">
        <v>124</v>
      </c>
      <c r="G162" s="1731">
        <v>38701</v>
      </c>
      <c r="H162" s="1732" t="s">
        <v>255</v>
      </c>
      <c r="I162" s="1732">
        <v>113240</v>
      </c>
      <c r="J162" s="1732" t="s">
        <v>5399</v>
      </c>
      <c r="K162" s="1733" t="s">
        <v>5400</v>
      </c>
      <c r="L162" s="1732" t="s">
        <v>146</v>
      </c>
      <c r="M162" s="1732" t="s">
        <v>19</v>
      </c>
      <c r="N162" s="1732" t="s">
        <v>19</v>
      </c>
      <c r="O162" s="1732" t="s">
        <v>19</v>
      </c>
      <c r="P162" s="2154"/>
      <c r="Q162" s="2155"/>
    </row>
    <row r="163" spans="1:17" s="137" customFormat="1" ht="56.25" x14ac:dyDescent="0.25">
      <c r="B163" s="1115" t="s">
        <v>5401</v>
      </c>
      <c r="C163" s="1115" t="s">
        <v>256</v>
      </c>
      <c r="D163" s="1734" t="s">
        <v>5402</v>
      </c>
      <c r="E163" s="1734">
        <v>50956384</v>
      </c>
      <c r="F163" s="1734" t="s">
        <v>4878</v>
      </c>
      <c r="G163" s="1736">
        <v>35473</v>
      </c>
      <c r="H163" s="1734" t="s">
        <v>192</v>
      </c>
      <c r="I163" s="1734" t="s">
        <v>86</v>
      </c>
      <c r="J163" s="1732" t="s">
        <v>236</v>
      </c>
      <c r="K163" s="1733" t="s">
        <v>5403</v>
      </c>
      <c r="L163" s="1732" t="s">
        <v>146</v>
      </c>
      <c r="M163" s="1732" t="s">
        <v>19</v>
      </c>
      <c r="N163" s="1732" t="s">
        <v>19</v>
      </c>
      <c r="O163" s="1732" t="s">
        <v>19</v>
      </c>
      <c r="P163" s="2154" t="s">
        <v>5404</v>
      </c>
      <c r="Q163" s="2155"/>
    </row>
    <row r="164" spans="1:17" s="137" customFormat="1" ht="37.5" x14ac:dyDescent="0.25">
      <c r="B164" s="1115" t="s">
        <v>5395</v>
      </c>
      <c r="C164" s="1115" t="s">
        <v>133</v>
      </c>
      <c r="D164" s="1734" t="s">
        <v>2792</v>
      </c>
      <c r="E164" s="1734">
        <v>1064995467</v>
      </c>
      <c r="F164" s="1734" t="s">
        <v>124</v>
      </c>
      <c r="G164" s="1736">
        <v>41626</v>
      </c>
      <c r="H164" s="1734" t="s">
        <v>125</v>
      </c>
      <c r="I164" s="1734">
        <v>141158</v>
      </c>
      <c r="J164" s="1732" t="s">
        <v>545</v>
      </c>
      <c r="K164" s="1733" t="s">
        <v>5405</v>
      </c>
      <c r="L164" s="1732" t="s">
        <v>146</v>
      </c>
      <c r="M164" s="1732" t="s">
        <v>63</v>
      </c>
      <c r="N164" s="1732" t="s">
        <v>19</v>
      </c>
      <c r="O164" s="1732" t="s">
        <v>19</v>
      </c>
      <c r="P164" s="2154" t="s">
        <v>5406</v>
      </c>
      <c r="Q164" s="2155"/>
    </row>
    <row r="165" spans="1:17" s="137" customFormat="1" ht="18.75" x14ac:dyDescent="0.25">
      <c r="B165" s="2179" t="s">
        <v>5395</v>
      </c>
      <c r="C165" s="2179" t="s">
        <v>246</v>
      </c>
      <c r="D165" s="2175" t="s">
        <v>5407</v>
      </c>
      <c r="E165" s="2175">
        <v>25801301</v>
      </c>
      <c r="F165" s="2175" t="s">
        <v>182</v>
      </c>
      <c r="G165" s="2180">
        <v>39064</v>
      </c>
      <c r="H165" s="2175" t="s">
        <v>5408</v>
      </c>
      <c r="I165" s="2176">
        <v>123574</v>
      </c>
      <c r="J165" s="1949" t="s">
        <v>5409</v>
      </c>
      <c r="K165" s="1949" t="s">
        <v>5410</v>
      </c>
      <c r="L165" s="1732" t="s">
        <v>146</v>
      </c>
      <c r="M165" s="1732" t="s">
        <v>19</v>
      </c>
      <c r="N165" s="1732" t="s">
        <v>19</v>
      </c>
      <c r="O165" s="1732" t="s">
        <v>19</v>
      </c>
      <c r="P165" s="2178"/>
      <c r="Q165" s="2178"/>
    </row>
    <row r="166" spans="1:17" ht="18.75" x14ac:dyDescent="0.25">
      <c r="A166" s="51"/>
      <c r="B166" s="2031"/>
      <c r="C166" s="2031"/>
      <c r="D166" s="2040"/>
      <c r="E166" s="2040"/>
      <c r="F166" s="2040"/>
      <c r="G166" s="2181"/>
      <c r="H166" s="2040"/>
      <c r="I166" s="2177"/>
      <c r="J166" s="1926"/>
      <c r="K166" s="1926"/>
      <c r="L166" s="1737"/>
      <c r="M166" s="1511"/>
      <c r="N166" s="1511"/>
      <c r="O166" s="1511"/>
      <c r="P166" s="1985"/>
      <c r="Q166" s="1986"/>
    </row>
    <row r="168" spans="1:17" ht="15.75" thickBot="1" x14ac:dyDescent="0.3"/>
    <row r="169" spans="1:17" ht="27" thickBot="1" x14ac:dyDescent="0.3">
      <c r="B169" s="1903" t="s">
        <v>149</v>
      </c>
      <c r="C169" s="1904"/>
      <c r="D169" s="1904"/>
      <c r="E169" s="1904"/>
      <c r="F169" s="1904"/>
      <c r="G169" s="1904"/>
      <c r="H169" s="1904"/>
      <c r="I169" s="1904"/>
      <c r="J169" s="1904"/>
      <c r="K169" s="1904"/>
      <c r="L169" s="1904"/>
      <c r="M169" s="1904"/>
      <c r="N169" s="1905"/>
    </row>
    <row r="172" spans="1:17" ht="30" x14ac:dyDescent="0.25">
      <c r="B172" s="114" t="s">
        <v>18</v>
      </c>
      <c r="C172" s="114" t="s">
        <v>150</v>
      </c>
      <c r="D172" s="1898" t="s">
        <v>81</v>
      </c>
      <c r="E172" s="1900"/>
    </row>
    <row r="173" spans="1:17" ht="30" x14ac:dyDescent="0.25">
      <c r="B173" s="1528" t="s">
        <v>151</v>
      </c>
      <c r="C173" s="1488" t="s">
        <v>19</v>
      </c>
      <c r="D173" s="1949" t="s">
        <v>5411</v>
      </c>
      <c r="E173" s="1949"/>
    </row>
    <row r="176" spans="1:17" ht="26.25" x14ac:dyDescent="0.25">
      <c r="B176" s="2090" t="s">
        <v>152</v>
      </c>
      <c r="C176" s="2090"/>
      <c r="D176" s="2090"/>
      <c r="E176" s="2090"/>
      <c r="F176" s="2090"/>
      <c r="G176" s="2090"/>
      <c r="H176" s="2090"/>
      <c r="I176" s="2090"/>
      <c r="J176" s="2090"/>
      <c r="K176" s="2090"/>
      <c r="L176" s="2090"/>
      <c r="M176" s="2090"/>
      <c r="N176" s="2090"/>
      <c r="O176" s="2090"/>
      <c r="P176" s="2090"/>
    </row>
    <row r="179" spans="1:26" ht="26.25" x14ac:dyDescent="0.25">
      <c r="B179" s="2090" t="s">
        <v>153</v>
      </c>
      <c r="C179" s="2090"/>
      <c r="D179" s="2090"/>
      <c r="E179" s="2090"/>
      <c r="F179" s="2090"/>
      <c r="G179" s="2090"/>
      <c r="H179" s="2090"/>
      <c r="I179" s="2090"/>
      <c r="J179" s="2090"/>
      <c r="K179" s="2090"/>
      <c r="L179" s="2090"/>
      <c r="M179" s="2090"/>
      <c r="N179" s="2090"/>
      <c r="O179" s="2090"/>
      <c r="P179" s="2090"/>
      <c r="Q179" s="2090"/>
    </row>
    <row r="181" spans="1:26" ht="15.75" thickBot="1" x14ac:dyDescent="0.3">
      <c r="M181" s="58"/>
      <c r="N181" s="58"/>
    </row>
    <row r="182" spans="1:26" s="1523" customFormat="1" ht="60" x14ac:dyDescent="0.25">
      <c r="B182" s="155" t="s">
        <v>34</v>
      </c>
      <c r="C182" s="155" t="s">
        <v>35</v>
      </c>
      <c r="D182" s="155" t="s">
        <v>36</v>
      </c>
      <c r="E182" s="155" t="s">
        <v>37</v>
      </c>
      <c r="F182" s="155" t="s">
        <v>38</v>
      </c>
      <c r="G182" s="155" t="s">
        <v>39</v>
      </c>
      <c r="H182" s="155" t="s">
        <v>40</v>
      </c>
      <c r="I182" s="155" t="s">
        <v>41</v>
      </c>
      <c r="J182" s="155" t="s">
        <v>42</v>
      </c>
      <c r="K182" s="155" t="s">
        <v>43</v>
      </c>
      <c r="L182" s="155" t="s">
        <v>44</v>
      </c>
      <c r="M182" s="157" t="s">
        <v>45</v>
      </c>
      <c r="N182" s="155" t="s">
        <v>46</v>
      </c>
      <c r="O182" s="155" t="s">
        <v>47</v>
      </c>
      <c r="P182" s="1472" t="s">
        <v>48</v>
      </c>
      <c r="Q182" s="1472" t="s">
        <v>49</v>
      </c>
    </row>
    <row r="183" spans="1:26" s="232" customFormat="1" ht="31.5" x14ac:dyDescent="0.25">
      <c r="A183" s="219">
        <v>1</v>
      </c>
      <c r="B183" s="221" t="s">
        <v>5412</v>
      </c>
      <c r="C183" s="223" t="s">
        <v>5413</v>
      </c>
      <c r="D183" s="221" t="s">
        <v>5414</v>
      </c>
      <c r="E183" s="222" t="s">
        <v>5415</v>
      </c>
      <c r="F183" s="223" t="s">
        <v>20</v>
      </c>
      <c r="G183" s="1738">
        <v>0.25</v>
      </c>
      <c r="H183" s="269">
        <v>40266</v>
      </c>
      <c r="I183" s="269">
        <v>40450</v>
      </c>
      <c r="J183" s="225" t="s">
        <v>20</v>
      </c>
      <c r="K183" s="1739">
        <v>0</v>
      </c>
      <c r="L183" s="219">
        <v>6</v>
      </c>
      <c r="M183" s="231">
        <v>5809</v>
      </c>
      <c r="N183" s="270">
        <f>M183*G183</f>
        <v>1452.25</v>
      </c>
      <c r="O183" s="1740">
        <v>2197612350</v>
      </c>
      <c r="P183" s="230">
        <v>431</v>
      </c>
      <c r="Q183" s="2173" t="s">
        <v>5416</v>
      </c>
      <c r="R183" s="1725"/>
      <c r="S183" s="1725"/>
      <c r="T183" s="1725"/>
      <c r="U183" s="1725"/>
      <c r="V183" s="1725"/>
      <c r="W183" s="1725"/>
      <c r="X183" s="1725"/>
      <c r="Y183" s="1725"/>
      <c r="Z183" s="1725"/>
    </row>
    <row r="184" spans="1:26" s="232" customFormat="1" ht="31.5" x14ac:dyDescent="0.25">
      <c r="A184" s="219">
        <f>+A183+1</f>
        <v>2</v>
      </c>
      <c r="B184" s="221" t="s">
        <v>5412</v>
      </c>
      <c r="C184" s="223" t="s">
        <v>5417</v>
      </c>
      <c r="D184" s="221" t="s">
        <v>5418</v>
      </c>
      <c r="E184" s="222" t="s">
        <v>5419</v>
      </c>
      <c r="F184" s="223" t="s">
        <v>20</v>
      </c>
      <c r="G184" s="1738">
        <v>0.25</v>
      </c>
      <c r="H184" s="269">
        <v>40009</v>
      </c>
      <c r="I184" s="269">
        <v>40172</v>
      </c>
      <c r="J184" s="225" t="s">
        <v>20</v>
      </c>
      <c r="K184" s="1739">
        <v>0</v>
      </c>
      <c r="L184" s="219">
        <v>5.3</v>
      </c>
      <c r="M184" s="232">
        <v>4718</v>
      </c>
      <c r="N184" s="270">
        <f>M184*G184</f>
        <v>1179.5</v>
      </c>
      <c r="O184" s="1740">
        <v>1999954872</v>
      </c>
      <c r="P184" s="230" t="s">
        <v>5420</v>
      </c>
      <c r="Q184" s="2174"/>
      <c r="R184" s="1725"/>
      <c r="S184" s="1725"/>
      <c r="T184" s="1725"/>
      <c r="U184" s="1725"/>
      <c r="V184" s="1725"/>
      <c r="W184" s="1725"/>
      <c r="X184" s="1725"/>
      <c r="Y184" s="1725"/>
      <c r="Z184" s="1725"/>
    </row>
    <row r="185" spans="1:26" s="76" customFormat="1" x14ac:dyDescent="0.25">
      <c r="A185" s="62"/>
      <c r="B185" s="162" t="s">
        <v>29</v>
      </c>
      <c r="C185" s="79"/>
      <c r="D185" s="77"/>
      <c r="E185" s="163"/>
      <c r="F185" s="164"/>
      <c r="G185" s="164"/>
      <c r="H185" s="164"/>
      <c r="I185" s="166"/>
      <c r="J185" s="166"/>
      <c r="K185" s="168">
        <f>SUM(K183:K184)</f>
        <v>0</v>
      </c>
      <c r="L185" s="168" t="s">
        <v>258</v>
      </c>
      <c r="M185" s="167">
        <f>SUM(M183:M184)</f>
        <v>10527</v>
      </c>
      <c r="N185" s="168">
        <f>SUM(N183:N184)</f>
        <v>2631.75</v>
      </c>
      <c r="O185" s="327">
        <f>SUM(O183:O184)</f>
        <v>4197567222</v>
      </c>
      <c r="P185" s="170"/>
      <c r="Q185" s="88"/>
    </row>
    <row r="186" spans="1:26" x14ac:dyDescent="0.25">
      <c r="B186" s="100"/>
      <c r="C186" s="103"/>
      <c r="D186" s="100"/>
      <c r="E186" s="102"/>
      <c r="F186" s="100"/>
      <c r="G186" s="100"/>
      <c r="H186" s="100"/>
      <c r="I186" s="100"/>
      <c r="J186" s="100"/>
      <c r="K186" s="100"/>
      <c r="L186" s="100"/>
      <c r="M186" s="100"/>
      <c r="N186" s="100"/>
      <c r="O186" s="100"/>
      <c r="P186" s="100"/>
    </row>
    <row r="187" spans="1:26" ht="18.75" x14ac:dyDescent="0.25">
      <c r="B187" s="106" t="s">
        <v>154</v>
      </c>
      <c r="C187" s="171">
        <f>+K185</f>
        <v>0</v>
      </c>
      <c r="H187" s="110"/>
      <c r="I187" s="110"/>
      <c r="J187" s="110"/>
      <c r="K187" s="110"/>
      <c r="L187" s="110"/>
      <c r="M187" s="110"/>
      <c r="N187" s="100"/>
      <c r="O187" s="100"/>
      <c r="P187" s="100"/>
    </row>
    <row r="189" spans="1:26" ht="15.75" thickBot="1" x14ac:dyDescent="0.3">
      <c r="B189" s="328"/>
    </row>
    <row r="190" spans="1:26" ht="30.75" thickBot="1" x14ac:dyDescent="0.3">
      <c r="B190" s="233" t="s">
        <v>166</v>
      </c>
      <c r="C190" s="1600" t="s">
        <v>167</v>
      </c>
      <c r="D190" s="233" t="s">
        <v>28</v>
      </c>
      <c r="E190" s="1600" t="s">
        <v>205</v>
      </c>
    </row>
    <row r="191" spans="1:26" x14ac:dyDescent="0.25">
      <c r="B191" s="235" t="s">
        <v>206</v>
      </c>
      <c r="C191" s="237">
        <v>20</v>
      </c>
      <c r="D191" s="237">
        <v>0</v>
      </c>
      <c r="E191" s="1946">
        <f>+D191+D192+D193</f>
        <v>0</v>
      </c>
    </row>
    <row r="192" spans="1:26" x14ac:dyDescent="0.25">
      <c r="B192" s="235" t="s">
        <v>207</v>
      </c>
      <c r="C192" s="1597">
        <v>30</v>
      </c>
      <c r="D192" s="1488">
        <v>0</v>
      </c>
      <c r="E192" s="1927"/>
    </row>
    <row r="193" spans="2:17" ht="15.75" thickBot="1" x14ac:dyDescent="0.3">
      <c r="B193" s="235" t="s">
        <v>208</v>
      </c>
      <c r="C193" s="239">
        <v>40</v>
      </c>
      <c r="D193" s="239">
        <v>0</v>
      </c>
      <c r="E193" s="1947"/>
    </row>
    <row r="195" spans="2:17" ht="15.75" thickBot="1" x14ac:dyDescent="0.3"/>
    <row r="196" spans="2:17" ht="27" thickBot="1" x14ac:dyDescent="0.3">
      <c r="B196" s="1903" t="s">
        <v>155</v>
      </c>
      <c r="C196" s="1904"/>
      <c r="D196" s="1904"/>
      <c r="E196" s="1904"/>
      <c r="F196" s="1904"/>
      <c r="G196" s="1904"/>
      <c r="H196" s="1904"/>
      <c r="I196" s="1904"/>
      <c r="J196" s="1904"/>
      <c r="K196" s="1904"/>
      <c r="L196" s="1904"/>
      <c r="M196" s="1904"/>
      <c r="N196" s="1905"/>
    </row>
    <row r="198" spans="2:17" x14ac:dyDescent="0.25">
      <c r="B198" s="1896" t="s">
        <v>95</v>
      </c>
      <c r="C198" s="1896" t="s">
        <v>96</v>
      </c>
      <c r="D198" s="1896" t="s">
        <v>97</v>
      </c>
      <c r="E198" s="1896" t="s">
        <v>98</v>
      </c>
      <c r="F198" s="1896" t="s">
        <v>99</v>
      </c>
      <c r="G198" s="1896" t="s">
        <v>100</v>
      </c>
      <c r="H198" s="1896" t="s">
        <v>101</v>
      </c>
      <c r="I198" s="1896" t="s">
        <v>102</v>
      </c>
      <c r="J198" s="1898" t="s">
        <v>103</v>
      </c>
      <c r="K198" s="1899"/>
      <c r="L198" s="1900"/>
      <c r="M198" s="1896" t="s">
        <v>104</v>
      </c>
      <c r="N198" s="1896" t="s">
        <v>105</v>
      </c>
      <c r="O198" s="1896" t="s">
        <v>106</v>
      </c>
      <c r="P198" s="2118" t="s">
        <v>81</v>
      </c>
      <c r="Q198" s="2119"/>
    </row>
    <row r="199" spans="2:17" ht="30" x14ac:dyDescent="0.25">
      <c r="B199" s="1897"/>
      <c r="C199" s="1897"/>
      <c r="D199" s="1897"/>
      <c r="E199" s="1897"/>
      <c r="F199" s="1897"/>
      <c r="G199" s="1897"/>
      <c r="H199" s="1897"/>
      <c r="I199" s="1897"/>
      <c r="J199" s="176" t="s">
        <v>107</v>
      </c>
      <c r="K199" s="177" t="s">
        <v>108</v>
      </c>
      <c r="L199" s="176" t="s">
        <v>109</v>
      </c>
      <c r="M199" s="1897"/>
      <c r="N199" s="1897"/>
      <c r="O199" s="1897"/>
      <c r="P199" s="2120"/>
      <c r="Q199" s="2121"/>
    </row>
    <row r="200" spans="2:17" x14ac:dyDescent="0.25">
      <c r="B200" s="2171" t="s">
        <v>5421</v>
      </c>
      <c r="C200" s="1999" t="s">
        <v>259</v>
      </c>
      <c r="D200" s="2057" t="s">
        <v>5422</v>
      </c>
      <c r="E200" s="2057">
        <v>50902272</v>
      </c>
      <c r="F200" s="1999" t="s">
        <v>5423</v>
      </c>
      <c r="G200" s="2057" t="s">
        <v>130</v>
      </c>
      <c r="H200" s="2050">
        <v>36890</v>
      </c>
      <c r="I200" s="2005"/>
      <c r="J200" s="2169" t="s">
        <v>193</v>
      </c>
      <c r="K200" s="2170" t="s">
        <v>260</v>
      </c>
      <c r="L200" s="1966"/>
      <c r="M200" s="1885" t="s">
        <v>19</v>
      </c>
      <c r="N200" s="1885" t="s">
        <v>20</v>
      </c>
      <c r="O200" s="1885" t="s">
        <v>19</v>
      </c>
      <c r="P200" s="2063" t="s">
        <v>5424</v>
      </c>
      <c r="Q200" s="2064"/>
    </row>
    <row r="201" spans="2:17" x14ac:dyDescent="0.25">
      <c r="B201" s="2172"/>
      <c r="C201" s="2001"/>
      <c r="D201" s="2059"/>
      <c r="E201" s="2059"/>
      <c r="F201" s="2001"/>
      <c r="G201" s="2059"/>
      <c r="H201" s="2051"/>
      <c r="I201" s="2007"/>
      <c r="J201" s="2169"/>
      <c r="K201" s="2170"/>
      <c r="L201" s="1968"/>
      <c r="M201" s="1886"/>
      <c r="N201" s="1886"/>
      <c r="O201" s="1886"/>
      <c r="P201" s="2067"/>
      <c r="Q201" s="2068"/>
    </row>
    <row r="202" spans="2:17" ht="60" x14ac:dyDescent="0.25">
      <c r="B202" s="1590" t="s">
        <v>5425</v>
      </c>
      <c r="C202" s="1534" t="s">
        <v>259</v>
      </c>
      <c r="D202" s="276" t="s">
        <v>5426</v>
      </c>
      <c r="E202" s="276">
        <v>50850450</v>
      </c>
      <c r="F202" s="181" t="s">
        <v>261</v>
      </c>
      <c r="G202" s="276" t="s">
        <v>130</v>
      </c>
      <c r="H202" s="276" t="s">
        <v>5427</v>
      </c>
      <c r="I202" s="277"/>
      <c r="J202" s="181" t="s">
        <v>236</v>
      </c>
      <c r="K202" s="279" t="s">
        <v>5428</v>
      </c>
      <c r="L202" s="278"/>
      <c r="M202" s="1488" t="s">
        <v>19</v>
      </c>
      <c r="N202" s="1488" t="s">
        <v>19</v>
      </c>
      <c r="O202" s="1488" t="s">
        <v>19</v>
      </c>
      <c r="P202" s="1969"/>
      <c r="Q202" s="1970"/>
    </row>
    <row r="203" spans="2:17" ht="45" x14ac:dyDescent="0.25">
      <c r="B203" s="350" t="s">
        <v>5429</v>
      </c>
      <c r="C203" s="1534" t="s">
        <v>259</v>
      </c>
      <c r="D203" s="276" t="s">
        <v>5430</v>
      </c>
      <c r="E203" s="276">
        <v>1003308157</v>
      </c>
      <c r="F203" s="181" t="s">
        <v>5431</v>
      </c>
      <c r="G203" s="276" t="s">
        <v>5432</v>
      </c>
      <c r="H203" s="306">
        <v>40532</v>
      </c>
      <c r="I203" s="277"/>
      <c r="J203" s="181"/>
      <c r="K203" s="279"/>
      <c r="L203" s="278"/>
      <c r="M203" s="1488" t="s">
        <v>19</v>
      </c>
      <c r="N203" s="1488" t="s">
        <v>20</v>
      </c>
      <c r="O203" s="1488" t="s">
        <v>20</v>
      </c>
      <c r="P203" s="2052" t="s">
        <v>5433</v>
      </c>
      <c r="Q203" s="2053"/>
    </row>
    <row r="204" spans="2:17" ht="60" x14ac:dyDescent="0.25">
      <c r="B204" s="1590" t="s">
        <v>5434</v>
      </c>
      <c r="C204" s="1534" t="s">
        <v>262</v>
      </c>
      <c r="D204" s="276" t="s">
        <v>5435</v>
      </c>
      <c r="E204" s="276">
        <v>50927984</v>
      </c>
      <c r="F204" s="181" t="s">
        <v>5436</v>
      </c>
      <c r="G204" s="276" t="s">
        <v>114</v>
      </c>
      <c r="H204" s="306">
        <v>41523</v>
      </c>
      <c r="I204" s="277"/>
      <c r="J204" s="181" t="s">
        <v>236</v>
      </c>
      <c r="K204" s="279" t="s">
        <v>5437</v>
      </c>
      <c r="L204" s="278"/>
      <c r="M204" s="51" t="s">
        <v>19</v>
      </c>
      <c r="N204" s="51" t="s">
        <v>19</v>
      </c>
      <c r="O204" s="51" t="s">
        <v>19</v>
      </c>
      <c r="P204" s="2052"/>
      <c r="Q204" s="2053"/>
    </row>
    <row r="205" spans="2:17" ht="45" x14ac:dyDescent="0.25">
      <c r="B205" s="350" t="s">
        <v>5438</v>
      </c>
      <c r="C205" s="1534" t="s">
        <v>262</v>
      </c>
      <c r="D205" s="276" t="s">
        <v>5439</v>
      </c>
      <c r="E205" s="276">
        <v>10772630</v>
      </c>
      <c r="F205" s="181" t="s">
        <v>5440</v>
      </c>
      <c r="G205" s="276" t="s">
        <v>130</v>
      </c>
      <c r="H205" s="306">
        <v>39799</v>
      </c>
      <c r="I205" s="277"/>
      <c r="J205" s="181" t="s">
        <v>263</v>
      </c>
      <c r="K205" s="279" t="s">
        <v>5441</v>
      </c>
      <c r="L205" s="278"/>
      <c r="M205" s="51" t="s">
        <v>19</v>
      </c>
      <c r="N205" s="51" t="s">
        <v>19</v>
      </c>
      <c r="O205" s="51" t="s">
        <v>19</v>
      </c>
      <c r="P205" s="2052"/>
      <c r="Q205" s="2053"/>
    </row>
    <row r="206" spans="2:17" ht="30" x14ac:dyDescent="0.25">
      <c r="B206" s="350" t="s">
        <v>5442</v>
      </c>
      <c r="C206" s="1534" t="s">
        <v>262</v>
      </c>
      <c r="D206" s="276" t="s">
        <v>5443</v>
      </c>
      <c r="E206" s="276">
        <v>1067847535</v>
      </c>
      <c r="F206" s="181" t="s">
        <v>264</v>
      </c>
      <c r="G206" s="181" t="s">
        <v>253</v>
      </c>
      <c r="H206" s="306">
        <v>40529</v>
      </c>
      <c r="I206" s="277"/>
      <c r="J206" s="181" t="s">
        <v>5444</v>
      </c>
      <c r="K206" s="279" t="s">
        <v>5445</v>
      </c>
      <c r="L206" s="278"/>
      <c r="M206" s="51" t="s">
        <v>19</v>
      </c>
      <c r="N206" s="51" t="s">
        <v>19</v>
      </c>
      <c r="O206" s="51" t="s">
        <v>19</v>
      </c>
      <c r="P206" s="2052"/>
      <c r="Q206" s="2053"/>
    </row>
    <row r="208" spans="2:17" ht="18.75" x14ac:dyDescent="0.25">
      <c r="B208" s="2165" t="s">
        <v>5446</v>
      </c>
      <c r="C208" s="2165"/>
      <c r="D208" s="2165"/>
      <c r="E208" s="2165"/>
      <c r="F208" s="2165"/>
    </row>
    <row r="209" spans="2:7" ht="15.75" thickBot="1" x14ac:dyDescent="0.3"/>
    <row r="210" spans="2:7" ht="30" x14ac:dyDescent="0.25">
      <c r="B210" s="55" t="s">
        <v>18</v>
      </c>
      <c r="C210" s="55" t="s">
        <v>166</v>
      </c>
      <c r="D210" s="1522" t="s">
        <v>167</v>
      </c>
      <c r="E210" s="1522" t="s">
        <v>28</v>
      </c>
      <c r="F210" s="1600" t="s">
        <v>168</v>
      </c>
      <c r="G210" s="200"/>
    </row>
    <row r="211" spans="2:7" ht="185.25" x14ac:dyDescent="0.2">
      <c r="B211" s="2076" t="s">
        <v>169</v>
      </c>
      <c r="C211" s="1741" t="s">
        <v>170</v>
      </c>
      <c r="D211" s="1572">
        <v>25</v>
      </c>
      <c r="E211" s="1572">
        <v>25</v>
      </c>
      <c r="F211" s="2166">
        <f>E211+E212+E213</f>
        <v>60</v>
      </c>
      <c r="G211" s="202"/>
    </row>
    <row r="212" spans="2:7" ht="142.5" x14ac:dyDescent="0.2">
      <c r="B212" s="2076"/>
      <c r="C212" s="1741" t="s">
        <v>171</v>
      </c>
      <c r="D212" s="1602">
        <v>25</v>
      </c>
      <c r="E212" s="1572">
        <v>25</v>
      </c>
      <c r="F212" s="2167"/>
      <c r="G212" s="202"/>
    </row>
    <row r="213" spans="2:7" ht="114" x14ac:dyDescent="0.2">
      <c r="B213" s="2076"/>
      <c r="C213" s="1741" t="s">
        <v>172</v>
      </c>
      <c r="D213" s="1572">
        <v>10</v>
      </c>
      <c r="E213" s="1572">
        <v>10</v>
      </c>
      <c r="F213" s="2168"/>
      <c r="G213" s="202"/>
    </row>
    <row r="214" spans="2:7" x14ac:dyDescent="0.2">
      <c r="B214" s="1062"/>
      <c r="C214" s="204"/>
      <c r="D214" s="1574"/>
      <c r="E214" s="1574"/>
      <c r="F214" s="1742"/>
      <c r="G214" s="202"/>
    </row>
    <row r="215" spans="2:7" x14ac:dyDescent="0.2">
      <c r="B215" s="1062"/>
      <c r="C215" s="204"/>
      <c r="D215" s="1574"/>
      <c r="E215" s="1574"/>
      <c r="F215" s="1742"/>
      <c r="G215" s="202"/>
    </row>
    <row r="216" spans="2:7" x14ac:dyDescent="0.2">
      <c r="B216" s="1062"/>
      <c r="C216" s="204"/>
      <c r="D216" s="1574"/>
      <c r="E216" s="1574"/>
      <c r="F216" s="1742"/>
      <c r="G216" s="202"/>
    </row>
    <row r="217" spans="2:7" ht="18.75" x14ac:dyDescent="0.25">
      <c r="B217" s="2165" t="s">
        <v>4958</v>
      </c>
      <c r="C217" s="2165"/>
      <c r="D217" s="2165"/>
      <c r="E217" s="2165"/>
      <c r="F217" s="2165"/>
      <c r="G217" s="202"/>
    </row>
    <row r="218" spans="2:7" ht="15.75" thickBot="1" x14ac:dyDescent="0.3">
      <c r="G218" s="202"/>
    </row>
    <row r="219" spans="2:7" ht="30" x14ac:dyDescent="0.25">
      <c r="B219" s="55" t="s">
        <v>18</v>
      </c>
      <c r="C219" s="55" t="s">
        <v>166</v>
      </c>
      <c r="D219" s="1522" t="s">
        <v>167</v>
      </c>
      <c r="E219" s="1522" t="s">
        <v>28</v>
      </c>
      <c r="F219" s="1600" t="s">
        <v>168</v>
      </c>
      <c r="G219" s="202"/>
    </row>
    <row r="220" spans="2:7" ht="185.25" x14ac:dyDescent="0.2">
      <c r="B220" s="2076" t="s">
        <v>169</v>
      </c>
      <c r="C220" s="1741" t="s">
        <v>170</v>
      </c>
      <c r="D220" s="1572">
        <v>25</v>
      </c>
      <c r="E220" s="1572">
        <v>25</v>
      </c>
      <c r="F220" s="2166">
        <f>E220+E221+E222</f>
        <v>60</v>
      </c>
      <c r="G220" s="202"/>
    </row>
    <row r="221" spans="2:7" ht="142.5" x14ac:dyDescent="0.2">
      <c r="B221" s="2076"/>
      <c r="C221" s="1741" t="s">
        <v>171</v>
      </c>
      <c r="D221" s="1602">
        <v>25</v>
      </c>
      <c r="E221" s="1572">
        <v>25</v>
      </c>
      <c r="F221" s="2167"/>
      <c r="G221" s="202"/>
    </row>
    <row r="222" spans="2:7" ht="114" x14ac:dyDescent="0.2">
      <c r="B222" s="2076"/>
      <c r="C222" s="1741" t="s">
        <v>172</v>
      </c>
      <c r="D222" s="1572">
        <v>10</v>
      </c>
      <c r="E222" s="1572">
        <v>10</v>
      </c>
      <c r="F222" s="2168"/>
      <c r="G222" s="202"/>
    </row>
    <row r="223" spans="2:7" x14ac:dyDescent="0.2">
      <c r="B223" s="1062"/>
      <c r="C223" s="204"/>
      <c r="D223" s="1574"/>
      <c r="E223" s="1574"/>
      <c r="F223" s="1742"/>
      <c r="G223" s="202"/>
    </row>
    <row r="225" spans="2:5" x14ac:dyDescent="0.25">
      <c r="B225" s="47" t="s">
        <v>173</v>
      </c>
    </row>
    <row r="228" spans="2:5" x14ac:dyDescent="0.25">
      <c r="B228" s="49" t="s">
        <v>18</v>
      </c>
      <c r="C228" s="49" t="s">
        <v>27</v>
      </c>
      <c r="D228" s="55" t="s">
        <v>28</v>
      </c>
      <c r="E228" s="55" t="s">
        <v>29</v>
      </c>
    </row>
    <row r="229" spans="2:5" ht="28.5" x14ac:dyDescent="0.25">
      <c r="B229" s="56" t="s">
        <v>174</v>
      </c>
      <c r="C229" s="252">
        <v>40</v>
      </c>
      <c r="D229" s="1488">
        <f>+E191</f>
        <v>0</v>
      </c>
      <c r="E229" s="1885">
        <f>+D229+D230</f>
        <v>60</v>
      </c>
    </row>
    <row r="230" spans="2:5" ht="57" x14ac:dyDescent="0.25">
      <c r="B230" s="56" t="s">
        <v>175</v>
      </c>
      <c r="C230" s="252">
        <v>60</v>
      </c>
      <c r="D230" s="1488">
        <f>+F211</f>
        <v>60</v>
      </c>
      <c r="E230" s="1886"/>
    </row>
  </sheetData>
  <mergeCells count="230">
    <mergeCell ref="B2:P2"/>
    <mergeCell ref="B4:P4"/>
    <mergeCell ref="C6:N6"/>
    <mergeCell ref="C7:N7"/>
    <mergeCell ref="C8:N8"/>
    <mergeCell ref="C9:N9"/>
    <mergeCell ref="B59:Q59"/>
    <mergeCell ref="B69:B70"/>
    <mergeCell ref="C69:C70"/>
    <mergeCell ref="D69:E69"/>
    <mergeCell ref="F71:F72"/>
    <mergeCell ref="C73:N73"/>
    <mergeCell ref="C10:E10"/>
    <mergeCell ref="B14:C21"/>
    <mergeCell ref="B22:C22"/>
    <mergeCell ref="E47:E48"/>
    <mergeCell ref="E54:E55"/>
    <mergeCell ref="M58:N58"/>
    <mergeCell ref="O83:P83"/>
    <mergeCell ref="O84:P84"/>
    <mergeCell ref="O85:P85"/>
    <mergeCell ref="O86:P86"/>
    <mergeCell ref="O87:P87"/>
    <mergeCell ref="O88:P88"/>
    <mergeCell ref="B75:N75"/>
    <mergeCell ref="O78:P78"/>
    <mergeCell ref="O79:P79"/>
    <mergeCell ref="O80:P80"/>
    <mergeCell ref="O81:P81"/>
    <mergeCell ref="O82:P82"/>
    <mergeCell ref="O95:P95"/>
    <mergeCell ref="O96:P96"/>
    <mergeCell ref="O97:P97"/>
    <mergeCell ref="O98:P98"/>
    <mergeCell ref="O99:P99"/>
    <mergeCell ref="O100:P100"/>
    <mergeCell ref="O89:P89"/>
    <mergeCell ref="O90:P90"/>
    <mergeCell ref="O91:P91"/>
    <mergeCell ref="O92:P92"/>
    <mergeCell ref="O93:P93"/>
    <mergeCell ref="O94:P94"/>
    <mergeCell ref="I110:I111"/>
    <mergeCell ref="J110:L110"/>
    <mergeCell ref="M110:M111"/>
    <mergeCell ref="N110:N111"/>
    <mergeCell ref="O110:O111"/>
    <mergeCell ref="P110:Q111"/>
    <mergeCell ref="O101:P101"/>
    <mergeCell ref="B107:N107"/>
    <mergeCell ref="F108:F109"/>
    <mergeCell ref="B110:B111"/>
    <mergeCell ref="C110:C111"/>
    <mergeCell ref="D110:D111"/>
    <mergeCell ref="E110:E111"/>
    <mergeCell ref="F110:F111"/>
    <mergeCell ref="G110:G111"/>
    <mergeCell ref="H110:H111"/>
    <mergeCell ref="P112:Q112"/>
    <mergeCell ref="P113:Q113"/>
    <mergeCell ref="P114:Q114"/>
    <mergeCell ref="P115:Q115"/>
    <mergeCell ref="B116:B121"/>
    <mergeCell ref="C116:C121"/>
    <mergeCell ref="D116:D121"/>
    <mergeCell ref="E116:E121"/>
    <mergeCell ref="F116:F121"/>
    <mergeCell ref="G116:G121"/>
    <mergeCell ref="P116:Q121"/>
    <mergeCell ref="B122:B130"/>
    <mergeCell ref="C122:C130"/>
    <mergeCell ref="D122:D130"/>
    <mergeCell ref="E122:E130"/>
    <mergeCell ref="F122:F130"/>
    <mergeCell ref="G122:G130"/>
    <mergeCell ref="H122:H130"/>
    <mergeCell ref="I122:I130"/>
    <mergeCell ref="L122:L130"/>
    <mergeCell ref="H116:H121"/>
    <mergeCell ref="I116:I121"/>
    <mergeCell ref="L116:L121"/>
    <mergeCell ref="M116:M121"/>
    <mergeCell ref="N116:N121"/>
    <mergeCell ref="O116:O121"/>
    <mergeCell ref="M122:M130"/>
    <mergeCell ref="N122:N130"/>
    <mergeCell ref="O122:O130"/>
    <mergeCell ref="P122:Q130"/>
    <mergeCell ref="B131:B132"/>
    <mergeCell ref="C131:C132"/>
    <mergeCell ref="D131:D132"/>
    <mergeCell ref="E131:E132"/>
    <mergeCell ref="F131:F132"/>
    <mergeCell ref="G131:G132"/>
    <mergeCell ref="B133:B137"/>
    <mergeCell ref="C133:C137"/>
    <mergeCell ref="D133:D137"/>
    <mergeCell ref="E133:E137"/>
    <mergeCell ref="F133:F137"/>
    <mergeCell ref="G133:G137"/>
    <mergeCell ref="H133:H137"/>
    <mergeCell ref="H131:H132"/>
    <mergeCell ref="I131:I132"/>
    <mergeCell ref="I133:I137"/>
    <mergeCell ref="L133:L137"/>
    <mergeCell ref="M133:M137"/>
    <mergeCell ref="N133:N137"/>
    <mergeCell ref="O133:O137"/>
    <mergeCell ref="P133:Q137"/>
    <mergeCell ref="N131:N132"/>
    <mergeCell ref="O131:O132"/>
    <mergeCell ref="P131:Q132"/>
    <mergeCell ref="J131:J132"/>
    <mergeCell ref="K131:K132"/>
    <mergeCell ref="L131:L132"/>
    <mergeCell ref="M131:M132"/>
    <mergeCell ref="P138:Q139"/>
    <mergeCell ref="B140:B144"/>
    <mergeCell ref="C140:C144"/>
    <mergeCell ref="D140:D144"/>
    <mergeCell ref="E140:E144"/>
    <mergeCell ref="F140:F144"/>
    <mergeCell ref="G140:G144"/>
    <mergeCell ref="H140:H144"/>
    <mergeCell ref="I140:I144"/>
    <mergeCell ref="P140:Q140"/>
    <mergeCell ref="H138:H139"/>
    <mergeCell ref="I138:I139"/>
    <mergeCell ref="L138:L139"/>
    <mergeCell ref="M138:M139"/>
    <mergeCell ref="N138:N139"/>
    <mergeCell ref="O138:O139"/>
    <mergeCell ref="B138:B139"/>
    <mergeCell ref="C138:C139"/>
    <mergeCell ref="D138:D139"/>
    <mergeCell ref="E138:E139"/>
    <mergeCell ref="F138:F139"/>
    <mergeCell ref="G138:G139"/>
    <mergeCell ref="P141:Q141"/>
    <mergeCell ref="P142:Q142"/>
    <mergeCell ref="P143:Q143"/>
    <mergeCell ref="P144:Q144"/>
    <mergeCell ref="B145:B157"/>
    <mergeCell ref="C145:C157"/>
    <mergeCell ref="D145:D157"/>
    <mergeCell ref="E145:E157"/>
    <mergeCell ref="F145:F157"/>
    <mergeCell ref="G145:G157"/>
    <mergeCell ref="P159:Q159"/>
    <mergeCell ref="P160:Q160"/>
    <mergeCell ref="P161:Q161"/>
    <mergeCell ref="P162:Q162"/>
    <mergeCell ref="P163:Q163"/>
    <mergeCell ref="P164:Q164"/>
    <mergeCell ref="P145:Q157"/>
    <mergeCell ref="B158:B159"/>
    <mergeCell ref="C158:C159"/>
    <mergeCell ref="D158:D159"/>
    <mergeCell ref="E158:E159"/>
    <mergeCell ref="F158:F159"/>
    <mergeCell ref="G158:G159"/>
    <mergeCell ref="H158:H159"/>
    <mergeCell ref="I158:I159"/>
    <mergeCell ref="P158:Q158"/>
    <mergeCell ref="H145:H157"/>
    <mergeCell ref="I145:I157"/>
    <mergeCell ref="L145:L157"/>
    <mergeCell ref="M145:M157"/>
    <mergeCell ref="N145:N157"/>
    <mergeCell ref="O145:O157"/>
    <mergeCell ref="B169:N169"/>
    <mergeCell ref="D172:E172"/>
    <mergeCell ref="D173:E173"/>
    <mergeCell ref="B176:P176"/>
    <mergeCell ref="B179:Q179"/>
    <mergeCell ref="Q183:Q184"/>
    <mergeCell ref="H165:H166"/>
    <mergeCell ref="I165:I166"/>
    <mergeCell ref="J165:J166"/>
    <mergeCell ref="K165:K166"/>
    <mergeCell ref="P165:Q165"/>
    <mergeCell ref="P166:Q166"/>
    <mergeCell ref="B165:B166"/>
    <mergeCell ref="C165:C166"/>
    <mergeCell ref="D165:D166"/>
    <mergeCell ref="E165:E166"/>
    <mergeCell ref="F165:F166"/>
    <mergeCell ref="G165:G166"/>
    <mergeCell ref="E191:E193"/>
    <mergeCell ref="B196:N196"/>
    <mergeCell ref="B198:B199"/>
    <mergeCell ref="C198:C199"/>
    <mergeCell ref="D198:D199"/>
    <mergeCell ref="E198:E199"/>
    <mergeCell ref="F198:F199"/>
    <mergeCell ref="G198:G199"/>
    <mergeCell ref="H198:H199"/>
    <mergeCell ref="I198:I199"/>
    <mergeCell ref="J198:L198"/>
    <mergeCell ref="M198:M199"/>
    <mergeCell ref="N198:N199"/>
    <mergeCell ref="O198:O199"/>
    <mergeCell ref="P198:Q199"/>
    <mergeCell ref="B200:B201"/>
    <mergeCell ref="C200:C201"/>
    <mergeCell ref="D200:D201"/>
    <mergeCell ref="E200:E201"/>
    <mergeCell ref="F200:F201"/>
    <mergeCell ref="M200:M201"/>
    <mergeCell ref="N200:N201"/>
    <mergeCell ref="O200:O201"/>
    <mergeCell ref="P200:Q201"/>
    <mergeCell ref="P202:Q202"/>
    <mergeCell ref="P203:Q203"/>
    <mergeCell ref="G200:G201"/>
    <mergeCell ref="H200:H201"/>
    <mergeCell ref="I200:I201"/>
    <mergeCell ref="J200:J201"/>
    <mergeCell ref="K200:K201"/>
    <mergeCell ref="L200:L201"/>
    <mergeCell ref="B217:F217"/>
    <mergeCell ref="B220:B222"/>
    <mergeCell ref="F220:F222"/>
    <mergeCell ref="E229:E230"/>
    <mergeCell ref="P204:Q204"/>
    <mergeCell ref="P205:Q205"/>
    <mergeCell ref="P206:Q206"/>
    <mergeCell ref="B208:F208"/>
    <mergeCell ref="B211:B213"/>
    <mergeCell ref="F211:F213"/>
  </mergeCells>
  <dataValidations count="2">
    <dataValidation type="list" allowBlank="1" showInputMessage="1" showErrorMessage="1" sqref="WVE983146 A65642 IS65642 SO65642 ACK65642 AMG65642 AWC65642 BFY65642 BPU65642 BZQ65642 CJM65642 CTI65642 DDE65642 DNA65642 DWW65642 EGS65642 EQO65642 FAK65642 FKG65642 FUC65642 GDY65642 GNU65642 GXQ65642 HHM65642 HRI65642 IBE65642 ILA65642 IUW65642 JES65642 JOO65642 JYK65642 KIG65642 KSC65642 LBY65642 LLU65642 LVQ65642 MFM65642 MPI65642 MZE65642 NJA65642 NSW65642 OCS65642 OMO65642 OWK65642 PGG65642 PQC65642 PZY65642 QJU65642 QTQ65642 RDM65642 RNI65642 RXE65642 SHA65642 SQW65642 TAS65642 TKO65642 TUK65642 UEG65642 UOC65642 UXY65642 VHU65642 VRQ65642 WBM65642 WLI65642 WVE65642 A131178 IS131178 SO131178 ACK131178 AMG131178 AWC131178 BFY131178 BPU131178 BZQ131178 CJM131178 CTI131178 DDE131178 DNA131178 DWW131178 EGS131178 EQO131178 FAK131178 FKG131178 FUC131178 GDY131178 GNU131178 GXQ131178 HHM131178 HRI131178 IBE131178 ILA131178 IUW131178 JES131178 JOO131178 JYK131178 KIG131178 KSC131178 LBY131178 LLU131178 LVQ131178 MFM131178 MPI131178 MZE131178 NJA131178 NSW131178 OCS131178 OMO131178 OWK131178 PGG131178 PQC131178 PZY131178 QJU131178 QTQ131178 RDM131178 RNI131178 RXE131178 SHA131178 SQW131178 TAS131178 TKO131178 TUK131178 UEG131178 UOC131178 UXY131178 VHU131178 VRQ131178 WBM131178 WLI131178 WVE131178 A196714 IS196714 SO196714 ACK196714 AMG196714 AWC196714 BFY196714 BPU196714 BZQ196714 CJM196714 CTI196714 DDE196714 DNA196714 DWW196714 EGS196714 EQO196714 FAK196714 FKG196714 FUC196714 GDY196714 GNU196714 GXQ196714 HHM196714 HRI196714 IBE196714 ILA196714 IUW196714 JES196714 JOO196714 JYK196714 KIG196714 KSC196714 LBY196714 LLU196714 LVQ196714 MFM196714 MPI196714 MZE196714 NJA196714 NSW196714 OCS196714 OMO196714 OWK196714 PGG196714 PQC196714 PZY196714 QJU196714 QTQ196714 RDM196714 RNI196714 RXE196714 SHA196714 SQW196714 TAS196714 TKO196714 TUK196714 UEG196714 UOC196714 UXY196714 VHU196714 VRQ196714 WBM196714 WLI196714 WVE196714 A262250 IS262250 SO262250 ACK262250 AMG262250 AWC262250 BFY262250 BPU262250 BZQ262250 CJM262250 CTI262250 DDE262250 DNA262250 DWW262250 EGS262250 EQO262250 FAK262250 FKG262250 FUC262250 GDY262250 GNU262250 GXQ262250 HHM262250 HRI262250 IBE262250 ILA262250 IUW262250 JES262250 JOO262250 JYK262250 KIG262250 KSC262250 LBY262250 LLU262250 LVQ262250 MFM262250 MPI262250 MZE262250 NJA262250 NSW262250 OCS262250 OMO262250 OWK262250 PGG262250 PQC262250 PZY262250 QJU262250 QTQ262250 RDM262250 RNI262250 RXE262250 SHA262250 SQW262250 TAS262250 TKO262250 TUK262250 UEG262250 UOC262250 UXY262250 VHU262250 VRQ262250 WBM262250 WLI262250 WVE262250 A327786 IS327786 SO327786 ACK327786 AMG327786 AWC327786 BFY327786 BPU327786 BZQ327786 CJM327786 CTI327786 DDE327786 DNA327786 DWW327786 EGS327786 EQO327786 FAK327786 FKG327786 FUC327786 GDY327786 GNU327786 GXQ327786 HHM327786 HRI327786 IBE327786 ILA327786 IUW327786 JES327786 JOO327786 JYK327786 KIG327786 KSC327786 LBY327786 LLU327786 LVQ327786 MFM327786 MPI327786 MZE327786 NJA327786 NSW327786 OCS327786 OMO327786 OWK327786 PGG327786 PQC327786 PZY327786 QJU327786 QTQ327786 RDM327786 RNI327786 RXE327786 SHA327786 SQW327786 TAS327786 TKO327786 TUK327786 UEG327786 UOC327786 UXY327786 VHU327786 VRQ327786 WBM327786 WLI327786 WVE327786 A393322 IS393322 SO393322 ACK393322 AMG393322 AWC393322 BFY393322 BPU393322 BZQ393322 CJM393322 CTI393322 DDE393322 DNA393322 DWW393322 EGS393322 EQO393322 FAK393322 FKG393322 FUC393322 GDY393322 GNU393322 GXQ393322 HHM393322 HRI393322 IBE393322 ILA393322 IUW393322 JES393322 JOO393322 JYK393322 KIG393322 KSC393322 LBY393322 LLU393322 LVQ393322 MFM393322 MPI393322 MZE393322 NJA393322 NSW393322 OCS393322 OMO393322 OWK393322 PGG393322 PQC393322 PZY393322 QJU393322 QTQ393322 RDM393322 RNI393322 RXE393322 SHA393322 SQW393322 TAS393322 TKO393322 TUK393322 UEG393322 UOC393322 UXY393322 VHU393322 VRQ393322 WBM393322 WLI393322 WVE393322 A458858 IS458858 SO458858 ACK458858 AMG458858 AWC458858 BFY458858 BPU458858 BZQ458858 CJM458858 CTI458858 DDE458858 DNA458858 DWW458858 EGS458858 EQO458858 FAK458858 FKG458858 FUC458858 GDY458858 GNU458858 GXQ458858 HHM458858 HRI458858 IBE458858 ILA458858 IUW458858 JES458858 JOO458858 JYK458858 KIG458858 KSC458858 LBY458858 LLU458858 LVQ458858 MFM458858 MPI458858 MZE458858 NJA458858 NSW458858 OCS458858 OMO458858 OWK458858 PGG458858 PQC458858 PZY458858 QJU458858 QTQ458858 RDM458858 RNI458858 RXE458858 SHA458858 SQW458858 TAS458858 TKO458858 TUK458858 UEG458858 UOC458858 UXY458858 VHU458858 VRQ458858 WBM458858 WLI458858 WVE458858 A524394 IS524394 SO524394 ACK524394 AMG524394 AWC524394 BFY524394 BPU524394 BZQ524394 CJM524394 CTI524394 DDE524394 DNA524394 DWW524394 EGS524394 EQO524394 FAK524394 FKG524394 FUC524394 GDY524394 GNU524394 GXQ524394 HHM524394 HRI524394 IBE524394 ILA524394 IUW524394 JES524394 JOO524394 JYK524394 KIG524394 KSC524394 LBY524394 LLU524394 LVQ524394 MFM524394 MPI524394 MZE524394 NJA524394 NSW524394 OCS524394 OMO524394 OWK524394 PGG524394 PQC524394 PZY524394 QJU524394 QTQ524394 RDM524394 RNI524394 RXE524394 SHA524394 SQW524394 TAS524394 TKO524394 TUK524394 UEG524394 UOC524394 UXY524394 VHU524394 VRQ524394 WBM524394 WLI524394 WVE524394 A589930 IS589930 SO589930 ACK589930 AMG589930 AWC589930 BFY589930 BPU589930 BZQ589930 CJM589930 CTI589930 DDE589930 DNA589930 DWW589930 EGS589930 EQO589930 FAK589930 FKG589930 FUC589930 GDY589930 GNU589930 GXQ589930 HHM589930 HRI589930 IBE589930 ILA589930 IUW589930 JES589930 JOO589930 JYK589930 KIG589930 KSC589930 LBY589930 LLU589930 LVQ589930 MFM589930 MPI589930 MZE589930 NJA589930 NSW589930 OCS589930 OMO589930 OWK589930 PGG589930 PQC589930 PZY589930 QJU589930 QTQ589930 RDM589930 RNI589930 RXE589930 SHA589930 SQW589930 TAS589930 TKO589930 TUK589930 UEG589930 UOC589930 UXY589930 VHU589930 VRQ589930 WBM589930 WLI589930 WVE589930 A655466 IS655466 SO655466 ACK655466 AMG655466 AWC655466 BFY655466 BPU655466 BZQ655466 CJM655466 CTI655466 DDE655466 DNA655466 DWW655466 EGS655466 EQO655466 FAK655466 FKG655466 FUC655466 GDY655466 GNU655466 GXQ655466 HHM655466 HRI655466 IBE655466 ILA655466 IUW655466 JES655466 JOO655466 JYK655466 KIG655466 KSC655466 LBY655466 LLU655466 LVQ655466 MFM655466 MPI655466 MZE655466 NJA655466 NSW655466 OCS655466 OMO655466 OWK655466 PGG655466 PQC655466 PZY655466 QJU655466 QTQ655466 RDM655466 RNI655466 RXE655466 SHA655466 SQW655466 TAS655466 TKO655466 TUK655466 UEG655466 UOC655466 UXY655466 VHU655466 VRQ655466 WBM655466 WLI655466 WVE655466 A721002 IS721002 SO721002 ACK721002 AMG721002 AWC721002 BFY721002 BPU721002 BZQ721002 CJM721002 CTI721002 DDE721002 DNA721002 DWW721002 EGS721002 EQO721002 FAK721002 FKG721002 FUC721002 GDY721002 GNU721002 GXQ721002 HHM721002 HRI721002 IBE721002 ILA721002 IUW721002 JES721002 JOO721002 JYK721002 KIG721002 KSC721002 LBY721002 LLU721002 LVQ721002 MFM721002 MPI721002 MZE721002 NJA721002 NSW721002 OCS721002 OMO721002 OWK721002 PGG721002 PQC721002 PZY721002 QJU721002 QTQ721002 RDM721002 RNI721002 RXE721002 SHA721002 SQW721002 TAS721002 TKO721002 TUK721002 UEG721002 UOC721002 UXY721002 VHU721002 VRQ721002 WBM721002 WLI721002 WVE721002 A786538 IS786538 SO786538 ACK786538 AMG786538 AWC786538 BFY786538 BPU786538 BZQ786538 CJM786538 CTI786538 DDE786538 DNA786538 DWW786538 EGS786538 EQO786538 FAK786538 FKG786538 FUC786538 GDY786538 GNU786538 GXQ786538 HHM786538 HRI786538 IBE786538 ILA786538 IUW786538 JES786538 JOO786538 JYK786538 KIG786538 KSC786538 LBY786538 LLU786538 LVQ786538 MFM786538 MPI786538 MZE786538 NJA786538 NSW786538 OCS786538 OMO786538 OWK786538 PGG786538 PQC786538 PZY786538 QJU786538 QTQ786538 RDM786538 RNI786538 RXE786538 SHA786538 SQW786538 TAS786538 TKO786538 TUK786538 UEG786538 UOC786538 UXY786538 VHU786538 VRQ786538 WBM786538 WLI786538 WVE786538 A852074 IS852074 SO852074 ACK852074 AMG852074 AWC852074 BFY852074 BPU852074 BZQ852074 CJM852074 CTI852074 DDE852074 DNA852074 DWW852074 EGS852074 EQO852074 FAK852074 FKG852074 FUC852074 GDY852074 GNU852074 GXQ852074 HHM852074 HRI852074 IBE852074 ILA852074 IUW852074 JES852074 JOO852074 JYK852074 KIG852074 KSC852074 LBY852074 LLU852074 LVQ852074 MFM852074 MPI852074 MZE852074 NJA852074 NSW852074 OCS852074 OMO852074 OWK852074 PGG852074 PQC852074 PZY852074 QJU852074 QTQ852074 RDM852074 RNI852074 RXE852074 SHA852074 SQW852074 TAS852074 TKO852074 TUK852074 UEG852074 UOC852074 UXY852074 VHU852074 VRQ852074 WBM852074 WLI852074 WVE852074 A917610 IS917610 SO917610 ACK917610 AMG917610 AWC917610 BFY917610 BPU917610 BZQ917610 CJM917610 CTI917610 DDE917610 DNA917610 DWW917610 EGS917610 EQO917610 FAK917610 FKG917610 FUC917610 GDY917610 GNU917610 GXQ917610 HHM917610 HRI917610 IBE917610 ILA917610 IUW917610 JES917610 JOO917610 JYK917610 KIG917610 KSC917610 LBY917610 LLU917610 LVQ917610 MFM917610 MPI917610 MZE917610 NJA917610 NSW917610 OCS917610 OMO917610 OWK917610 PGG917610 PQC917610 PZY917610 QJU917610 QTQ917610 RDM917610 RNI917610 RXE917610 SHA917610 SQW917610 TAS917610 TKO917610 TUK917610 UEG917610 UOC917610 UXY917610 VHU917610 VRQ917610 WBM917610 WLI917610 WVE917610 A983146 IS983146 SO983146 ACK983146 AMG983146 AWC983146 BFY983146 BPU983146 BZQ983146 CJM983146 CTI983146 DDE983146 DNA983146 DWW983146 EGS983146 EQO983146 FAK983146 FKG983146 FUC983146 GDY983146 GNU983146 GXQ983146 HHM983146 HRI983146 IBE983146 ILA983146 IUW983146 JES983146 JOO983146 JYK983146 KIG983146 KSC983146 LBY983146 LLU983146 LVQ983146 MFM983146 MPI983146 MZE983146 NJA983146 NSW983146 OCS983146 OMO983146 OWK983146 PGG983146 PQC983146 PZY983146 QJU983146 QTQ983146 RDM983146 RNI983146 RXE983146 SHA983146 SQW983146 TAS983146 TKO983146 TUK983146 UEG983146 UOC983146 UXY983146 VHU983146 VRQ983146 WBM983146 WLI983146 A24:A57 IS24:IS57 SO24:SO57 ACK24:ACK57 AMG24:AMG57 AWC24:AWC57 BFY24:BFY57 BPU24:BPU57 BZQ24:BZQ57 CJM24:CJM57 CTI24:CTI57 DDE24:DDE57 DNA24:DNA57 DWW24:DWW57 EGS24:EGS57 EQO24:EQO57 FAK24:FAK57 FKG24:FKG57 FUC24:FUC57 GDY24:GDY57 GNU24:GNU57 GXQ24:GXQ57 HHM24:HHM57 HRI24:HRI57 IBE24:IBE57 ILA24:ILA57 IUW24:IUW57 JES24:JES57 JOO24:JOO57 JYK24:JYK57 KIG24:KIG57 KSC24:KSC57 LBY24:LBY57 LLU24:LLU57 LVQ24:LVQ57 MFM24:MFM57 MPI24:MPI57 MZE24:MZE57 NJA24:NJA57 NSW24:NSW57 OCS24:OCS57 OMO24:OMO57 OWK24:OWK57 PGG24:PGG57 PQC24:PQC57 PZY24:PZY57 QJU24:QJU57 QTQ24:QTQ57 RDM24:RDM57 RNI24:RNI57 RXE24:RXE57 SHA24:SHA57 SQW24:SQW57 TAS24:TAS57 TKO24:TKO57 TUK24:TUK57 UEG24:UEG57 UOC24:UOC57 UXY24:UXY57 VHU24:VHU57 VRQ24:VRQ57 WBM24:WBM57 WLI24:WLI57 WVE24:WVE57">
      <formula1>"1,2,3,4,5"</formula1>
    </dataValidation>
    <dataValidation type="decimal" allowBlank="1" showInputMessage="1" showErrorMessage="1" sqref="WVH983146 WLL983146 C65642 IV65642 SR65642 ACN65642 AMJ65642 AWF65642 BGB65642 BPX65642 BZT65642 CJP65642 CTL65642 DDH65642 DND65642 DWZ65642 EGV65642 EQR65642 FAN65642 FKJ65642 FUF65642 GEB65642 GNX65642 GXT65642 HHP65642 HRL65642 IBH65642 ILD65642 IUZ65642 JEV65642 JOR65642 JYN65642 KIJ65642 KSF65642 LCB65642 LLX65642 LVT65642 MFP65642 MPL65642 MZH65642 NJD65642 NSZ65642 OCV65642 OMR65642 OWN65642 PGJ65642 PQF65642 QAB65642 QJX65642 QTT65642 RDP65642 RNL65642 RXH65642 SHD65642 SQZ65642 TAV65642 TKR65642 TUN65642 UEJ65642 UOF65642 UYB65642 VHX65642 VRT65642 WBP65642 WLL65642 WVH65642 C131178 IV131178 SR131178 ACN131178 AMJ131178 AWF131178 BGB131178 BPX131178 BZT131178 CJP131178 CTL131178 DDH131178 DND131178 DWZ131178 EGV131178 EQR131178 FAN131178 FKJ131178 FUF131178 GEB131178 GNX131178 GXT131178 HHP131178 HRL131178 IBH131178 ILD131178 IUZ131178 JEV131178 JOR131178 JYN131178 KIJ131178 KSF131178 LCB131178 LLX131178 LVT131178 MFP131178 MPL131178 MZH131178 NJD131178 NSZ131178 OCV131178 OMR131178 OWN131178 PGJ131178 PQF131178 QAB131178 QJX131178 QTT131178 RDP131178 RNL131178 RXH131178 SHD131178 SQZ131178 TAV131178 TKR131178 TUN131178 UEJ131178 UOF131178 UYB131178 VHX131178 VRT131178 WBP131178 WLL131178 WVH131178 C196714 IV196714 SR196714 ACN196714 AMJ196714 AWF196714 BGB196714 BPX196714 BZT196714 CJP196714 CTL196714 DDH196714 DND196714 DWZ196714 EGV196714 EQR196714 FAN196714 FKJ196714 FUF196714 GEB196714 GNX196714 GXT196714 HHP196714 HRL196714 IBH196714 ILD196714 IUZ196714 JEV196714 JOR196714 JYN196714 KIJ196714 KSF196714 LCB196714 LLX196714 LVT196714 MFP196714 MPL196714 MZH196714 NJD196714 NSZ196714 OCV196714 OMR196714 OWN196714 PGJ196714 PQF196714 QAB196714 QJX196714 QTT196714 RDP196714 RNL196714 RXH196714 SHD196714 SQZ196714 TAV196714 TKR196714 TUN196714 UEJ196714 UOF196714 UYB196714 VHX196714 VRT196714 WBP196714 WLL196714 WVH196714 C262250 IV262250 SR262250 ACN262250 AMJ262250 AWF262250 BGB262250 BPX262250 BZT262250 CJP262250 CTL262250 DDH262250 DND262250 DWZ262250 EGV262250 EQR262250 FAN262250 FKJ262250 FUF262250 GEB262250 GNX262250 GXT262250 HHP262250 HRL262250 IBH262250 ILD262250 IUZ262250 JEV262250 JOR262250 JYN262250 KIJ262250 KSF262250 LCB262250 LLX262250 LVT262250 MFP262250 MPL262250 MZH262250 NJD262250 NSZ262250 OCV262250 OMR262250 OWN262250 PGJ262250 PQF262250 QAB262250 QJX262250 QTT262250 RDP262250 RNL262250 RXH262250 SHD262250 SQZ262250 TAV262250 TKR262250 TUN262250 UEJ262250 UOF262250 UYB262250 VHX262250 VRT262250 WBP262250 WLL262250 WVH262250 C327786 IV327786 SR327786 ACN327786 AMJ327786 AWF327786 BGB327786 BPX327786 BZT327786 CJP327786 CTL327786 DDH327786 DND327786 DWZ327786 EGV327786 EQR327786 FAN327786 FKJ327786 FUF327786 GEB327786 GNX327786 GXT327786 HHP327786 HRL327786 IBH327786 ILD327786 IUZ327786 JEV327786 JOR327786 JYN327786 KIJ327786 KSF327786 LCB327786 LLX327786 LVT327786 MFP327786 MPL327786 MZH327786 NJD327786 NSZ327786 OCV327786 OMR327786 OWN327786 PGJ327786 PQF327786 QAB327786 QJX327786 QTT327786 RDP327786 RNL327786 RXH327786 SHD327786 SQZ327786 TAV327786 TKR327786 TUN327786 UEJ327786 UOF327786 UYB327786 VHX327786 VRT327786 WBP327786 WLL327786 WVH327786 C393322 IV393322 SR393322 ACN393322 AMJ393322 AWF393322 BGB393322 BPX393322 BZT393322 CJP393322 CTL393322 DDH393322 DND393322 DWZ393322 EGV393322 EQR393322 FAN393322 FKJ393322 FUF393322 GEB393322 GNX393322 GXT393322 HHP393322 HRL393322 IBH393322 ILD393322 IUZ393322 JEV393322 JOR393322 JYN393322 KIJ393322 KSF393322 LCB393322 LLX393322 LVT393322 MFP393322 MPL393322 MZH393322 NJD393322 NSZ393322 OCV393322 OMR393322 OWN393322 PGJ393322 PQF393322 QAB393322 QJX393322 QTT393322 RDP393322 RNL393322 RXH393322 SHD393322 SQZ393322 TAV393322 TKR393322 TUN393322 UEJ393322 UOF393322 UYB393322 VHX393322 VRT393322 WBP393322 WLL393322 WVH393322 C458858 IV458858 SR458858 ACN458858 AMJ458858 AWF458858 BGB458858 BPX458858 BZT458858 CJP458858 CTL458858 DDH458858 DND458858 DWZ458858 EGV458858 EQR458858 FAN458858 FKJ458858 FUF458858 GEB458858 GNX458858 GXT458858 HHP458858 HRL458858 IBH458858 ILD458858 IUZ458858 JEV458858 JOR458858 JYN458858 KIJ458858 KSF458858 LCB458858 LLX458858 LVT458858 MFP458858 MPL458858 MZH458858 NJD458858 NSZ458858 OCV458858 OMR458858 OWN458858 PGJ458858 PQF458858 QAB458858 QJX458858 QTT458858 RDP458858 RNL458858 RXH458858 SHD458858 SQZ458858 TAV458858 TKR458858 TUN458858 UEJ458858 UOF458858 UYB458858 VHX458858 VRT458858 WBP458858 WLL458858 WVH458858 C524394 IV524394 SR524394 ACN524394 AMJ524394 AWF524394 BGB524394 BPX524394 BZT524394 CJP524394 CTL524394 DDH524394 DND524394 DWZ524394 EGV524394 EQR524394 FAN524394 FKJ524394 FUF524394 GEB524394 GNX524394 GXT524394 HHP524394 HRL524394 IBH524394 ILD524394 IUZ524394 JEV524394 JOR524394 JYN524394 KIJ524394 KSF524394 LCB524394 LLX524394 LVT524394 MFP524394 MPL524394 MZH524394 NJD524394 NSZ524394 OCV524394 OMR524394 OWN524394 PGJ524394 PQF524394 QAB524394 QJX524394 QTT524394 RDP524394 RNL524394 RXH524394 SHD524394 SQZ524394 TAV524394 TKR524394 TUN524394 UEJ524394 UOF524394 UYB524394 VHX524394 VRT524394 WBP524394 WLL524394 WVH524394 C589930 IV589930 SR589930 ACN589930 AMJ589930 AWF589930 BGB589930 BPX589930 BZT589930 CJP589930 CTL589930 DDH589930 DND589930 DWZ589930 EGV589930 EQR589930 FAN589930 FKJ589930 FUF589930 GEB589930 GNX589930 GXT589930 HHP589930 HRL589930 IBH589930 ILD589930 IUZ589930 JEV589930 JOR589930 JYN589930 KIJ589930 KSF589930 LCB589930 LLX589930 LVT589930 MFP589930 MPL589930 MZH589930 NJD589930 NSZ589930 OCV589930 OMR589930 OWN589930 PGJ589930 PQF589930 QAB589930 QJX589930 QTT589930 RDP589930 RNL589930 RXH589930 SHD589930 SQZ589930 TAV589930 TKR589930 TUN589930 UEJ589930 UOF589930 UYB589930 VHX589930 VRT589930 WBP589930 WLL589930 WVH589930 C655466 IV655466 SR655466 ACN655466 AMJ655466 AWF655466 BGB655466 BPX655466 BZT655466 CJP655466 CTL655466 DDH655466 DND655466 DWZ655466 EGV655466 EQR655466 FAN655466 FKJ655466 FUF655466 GEB655466 GNX655466 GXT655466 HHP655466 HRL655466 IBH655466 ILD655466 IUZ655466 JEV655466 JOR655466 JYN655466 KIJ655466 KSF655466 LCB655466 LLX655466 LVT655466 MFP655466 MPL655466 MZH655466 NJD655466 NSZ655466 OCV655466 OMR655466 OWN655466 PGJ655466 PQF655466 QAB655466 QJX655466 QTT655466 RDP655466 RNL655466 RXH655466 SHD655466 SQZ655466 TAV655466 TKR655466 TUN655466 UEJ655466 UOF655466 UYB655466 VHX655466 VRT655466 WBP655466 WLL655466 WVH655466 C721002 IV721002 SR721002 ACN721002 AMJ721002 AWF721002 BGB721002 BPX721002 BZT721002 CJP721002 CTL721002 DDH721002 DND721002 DWZ721002 EGV721002 EQR721002 FAN721002 FKJ721002 FUF721002 GEB721002 GNX721002 GXT721002 HHP721002 HRL721002 IBH721002 ILD721002 IUZ721002 JEV721002 JOR721002 JYN721002 KIJ721002 KSF721002 LCB721002 LLX721002 LVT721002 MFP721002 MPL721002 MZH721002 NJD721002 NSZ721002 OCV721002 OMR721002 OWN721002 PGJ721002 PQF721002 QAB721002 QJX721002 QTT721002 RDP721002 RNL721002 RXH721002 SHD721002 SQZ721002 TAV721002 TKR721002 TUN721002 UEJ721002 UOF721002 UYB721002 VHX721002 VRT721002 WBP721002 WLL721002 WVH721002 C786538 IV786538 SR786538 ACN786538 AMJ786538 AWF786538 BGB786538 BPX786538 BZT786538 CJP786538 CTL786538 DDH786538 DND786538 DWZ786538 EGV786538 EQR786538 FAN786538 FKJ786538 FUF786538 GEB786538 GNX786538 GXT786538 HHP786538 HRL786538 IBH786538 ILD786538 IUZ786538 JEV786538 JOR786538 JYN786538 KIJ786538 KSF786538 LCB786538 LLX786538 LVT786538 MFP786538 MPL786538 MZH786538 NJD786538 NSZ786538 OCV786538 OMR786538 OWN786538 PGJ786538 PQF786538 QAB786538 QJX786538 QTT786538 RDP786538 RNL786538 RXH786538 SHD786538 SQZ786538 TAV786538 TKR786538 TUN786538 UEJ786538 UOF786538 UYB786538 VHX786538 VRT786538 WBP786538 WLL786538 WVH786538 C852074 IV852074 SR852074 ACN852074 AMJ852074 AWF852074 BGB852074 BPX852074 BZT852074 CJP852074 CTL852074 DDH852074 DND852074 DWZ852074 EGV852074 EQR852074 FAN852074 FKJ852074 FUF852074 GEB852074 GNX852074 GXT852074 HHP852074 HRL852074 IBH852074 ILD852074 IUZ852074 JEV852074 JOR852074 JYN852074 KIJ852074 KSF852074 LCB852074 LLX852074 LVT852074 MFP852074 MPL852074 MZH852074 NJD852074 NSZ852074 OCV852074 OMR852074 OWN852074 PGJ852074 PQF852074 QAB852074 QJX852074 QTT852074 RDP852074 RNL852074 RXH852074 SHD852074 SQZ852074 TAV852074 TKR852074 TUN852074 UEJ852074 UOF852074 UYB852074 VHX852074 VRT852074 WBP852074 WLL852074 WVH852074 C917610 IV917610 SR917610 ACN917610 AMJ917610 AWF917610 BGB917610 BPX917610 BZT917610 CJP917610 CTL917610 DDH917610 DND917610 DWZ917610 EGV917610 EQR917610 FAN917610 FKJ917610 FUF917610 GEB917610 GNX917610 GXT917610 HHP917610 HRL917610 IBH917610 ILD917610 IUZ917610 JEV917610 JOR917610 JYN917610 KIJ917610 KSF917610 LCB917610 LLX917610 LVT917610 MFP917610 MPL917610 MZH917610 NJD917610 NSZ917610 OCV917610 OMR917610 OWN917610 PGJ917610 PQF917610 QAB917610 QJX917610 QTT917610 RDP917610 RNL917610 RXH917610 SHD917610 SQZ917610 TAV917610 TKR917610 TUN917610 UEJ917610 UOF917610 UYB917610 VHX917610 VRT917610 WBP917610 WLL917610 WVH917610 C983146 IV983146 SR983146 ACN983146 AMJ983146 AWF983146 BGB983146 BPX983146 BZT983146 CJP983146 CTL983146 DDH983146 DND983146 DWZ983146 EGV983146 EQR983146 FAN983146 FKJ983146 FUF983146 GEB983146 GNX983146 GXT983146 HHP983146 HRL983146 IBH983146 ILD983146 IUZ983146 JEV983146 JOR983146 JYN983146 KIJ983146 KSF983146 LCB983146 LLX983146 LVT983146 MFP983146 MPL983146 MZH983146 NJD983146 NSZ983146 OCV983146 OMR983146 OWN983146 PGJ983146 PQF983146 QAB983146 QJX983146 QTT983146 RDP983146 RNL983146 RXH983146 SHD983146 SQZ983146 TAV983146 TKR983146 TUN983146 UEJ983146 UOF983146 UYB983146 VHX983146 VRT983146 WBP983146 IV24:IV57 SR24:SR57 ACN24:ACN57 AMJ24:AMJ57 AWF24:AWF57 BGB24:BGB57 BPX24:BPX57 BZT24:BZT57 CJP24:CJP57 CTL24:CTL57 DDH24:DDH57 DND24:DND57 DWZ24:DWZ57 EGV24:EGV57 EQR24:EQR57 FAN24:FAN57 FKJ24:FKJ57 FUF24:FUF57 GEB24:GEB57 GNX24:GNX57 GXT24:GXT57 HHP24:HHP57 HRL24:HRL57 IBH24:IBH57 ILD24:ILD57 IUZ24:IUZ57 JEV24:JEV57 JOR24:JOR57 JYN24:JYN57 KIJ24:KIJ57 KSF24:KSF57 LCB24:LCB57 LLX24:LLX57 LVT24:LVT57 MFP24:MFP57 MPL24:MPL57 MZH24:MZH57 NJD24:NJD57 NSZ24:NSZ57 OCV24:OCV57 OMR24:OMR57 OWN24:OWN57 PGJ24:PGJ57 PQF24:PQF57 QAB24:QAB57 QJX24:QJX57 QTT24:QTT57 RDP24:RDP57 RNL24:RNL57 RXH24:RXH57 SHD24:SHD57 SQZ24:SQZ57 TAV24:TAV57 TKR24:TKR57 TUN24:TUN57 UEJ24:UEJ57 UOF24:UOF57 UYB24:UYB57 VHX24:VHX57 VRT24:VRT57 WBP24:WBP57 WLL24:WLL57 WVH24:WVH57">
      <formula1>0</formula1>
      <formula2>1</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247"/>
  <sheetViews>
    <sheetView topLeftCell="A37" zoomScale="60" zoomScaleNormal="60" workbookViewId="0">
      <selection activeCell="G23" sqref="G23"/>
    </sheetView>
  </sheetViews>
  <sheetFormatPr baseColWidth="10" defaultRowHeight="15" x14ac:dyDescent="0.25"/>
  <cols>
    <col min="1" max="1" width="3.140625" style="1" bestFit="1" customWidth="1"/>
    <col min="2" max="2" width="102.7109375" style="1" bestFit="1" customWidth="1"/>
    <col min="3" max="3" width="47" style="1" customWidth="1"/>
    <col min="4" max="4" width="51.7109375" style="1" customWidth="1"/>
    <col min="5" max="5" width="40.42578125" style="1" customWidth="1"/>
    <col min="6" max="7" width="29.7109375" style="1" customWidth="1"/>
    <col min="8" max="8" width="24.5703125" style="1" customWidth="1"/>
    <col min="9" max="9" width="24" style="1" customWidth="1"/>
    <col min="10" max="10" width="22" style="1" customWidth="1"/>
    <col min="11" max="11" width="24" style="1" customWidth="1"/>
    <col min="12" max="12" width="25.85546875" style="1" customWidth="1"/>
    <col min="13" max="13" width="18.7109375" style="1" customWidth="1"/>
    <col min="14" max="14" width="22.140625" style="1" customWidth="1"/>
    <col min="15" max="15" width="26.140625" style="1" customWidth="1"/>
    <col min="16" max="16" width="23.7109375" style="1" customWidth="1"/>
    <col min="17" max="17" width="74.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2052</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1891" t="s">
        <v>2053</v>
      </c>
      <c r="D10" s="1891"/>
      <c r="E10" s="1892"/>
      <c r="F10" s="6"/>
      <c r="G10" s="6"/>
      <c r="H10" s="6"/>
      <c r="I10" s="6"/>
      <c r="J10" s="6"/>
      <c r="K10" s="6"/>
      <c r="L10" s="6"/>
      <c r="M10" s="6"/>
      <c r="N10" s="8"/>
    </row>
    <row r="11" spans="2:16" ht="16.5" thickBot="1" x14ac:dyDescent="0.3">
      <c r="B11" s="9" t="s">
        <v>8</v>
      </c>
      <c r="C11" s="313" t="s">
        <v>2054</v>
      </c>
      <c r="D11" s="11"/>
      <c r="E11" s="11"/>
      <c r="F11" s="11"/>
      <c r="G11" s="11"/>
      <c r="H11" s="11"/>
      <c r="I11" s="11"/>
      <c r="J11" s="11"/>
      <c r="K11" s="11"/>
      <c r="L11" s="11"/>
      <c r="M11" s="11"/>
      <c r="N11" s="13"/>
    </row>
    <row r="12" spans="2:16" ht="15.75" x14ac:dyDescent="0.25">
      <c r="B12" s="14"/>
      <c r="C12" s="244"/>
      <c r="D12" s="16"/>
      <c r="E12" s="16"/>
      <c r="F12" s="16"/>
      <c r="G12" s="16"/>
      <c r="H12" s="16"/>
      <c r="I12" s="3"/>
      <c r="J12" s="3"/>
      <c r="K12" s="3"/>
      <c r="L12" s="3"/>
      <c r="M12" s="3"/>
      <c r="N12" s="16"/>
    </row>
    <row r="13" spans="2:16" x14ac:dyDescent="0.25">
      <c r="I13" s="3"/>
      <c r="J13" s="3"/>
      <c r="K13" s="3"/>
      <c r="L13" s="3"/>
      <c r="M13" s="3"/>
      <c r="N13" s="17"/>
    </row>
    <row r="14" spans="2:16" x14ac:dyDescent="0.25">
      <c r="B14" s="1893" t="s">
        <v>10</v>
      </c>
      <c r="C14" s="1893"/>
      <c r="D14" s="518" t="s">
        <v>11</v>
      </c>
      <c r="E14" s="518" t="s">
        <v>12</v>
      </c>
      <c r="F14" s="518" t="s">
        <v>13</v>
      </c>
      <c r="G14" s="19"/>
      <c r="I14" s="20"/>
      <c r="J14" s="20"/>
      <c r="K14" s="20"/>
      <c r="L14" s="20"/>
      <c r="M14" s="20"/>
      <c r="N14" s="17"/>
    </row>
    <row r="15" spans="2:16" x14ac:dyDescent="0.25">
      <c r="B15" s="1893"/>
      <c r="C15" s="1893"/>
      <c r="D15" s="518" t="s">
        <v>2055</v>
      </c>
      <c r="E15" s="593">
        <v>712833356</v>
      </c>
      <c r="F15" s="314">
        <v>262</v>
      </c>
      <c r="G15" s="24"/>
      <c r="I15" s="25"/>
      <c r="J15" s="25"/>
      <c r="K15" s="25"/>
      <c r="L15" s="25"/>
      <c r="M15" s="25"/>
      <c r="N15" s="17"/>
    </row>
    <row r="16" spans="2:16" x14ac:dyDescent="0.25">
      <c r="B16" s="1893"/>
      <c r="C16" s="1893"/>
      <c r="D16" s="518" t="s">
        <v>2056</v>
      </c>
      <c r="E16" s="593">
        <v>661139334</v>
      </c>
      <c r="F16" s="314">
        <v>243</v>
      </c>
      <c r="G16" s="24"/>
      <c r="I16" s="25"/>
      <c r="J16" s="25"/>
      <c r="K16" s="25"/>
      <c r="L16" s="25"/>
      <c r="M16" s="25"/>
      <c r="N16" s="17"/>
    </row>
    <row r="17" spans="1:14" x14ac:dyDescent="0.25">
      <c r="B17" s="1893"/>
      <c r="C17" s="1893"/>
      <c r="D17" s="518" t="s">
        <v>2057</v>
      </c>
      <c r="E17" s="593">
        <v>827104352</v>
      </c>
      <c r="F17" s="314">
        <v>304</v>
      </c>
      <c r="G17" s="24"/>
      <c r="I17" s="25"/>
      <c r="J17" s="25"/>
      <c r="K17" s="25"/>
      <c r="L17" s="25"/>
      <c r="M17" s="25"/>
      <c r="N17" s="17"/>
    </row>
    <row r="18" spans="1:14" x14ac:dyDescent="0.25">
      <c r="B18" s="1893"/>
      <c r="C18" s="1893"/>
      <c r="D18" s="518" t="s">
        <v>2058</v>
      </c>
      <c r="E18" s="593">
        <v>1735830844</v>
      </c>
      <c r="F18" s="314">
        <v>638</v>
      </c>
      <c r="G18" s="24"/>
      <c r="H18" s="28"/>
      <c r="I18" s="25"/>
      <c r="J18" s="25"/>
      <c r="K18" s="25"/>
      <c r="L18" s="25"/>
      <c r="M18" s="25"/>
      <c r="N18" s="29"/>
    </row>
    <row r="19" spans="1:14" x14ac:dyDescent="0.25">
      <c r="B19" s="1893"/>
      <c r="C19" s="1893"/>
      <c r="D19" s="518"/>
      <c r="E19" s="30"/>
      <c r="F19" s="245"/>
      <c r="G19" s="24"/>
      <c r="H19" s="28"/>
      <c r="I19" s="247"/>
      <c r="J19" s="247"/>
      <c r="K19" s="247"/>
      <c r="L19" s="247"/>
      <c r="M19" s="247"/>
      <c r="N19" s="29"/>
    </row>
    <row r="20" spans="1:14" x14ac:dyDescent="0.25">
      <c r="B20" s="1893"/>
      <c r="C20" s="1893"/>
      <c r="D20" s="518"/>
      <c r="E20" s="30"/>
      <c r="F20" s="245"/>
      <c r="G20" s="24"/>
      <c r="H20" s="28"/>
      <c r="I20" s="3"/>
      <c r="J20" s="3"/>
      <c r="K20" s="3"/>
      <c r="L20" s="3"/>
      <c r="M20" s="3"/>
      <c r="N20" s="29"/>
    </row>
    <row r="21" spans="1:14" x14ac:dyDescent="0.25">
      <c r="B21" s="1893"/>
      <c r="C21" s="1893"/>
      <c r="D21" s="518"/>
      <c r="E21" s="30"/>
      <c r="F21" s="245"/>
      <c r="G21" s="24"/>
      <c r="H21" s="28"/>
      <c r="I21" s="3"/>
      <c r="J21" s="3"/>
      <c r="K21" s="3"/>
      <c r="L21" s="3"/>
      <c r="M21" s="3"/>
      <c r="N21" s="29"/>
    </row>
    <row r="22" spans="1:14" ht="15.75" thickBot="1" x14ac:dyDescent="0.3">
      <c r="B22" s="1894" t="s">
        <v>14</v>
      </c>
      <c r="C22" s="1895"/>
      <c r="D22" s="518"/>
      <c r="E22" s="31">
        <f>SUM(E15:E21)</f>
        <v>3936907886</v>
      </c>
      <c r="F22" s="314">
        <f>SUM(F15:F21)</f>
        <v>1447</v>
      </c>
      <c r="G22" s="24"/>
      <c r="H22" s="28"/>
      <c r="I22" s="3"/>
      <c r="J22" s="3"/>
      <c r="K22" s="3"/>
      <c r="L22" s="3"/>
      <c r="M22" s="3"/>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48">
        <f>F22*80/100</f>
        <v>1157.5999999999999</v>
      </c>
      <c r="D24" s="39"/>
      <c r="E24" s="315">
        <f>E22</f>
        <v>3936907886</v>
      </c>
      <c r="F24" s="41"/>
      <c r="G24" s="41"/>
      <c r="H24" s="41"/>
      <c r="I24" s="42"/>
      <c r="J24" s="42"/>
      <c r="K24" s="42"/>
      <c r="L24" s="42"/>
      <c r="M24" s="42"/>
    </row>
    <row r="25" spans="1:14" x14ac:dyDescent="0.25">
      <c r="A25" s="44"/>
      <c r="C25" s="250"/>
      <c r="D25" s="25"/>
      <c r="E25" s="46"/>
      <c r="F25" s="41"/>
      <c r="G25" s="41"/>
      <c r="H25" s="41"/>
      <c r="I25" s="42"/>
      <c r="J25" s="42"/>
      <c r="K25" s="42"/>
      <c r="L25" s="42"/>
      <c r="M25" s="42"/>
    </row>
    <row r="26" spans="1:14" x14ac:dyDescent="0.25">
      <c r="A26" s="44"/>
      <c r="B26" s="47" t="s">
        <v>2059</v>
      </c>
      <c r="C26"/>
      <c r="D26"/>
      <c r="E26"/>
      <c r="F26"/>
      <c r="G26"/>
      <c r="H26"/>
      <c r="I26" s="3"/>
      <c r="J26" s="3"/>
      <c r="K26" s="3"/>
      <c r="L26" s="3"/>
      <c r="M26" s="3"/>
      <c r="N26" s="17"/>
    </row>
    <row r="27" spans="1:14" x14ac:dyDescent="0.25">
      <c r="A27" s="44"/>
      <c r="B27"/>
      <c r="C27"/>
      <c r="D27"/>
      <c r="E27"/>
      <c r="F27"/>
      <c r="G27"/>
      <c r="H27"/>
      <c r="I27" s="3"/>
      <c r="J27" s="3"/>
      <c r="K27" s="3"/>
      <c r="L27" s="3"/>
      <c r="M27" s="3"/>
      <c r="N27" s="17"/>
    </row>
    <row r="28" spans="1:14" x14ac:dyDescent="0.25">
      <c r="A28" s="44"/>
      <c r="B28" s="49" t="s">
        <v>18</v>
      </c>
      <c r="C28" s="49" t="s">
        <v>19</v>
      </c>
      <c r="D28" s="49" t="s">
        <v>20</v>
      </c>
      <c r="E28" s="528"/>
      <c r="F28"/>
      <c r="G28"/>
      <c r="H28"/>
      <c r="I28" s="3"/>
      <c r="J28" s="3"/>
      <c r="K28" s="3"/>
      <c r="L28" s="3"/>
      <c r="M28" s="3"/>
      <c r="N28" s="17"/>
    </row>
    <row r="29" spans="1:14" x14ac:dyDescent="0.25">
      <c r="A29" s="44"/>
      <c r="B29" s="51" t="s">
        <v>21</v>
      </c>
      <c r="C29" s="557" t="s">
        <v>19</v>
      </c>
      <c r="D29" s="556"/>
      <c r="E29" s="382"/>
      <c r="F29"/>
      <c r="G29"/>
      <c r="H29"/>
      <c r="I29" s="3"/>
      <c r="J29" s="3"/>
      <c r="K29" s="3"/>
      <c r="L29" s="3"/>
      <c r="M29" s="3"/>
      <c r="N29" s="17"/>
    </row>
    <row r="30" spans="1:14" x14ac:dyDescent="0.25">
      <c r="A30" s="44"/>
      <c r="B30" s="51" t="s">
        <v>23</v>
      </c>
      <c r="C30" s="557" t="s">
        <v>19</v>
      </c>
      <c r="D30" s="590"/>
      <c r="E30" s="195"/>
      <c r="F30"/>
      <c r="G30"/>
      <c r="H30"/>
      <c r="I30" s="3"/>
      <c r="J30" s="3"/>
      <c r="K30" s="3"/>
      <c r="L30" s="3"/>
      <c r="M30" s="3"/>
      <c r="N30" s="17"/>
    </row>
    <row r="31" spans="1:14" x14ac:dyDescent="0.25">
      <c r="A31" s="44"/>
      <c r="B31" s="51" t="s">
        <v>24</v>
      </c>
      <c r="C31" s="557" t="s">
        <v>19</v>
      </c>
      <c r="D31" s="557"/>
      <c r="E31" s="195"/>
      <c r="F31"/>
      <c r="G31"/>
      <c r="H31"/>
      <c r="I31" s="3"/>
      <c r="J31" s="3"/>
      <c r="K31" s="3"/>
      <c r="L31" s="3"/>
      <c r="M31" s="3"/>
      <c r="N31" s="17"/>
    </row>
    <row r="32" spans="1:14" x14ac:dyDescent="0.25">
      <c r="A32" s="44"/>
      <c r="B32" s="51" t="s">
        <v>25</v>
      </c>
      <c r="C32" s="557" t="s">
        <v>19</v>
      </c>
      <c r="D32" s="557"/>
      <c r="E32" s="195"/>
      <c r="F32"/>
      <c r="G32"/>
      <c r="H32"/>
      <c r="I32" s="3"/>
      <c r="J32" s="3"/>
      <c r="K32" s="3"/>
      <c r="L32" s="3"/>
      <c r="M32" s="3"/>
      <c r="N32" s="17"/>
    </row>
    <row r="33" spans="1:13" x14ac:dyDescent="0.25">
      <c r="A33" s="44"/>
      <c r="C33" s="250"/>
      <c r="D33" s="25"/>
      <c r="E33" s="46"/>
      <c r="F33" s="41"/>
      <c r="G33" s="41"/>
      <c r="H33" s="41"/>
      <c r="I33" s="42"/>
      <c r="J33" s="42"/>
      <c r="K33" s="42"/>
      <c r="L33" s="42"/>
      <c r="M33" s="42"/>
    </row>
    <row r="34" spans="1:13" x14ac:dyDescent="0.25">
      <c r="A34" s="44"/>
      <c r="B34" s="47" t="s">
        <v>2060</v>
      </c>
      <c r="C34"/>
      <c r="D34"/>
      <c r="E34" s="46"/>
      <c r="F34" s="41"/>
      <c r="G34" s="41"/>
      <c r="H34" s="41"/>
      <c r="I34" s="42"/>
      <c r="J34" s="42"/>
      <c r="K34" s="42"/>
      <c r="L34" s="42"/>
      <c r="M34" s="42"/>
    </row>
    <row r="35" spans="1:13" x14ac:dyDescent="0.25">
      <c r="A35" s="44"/>
      <c r="B35"/>
      <c r="C35"/>
      <c r="D35"/>
      <c r="E35" s="46"/>
      <c r="F35" s="41"/>
      <c r="G35" s="41"/>
      <c r="H35" s="41"/>
      <c r="I35" s="42"/>
      <c r="J35" s="42"/>
      <c r="K35" s="42"/>
      <c r="L35" s="42"/>
      <c r="M35" s="42"/>
    </row>
    <row r="36" spans="1:13" x14ac:dyDescent="0.25">
      <c r="A36" s="44"/>
      <c r="B36" s="49" t="s">
        <v>18</v>
      </c>
      <c r="C36" s="49" t="s">
        <v>19</v>
      </c>
      <c r="D36" s="49" t="s">
        <v>20</v>
      </c>
      <c r="E36" s="46"/>
      <c r="F36" s="41"/>
      <c r="G36" s="41"/>
      <c r="H36" s="41"/>
      <c r="I36" s="42"/>
      <c r="J36" s="42"/>
      <c r="K36" s="42"/>
      <c r="L36" s="42"/>
      <c r="M36" s="42"/>
    </row>
    <row r="37" spans="1:13" x14ac:dyDescent="0.25">
      <c r="A37" s="44"/>
      <c r="B37" s="51" t="s">
        <v>21</v>
      </c>
      <c r="C37" s="557"/>
      <c r="D37" s="556" t="s">
        <v>22</v>
      </c>
      <c r="E37" s="46"/>
      <c r="F37" s="41"/>
      <c r="G37" s="41"/>
      <c r="H37" s="41"/>
      <c r="I37" s="42"/>
      <c r="J37" s="42"/>
      <c r="K37" s="42"/>
      <c r="L37" s="42"/>
      <c r="M37" s="42"/>
    </row>
    <row r="38" spans="1:13" x14ac:dyDescent="0.25">
      <c r="A38" s="44"/>
      <c r="B38" s="51" t="s">
        <v>23</v>
      </c>
      <c r="C38" s="557" t="s">
        <v>19</v>
      </c>
      <c r="D38" s="590"/>
      <c r="E38" s="46"/>
      <c r="F38" s="41"/>
      <c r="G38" s="41"/>
      <c r="H38" s="41"/>
      <c r="I38" s="42"/>
      <c r="J38" s="42"/>
      <c r="K38" s="42"/>
      <c r="L38" s="42"/>
      <c r="M38" s="42"/>
    </row>
    <row r="39" spans="1:13" x14ac:dyDescent="0.25">
      <c r="A39" s="44"/>
      <c r="B39" s="51" t="s">
        <v>24</v>
      </c>
      <c r="C39" s="557" t="s">
        <v>19</v>
      </c>
      <c r="D39" s="557"/>
      <c r="E39" s="46"/>
      <c r="F39" s="41"/>
      <c r="G39" s="41"/>
      <c r="H39" s="41"/>
      <c r="I39" s="42"/>
      <c r="J39" s="42"/>
      <c r="K39" s="42"/>
      <c r="L39" s="42"/>
      <c r="M39" s="42"/>
    </row>
    <row r="40" spans="1:13" x14ac:dyDescent="0.25">
      <c r="A40" s="44"/>
      <c r="B40" s="51" t="s">
        <v>25</v>
      </c>
      <c r="C40" s="557" t="s">
        <v>19</v>
      </c>
      <c r="D40" s="557"/>
      <c r="E40" s="46"/>
      <c r="F40" s="41"/>
      <c r="G40" s="41"/>
      <c r="H40" s="41"/>
      <c r="I40" s="42"/>
      <c r="J40" s="42"/>
      <c r="K40" s="42"/>
      <c r="L40" s="42"/>
      <c r="M40" s="42"/>
    </row>
    <row r="41" spans="1:13" x14ac:dyDescent="0.25">
      <c r="A41" s="44"/>
      <c r="C41" s="250"/>
      <c r="D41" s="25"/>
      <c r="E41" s="46"/>
      <c r="F41" s="41"/>
      <c r="G41" s="41"/>
      <c r="H41" s="41"/>
      <c r="I41" s="42"/>
      <c r="J41" s="42"/>
      <c r="K41" s="42"/>
      <c r="L41" s="42"/>
      <c r="M41" s="42"/>
    </row>
    <row r="42" spans="1:13" x14ac:dyDescent="0.25">
      <c r="A42" s="44"/>
      <c r="B42" s="47" t="s">
        <v>439</v>
      </c>
      <c r="C42"/>
      <c r="D42"/>
      <c r="E42" s="46"/>
      <c r="F42" s="41"/>
      <c r="G42" s="41"/>
      <c r="H42" s="41"/>
      <c r="I42" s="42"/>
      <c r="J42" s="42"/>
      <c r="K42" s="42"/>
      <c r="L42" s="42"/>
      <c r="M42" s="42"/>
    </row>
    <row r="43" spans="1:13" x14ac:dyDescent="0.25">
      <c r="A43" s="44"/>
      <c r="B43"/>
      <c r="C43"/>
      <c r="D43"/>
      <c r="E43" s="46"/>
      <c r="F43" s="41"/>
      <c r="G43" s="41"/>
      <c r="H43" s="41"/>
      <c r="I43" s="42"/>
      <c r="J43" s="42"/>
      <c r="K43" s="42"/>
      <c r="L43" s="42"/>
      <c r="M43" s="42"/>
    </row>
    <row r="44" spans="1:13" x14ac:dyDescent="0.25">
      <c r="A44" s="44"/>
      <c r="B44" s="49" t="s">
        <v>18</v>
      </c>
      <c r="C44" s="49" t="s">
        <v>19</v>
      </c>
      <c r="D44" s="49" t="s">
        <v>20</v>
      </c>
      <c r="E44" s="46"/>
      <c r="F44" s="41"/>
      <c r="G44" s="41"/>
      <c r="H44" s="41"/>
      <c r="I44" s="42"/>
      <c r="J44" s="42"/>
      <c r="K44" s="42"/>
      <c r="L44" s="42"/>
      <c r="M44" s="42"/>
    </row>
    <row r="45" spans="1:13" x14ac:dyDescent="0.25">
      <c r="A45" s="44"/>
      <c r="B45" s="51" t="s">
        <v>21</v>
      </c>
      <c r="C45" s="557"/>
      <c r="D45" s="556" t="s">
        <v>20</v>
      </c>
      <c r="E45" s="46"/>
      <c r="F45" s="41"/>
      <c r="G45" s="41"/>
      <c r="H45" s="41"/>
      <c r="I45" s="42"/>
      <c r="J45" s="42"/>
      <c r="K45" s="42"/>
      <c r="L45" s="42"/>
      <c r="M45" s="42"/>
    </row>
    <row r="46" spans="1:13" x14ac:dyDescent="0.25">
      <c r="A46" s="44"/>
      <c r="B46" s="51" t="s">
        <v>23</v>
      </c>
      <c r="C46" s="557" t="s">
        <v>19</v>
      </c>
      <c r="D46" s="590"/>
      <c r="E46" s="46"/>
      <c r="F46" s="41"/>
      <c r="G46" s="41"/>
      <c r="H46" s="41"/>
      <c r="I46" s="42"/>
      <c r="J46" s="42"/>
      <c r="K46" s="42"/>
      <c r="L46" s="42"/>
      <c r="M46" s="42"/>
    </row>
    <row r="47" spans="1:13" x14ac:dyDescent="0.25">
      <c r="A47" s="44"/>
      <c r="B47" s="51" t="s">
        <v>24</v>
      </c>
      <c r="C47" s="557" t="s">
        <v>19</v>
      </c>
      <c r="D47" s="557"/>
      <c r="E47" s="46"/>
      <c r="F47" s="41"/>
      <c r="G47" s="41"/>
      <c r="H47" s="41"/>
      <c r="I47" s="42"/>
      <c r="J47" s="42"/>
      <c r="K47" s="42"/>
      <c r="L47" s="42"/>
      <c r="M47" s="42"/>
    </row>
    <row r="48" spans="1:13" x14ac:dyDescent="0.25">
      <c r="A48" s="44"/>
      <c r="B48" s="51" t="s">
        <v>25</v>
      </c>
      <c r="C48" s="1338" t="s">
        <v>19</v>
      </c>
      <c r="D48" s="557"/>
      <c r="E48" s="46"/>
      <c r="F48" s="41"/>
      <c r="G48" s="41"/>
      <c r="H48" s="41"/>
      <c r="I48" s="42"/>
      <c r="J48" s="42"/>
      <c r="K48" s="42"/>
      <c r="L48" s="42"/>
      <c r="M48" s="42"/>
    </row>
    <row r="49" spans="1:14" x14ac:dyDescent="0.25">
      <c r="A49" s="44"/>
      <c r="C49" s="250"/>
      <c r="D49" s="25"/>
      <c r="E49" s="46"/>
      <c r="F49" s="41"/>
      <c r="G49" s="41"/>
      <c r="H49" s="41"/>
      <c r="I49" s="42"/>
      <c r="J49" s="42"/>
      <c r="K49" s="42"/>
      <c r="L49" s="42"/>
      <c r="M49" s="42"/>
    </row>
    <row r="50" spans="1:14" x14ac:dyDescent="0.25">
      <c r="A50" s="44"/>
      <c r="C50" s="250"/>
      <c r="D50" s="25"/>
      <c r="E50" s="46"/>
      <c r="F50" s="41"/>
      <c r="G50" s="41"/>
      <c r="H50" s="41"/>
      <c r="I50" s="42"/>
      <c r="J50" s="42"/>
      <c r="K50" s="42"/>
      <c r="L50" s="42"/>
      <c r="M50" s="42"/>
    </row>
    <row r="51" spans="1:14" x14ac:dyDescent="0.25">
      <c r="A51" s="44"/>
      <c r="B51" s="47" t="s">
        <v>269</v>
      </c>
      <c r="C51"/>
      <c r="D51"/>
      <c r="E51"/>
      <c r="F51"/>
      <c r="G51"/>
      <c r="H51"/>
      <c r="I51" s="3"/>
      <c r="J51" s="3"/>
      <c r="K51" s="3"/>
      <c r="L51" s="3"/>
      <c r="M51" s="3"/>
      <c r="N51" s="17"/>
    </row>
    <row r="52" spans="1:14" x14ac:dyDescent="0.25">
      <c r="A52" s="44"/>
      <c r="B52"/>
      <c r="C52"/>
      <c r="D52"/>
      <c r="E52"/>
      <c r="F52"/>
      <c r="G52"/>
      <c r="H52"/>
      <c r="I52" s="3"/>
      <c r="J52" s="3"/>
      <c r="K52" s="3"/>
      <c r="L52" s="3"/>
      <c r="M52" s="3"/>
      <c r="N52" s="17"/>
    </row>
    <row r="53" spans="1:14" x14ac:dyDescent="0.25">
      <c r="A53" s="44"/>
      <c r="B53" s="49" t="s">
        <v>18</v>
      </c>
      <c r="C53" s="49" t="s">
        <v>19</v>
      </c>
      <c r="D53" s="49" t="s">
        <v>20</v>
      </c>
      <c r="E53" s="528"/>
      <c r="F53"/>
      <c r="G53"/>
      <c r="H53"/>
      <c r="I53" s="3"/>
      <c r="J53" s="3"/>
      <c r="K53" s="3"/>
      <c r="L53" s="3"/>
      <c r="M53" s="3"/>
      <c r="N53" s="17"/>
    </row>
    <row r="54" spans="1:14" x14ac:dyDescent="0.25">
      <c r="A54" s="44"/>
      <c r="B54" s="51" t="s">
        <v>21</v>
      </c>
      <c r="C54" s="516"/>
      <c r="D54" s="522" t="s">
        <v>20</v>
      </c>
      <c r="E54" s="382"/>
      <c r="F54"/>
      <c r="G54"/>
      <c r="H54"/>
      <c r="I54" s="3"/>
      <c r="J54" s="3"/>
      <c r="K54" s="3"/>
      <c r="L54" s="3"/>
      <c r="M54" s="3"/>
      <c r="N54" s="17"/>
    </row>
    <row r="55" spans="1:14" x14ac:dyDescent="0.25">
      <c r="A55" s="44"/>
      <c r="B55" s="51" t="s">
        <v>23</v>
      </c>
      <c r="C55" s="516" t="s">
        <v>19</v>
      </c>
      <c r="D55" s="153"/>
      <c r="E55" s="195"/>
      <c r="F55"/>
      <c r="G55"/>
      <c r="H55"/>
      <c r="I55" s="3"/>
      <c r="J55" s="3"/>
      <c r="K55" s="3"/>
      <c r="L55" s="3"/>
      <c r="M55" s="3"/>
      <c r="N55" s="17"/>
    </row>
    <row r="56" spans="1:14" x14ac:dyDescent="0.25">
      <c r="A56" s="44"/>
      <c r="B56" s="51" t="s">
        <v>24</v>
      </c>
      <c r="C56" s="557" t="s">
        <v>19</v>
      </c>
      <c r="D56" s="557"/>
      <c r="E56" s="195"/>
      <c r="F56"/>
      <c r="G56"/>
      <c r="H56"/>
      <c r="I56" s="3"/>
      <c r="J56" s="3"/>
      <c r="K56" s="3"/>
      <c r="L56" s="3"/>
      <c r="M56" s="3"/>
      <c r="N56" s="17"/>
    </row>
    <row r="57" spans="1:14" x14ac:dyDescent="0.25">
      <c r="A57" s="44"/>
      <c r="B57" s="51" t="s">
        <v>25</v>
      </c>
      <c r="C57" s="557" t="s">
        <v>19</v>
      </c>
      <c r="D57" s="557"/>
      <c r="E57" s="195"/>
      <c r="F57"/>
      <c r="G57"/>
      <c r="H57"/>
      <c r="I57" s="3"/>
      <c r="J57" s="3"/>
      <c r="K57" s="3"/>
      <c r="L57" s="3"/>
      <c r="M57" s="3"/>
      <c r="N57" s="17"/>
    </row>
    <row r="58" spans="1:14" x14ac:dyDescent="0.25">
      <c r="A58" s="44"/>
      <c r="B58"/>
      <c r="C58" s="206"/>
      <c r="D58"/>
      <c r="E58"/>
      <c r="F58"/>
      <c r="G58"/>
      <c r="H58"/>
      <c r="I58" s="3"/>
      <c r="J58" s="3"/>
      <c r="K58" s="3"/>
      <c r="L58" s="3"/>
      <c r="M58" s="3"/>
      <c r="N58" s="17"/>
    </row>
    <row r="59" spans="1:14" x14ac:dyDescent="0.25">
      <c r="A59" s="44"/>
      <c r="B59" s="35"/>
      <c r="C59" s="35"/>
      <c r="D59" s="537"/>
      <c r="E59"/>
      <c r="F59"/>
      <c r="G59"/>
      <c r="H59"/>
      <c r="I59" s="3"/>
      <c r="J59" s="3"/>
      <c r="K59" s="3"/>
      <c r="L59" s="3"/>
      <c r="M59" s="3"/>
      <c r="N59" s="17"/>
    </row>
    <row r="60" spans="1:14" x14ac:dyDescent="0.25">
      <c r="A60" s="44"/>
      <c r="B60"/>
      <c r="C60"/>
      <c r="D60"/>
      <c r="E60"/>
      <c r="F60"/>
      <c r="G60"/>
      <c r="H60"/>
      <c r="I60" s="3"/>
      <c r="J60" s="3"/>
      <c r="K60" s="3"/>
      <c r="L60" s="3"/>
      <c r="M60" s="3"/>
      <c r="N60" s="17"/>
    </row>
    <row r="61" spans="1:14" x14ac:dyDescent="0.25">
      <c r="A61" s="44"/>
      <c r="B61" s="47" t="s">
        <v>2061</v>
      </c>
      <c r="C61"/>
      <c r="D61"/>
      <c r="E61"/>
      <c r="F61"/>
      <c r="G61"/>
      <c r="H61"/>
      <c r="I61" s="3"/>
      <c r="J61" s="3"/>
      <c r="K61" s="3"/>
      <c r="L61" s="3"/>
      <c r="M61" s="3"/>
      <c r="N61" s="17"/>
    </row>
    <row r="62" spans="1:14" x14ac:dyDescent="0.25">
      <c r="A62" s="44"/>
      <c r="B62"/>
      <c r="C62"/>
      <c r="D62"/>
      <c r="E62"/>
      <c r="F62"/>
      <c r="G62"/>
      <c r="H62"/>
      <c r="I62" s="3"/>
      <c r="J62" s="3"/>
      <c r="K62" s="3"/>
      <c r="L62" s="3"/>
      <c r="M62" s="3"/>
      <c r="N62" s="17"/>
    </row>
    <row r="63" spans="1:14" x14ac:dyDescent="0.25">
      <c r="A63" s="44"/>
      <c r="B63"/>
      <c r="C63"/>
      <c r="D63"/>
      <c r="E63"/>
      <c r="F63"/>
      <c r="G63"/>
      <c r="H63"/>
      <c r="I63" s="3"/>
      <c r="J63" s="3"/>
      <c r="K63" s="3"/>
      <c r="L63" s="3"/>
      <c r="M63" s="3"/>
      <c r="N63" s="17"/>
    </row>
    <row r="64" spans="1:14" x14ac:dyDescent="0.25">
      <c r="A64" s="44"/>
      <c r="B64" s="49" t="s">
        <v>18</v>
      </c>
      <c r="C64" s="49" t="s">
        <v>27</v>
      </c>
      <c r="D64" s="55" t="s">
        <v>28</v>
      </c>
      <c r="E64" s="55" t="s">
        <v>29</v>
      </c>
      <c r="F64"/>
      <c r="G64"/>
      <c r="H64"/>
      <c r="I64" s="3"/>
      <c r="J64" s="3"/>
      <c r="K64" s="3"/>
      <c r="L64" s="3"/>
      <c r="M64" s="3"/>
      <c r="N64" s="17"/>
    </row>
    <row r="65" spans="1:14" ht="28.5" x14ac:dyDescent="0.25">
      <c r="A65" s="44"/>
      <c r="B65" s="56" t="s">
        <v>30</v>
      </c>
      <c r="C65" s="252">
        <v>40</v>
      </c>
      <c r="D65" s="516">
        <v>0</v>
      </c>
      <c r="E65" s="1885">
        <f>D66</f>
        <v>10</v>
      </c>
      <c r="F65"/>
      <c r="G65"/>
      <c r="H65"/>
      <c r="I65" s="3"/>
      <c r="J65" s="3"/>
      <c r="K65" s="3"/>
      <c r="L65" s="3"/>
      <c r="M65" s="3"/>
      <c r="N65" s="17"/>
    </row>
    <row r="66" spans="1:14" ht="42.75" x14ac:dyDescent="0.25">
      <c r="A66" s="44"/>
      <c r="B66" s="56" t="s">
        <v>31</v>
      </c>
      <c r="C66" s="252">
        <v>60</v>
      </c>
      <c r="D66" s="516">
        <v>10</v>
      </c>
      <c r="E66" s="1886"/>
      <c r="F66"/>
      <c r="G66"/>
      <c r="H66"/>
      <c r="I66" s="3"/>
      <c r="J66" s="3"/>
      <c r="K66" s="3"/>
      <c r="L66" s="3"/>
      <c r="M66" s="3"/>
      <c r="N66" s="17"/>
    </row>
    <row r="67" spans="1:14" x14ac:dyDescent="0.25">
      <c r="A67" s="44"/>
      <c r="B67" s="207"/>
      <c r="C67" s="253"/>
      <c r="D67" s="537"/>
      <c r="E67" s="537"/>
      <c r="F67"/>
      <c r="G67"/>
      <c r="H67"/>
      <c r="I67" s="3"/>
      <c r="J67" s="3"/>
      <c r="K67" s="3"/>
      <c r="L67" s="3"/>
      <c r="M67" s="3"/>
      <c r="N67" s="17"/>
    </row>
    <row r="68" spans="1:14" x14ac:dyDescent="0.25">
      <c r="A68" s="44"/>
      <c r="B68" s="47" t="s">
        <v>2062</v>
      </c>
      <c r="C68"/>
      <c r="D68"/>
      <c r="E68"/>
      <c r="F68"/>
      <c r="G68"/>
      <c r="H68"/>
      <c r="I68" s="3"/>
      <c r="J68" s="3"/>
      <c r="K68" s="3"/>
      <c r="L68" s="3"/>
      <c r="M68" s="3"/>
      <c r="N68" s="17"/>
    </row>
    <row r="69" spans="1:14" x14ac:dyDescent="0.25">
      <c r="A69" s="44"/>
      <c r="B69" s="47"/>
      <c r="C69"/>
      <c r="D69"/>
      <c r="E69"/>
      <c r="F69"/>
      <c r="G69"/>
      <c r="H69"/>
      <c r="I69" s="3"/>
      <c r="J69" s="3"/>
      <c r="K69" s="3"/>
      <c r="L69" s="3"/>
      <c r="M69" s="3"/>
      <c r="N69" s="17"/>
    </row>
    <row r="70" spans="1:14" x14ac:dyDescent="0.25">
      <c r="A70" s="44"/>
      <c r="B70" s="49" t="s">
        <v>18</v>
      </c>
      <c r="C70" s="49" t="s">
        <v>27</v>
      </c>
      <c r="D70" s="55" t="s">
        <v>28</v>
      </c>
      <c r="E70" s="55" t="s">
        <v>29</v>
      </c>
      <c r="F70"/>
      <c r="G70"/>
      <c r="H70"/>
      <c r="I70" s="3"/>
      <c r="J70" s="3"/>
      <c r="K70" s="3"/>
      <c r="L70" s="3"/>
      <c r="M70" s="3"/>
      <c r="N70" s="17"/>
    </row>
    <row r="71" spans="1:14" ht="28.5" x14ac:dyDescent="0.25">
      <c r="A71" s="44"/>
      <c r="B71" s="56" t="s">
        <v>30</v>
      </c>
      <c r="C71" s="252">
        <v>40</v>
      </c>
      <c r="D71" s="516">
        <v>0</v>
      </c>
      <c r="E71" s="1885">
        <f>D72</f>
        <v>10</v>
      </c>
      <c r="F71"/>
      <c r="G71"/>
      <c r="H71"/>
      <c r="I71" s="3"/>
      <c r="J71" s="3"/>
      <c r="K71" s="3"/>
      <c r="L71" s="3"/>
      <c r="M71" s="3"/>
      <c r="N71" s="17"/>
    </row>
    <row r="72" spans="1:14" ht="42.75" x14ac:dyDescent="0.25">
      <c r="A72" s="44"/>
      <c r="B72" s="56" t="s">
        <v>31</v>
      </c>
      <c r="C72" s="252">
        <v>60</v>
      </c>
      <c r="D72" s="516">
        <v>10</v>
      </c>
      <c r="E72" s="1886"/>
      <c r="F72"/>
      <c r="G72"/>
      <c r="H72"/>
      <c r="I72" s="3"/>
      <c r="J72" s="3"/>
      <c r="K72" s="3"/>
      <c r="L72" s="3"/>
      <c r="M72" s="3"/>
      <c r="N72" s="17"/>
    </row>
    <row r="73" spans="1:14" x14ac:dyDescent="0.25">
      <c r="A73" s="44"/>
      <c r="B73" s="47"/>
      <c r="C73"/>
      <c r="D73"/>
      <c r="E73"/>
      <c r="F73"/>
      <c r="G73"/>
      <c r="H73"/>
      <c r="I73" s="3"/>
      <c r="J73" s="3"/>
      <c r="K73" s="3"/>
      <c r="L73" s="3"/>
      <c r="M73" s="3"/>
      <c r="N73" s="17"/>
    </row>
    <row r="74" spans="1:14" x14ac:dyDescent="0.25">
      <c r="A74" s="44"/>
      <c r="B74" s="47" t="s">
        <v>2063</v>
      </c>
      <c r="C74"/>
      <c r="D74"/>
      <c r="E74"/>
      <c r="F74"/>
      <c r="G74"/>
      <c r="H74"/>
      <c r="I74" s="3"/>
      <c r="J74" s="3"/>
      <c r="K74" s="3"/>
      <c r="L74" s="3"/>
      <c r="M74" s="3"/>
      <c r="N74" s="17"/>
    </row>
    <row r="75" spans="1:14" x14ac:dyDescent="0.25">
      <c r="A75" s="44"/>
      <c r="B75" s="49" t="s">
        <v>18</v>
      </c>
      <c r="C75" s="49" t="s">
        <v>27</v>
      </c>
      <c r="D75" s="55" t="s">
        <v>28</v>
      </c>
      <c r="E75" s="55" t="s">
        <v>29</v>
      </c>
      <c r="F75"/>
      <c r="G75"/>
      <c r="H75"/>
      <c r="I75" s="3"/>
      <c r="J75" s="3"/>
      <c r="K75" s="3"/>
      <c r="L75" s="3"/>
      <c r="M75" s="3"/>
      <c r="N75" s="17"/>
    </row>
    <row r="76" spans="1:14" ht="28.5" x14ac:dyDescent="0.25">
      <c r="A76" s="44"/>
      <c r="B76" s="56" t="s">
        <v>30</v>
      </c>
      <c r="C76" s="252">
        <v>40</v>
      </c>
      <c r="D76" s="516">
        <v>0</v>
      </c>
      <c r="E76" s="1885">
        <f>+D76+D77</f>
        <v>10</v>
      </c>
      <c r="F76"/>
      <c r="G76"/>
      <c r="H76"/>
      <c r="I76" s="3"/>
      <c r="J76" s="3"/>
      <c r="K76" s="3"/>
      <c r="L76" s="3"/>
      <c r="M76" s="3"/>
      <c r="N76" s="17"/>
    </row>
    <row r="77" spans="1:14" ht="42.75" x14ac:dyDescent="0.25">
      <c r="A77" s="44"/>
      <c r="B77" s="56" t="s">
        <v>31</v>
      </c>
      <c r="C77" s="252">
        <v>60</v>
      </c>
      <c r="D77" s="516">
        <v>10</v>
      </c>
      <c r="E77" s="1886"/>
      <c r="F77"/>
      <c r="G77"/>
      <c r="H77"/>
      <c r="I77" s="3"/>
      <c r="J77" s="3"/>
      <c r="K77" s="3"/>
      <c r="L77" s="3"/>
      <c r="M77" s="3"/>
      <c r="N77" s="17"/>
    </row>
    <row r="78" spans="1:14" x14ac:dyDescent="0.25">
      <c r="A78" s="44"/>
      <c r="B78" s="47"/>
      <c r="C78"/>
      <c r="D78"/>
      <c r="E78"/>
      <c r="F78"/>
      <c r="G78"/>
      <c r="H78"/>
      <c r="I78" s="3"/>
      <c r="J78" s="3"/>
      <c r="K78" s="3"/>
      <c r="L78" s="3"/>
      <c r="M78" s="3"/>
      <c r="N78" s="17"/>
    </row>
    <row r="79" spans="1:14" x14ac:dyDescent="0.25">
      <c r="A79" s="44"/>
      <c r="B79" s="47" t="s">
        <v>215</v>
      </c>
      <c r="C79"/>
      <c r="D79"/>
      <c r="E79"/>
      <c r="F79"/>
      <c r="G79"/>
      <c r="H79"/>
      <c r="I79" s="3"/>
      <c r="J79" s="3"/>
      <c r="K79" s="3"/>
      <c r="L79" s="3"/>
      <c r="M79" s="3"/>
      <c r="N79" s="17"/>
    </row>
    <row r="80" spans="1:14" x14ac:dyDescent="0.25">
      <c r="A80" s="44"/>
      <c r="B80" s="49" t="s">
        <v>18</v>
      </c>
      <c r="C80" s="49" t="s">
        <v>27</v>
      </c>
      <c r="D80" s="55" t="s">
        <v>28</v>
      </c>
      <c r="E80" s="55" t="s">
        <v>29</v>
      </c>
      <c r="F80"/>
      <c r="G80"/>
      <c r="H80"/>
      <c r="I80" s="3"/>
      <c r="J80" s="3"/>
      <c r="K80" s="3"/>
      <c r="L80" s="3"/>
      <c r="M80" s="3"/>
      <c r="N80" s="17"/>
    </row>
    <row r="81" spans="1:26" ht="28.5" x14ac:dyDescent="0.25">
      <c r="A81" s="44"/>
      <c r="B81" s="56" t="s">
        <v>30</v>
      </c>
      <c r="C81" s="252">
        <v>40</v>
      </c>
      <c r="D81" s="516">
        <v>0</v>
      </c>
      <c r="E81" s="1885">
        <f>+D81+D82</f>
        <v>0</v>
      </c>
      <c r="F81"/>
      <c r="G81"/>
      <c r="H81"/>
      <c r="I81" s="3"/>
      <c r="J81" s="3"/>
      <c r="K81" s="3"/>
      <c r="L81" s="3"/>
      <c r="M81" s="3"/>
      <c r="N81" s="17"/>
    </row>
    <row r="82" spans="1:26" ht="42.75" x14ac:dyDescent="0.25">
      <c r="A82" s="44"/>
      <c r="B82" s="56" t="s">
        <v>31</v>
      </c>
      <c r="C82" s="252">
        <v>60</v>
      </c>
      <c r="D82" s="516">
        <f>+F253</f>
        <v>0</v>
      </c>
      <c r="E82" s="1886"/>
      <c r="F82" s="41"/>
      <c r="G82" s="41"/>
      <c r="H82" s="41"/>
      <c r="I82" s="42"/>
      <c r="J82" s="42"/>
      <c r="K82" s="42"/>
      <c r="L82" s="42"/>
      <c r="M82" s="42"/>
    </row>
    <row r="83" spans="1:26" x14ac:dyDescent="0.25">
      <c r="A83" s="44"/>
      <c r="C83" s="250"/>
      <c r="D83" s="25"/>
      <c r="E83" s="46"/>
      <c r="F83" s="41"/>
      <c r="G83" s="41"/>
      <c r="H83" s="41"/>
      <c r="I83" s="42"/>
      <c r="J83" s="42"/>
      <c r="K83" s="42"/>
      <c r="L83" s="42"/>
      <c r="M83" s="42"/>
    </row>
    <row r="84" spans="1:26" x14ac:dyDescent="0.25">
      <c r="A84" s="44"/>
      <c r="C84" s="250"/>
      <c r="D84" s="25"/>
      <c r="E84" s="46"/>
      <c r="F84" s="41"/>
      <c r="G84" s="41"/>
      <c r="H84" s="41"/>
      <c r="I84" s="42"/>
      <c r="J84" s="42"/>
      <c r="K84" s="42"/>
      <c r="L84" s="42"/>
      <c r="M84" s="42"/>
    </row>
    <row r="85" spans="1:26" ht="15.75" thickBot="1" x14ac:dyDescent="0.3">
      <c r="M85" s="1887" t="s">
        <v>32</v>
      </c>
      <c r="N85" s="1887"/>
    </row>
    <row r="86" spans="1:26" x14ac:dyDescent="0.25">
      <c r="B86" s="47" t="s">
        <v>2064</v>
      </c>
      <c r="M86" s="58"/>
      <c r="N86" s="58"/>
    </row>
    <row r="87" spans="1:26" ht="15.75" thickBot="1" x14ac:dyDescent="0.3">
      <c r="M87" s="58"/>
      <c r="N87" s="58"/>
    </row>
    <row r="88" spans="1:26" s="3" customFormat="1" ht="60" x14ac:dyDescent="0.25">
      <c r="B88" s="155" t="s">
        <v>34</v>
      </c>
      <c r="C88" s="155" t="s">
        <v>35</v>
      </c>
      <c r="D88" s="155" t="s">
        <v>36</v>
      </c>
      <c r="E88" s="155" t="s">
        <v>37</v>
      </c>
      <c r="F88" s="155" t="s">
        <v>38</v>
      </c>
      <c r="G88" s="155" t="s">
        <v>39</v>
      </c>
      <c r="H88" s="155" t="s">
        <v>40</v>
      </c>
      <c r="I88" s="155" t="s">
        <v>41</v>
      </c>
      <c r="J88" s="155" t="s">
        <v>42</v>
      </c>
      <c r="K88" s="155" t="s">
        <v>43</v>
      </c>
      <c r="L88" s="155" t="s">
        <v>44</v>
      </c>
      <c r="M88" s="157" t="s">
        <v>45</v>
      </c>
      <c r="N88" s="155" t="s">
        <v>46</v>
      </c>
      <c r="O88" s="155" t="s">
        <v>47</v>
      </c>
      <c r="P88" s="519" t="s">
        <v>48</v>
      </c>
      <c r="Q88" s="519" t="s">
        <v>49</v>
      </c>
    </row>
    <row r="89" spans="1:26" s="76" customFormat="1" ht="30" customHeight="1" x14ac:dyDescent="0.25">
      <c r="A89" s="62">
        <v>1</v>
      </c>
      <c r="B89" s="77" t="s">
        <v>2065</v>
      </c>
      <c r="C89" s="79" t="s">
        <v>2065</v>
      </c>
      <c r="D89" s="77" t="s">
        <v>2066</v>
      </c>
      <c r="E89" s="163" t="s">
        <v>2067</v>
      </c>
      <c r="F89" s="164" t="s">
        <v>19</v>
      </c>
      <c r="G89" s="302">
        <v>1</v>
      </c>
      <c r="H89" s="303">
        <v>40210</v>
      </c>
      <c r="I89" s="166">
        <v>40527</v>
      </c>
      <c r="J89" s="166" t="s">
        <v>20</v>
      </c>
      <c r="K89" s="304">
        <v>0</v>
      </c>
      <c r="L89" s="318">
        <v>10.5</v>
      </c>
      <c r="M89" s="304">
        <v>100</v>
      </c>
      <c r="N89" s="304">
        <v>100</v>
      </c>
      <c r="O89" s="170" t="s">
        <v>2068</v>
      </c>
      <c r="P89" s="592">
        <v>70</v>
      </c>
      <c r="Q89" s="2228" t="s">
        <v>2179</v>
      </c>
      <c r="R89" s="75"/>
      <c r="S89" s="75"/>
      <c r="T89" s="75"/>
      <c r="U89" s="75"/>
      <c r="V89" s="75"/>
      <c r="W89" s="75"/>
      <c r="X89" s="75"/>
      <c r="Y89" s="75"/>
      <c r="Z89" s="75"/>
    </row>
    <row r="90" spans="1:26" s="76" customFormat="1" ht="30" customHeight="1" x14ac:dyDescent="0.25">
      <c r="A90" s="62">
        <f>+A89+1</f>
        <v>2</v>
      </c>
      <c r="B90" s="77" t="s">
        <v>2065</v>
      </c>
      <c r="C90" s="79" t="s">
        <v>2065</v>
      </c>
      <c r="D90" s="77" t="s">
        <v>2066</v>
      </c>
      <c r="E90" s="163" t="s">
        <v>2069</v>
      </c>
      <c r="F90" s="164" t="s">
        <v>19</v>
      </c>
      <c r="G90" s="163">
        <v>1</v>
      </c>
      <c r="H90" s="303">
        <v>40210</v>
      </c>
      <c r="I90" s="166">
        <v>40527</v>
      </c>
      <c r="J90" s="166" t="s">
        <v>20</v>
      </c>
      <c r="K90" s="301">
        <v>0</v>
      </c>
      <c r="L90" s="318">
        <v>10.5</v>
      </c>
      <c r="M90" s="304">
        <v>208</v>
      </c>
      <c r="N90" s="304">
        <v>208</v>
      </c>
      <c r="O90" s="170" t="s">
        <v>2070</v>
      </c>
      <c r="P90" s="170">
        <v>70</v>
      </c>
      <c r="Q90" s="2248"/>
      <c r="R90" s="75"/>
      <c r="S90" s="75"/>
      <c r="T90" s="75"/>
      <c r="U90" s="75"/>
      <c r="V90" s="75"/>
      <c r="W90" s="75"/>
      <c r="X90" s="75"/>
      <c r="Y90" s="75"/>
      <c r="Z90" s="75"/>
    </row>
    <row r="91" spans="1:26" s="76" customFormat="1" ht="30" x14ac:dyDescent="0.25">
      <c r="A91" s="62"/>
      <c r="B91" s="77" t="s">
        <v>2065</v>
      </c>
      <c r="C91" s="79" t="s">
        <v>2065</v>
      </c>
      <c r="D91" s="77" t="s">
        <v>2066</v>
      </c>
      <c r="E91" s="163" t="s">
        <v>2071</v>
      </c>
      <c r="F91" s="164" t="s">
        <v>19</v>
      </c>
      <c r="G91" s="163">
        <v>1</v>
      </c>
      <c r="H91" s="303">
        <v>40211</v>
      </c>
      <c r="I91" s="166">
        <v>40527</v>
      </c>
      <c r="J91" s="166" t="s">
        <v>20</v>
      </c>
      <c r="K91" s="301">
        <v>0</v>
      </c>
      <c r="L91" s="318">
        <v>10.4</v>
      </c>
      <c r="M91" s="304">
        <v>774</v>
      </c>
      <c r="N91" s="304">
        <v>774</v>
      </c>
      <c r="O91" s="170" t="s">
        <v>2072</v>
      </c>
      <c r="P91" s="170">
        <v>70</v>
      </c>
      <c r="Q91" s="2248"/>
      <c r="R91" s="75"/>
      <c r="S91" s="75"/>
      <c r="T91" s="75"/>
      <c r="U91" s="75"/>
      <c r="V91" s="75"/>
      <c r="W91" s="75"/>
      <c r="X91" s="75"/>
      <c r="Y91" s="75"/>
      <c r="Z91" s="75"/>
    </row>
    <row r="92" spans="1:26" s="76" customFormat="1" ht="30" x14ac:dyDescent="0.25">
      <c r="A92" s="62"/>
      <c r="B92" s="77" t="s">
        <v>2065</v>
      </c>
      <c r="C92" s="79" t="s">
        <v>2065</v>
      </c>
      <c r="D92" s="77" t="s">
        <v>2066</v>
      </c>
      <c r="E92" s="163" t="s">
        <v>2073</v>
      </c>
      <c r="F92" s="164" t="s">
        <v>19</v>
      </c>
      <c r="G92" s="163">
        <v>1</v>
      </c>
      <c r="H92" s="303">
        <v>40420</v>
      </c>
      <c r="I92" s="166">
        <v>40527</v>
      </c>
      <c r="J92" s="166" t="s">
        <v>20</v>
      </c>
      <c r="K92" s="301">
        <v>0</v>
      </c>
      <c r="L92" s="318">
        <v>3.5</v>
      </c>
      <c r="M92" s="304">
        <v>832</v>
      </c>
      <c r="N92" s="304">
        <v>832</v>
      </c>
      <c r="O92" s="170" t="s">
        <v>2074</v>
      </c>
      <c r="P92" s="170">
        <v>71</v>
      </c>
      <c r="Q92" s="2248"/>
      <c r="R92" s="75"/>
      <c r="S92" s="75"/>
      <c r="T92" s="75"/>
      <c r="U92" s="75"/>
      <c r="V92" s="75"/>
      <c r="W92" s="75"/>
      <c r="X92" s="75"/>
      <c r="Y92" s="75"/>
      <c r="Z92" s="75"/>
    </row>
    <row r="93" spans="1:26" s="76" customFormat="1" ht="30" x14ac:dyDescent="0.25">
      <c r="A93" s="62"/>
      <c r="B93" s="77" t="s">
        <v>2065</v>
      </c>
      <c r="C93" s="79" t="s">
        <v>2065</v>
      </c>
      <c r="D93" s="77" t="s">
        <v>2066</v>
      </c>
      <c r="E93" s="163" t="s">
        <v>2075</v>
      </c>
      <c r="F93" s="164" t="s">
        <v>19</v>
      </c>
      <c r="G93" s="163">
        <v>1</v>
      </c>
      <c r="H93" s="303">
        <v>40575</v>
      </c>
      <c r="I93" s="166">
        <v>40886</v>
      </c>
      <c r="J93" s="166" t="s">
        <v>20</v>
      </c>
      <c r="K93" s="304">
        <v>0</v>
      </c>
      <c r="L93" s="318">
        <v>10.34</v>
      </c>
      <c r="M93" s="304">
        <v>100</v>
      </c>
      <c r="N93" s="304">
        <v>100</v>
      </c>
      <c r="O93" s="170" t="s">
        <v>2076</v>
      </c>
      <c r="P93" s="170">
        <v>71</v>
      </c>
      <c r="Q93" s="2248"/>
      <c r="R93" s="75"/>
      <c r="S93" s="75"/>
      <c r="T93" s="75"/>
      <c r="U93" s="75"/>
      <c r="V93" s="75"/>
      <c r="W93" s="75"/>
      <c r="X93" s="75"/>
      <c r="Y93" s="75"/>
      <c r="Z93" s="75"/>
    </row>
    <row r="94" spans="1:26" s="76" customFormat="1" ht="30" x14ac:dyDescent="0.25">
      <c r="A94" s="62"/>
      <c r="B94" s="77" t="s">
        <v>2065</v>
      </c>
      <c r="C94" s="79" t="s">
        <v>2065</v>
      </c>
      <c r="D94" s="77" t="s">
        <v>2066</v>
      </c>
      <c r="E94" s="163" t="s">
        <v>2077</v>
      </c>
      <c r="F94" s="164" t="s">
        <v>19</v>
      </c>
      <c r="G94" s="163">
        <v>1</v>
      </c>
      <c r="H94" s="303">
        <v>40576</v>
      </c>
      <c r="I94" s="166">
        <v>40886</v>
      </c>
      <c r="J94" s="166" t="s">
        <v>20</v>
      </c>
      <c r="K94" s="301">
        <v>0</v>
      </c>
      <c r="L94" s="318">
        <v>10.199999999999999</v>
      </c>
      <c r="M94" s="304">
        <v>555</v>
      </c>
      <c r="N94" s="304">
        <v>555</v>
      </c>
      <c r="O94" s="170" t="s">
        <v>2078</v>
      </c>
      <c r="P94" s="170">
        <v>71</v>
      </c>
      <c r="Q94" s="2248"/>
      <c r="R94" s="75"/>
      <c r="S94" s="75"/>
      <c r="T94" s="75"/>
      <c r="U94" s="75"/>
      <c r="V94" s="75"/>
      <c r="W94" s="75"/>
      <c r="X94" s="75"/>
      <c r="Y94" s="75"/>
      <c r="Z94" s="75"/>
    </row>
    <row r="95" spans="1:26" s="76" customFormat="1" ht="108.75" customHeight="1" x14ac:dyDescent="0.25">
      <c r="A95" s="62"/>
      <c r="B95" s="77" t="s">
        <v>2065</v>
      </c>
      <c r="C95" s="79" t="s">
        <v>2065</v>
      </c>
      <c r="D95" s="77" t="s">
        <v>2066</v>
      </c>
      <c r="E95" s="674" t="s">
        <v>2172</v>
      </c>
      <c r="F95" s="164" t="s">
        <v>19</v>
      </c>
      <c r="G95" s="163">
        <v>1</v>
      </c>
      <c r="H95" s="594">
        <v>40576</v>
      </c>
      <c r="I95" s="594">
        <v>40886</v>
      </c>
      <c r="J95" s="166" t="s">
        <v>20</v>
      </c>
      <c r="K95" s="304">
        <v>10.199999999999999</v>
      </c>
      <c r="L95" s="318">
        <v>0</v>
      </c>
      <c r="M95" s="678">
        <v>1456</v>
      </c>
      <c r="N95" s="304">
        <v>1456</v>
      </c>
      <c r="O95" s="170" t="s">
        <v>2079</v>
      </c>
      <c r="P95" s="170">
        <v>72</v>
      </c>
      <c r="Q95" s="417" t="s">
        <v>2180</v>
      </c>
      <c r="R95" s="75"/>
      <c r="S95" s="75"/>
      <c r="T95" s="75"/>
      <c r="U95" s="75"/>
      <c r="V95" s="75"/>
      <c r="W95" s="75"/>
      <c r="X95" s="75"/>
      <c r="Y95" s="75"/>
      <c r="Z95" s="75"/>
    </row>
    <row r="96" spans="1:26" s="76" customFormat="1" ht="45" x14ac:dyDescent="0.25">
      <c r="A96" s="62"/>
      <c r="B96" s="77" t="s">
        <v>2065</v>
      </c>
      <c r="C96" s="79" t="s">
        <v>2065</v>
      </c>
      <c r="D96" s="77" t="s">
        <v>2066</v>
      </c>
      <c r="E96" s="672" t="s">
        <v>2173</v>
      </c>
      <c r="F96" s="164" t="s">
        <v>19</v>
      </c>
      <c r="G96" s="163">
        <v>1</v>
      </c>
      <c r="H96" s="594">
        <v>40947</v>
      </c>
      <c r="I96" s="594">
        <v>41255</v>
      </c>
      <c r="J96" s="166" t="s">
        <v>20</v>
      </c>
      <c r="K96" s="304">
        <v>10.1</v>
      </c>
      <c r="L96" s="318">
        <v>10.1</v>
      </c>
      <c r="M96" s="678">
        <v>900</v>
      </c>
      <c r="N96" s="304">
        <v>900</v>
      </c>
      <c r="O96" s="170" t="s">
        <v>2080</v>
      </c>
      <c r="P96" s="170">
        <v>72</v>
      </c>
      <c r="Q96" s="417" t="s">
        <v>2180</v>
      </c>
      <c r="R96" s="75"/>
      <c r="S96" s="75"/>
      <c r="T96" s="75"/>
      <c r="U96" s="75"/>
      <c r="V96" s="75"/>
      <c r="W96" s="75"/>
      <c r="X96" s="75"/>
      <c r="Y96" s="75"/>
      <c r="Z96" s="75"/>
    </row>
    <row r="97" spans="1:26" s="76" customFormat="1" ht="45" x14ac:dyDescent="0.25">
      <c r="A97" s="62"/>
      <c r="B97" s="77" t="s">
        <v>2065</v>
      </c>
      <c r="C97" s="79" t="s">
        <v>2065</v>
      </c>
      <c r="D97" s="77" t="s">
        <v>2066</v>
      </c>
      <c r="E97" s="673" t="s">
        <v>2174</v>
      </c>
      <c r="F97" s="164" t="s">
        <v>19</v>
      </c>
      <c r="G97" s="163">
        <v>1</v>
      </c>
      <c r="H97" s="594">
        <v>40947</v>
      </c>
      <c r="I97" s="594">
        <v>41255</v>
      </c>
      <c r="J97" s="166" t="s">
        <v>20</v>
      </c>
      <c r="K97" s="301">
        <v>0</v>
      </c>
      <c r="L97" s="304">
        <v>10.1</v>
      </c>
      <c r="M97" s="678">
        <v>100</v>
      </c>
      <c r="N97" s="304">
        <v>100</v>
      </c>
      <c r="O97" s="170" t="s">
        <v>2081</v>
      </c>
      <c r="P97" s="170">
        <v>72</v>
      </c>
      <c r="Q97" s="417" t="s">
        <v>2181</v>
      </c>
      <c r="R97" s="75"/>
      <c r="S97" s="75"/>
      <c r="T97" s="75"/>
      <c r="U97" s="75"/>
      <c r="V97" s="75"/>
      <c r="W97" s="75"/>
      <c r="X97" s="75"/>
      <c r="Y97" s="75"/>
      <c r="Z97" s="75"/>
    </row>
    <row r="98" spans="1:26" s="76" customFormat="1" ht="45" x14ac:dyDescent="0.25">
      <c r="A98" s="62"/>
      <c r="B98" s="77" t="s">
        <v>2065</v>
      </c>
      <c r="C98" s="79" t="s">
        <v>2065</v>
      </c>
      <c r="D98" s="77" t="s">
        <v>2066</v>
      </c>
      <c r="E98" s="675" t="s">
        <v>2175</v>
      </c>
      <c r="F98" s="164" t="s">
        <v>19</v>
      </c>
      <c r="G98" s="163">
        <v>1</v>
      </c>
      <c r="H98" s="594">
        <v>40952</v>
      </c>
      <c r="I98" s="594">
        <v>41255</v>
      </c>
      <c r="J98" s="166" t="s">
        <v>20</v>
      </c>
      <c r="K98" s="301">
        <v>0</v>
      </c>
      <c r="L98" s="304">
        <v>10</v>
      </c>
      <c r="M98" s="678">
        <v>1664</v>
      </c>
      <c r="N98" s="304">
        <v>1664</v>
      </c>
      <c r="O98" s="170" t="s">
        <v>2082</v>
      </c>
      <c r="P98" s="170">
        <v>72</v>
      </c>
      <c r="Q98" s="417" t="s">
        <v>2181</v>
      </c>
      <c r="R98" s="75"/>
      <c r="S98" s="75"/>
      <c r="T98" s="75"/>
      <c r="U98" s="75"/>
      <c r="V98" s="75"/>
      <c r="W98" s="75"/>
      <c r="X98" s="75"/>
      <c r="Y98" s="75"/>
      <c r="Z98" s="75"/>
    </row>
    <row r="99" spans="1:26" s="76" customFormat="1" ht="45" x14ac:dyDescent="0.25">
      <c r="A99" s="62"/>
      <c r="B99" s="77" t="s">
        <v>2065</v>
      </c>
      <c r="C99" s="79" t="s">
        <v>2065</v>
      </c>
      <c r="D99" s="77" t="s">
        <v>2066</v>
      </c>
      <c r="E99" s="676" t="s">
        <v>2176</v>
      </c>
      <c r="F99" s="164" t="s">
        <v>19</v>
      </c>
      <c r="G99" s="163">
        <v>1</v>
      </c>
      <c r="H99" s="594">
        <v>41298</v>
      </c>
      <c r="I99" s="594">
        <v>41614</v>
      </c>
      <c r="J99" s="166" t="s">
        <v>20</v>
      </c>
      <c r="K99" s="304">
        <v>10.4</v>
      </c>
      <c r="L99" s="318">
        <v>0</v>
      </c>
      <c r="M99" s="678">
        <v>480</v>
      </c>
      <c r="N99" s="304">
        <v>480</v>
      </c>
      <c r="O99" s="170" t="s">
        <v>2083</v>
      </c>
      <c r="P99" s="170">
        <v>73</v>
      </c>
      <c r="Q99" s="417" t="s">
        <v>2180</v>
      </c>
      <c r="R99" s="75"/>
      <c r="S99" s="75"/>
      <c r="T99" s="75"/>
      <c r="U99" s="75"/>
      <c r="V99" s="75"/>
      <c r="W99" s="75"/>
      <c r="X99" s="75"/>
      <c r="Y99" s="75"/>
      <c r="Z99" s="75"/>
    </row>
    <row r="100" spans="1:26" s="76" customFormat="1" ht="45" x14ac:dyDescent="0.25">
      <c r="A100" s="62"/>
      <c r="B100" s="77" t="s">
        <v>2065</v>
      </c>
      <c r="C100" s="79" t="s">
        <v>2065</v>
      </c>
      <c r="D100" s="77" t="s">
        <v>2066</v>
      </c>
      <c r="E100" s="676" t="s">
        <v>2177</v>
      </c>
      <c r="F100" s="164" t="s">
        <v>19</v>
      </c>
      <c r="G100" s="163">
        <v>1</v>
      </c>
      <c r="H100" s="594">
        <v>41298</v>
      </c>
      <c r="I100" s="594">
        <v>41578</v>
      </c>
      <c r="J100" s="166" t="s">
        <v>20</v>
      </c>
      <c r="K100" s="304">
        <v>0</v>
      </c>
      <c r="L100" s="318">
        <v>9.1999999999999993</v>
      </c>
      <c r="M100" s="678">
        <v>150</v>
      </c>
      <c r="N100" s="304">
        <v>150</v>
      </c>
      <c r="O100" s="170" t="s">
        <v>2084</v>
      </c>
      <c r="P100" s="170">
        <v>73</v>
      </c>
      <c r="Q100" s="417" t="s">
        <v>2181</v>
      </c>
      <c r="R100" s="75"/>
      <c r="S100" s="75"/>
      <c r="T100" s="75"/>
      <c r="U100" s="75"/>
      <c r="V100" s="75"/>
      <c r="W100" s="75"/>
      <c r="X100" s="75"/>
      <c r="Y100" s="75"/>
      <c r="Z100" s="75"/>
    </row>
    <row r="101" spans="1:26" s="76" customFormat="1" ht="45" x14ac:dyDescent="0.25">
      <c r="A101" s="62"/>
      <c r="B101" s="77" t="s">
        <v>2065</v>
      </c>
      <c r="C101" s="79" t="s">
        <v>2065</v>
      </c>
      <c r="D101" s="77" t="s">
        <v>2066</v>
      </c>
      <c r="E101" s="676" t="s">
        <v>2178</v>
      </c>
      <c r="F101" s="164" t="s">
        <v>19</v>
      </c>
      <c r="G101" s="163">
        <v>1</v>
      </c>
      <c r="H101" s="594">
        <v>41309</v>
      </c>
      <c r="I101" s="594">
        <v>41623</v>
      </c>
      <c r="J101" s="166" t="s">
        <v>20</v>
      </c>
      <c r="K101" s="304">
        <v>0</v>
      </c>
      <c r="L101" s="304">
        <f>9+0.87+0.5</f>
        <v>10.37</v>
      </c>
      <c r="M101" s="678">
        <v>1625</v>
      </c>
      <c r="N101" s="304">
        <v>1625</v>
      </c>
      <c r="O101" s="170" t="s">
        <v>2085</v>
      </c>
      <c r="P101" s="170">
        <v>73</v>
      </c>
      <c r="Q101" s="417" t="s">
        <v>2181</v>
      </c>
      <c r="R101" s="75"/>
      <c r="S101" s="75"/>
      <c r="T101" s="75"/>
      <c r="U101" s="75"/>
      <c r="V101" s="75"/>
      <c r="W101" s="75"/>
      <c r="X101" s="75"/>
      <c r="Y101" s="75"/>
      <c r="Z101" s="75"/>
    </row>
    <row r="102" spans="1:26" s="76" customFormat="1" ht="30" x14ac:dyDescent="0.25">
      <c r="A102" s="62"/>
      <c r="B102" s="77" t="s">
        <v>2065</v>
      </c>
      <c r="C102" s="79" t="s">
        <v>2065</v>
      </c>
      <c r="D102" s="77" t="s">
        <v>2066</v>
      </c>
      <c r="E102" s="163" t="s">
        <v>2086</v>
      </c>
      <c r="F102" s="164" t="s">
        <v>19</v>
      </c>
      <c r="G102" s="163">
        <v>1</v>
      </c>
      <c r="H102" s="303">
        <v>41579</v>
      </c>
      <c r="I102" s="166">
        <v>41614</v>
      </c>
      <c r="J102" s="166" t="s">
        <v>20</v>
      </c>
      <c r="K102" s="301">
        <v>0</v>
      </c>
      <c r="L102" s="318">
        <v>1.1000000000000001</v>
      </c>
      <c r="M102" s="304">
        <v>350</v>
      </c>
      <c r="N102" s="304">
        <v>350</v>
      </c>
      <c r="O102" s="170" t="s">
        <v>2087</v>
      </c>
      <c r="P102" s="170">
        <v>73</v>
      </c>
      <c r="Q102" s="2249" t="s">
        <v>2179</v>
      </c>
      <c r="R102" s="75"/>
      <c r="S102" s="75"/>
      <c r="T102" s="75"/>
      <c r="U102" s="75"/>
      <c r="V102" s="75"/>
      <c r="W102" s="75"/>
      <c r="X102" s="75"/>
      <c r="Y102" s="75"/>
      <c r="Z102" s="75"/>
    </row>
    <row r="103" spans="1:26" s="76" customFormat="1" ht="30" x14ac:dyDescent="0.25">
      <c r="A103" s="62"/>
      <c r="B103" s="77" t="s">
        <v>2065</v>
      </c>
      <c r="C103" s="79" t="s">
        <v>2065</v>
      </c>
      <c r="D103" s="77" t="s">
        <v>2066</v>
      </c>
      <c r="E103" s="163" t="s">
        <v>2088</v>
      </c>
      <c r="F103" s="164" t="s">
        <v>19</v>
      </c>
      <c r="G103" s="163">
        <v>1</v>
      </c>
      <c r="H103" s="303">
        <v>41673</v>
      </c>
      <c r="I103" s="166">
        <v>41973</v>
      </c>
      <c r="J103" s="166" t="s">
        <v>20</v>
      </c>
      <c r="K103" s="301">
        <v>0</v>
      </c>
      <c r="L103" s="318">
        <v>7.9</v>
      </c>
      <c r="M103" s="304">
        <v>0</v>
      </c>
      <c r="N103" s="304">
        <v>0</v>
      </c>
      <c r="O103" s="170" t="s">
        <v>2089</v>
      </c>
      <c r="P103" s="170">
        <v>73</v>
      </c>
      <c r="Q103" s="2249"/>
      <c r="R103" s="75"/>
      <c r="S103" s="75"/>
      <c r="T103" s="75"/>
      <c r="U103" s="75"/>
      <c r="V103" s="75"/>
      <c r="W103" s="75"/>
      <c r="X103" s="75"/>
      <c r="Y103" s="75"/>
      <c r="Z103" s="75"/>
    </row>
    <row r="104" spans="1:26" s="76" customFormat="1" ht="30" x14ac:dyDescent="0.25">
      <c r="A104" s="62"/>
      <c r="B104" s="77" t="s">
        <v>2065</v>
      </c>
      <c r="C104" s="79" t="s">
        <v>2065</v>
      </c>
      <c r="D104" s="77" t="s">
        <v>2066</v>
      </c>
      <c r="E104" s="163" t="s">
        <v>2090</v>
      </c>
      <c r="F104" s="164" t="s">
        <v>19</v>
      </c>
      <c r="G104" s="163">
        <v>1</v>
      </c>
      <c r="H104" s="303">
        <v>41659</v>
      </c>
      <c r="I104" s="166">
        <v>41973</v>
      </c>
      <c r="J104" s="166" t="s">
        <v>20</v>
      </c>
      <c r="K104" s="317">
        <v>0</v>
      </c>
      <c r="L104" s="318">
        <v>8.3000000000000007</v>
      </c>
      <c r="M104" s="304">
        <v>0</v>
      </c>
      <c r="N104" s="304">
        <v>0</v>
      </c>
      <c r="O104" s="170" t="s">
        <v>2091</v>
      </c>
      <c r="P104" s="170">
        <v>73</v>
      </c>
      <c r="Q104" s="2249"/>
      <c r="R104" s="75"/>
      <c r="S104" s="75"/>
      <c r="T104" s="75"/>
      <c r="U104" s="75"/>
      <c r="V104" s="75"/>
      <c r="W104" s="75"/>
      <c r="X104" s="75"/>
      <c r="Y104" s="75"/>
      <c r="Z104" s="75"/>
    </row>
    <row r="105" spans="1:26" s="76" customFormat="1" ht="30" x14ac:dyDescent="0.25">
      <c r="A105" s="62"/>
      <c r="B105" s="77" t="s">
        <v>2065</v>
      </c>
      <c r="C105" s="79" t="s">
        <v>2065</v>
      </c>
      <c r="D105" s="77" t="s">
        <v>2066</v>
      </c>
      <c r="E105" s="163" t="s">
        <v>2092</v>
      </c>
      <c r="F105" s="164" t="s">
        <v>19</v>
      </c>
      <c r="G105" s="163">
        <v>1</v>
      </c>
      <c r="H105" s="303">
        <v>41663</v>
      </c>
      <c r="I105" s="166">
        <v>41973</v>
      </c>
      <c r="J105" s="166" t="s">
        <v>20</v>
      </c>
      <c r="K105" s="301">
        <v>0</v>
      </c>
      <c r="L105" s="318">
        <v>8.1999999999999993</v>
      </c>
      <c r="M105" s="304">
        <v>0</v>
      </c>
      <c r="N105" s="304">
        <v>0</v>
      </c>
      <c r="O105" s="170" t="s">
        <v>2093</v>
      </c>
      <c r="P105" s="170">
        <v>73</v>
      </c>
      <c r="Q105" s="2249"/>
      <c r="R105" s="75"/>
      <c r="S105" s="75"/>
      <c r="T105" s="75"/>
      <c r="U105" s="75"/>
      <c r="V105" s="75"/>
      <c r="W105" s="75"/>
      <c r="X105" s="75"/>
      <c r="Y105" s="75"/>
      <c r="Z105" s="75"/>
    </row>
    <row r="106" spans="1:26" s="76" customFormat="1" x14ac:dyDescent="0.25">
      <c r="A106" s="62"/>
      <c r="B106" s="77" t="s">
        <v>29</v>
      </c>
      <c r="C106" s="79"/>
      <c r="D106" s="77"/>
      <c r="E106" s="163"/>
      <c r="F106" s="164"/>
      <c r="G106" s="163"/>
      <c r="H106" s="303"/>
      <c r="I106" s="166"/>
      <c r="J106" s="166"/>
      <c r="K106" s="301"/>
      <c r="L106" s="318"/>
      <c r="M106" s="304"/>
      <c r="N106" s="304"/>
      <c r="O106" s="170"/>
      <c r="P106" s="170"/>
      <c r="Q106" s="2249"/>
      <c r="R106" s="75"/>
      <c r="S106" s="75"/>
      <c r="T106" s="75"/>
      <c r="U106" s="75"/>
      <c r="V106" s="75"/>
      <c r="W106" s="75"/>
      <c r="X106" s="75"/>
      <c r="Y106" s="75"/>
      <c r="Z106" s="75"/>
    </row>
    <row r="107" spans="1:26" s="76" customFormat="1" x14ac:dyDescent="0.25">
      <c r="A107" s="62"/>
      <c r="B107" s="47"/>
      <c r="C107" s="79"/>
      <c r="D107" s="77"/>
      <c r="E107" s="163"/>
      <c r="F107" s="164"/>
      <c r="G107" s="163"/>
      <c r="H107" s="303"/>
      <c r="I107" s="166"/>
      <c r="J107" s="166"/>
      <c r="K107" s="304">
        <f>K105+K104+K103+K102+K101+K100+K99+K98+K97+K96+K95+K94+K93+K92+K91+K90+K89</f>
        <v>30.7</v>
      </c>
      <c r="L107" s="304">
        <f>SUM(L89:L105)</f>
        <v>130.70999999999998</v>
      </c>
      <c r="M107" s="304"/>
      <c r="N107" s="304"/>
      <c r="O107" s="170"/>
      <c r="P107" s="170"/>
      <c r="Q107" s="2249"/>
      <c r="R107" s="75"/>
      <c r="S107" s="75"/>
      <c r="T107" s="75"/>
      <c r="U107" s="75"/>
      <c r="V107" s="75"/>
      <c r="W107" s="75"/>
      <c r="X107" s="75"/>
      <c r="Y107" s="75"/>
      <c r="Z107" s="75"/>
    </row>
    <row r="108" spans="1:26" s="100" customFormat="1" x14ac:dyDescent="0.25">
      <c r="B108" s="1888" t="s">
        <v>60</v>
      </c>
      <c r="C108" s="1888" t="s">
        <v>61</v>
      </c>
      <c r="D108" s="1890" t="s">
        <v>62</v>
      </c>
      <c r="E108" s="1890"/>
    </row>
    <row r="109" spans="1:26" s="100" customFormat="1" x14ac:dyDescent="0.25">
      <c r="B109" s="1889"/>
      <c r="C109" s="1889"/>
      <c r="D109" s="517" t="s">
        <v>63</v>
      </c>
      <c r="E109" s="105" t="s">
        <v>64</v>
      </c>
    </row>
    <row r="110" spans="1:26" s="100" customFormat="1" ht="18.75" x14ac:dyDescent="0.25">
      <c r="B110" s="106" t="s">
        <v>65</v>
      </c>
      <c r="C110" s="595">
        <f>K107</f>
        <v>30.7</v>
      </c>
      <c r="D110" s="595" t="s">
        <v>811</v>
      </c>
      <c r="E110" s="109"/>
      <c r="F110" s="110"/>
    </row>
    <row r="111" spans="1:26" s="100" customFormat="1" x14ac:dyDescent="0.25">
      <c r="B111" s="106" t="s">
        <v>66</v>
      </c>
      <c r="C111" s="385">
        <v>2664</v>
      </c>
      <c r="D111" s="530" t="s">
        <v>811</v>
      </c>
      <c r="E111" s="109"/>
    </row>
    <row r="112" spans="1:26" x14ac:dyDescent="0.25">
      <c r="B112" s="112"/>
      <c r="C112" s="1901"/>
      <c r="D112" s="1901"/>
      <c r="E112" s="1901"/>
      <c r="F112" s="1901"/>
      <c r="G112" s="1901"/>
      <c r="H112" s="1901"/>
      <c r="I112" s="1901"/>
      <c r="J112" s="1901"/>
      <c r="K112" s="1901"/>
      <c r="L112" s="1901"/>
      <c r="M112" s="1901"/>
      <c r="N112" s="1901"/>
      <c r="O112" s="100"/>
      <c r="P112" s="100"/>
      <c r="Q112" s="100"/>
    </row>
    <row r="113" spans="2:17" ht="15.75" thickBot="1" x14ac:dyDescent="0.3"/>
    <row r="114" spans="2:17" ht="27" thickBot="1" x14ac:dyDescent="0.3">
      <c r="B114" s="1902" t="s">
        <v>67</v>
      </c>
      <c r="C114" s="1902"/>
      <c r="D114" s="1902"/>
      <c r="E114" s="1902"/>
      <c r="F114" s="1902"/>
      <c r="G114" s="1902"/>
      <c r="H114" s="1902"/>
      <c r="I114" s="1902"/>
      <c r="J114" s="1902"/>
      <c r="K114" s="1902"/>
      <c r="L114" s="1902"/>
      <c r="M114" s="1902"/>
      <c r="N114" s="1902"/>
    </row>
    <row r="117" spans="2:17" ht="90" x14ac:dyDescent="0.25">
      <c r="B117" s="529" t="s">
        <v>68</v>
      </c>
      <c r="C117" s="114" t="s">
        <v>69</v>
      </c>
      <c r="D117" s="114" t="s">
        <v>70</v>
      </c>
      <c r="E117" s="114" t="s">
        <v>71</v>
      </c>
      <c r="F117" s="114" t="s">
        <v>72</v>
      </c>
      <c r="G117" s="114" t="s">
        <v>73</v>
      </c>
      <c r="H117" s="114" t="s">
        <v>74</v>
      </c>
      <c r="I117" s="114" t="s">
        <v>75</v>
      </c>
      <c r="J117" s="114" t="s">
        <v>76</v>
      </c>
      <c r="K117" s="114" t="s">
        <v>77</v>
      </c>
      <c r="L117" s="114" t="s">
        <v>78</v>
      </c>
      <c r="M117" s="115" t="s">
        <v>79</v>
      </c>
      <c r="N117" s="115" t="s">
        <v>80</v>
      </c>
      <c r="O117" s="1898" t="s">
        <v>81</v>
      </c>
      <c r="P117" s="1900"/>
      <c r="Q117" s="114" t="s">
        <v>82</v>
      </c>
    </row>
    <row r="118" spans="2:17" ht="136.5" customHeight="1" x14ac:dyDescent="0.25">
      <c r="B118" s="276" t="s">
        <v>4457</v>
      </c>
      <c r="C118" s="276" t="s">
        <v>2094</v>
      </c>
      <c r="D118" s="277" t="s">
        <v>4458</v>
      </c>
      <c r="E118" s="277">
        <v>197</v>
      </c>
      <c r="F118" s="1334" t="s">
        <v>86</v>
      </c>
      <c r="G118" s="1334" t="s">
        <v>86</v>
      </c>
      <c r="H118" s="1334" t="s">
        <v>19</v>
      </c>
      <c r="I118" s="278" t="s">
        <v>19</v>
      </c>
      <c r="J118" s="278" t="s">
        <v>19</v>
      </c>
      <c r="K118" s="51" t="s">
        <v>19</v>
      </c>
      <c r="L118" s="51" t="s">
        <v>19</v>
      </c>
      <c r="M118" s="51" t="s">
        <v>19</v>
      </c>
      <c r="N118" s="51" t="s">
        <v>19</v>
      </c>
      <c r="O118" s="1952" t="s">
        <v>4474</v>
      </c>
      <c r="P118" s="1953"/>
      <c r="Q118" s="51"/>
    </row>
    <row r="119" spans="2:17" ht="15" customHeight="1" x14ac:dyDescent="0.25">
      <c r="B119" s="276" t="s">
        <v>4457</v>
      </c>
      <c r="C119" s="276" t="s">
        <v>2094</v>
      </c>
      <c r="D119" s="279" t="s">
        <v>4459</v>
      </c>
      <c r="E119" s="277">
        <v>65</v>
      </c>
      <c r="F119" s="1334" t="s">
        <v>86</v>
      </c>
      <c r="G119" s="1334" t="s">
        <v>86</v>
      </c>
      <c r="H119" s="1334" t="s">
        <v>19</v>
      </c>
      <c r="I119" s="278" t="s">
        <v>19</v>
      </c>
      <c r="J119" s="278" t="s">
        <v>19</v>
      </c>
      <c r="K119" s="51" t="s">
        <v>19</v>
      </c>
      <c r="L119" s="51" t="s">
        <v>19</v>
      </c>
      <c r="M119" s="51" t="s">
        <v>19</v>
      </c>
      <c r="N119" s="51" t="s">
        <v>19</v>
      </c>
      <c r="O119" s="1952" t="s">
        <v>4474</v>
      </c>
      <c r="P119" s="1953"/>
      <c r="Q119" s="51" t="s">
        <v>19</v>
      </c>
    </row>
    <row r="120" spans="2:17" ht="15" customHeight="1" x14ac:dyDescent="0.25">
      <c r="B120" s="276" t="s">
        <v>4460</v>
      </c>
      <c r="C120" s="276" t="s">
        <v>2094</v>
      </c>
      <c r="D120" s="279" t="s">
        <v>4461</v>
      </c>
      <c r="E120" s="277">
        <v>40</v>
      </c>
      <c r="F120" s="1334" t="s">
        <v>86</v>
      </c>
      <c r="G120" s="1334" t="s">
        <v>86</v>
      </c>
      <c r="H120" s="1334" t="s">
        <v>19</v>
      </c>
      <c r="I120" s="278" t="s">
        <v>19</v>
      </c>
      <c r="J120" s="278" t="s">
        <v>19</v>
      </c>
      <c r="K120" s="51" t="s">
        <v>19</v>
      </c>
      <c r="L120" s="51" t="s">
        <v>19</v>
      </c>
      <c r="M120" s="51" t="s">
        <v>19</v>
      </c>
      <c r="N120" s="51" t="s">
        <v>19</v>
      </c>
      <c r="O120" s="1952" t="s">
        <v>4474</v>
      </c>
      <c r="P120" s="1953"/>
      <c r="Q120" s="51" t="s">
        <v>19</v>
      </c>
    </row>
    <row r="121" spans="2:17" ht="15" customHeight="1" x14ac:dyDescent="0.25">
      <c r="B121" s="276" t="s">
        <v>4460</v>
      </c>
      <c r="C121" s="276" t="s">
        <v>2094</v>
      </c>
      <c r="D121" s="279" t="s">
        <v>4462</v>
      </c>
      <c r="E121" s="277">
        <v>60</v>
      </c>
      <c r="F121" s="1334" t="s">
        <v>86</v>
      </c>
      <c r="G121" s="1334" t="s">
        <v>86</v>
      </c>
      <c r="H121" s="1334" t="s">
        <v>19</v>
      </c>
      <c r="I121" s="278" t="s">
        <v>19</v>
      </c>
      <c r="J121" s="278" t="s">
        <v>19</v>
      </c>
      <c r="K121" s="51" t="s">
        <v>19</v>
      </c>
      <c r="L121" s="51" t="s">
        <v>19</v>
      </c>
      <c r="M121" s="51" t="s">
        <v>19</v>
      </c>
      <c r="N121" s="51" t="s">
        <v>19</v>
      </c>
      <c r="O121" s="1952" t="s">
        <v>4474</v>
      </c>
      <c r="P121" s="1953"/>
      <c r="Q121" s="51" t="s">
        <v>19</v>
      </c>
    </row>
    <row r="122" spans="2:17" ht="15" customHeight="1" x14ac:dyDescent="0.25">
      <c r="B122" s="276" t="s">
        <v>4460</v>
      </c>
      <c r="C122" s="276" t="s">
        <v>2094</v>
      </c>
      <c r="D122" s="279" t="s">
        <v>4463</v>
      </c>
      <c r="E122" s="277">
        <v>143</v>
      </c>
      <c r="F122" s="1334" t="s">
        <v>86</v>
      </c>
      <c r="G122" s="1334" t="s">
        <v>86</v>
      </c>
      <c r="H122" s="1334" t="s">
        <v>19</v>
      </c>
      <c r="I122" s="278" t="s">
        <v>19</v>
      </c>
      <c r="J122" s="278" t="s">
        <v>19</v>
      </c>
      <c r="K122" s="51" t="s">
        <v>19</v>
      </c>
      <c r="L122" s="51" t="s">
        <v>19</v>
      </c>
      <c r="M122" s="51" t="s">
        <v>19</v>
      </c>
      <c r="N122" s="51" t="s">
        <v>19</v>
      </c>
      <c r="O122" s="1952" t="s">
        <v>4474</v>
      </c>
      <c r="P122" s="1953"/>
      <c r="Q122" s="51" t="s">
        <v>19</v>
      </c>
    </row>
    <row r="123" spans="2:17" ht="15" customHeight="1" x14ac:dyDescent="0.25">
      <c r="B123" s="276" t="s">
        <v>4464</v>
      </c>
      <c r="C123" s="276" t="s">
        <v>2094</v>
      </c>
      <c r="D123" s="277" t="s">
        <v>4465</v>
      </c>
      <c r="E123" s="277">
        <v>91</v>
      </c>
      <c r="F123" s="1334" t="s">
        <v>86</v>
      </c>
      <c r="G123" s="1334" t="s">
        <v>86</v>
      </c>
      <c r="H123" s="1334" t="s">
        <v>19</v>
      </c>
      <c r="I123" s="278" t="s">
        <v>19</v>
      </c>
      <c r="J123" s="278" t="s">
        <v>19</v>
      </c>
      <c r="K123" s="51" t="s">
        <v>19</v>
      </c>
      <c r="L123" s="51" t="s">
        <v>19</v>
      </c>
      <c r="M123" s="51" t="s">
        <v>19</v>
      </c>
      <c r="N123" s="51" t="s">
        <v>19</v>
      </c>
      <c r="O123" s="1952" t="s">
        <v>4474</v>
      </c>
      <c r="P123" s="1953"/>
      <c r="Q123" s="51" t="s">
        <v>19</v>
      </c>
    </row>
    <row r="124" spans="2:17" ht="15" customHeight="1" x14ac:dyDescent="0.25">
      <c r="B124" s="276" t="s">
        <v>4464</v>
      </c>
      <c r="C124" s="276" t="s">
        <v>2094</v>
      </c>
      <c r="D124" s="277" t="s">
        <v>4466</v>
      </c>
      <c r="E124" s="277">
        <v>39</v>
      </c>
      <c r="F124" s="1334" t="s">
        <v>86</v>
      </c>
      <c r="G124" s="1334" t="s">
        <v>86</v>
      </c>
      <c r="H124" s="1334" t="s">
        <v>19</v>
      </c>
      <c r="I124" s="278" t="s">
        <v>19</v>
      </c>
      <c r="J124" s="278" t="s">
        <v>19</v>
      </c>
      <c r="K124" s="51" t="s">
        <v>19</v>
      </c>
      <c r="L124" s="51" t="s">
        <v>19</v>
      </c>
      <c r="M124" s="51" t="s">
        <v>19</v>
      </c>
      <c r="N124" s="51" t="s">
        <v>19</v>
      </c>
      <c r="O124" s="1952" t="s">
        <v>4474</v>
      </c>
      <c r="P124" s="1953"/>
      <c r="Q124" s="51" t="s">
        <v>19</v>
      </c>
    </row>
    <row r="125" spans="2:17" ht="15" customHeight="1" x14ac:dyDescent="0.25">
      <c r="B125" s="276" t="s">
        <v>4464</v>
      </c>
      <c r="C125" s="276" t="s">
        <v>2094</v>
      </c>
      <c r="D125" s="277" t="s">
        <v>4467</v>
      </c>
      <c r="E125" s="277">
        <v>84</v>
      </c>
      <c r="F125" s="1334" t="s">
        <v>86</v>
      </c>
      <c r="G125" s="1334" t="s">
        <v>86</v>
      </c>
      <c r="H125" s="1334" t="s">
        <v>19</v>
      </c>
      <c r="I125" s="278" t="s">
        <v>19</v>
      </c>
      <c r="J125" s="278" t="s">
        <v>19</v>
      </c>
      <c r="K125" s="51" t="s">
        <v>19</v>
      </c>
      <c r="L125" s="51" t="s">
        <v>19</v>
      </c>
      <c r="M125" s="51" t="s">
        <v>19</v>
      </c>
      <c r="N125" s="51" t="s">
        <v>19</v>
      </c>
      <c r="O125" s="1952" t="s">
        <v>4474</v>
      </c>
      <c r="P125" s="1953"/>
      <c r="Q125" s="51" t="s">
        <v>19</v>
      </c>
    </row>
    <row r="126" spans="2:17" ht="15" customHeight="1" x14ac:dyDescent="0.25">
      <c r="B126" s="276" t="s">
        <v>4464</v>
      </c>
      <c r="C126" s="276" t="s">
        <v>2094</v>
      </c>
      <c r="D126" s="277" t="s">
        <v>4468</v>
      </c>
      <c r="E126" s="277">
        <v>90</v>
      </c>
      <c r="F126" s="1334" t="s">
        <v>86</v>
      </c>
      <c r="G126" s="1334" t="s">
        <v>86</v>
      </c>
      <c r="H126" s="1334" t="s">
        <v>19</v>
      </c>
      <c r="I126" s="278" t="s">
        <v>19</v>
      </c>
      <c r="J126" s="278" t="s">
        <v>19</v>
      </c>
      <c r="K126" s="51" t="s">
        <v>19</v>
      </c>
      <c r="L126" s="51" t="s">
        <v>19</v>
      </c>
      <c r="M126" s="51" t="s">
        <v>19</v>
      </c>
      <c r="N126" s="51" t="s">
        <v>19</v>
      </c>
      <c r="O126" s="1952" t="s">
        <v>4474</v>
      </c>
      <c r="P126" s="1953"/>
      <c r="Q126" s="51" t="s">
        <v>19</v>
      </c>
    </row>
    <row r="127" spans="2:17" ht="15" customHeight="1" x14ac:dyDescent="0.25">
      <c r="B127" s="276" t="s">
        <v>4469</v>
      </c>
      <c r="C127" s="276" t="s">
        <v>2094</v>
      </c>
      <c r="D127" s="277" t="s">
        <v>4470</v>
      </c>
      <c r="E127" s="277">
        <v>280</v>
      </c>
      <c r="F127" s="1334" t="s">
        <v>86</v>
      </c>
      <c r="G127" s="1334" t="s">
        <v>86</v>
      </c>
      <c r="H127" s="1334" t="s">
        <v>19</v>
      </c>
      <c r="I127" s="278" t="s">
        <v>19</v>
      </c>
      <c r="J127" s="278" t="s">
        <v>19</v>
      </c>
      <c r="K127" s="51" t="s">
        <v>19</v>
      </c>
      <c r="L127" s="51" t="s">
        <v>19</v>
      </c>
      <c r="M127" s="51" t="s">
        <v>19</v>
      </c>
      <c r="N127" s="51" t="s">
        <v>19</v>
      </c>
      <c r="O127" s="1952" t="s">
        <v>4474</v>
      </c>
      <c r="P127" s="1953"/>
      <c r="Q127" s="51" t="s">
        <v>19</v>
      </c>
    </row>
    <row r="128" spans="2:17" ht="15" customHeight="1" x14ac:dyDescent="0.25">
      <c r="B128" s="276" t="s">
        <v>4469</v>
      </c>
      <c r="C128" s="276" t="s">
        <v>2094</v>
      </c>
      <c r="D128" s="277" t="s">
        <v>4471</v>
      </c>
      <c r="E128" s="277">
        <v>78</v>
      </c>
      <c r="F128" s="1334" t="s">
        <v>86</v>
      </c>
      <c r="G128" s="1334" t="s">
        <v>86</v>
      </c>
      <c r="H128" s="1334" t="s">
        <v>19</v>
      </c>
      <c r="I128" s="278" t="s">
        <v>19</v>
      </c>
      <c r="J128" s="278" t="s">
        <v>19</v>
      </c>
      <c r="K128" s="51" t="s">
        <v>19</v>
      </c>
      <c r="L128" s="51" t="s">
        <v>19</v>
      </c>
      <c r="M128" s="51" t="s">
        <v>19</v>
      </c>
      <c r="N128" s="51" t="s">
        <v>19</v>
      </c>
      <c r="O128" s="1952" t="s">
        <v>4474</v>
      </c>
      <c r="P128" s="1953"/>
      <c r="Q128" s="51" t="s">
        <v>19</v>
      </c>
    </row>
    <row r="129" spans="2:17" ht="15" customHeight="1" x14ac:dyDescent="0.25">
      <c r="B129" s="276" t="s">
        <v>4469</v>
      </c>
      <c r="C129" s="276" t="s">
        <v>2094</v>
      </c>
      <c r="D129" s="279" t="s">
        <v>4472</v>
      </c>
      <c r="E129" s="277">
        <v>220</v>
      </c>
      <c r="F129" s="1334" t="s">
        <v>86</v>
      </c>
      <c r="G129" s="1334" t="s">
        <v>86</v>
      </c>
      <c r="H129" s="1334" t="s">
        <v>19</v>
      </c>
      <c r="I129" s="278" t="s">
        <v>19</v>
      </c>
      <c r="J129" s="278" t="s">
        <v>19</v>
      </c>
      <c r="K129" s="51" t="s">
        <v>19</v>
      </c>
      <c r="L129" s="51" t="s">
        <v>19</v>
      </c>
      <c r="M129" s="51" t="s">
        <v>19</v>
      </c>
      <c r="N129" s="51" t="s">
        <v>19</v>
      </c>
      <c r="O129" s="1952" t="s">
        <v>4474</v>
      </c>
      <c r="P129" s="1953"/>
      <c r="Q129" s="51" t="s">
        <v>19</v>
      </c>
    </row>
    <row r="130" spans="2:17" ht="15" customHeight="1" x14ac:dyDescent="0.25">
      <c r="B130" s="276" t="s">
        <v>4469</v>
      </c>
      <c r="C130" s="276" t="s">
        <v>2094</v>
      </c>
      <c r="D130" s="886" t="s">
        <v>4473</v>
      </c>
      <c r="E130" s="277">
        <v>60</v>
      </c>
      <c r="F130" s="1334" t="s">
        <v>86</v>
      </c>
      <c r="G130" s="1334" t="s">
        <v>86</v>
      </c>
      <c r="H130" s="1334" t="s">
        <v>19</v>
      </c>
      <c r="I130" s="278" t="s">
        <v>19</v>
      </c>
      <c r="J130" s="278" t="s">
        <v>19</v>
      </c>
      <c r="K130" s="51" t="s">
        <v>19</v>
      </c>
      <c r="L130" s="51" t="s">
        <v>19</v>
      </c>
      <c r="M130" s="51" t="s">
        <v>19</v>
      </c>
      <c r="N130" s="51" t="s">
        <v>19</v>
      </c>
      <c r="O130" s="1952" t="s">
        <v>4474</v>
      </c>
      <c r="P130" s="1953"/>
      <c r="Q130" s="51" t="s">
        <v>19</v>
      </c>
    </row>
    <row r="131" spans="2:17" x14ac:dyDescent="0.25">
      <c r="B131" s="276"/>
      <c r="C131" s="276"/>
      <c r="D131" s="277"/>
      <c r="E131" s="277"/>
      <c r="F131" s="1334"/>
      <c r="G131" s="1334"/>
      <c r="H131" s="1334"/>
      <c r="I131" s="278"/>
      <c r="J131" s="278"/>
      <c r="K131" s="51"/>
      <c r="L131" s="51"/>
      <c r="M131" s="51"/>
      <c r="N131" s="51"/>
      <c r="O131" s="1952"/>
      <c r="P131" s="1953"/>
      <c r="Q131" s="51"/>
    </row>
    <row r="132" spans="2:17" x14ac:dyDescent="0.25">
      <c r="B132" s="276"/>
      <c r="C132" s="276"/>
      <c r="D132" s="277"/>
      <c r="E132" s="277"/>
      <c r="F132" s="1334"/>
      <c r="G132" s="1334"/>
      <c r="H132" s="1334"/>
      <c r="I132" s="278"/>
      <c r="J132" s="278"/>
      <c r="K132" s="51"/>
      <c r="L132" s="51"/>
      <c r="M132" s="51"/>
      <c r="N132" s="51"/>
      <c r="O132" s="1952"/>
      <c r="P132" s="1953"/>
      <c r="Q132" s="51"/>
    </row>
    <row r="133" spans="2:17" x14ac:dyDescent="0.25">
      <c r="B133" s="276"/>
      <c r="C133" s="276"/>
      <c r="D133" s="277"/>
      <c r="E133" s="277"/>
      <c r="F133" s="1334"/>
      <c r="G133" s="1334"/>
      <c r="H133" s="1334"/>
      <c r="I133" s="278"/>
      <c r="J133" s="278"/>
      <c r="K133" s="51"/>
      <c r="L133" s="51"/>
      <c r="M133" s="51"/>
      <c r="N133" s="51"/>
      <c r="O133" s="1952"/>
      <c r="P133" s="1953"/>
      <c r="Q133" s="51"/>
    </row>
    <row r="134" spans="2:17" x14ac:dyDescent="0.25">
      <c r="B134" s="276"/>
      <c r="C134" s="276"/>
      <c r="D134" s="277"/>
      <c r="E134" s="277"/>
      <c r="F134" s="1334"/>
      <c r="G134" s="1334"/>
      <c r="H134" s="1334"/>
      <c r="I134" s="278"/>
      <c r="J134" s="278"/>
      <c r="K134" s="51"/>
      <c r="L134" s="51"/>
      <c r="M134" s="51"/>
      <c r="N134" s="51"/>
      <c r="O134" s="1952"/>
      <c r="P134" s="1953"/>
      <c r="Q134" s="51"/>
    </row>
    <row r="135" spans="2:17" x14ac:dyDescent="0.25">
      <c r="B135" s="276"/>
      <c r="C135" s="276"/>
      <c r="D135" s="277"/>
      <c r="E135" s="277"/>
      <c r="F135" s="188"/>
      <c r="G135" s="188"/>
      <c r="H135" s="188"/>
      <c r="I135" s="278"/>
      <c r="J135" s="278"/>
      <c r="K135" s="51"/>
      <c r="L135" s="51"/>
      <c r="M135" s="51"/>
      <c r="N135" s="51"/>
      <c r="O135" s="1952"/>
      <c r="P135" s="1953"/>
      <c r="Q135" s="51"/>
    </row>
    <row r="136" spans="2:17" x14ac:dyDescent="0.25">
      <c r="B136" s="276"/>
      <c r="C136" s="276"/>
      <c r="D136" s="277"/>
      <c r="E136" s="277"/>
      <c r="F136" s="188"/>
      <c r="G136" s="188"/>
      <c r="H136" s="188"/>
      <c r="I136" s="278"/>
      <c r="J136" s="278"/>
      <c r="K136" s="51"/>
      <c r="L136" s="51"/>
      <c r="M136" s="51"/>
      <c r="N136" s="51"/>
      <c r="O136" s="1952"/>
      <c r="P136" s="1953"/>
      <c r="Q136" s="51"/>
    </row>
    <row r="137" spans="2:17" x14ac:dyDescent="0.25">
      <c r="B137" s="276"/>
      <c r="C137" s="276"/>
      <c r="D137" s="277"/>
      <c r="E137" s="277"/>
      <c r="F137" s="188"/>
      <c r="G137" s="188"/>
      <c r="H137" s="188"/>
      <c r="I137" s="278"/>
      <c r="J137" s="278"/>
      <c r="K137" s="51"/>
      <c r="L137" s="51"/>
      <c r="M137" s="51"/>
      <c r="N137" s="51"/>
      <c r="O137" s="1952"/>
      <c r="P137" s="1953"/>
      <c r="Q137" s="51"/>
    </row>
    <row r="138" spans="2:17" x14ac:dyDescent="0.25">
      <c r="B138" s="276"/>
      <c r="C138" s="276"/>
      <c r="D138" s="277"/>
      <c r="E138" s="277"/>
      <c r="F138" s="188"/>
      <c r="G138" s="188"/>
      <c r="H138" s="188"/>
      <c r="I138" s="278"/>
      <c r="J138" s="278"/>
      <c r="K138" s="51"/>
      <c r="L138" s="51"/>
      <c r="M138" s="51"/>
      <c r="N138" s="51"/>
      <c r="O138" s="1952"/>
      <c r="P138" s="1953"/>
      <c r="Q138" s="51"/>
    </row>
    <row r="139" spans="2:17" x14ac:dyDescent="0.25">
      <c r="B139" s="276"/>
      <c r="C139" s="276"/>
      <c r="D139" s="277"/>
      <c r="E139" s="277"/>
      <c r="F139" s="188"/>
      <c r="G139" s="188"/>
      <c r="H139" s="188"/>
      <c r="I139" s="278"/>
      <c r="J139" s="278"/>
      <c r="K139" s="51"/>
      <c r="L139" s="51"/>
      <c r="M139" s="51"/>
      <c r="N139" s="51"/>
      <c r="O139" s="1952"/>
      <c r="P139" s="1953"/>
      <c r="Q139" s="51"/>
    </row>
    <row r="140" spans="2:17" x14ac:dyDescent="0.25">
      <c r="B140" s="276"/>
      <c r="C140" s="276"/>
      <c r="D140" s="277"/>
      <c r="E140" s="277"/>
      <c r="F140" s="188"/>
      <c r="G140" s="188"/>
      <c r="H140" s="188"/>
      <c r="I140" s="278"/>
      <c r="J140" s="278"/>
      <c r="K140" s="51"/>
      <c r="L140" s="51"/>
      <c r="M140" s="51"/>
      <c r="N140" s="51"/>
      <c r="O140" s="531"/>
      <c r="P140" s="532"/>
      <c r="Q140" s="51"/>
    </row>
    <row r="141" spans="2:17" x14ac:dyDescent="0.25">
      <c r="B141" s="276"/>
      <c r="C141" s="276"/>
      <c r="D141" s="277"/>
      <c r="E141" s="277"/>
      <c r="F141" s="188"/>
      <c r="G141" s="188"/>
      <c r="H141" s="188"/>
      <c r="I141" s="278"/>
      <c r="J141" s="278"/>
      <c r="K141" s="51"/>
      <c r="L141" s="51"/>
      <c r="M141" s="51"/>
      <c r="N141" s="51"/>
      <c r="O141" s="1952"/>
      <c r="P141" s="1953"/>
      <c r="Q141" s="51"/>
    </row>
    <row r="142" spans="2:17" x14ac:dyDescent="0.25">
      <c r="B142" s="1" t="s">
        <v>92</v>
      </c>
    </row>
    <row r="143" spans="2:17" x14ac:dyDescent="0.25">
      <c r="B143" s="1" t="s">
        <v>93</v>
      </c>
    </row>
    <row r="146" spans="2:17" ht="26.25" x14ac:dyDescent="0.25">
      <c r="B146" s="596" t="s">
        <v>2095</v>
      </c>
      <c r="C146" s="596"/>
      <c r="D146" s="596"/>
      <c r="E146" s="544"/>
      <c r="F146" s="544"/>
      <c r="G146" s="544"/>
      <c r="H146" s="544"/>
      <c r="I146" s="544"/>
      <c r="J146" s="544"/>
      <c r="K146" s="544"/>
      <c r="L146" s="544"/>
      <c r="M146" s="544"/>
      <c r="N146" s="544"/>
      <c r="O146" s="544"/>
      <c r="P146" s="544"/>
      <c r="Q146" s="544"/>
    </row>
    <row r="147" spans="2:17" ht="75" x14ac:dyDescent="0.25">
      <c r="B147" s="529" t="s">
        <v>95</v>
      </c>
      <c r="C147" s="529" t="s">
        <v>96</v>
      </c>
      <c r="D147" s="529" t="s">
        <v>97</v>
      </c>
      <c r="E147" s="529" t="s">
        <v>98</v>
      </c>
      <c r="F147" s="529" t="s">
        <v>99</v>
      </c>
      <c r="G147" s="529" t="s">
        <v>100</v>
      </c>
      <c r="H147" s="529" t="s">
        <v>101</v>
      </c>
      <c r="I147" s="529" t="s">
        <v>102</v>
      </c>
      <c r="J147" s="1898" t="s">
        <v>241</v>
      </c>
      <c r="K147" s="1899"/>
      <c r="L147" s="1900"/>
      <c r="M147" s="529" t="s">
        <v>104</v>
      </c>
      <c r="N147" s="529" t="s">
        <v>105</v>
      </c>
      <c r="O147" s="529" t="s">
        <v>106</v>
      </c>
      <c r="P147" s="1898" t="s">
        <v>81</v>
      </c>
      <c r="Q147" s="1900"/>
    </row>
    <row r="148" spans="2:17" ht="60" customHeight="1" x14ac:dyDescent="0.25">
      <c r="B148" s="1885" t="s">
        <v>126</v>
      </c>
      <c r="C148" s="1885" t="s">
        <v>111</v>
      </c>
      <c r="D148" s="1885" t="s">
        <v>2096</v>
      </c>
      <c r="E148" s="1885">
        <v>25772930</v>
      </c>
      <c r="F148" s="1924" t="s">
        <v>124</v>
      </c>
      <c r="G148" s="1924" t="s">
        <v>189</v>
      </c>
      <c r="H148" s="1975">
        <v>40690</v>
      </c>
      <c r="I148" s="1885"/>
      <c r="J148" s="551" t="s">
        <v>2097</v>
      </c>
      <c r="K148" s="51" t="s">
        <v>2098</v>
      </c>
      <c r="L148" s="1885" t="s">
        <v>19</v>
      </c>
      <c r="M148" s="1885" t="s">
        <v>19</v>
      </c>
      <c r="N148" s="1885" t="s">
        <v>19</v>
      </c>
      <c r="O148" s="1885" t="s">
        <v>19</v>
      </c>
      <c r="P148" s="1965" t="s">
        <v>4474</v>
      </c>
      <c r="Q148" s="1966"/>
    </row>
    <row r="149" spans="2:17" ht="30" x14ac:dyDescent="0.25">
      <c r="B149" s="1927"/>
      <c r="C149" s="1927"/>
      <c r="D149" s="1927"/>
      <c r="E149" s="1927"/>
      <c r="F149" s="1925"/>
      <c r="G149" s="1925"/>
      <c r="H149" s="2070"/>
      <c r="I149" s="1927"/>
      <c r="J149" s="551" t="s">
        <v>4449</v>
      </c>
      <c r="K149" s="51" t="s">
        <v>4450</v>
      </c>
      <c r="L149" s="1927"/>
      <c r="M149" s="1927"/>
      <c r="N149" s="1927"/>
      <c r="O149" s="1927"/>
      <c r="P149" s="2062"/>
      <c r="Q149" s="2081"/>
    </row>
    <row r="150" spans="2:17" ht="45" x14ac:dyDescent="0.25">
      <c r="B150" s="1886"/>
      <c r="C150" s="1886"/>
      <c r="D150" s="1886"/>
      <c r="E150" s="1886"/>
      <c r="F150" s="1926"/>
      <c r="G150" s="1926"/>
      <c r="H150" s="1976"/>
      <c r="I150" s="1886"/>
      <c r="J150" s="1333" t="s">
        <v>2099</v>
      </c>
      <c r="K150" s="51" t="s">
        <v>2100</v>
      </c>
      <c r="L150" s="1886"/>
      <c r="M150" s="1886"/>
      <c r="N150" s="1886"/>
      <c r="O150" s="1886"/>
      <c r="P150" s="1967"/>
      <c r="Q150" s="1968"/>
    </row>
    <row r="151" spans="2:17" ht="15" customHeight="1" x14ac:dyDescent="0.25">
      <c r="B151" s="1328" t="s">
        <v>126</v>
      </c>
      <c r="C151" s="1326" t="s">
        <v>111</v>
      </c>
      <c r="D151" s="1326" t="s">
        <v>2101</v>
      </c>
      <c r="E151" s="1326">
        <v>30574367</v>
      </c>
      <c r="F151" s="1327" t="s">
        <v>124</v>
      </c>
      <c r="G151" s="1335" t="s">
        <v>2102</v>
      </c>
      <c r="H151" s="1331">
        <v>41355</v>
      </c>
      <c r="I151" s="544"/>
      <c r="J151" s="1333" t="s">
        <v>2103</v>
      </c>
      <c r="K151" s="51" t="s">
        <v>2104</v>
      </c>
      <c r="L151" s="549"/>
      <c r="M151" s="1326" t="s">
        <v>19</v>
      </c>
      <c r="N151" s="1326" t="s">
        <v>19</v>
      </c>
      <c r="O151" s="1326" t="s">
        <v>19</v>
      </c>
      <c r="P151" s="1969"/>
      <c r="Q151" s="1970"/>
    </row>
    <row r="152" spans="2:17" x14ac:dyDescent="0.25">
      <c r="B152" s="1885" t="s">
        <v>126</v>
      </c>
      <c r="C152" s="1885" t="s">
        <v>111</v>
      </c>
      <c r="D152" s="2208" t="s">
        <v>2105</v>
      </c>
      <c r="E152" s="1885">
        <v>1064983387</v>
      </c>
      <c r="F152" s="1924" t="s">
        <v>2106</v>
      </c>
      <c r="G152" s="1924" t="s">
        <v>130</v>
      </c>
      <c r="H152" s="1975">
        <v>40081</v>
      </c>
      <c r="I152" s="1885"/>
      <c r="J152" s="1333" t="s">
        <v>2107</v>
      </c>
      <c r="K152" s="51" t="s">
        <v>2108</v>
      </c>
      <c r="L152" s="549"/>
      <c r="M152" s="1885" t="s">
        <v>19</v>
      </c>
      <c r="N152" s="1885" t="s">
        <v>19</v>
      </c>
      <c r="O152" s="1885" t="s">
        <v>19</v>
      </c>
      <c r="P152" s="2210" t="s">
        <v>4475</v>
      </c>
      <c r="Q152" s="2211"/>
    </row>
    <row r="153" spans="2:17" ht="75" customHeight="1" x14ac:dyDescent="0.25">
      <c r="B153" s="1886"/>
      <c r="C153" s="1886"/>
      <c r="D153" s="2209"/>
      <c r="E153" s="1886"/>
      <c r="F153" s="1926"/>
      <c r="G153" s="1926"/>
      <c r="H153" s="1976"/>
      <c r="I153" s="1886"/>
      <c r="J153" s="1333" t="s">
        <v>2107</v>
      </c>
      <c r="K153" s="51" t="s">
        <v>2109</v>
      </c>
      <c r="L153" s="549"/>
      <c r="M153" s="1886"/>
      <c r="N153" s="1886"/>
      <c r="O153" s="1886"/>
      <c r="P153" s="2212"/>
      <c r="Q153" s="2213"/>
    </row>
    <row r="154" spans="2:17" ht="45" x14ac:dyDescent="0.25">
      <c r="B154" s="1885" t="s">
        <v>126</v>
      </c>
      <c r="C154" s="1885" t="s">
        <v>111</v>
      </c>
      <c r="D154" s="2206" t="s">
        <v>4451</v>
      </c>
      <c r="E154" s="1885">
        <v>43593645</v>
      </c>
      <c r="F154" s="1924" t="s">
        <v>4452</v>
      </c>
      <c r="G154" s="1924" t="s">
        <v>1099</v>
      </c>
      <c r="H154" s="1975">
        <v>38030</v>
      </c>
      <c r="I154" s="1885"/>
      <c r="J154" s="1333" t="s">
        <v>4453</v>
      </c>
      <c r="K154" s="299" t="s">
        <v>4454</v>
      </c>
      <c r="L154" s="1966"/>
      <c r="M154" s="1885" t="s">
        <v>19</v>
      </c>
      <c r="N154" s="1885" t="s">
        <v>19</v>
      </c>
      <c r="O154" s="1885" t="s">
        <v>19</v>
      </c>
      <c r="P154" s="1965" t="s">
        <v>4476</v>
      </c>
      <c r="Q154" s="1966"/>
    </row>
    <row r="155" spans="2:17" ht="30" x14ac:dyDescent="0.25">
      <c r="B155" s="1927"/>
      <c r="C155" s="1927"/>
      <c r="D155" s="2207"/>
      <c r="E155" s="1927"/>
      <c r="F155" s="1925"/>
      <c r="G155" s="1925"/>
      <c r="H155" s="2070"/>
      <c r="I155" s="1927"/>
      <c r="J155" s="1333" t="s">
        <v>4455</v>
      </c>
      <c r="K155" s="51" t="s">
        <v>4456</v>
      </c>
      <c r="L155" s="2081"/>
      <c r="M155" s="1927"/>
      <c r="N155" s="1927"/>
      <c r="O155" s="1927"/>
      <c r="P155" s="2062"/>
      <c r="Q155" s="2081"/>
    </row>
    <row r="156" spans="2:17" ht="45" x14ac:dyDescent="0.25">
      <c r="B156" s="1885" t="s">
        <v>126</v>
      </c>
      <c r="C156" s="1885" t="s">
        <v>111</v>
      </c>
      <c r="D156" s="1885" t="s">
        <v>2111</v>
      </c>
      <c r="E156" s="1885">
        <v>13490981</v>
      </c>
      <c r="F156" s="1885" t="s">
        <v>2112</v>
      </c>
      <c r="G156" s="1924" t="s">
        <v>2113</v>
      </c>
      <c r="H156" s="1975">
        <v>36510</v>
      </c>
      <c r="I156" s="1885"/>
      <c r="J156" s="1330" t="s">
        <v>2114</v>
      </c>
      <c r="K156" s="1333" t="s">
        <v>2115</v>
      </c>
      <c r="L156" s="589"/>
      <c r="M156" s="1885" t="s">
        <v>19</v>
      </c>
      <c r="N156" s="1885" t="s">
        <v>19</v>
      </c>
      <c r="O156" s="1885" t="s">
        <v>19</v>
      </c>
      <c r="P156" s="1965"/>
      <c r="Q156" s="1966"/>
    </row>
    <row r="157" spans="2:17" ht="45" x14ac:dyDescent="0.25">
      <c r="B157" s="1927"/>
      <c r="C157" s="1927"/>
      <c r="D157" s="1927"/>
      <c r="E157" s="1927"/>
      <c r="F157" s="1927"/>
      <c r="G157" s="1925"/>
      <c r="H157" s="2070"/>
      <c r="I157" s="1927"/>
      <c r="J157" s="1330" t="s">
        <v>2116</v>
      </c>
      <c r="K157" s="51" t="s">
        <v>2117</v>
      </c>
      <c r="L157" s="51"/>
      <c r="M157" s="1927"/>
      <c r="N157" s="1927"/>
      <c r="O157" s="1927"/>
      <c r="P157" s="2062"/>
      <c r="Q157" s="2081"/>
    </row>
    <row r="158" spans="2:17" ht="45" x14ac:dyDescent="0.25">
      <c r="B158" s="1886"/>
      <c r="C158" s="1886"/>
      <c r="D158" s="1886"/>
      <c r="E158" s="1886"/>
      <c r="F158" s="1886"/>
      <c r="G158" s="1926"/>
      <c r="H158" s="1976"/>
      <c r="I158" s="1886"/>
      <c r="J158" s="1333" t="s">
        <v>2118</v>
      </c>
      <c r="K158" s="51" t="s">
        <v>2119</v>
      </c>
      <c r="L158" s="51"/>
      <c r="M158" s="1886"/>
      <c r="N158" s="1886"/>
      <c r="O158" s="1886"/>
      <c r="P158" s="1967"/>
      <c r="Q158" s="1968"/>
    </row>
    <row r="159" spans="2:17" ht="45" x14ac:dyDescent="0.25">
      <c r="B159" s="1328" t="s">
        <v>126</v>
      </c>
      <c r="C159" s="1328" t="s">
        <v>111</v>
      </c>
      <c r="D159" s="1328" t="s">
        <v>2120</v>
      </c>
      <c r="E159" s="1328">
        <v>10773552</v>
      </c>
      <c r="F159" s="1333" t="s">
        <v>2121</v>
      </c>
      <c r="G159" s="1333" t="s">
        <v>130</v>
      </c>
      <c r="H159" s="1336">
        <v>39435</v>
      </c>
      <c r="I159" s="51"/>
      <c r="J159" s="1333" t="s">
        <v>2122</v>
      </c>
      <c r="K159" s="51" t="s">
        <v>2123</v>
      </c>
      <c r="L159" s="51"/>
      <c r="M159" s="1328" t="s">
        <v>19</v>
      </c>
      <c r="N159" s="1328" t="s">
        <v>19</v>
      </c>
      <c r="O159" s="1328" t="s">
        <v>19</v>
      </c>
      <c r="P159" s="1969"/>
      <c r="Q159" s="1970"/>
    </row>
    <row r="160" spans="2:17" ht="30" x14ac:dyDescent="0.25">
      <c r="B160" s="1885" t="s">
        <v>126</v>
      </c>
      <c r="C160" s="1885" t="s">
        <v>111</v>
      </c>
      <c r="D160" s="1885" t="s">
        <v>2124</v>
      </c>
      <c r="E160" s="1885">
        <v>26161892</v>
      </c>
      <c r="F160" s="1924" t="s">
        <v>2125</v>
      </c>
      <c r="G160" s="1924" t="s">
        <v>2102</v>
      </c>
      <c r="H160" s="1975">
        <v>37799</v>
      </c>
      <c r="I160" s="1885"/>
      <c r="J160" s="1333" t="s">
        <v>2126</v>
      </c>
      <c r="K160" s="51" t="s">
        <v>2127</v>
      </c>
      <c r="L160" s="51"/>
      <c r="M160" s="1328" t="s">
        <v>19</v>
      </c>
      <c r="N160" s="1328" t="s">
        <v>19</v>
      </c>
      <c r="O160" s="1328" t="s">
        <v>19</v>
      </c>
      <c r="P160" s="1969"/>
      <c r="Q160" s="1970"/>
    </row>
    <row r="161" spans="2:17" ht="45" x14ac:dyDescent="0.25">
      <c r="B161" s="1886"/>
      <c r="C161" s="1886"/>
      <c r="D161" s="1886"/>
      <c r="E161" s="1886"/>
      <c r="F161" s="1926"/>
      <c r="G161" s="1926"/>
      <c r="H161" s="1976"/>
      <c r="I161" s="1886"/>
      <c r="J161" s="1333" t="s">
        <v>2128</v>
      </c>
      <c r="K161" s="51" t="s">
        <v>2129</v>
      </c>
      <c r="L161" s="51"/>
      <c r="M161" s="1328" t="s">
        <v>19</v>
      </c>
      <c r="N161" s="1328" t="s">
        <v>19</v>
      </c>
      <c r="O161" s="1328" t="s">
        <v>19</v>
      </c>
      <c r="P161" s="1969"/>
      <c r="Q161" s="1970"/>
    </row>
    <row r="162" spans="2:17" ht="45" x14ac:dyDescent="0.25">
      <c r="B162" s="1326" t="s">
        <v>2130</v>
      </c>
      <c r="C162" s="1326" t="s">
        <v>111</v>
      </c>
      <c r="D162" s="1326" t="s">
        <v>2131</v>
      </c>
      <c r="E162" s="1326">
        <v>30669586</v>
      </c>
      <c r="F162" s="1327" t="s">
        <v>124</v>
      </c>
      <c r="G162" s="1327" t="s">
        <v>196</v>
      </c>
      <c r="H162" s="1331">
        <v>38443</v>
      </c>
      <c r="I162" s="1326"/>
      <c r="J162" s="1327" t="s">
        <v>196</v>
      </c>
      <c r="K162" s="51" t="s">
        <v>2132</v>
      </c>
      <c r="L162" s="51"/>
      <c r="M162" s="1328" t="s">
        <v>19</v>
      </c>
      <c r="N162" s="1328" t="s">
        <v>19</v>
      </c>
      <c r="O162" s="1328" t="s">
        <v>19</v>
      </c>
      <c r="P162" s="51"/>
      <c r="Q162" s="51"/>
    </row>
    <row r="163" spans="2:17" ht="60" x14ac:dyDescent="0.25">
      <c r="B163" s="1885" t="s">
        <v>2130</v>
      </c>
      <c r="C163" s="1924" t="s">
        <v>111</v>
      </c>
      <c r="D163" s="1885" t="s">
        <v>2133</v>
      </c>
      <c r="E163" s="1885">
        <v>34996044</v>
      </c>
      <c r="F163" s="1924" t="s">
        <v>191</v>
      </c>
      <c r="G163" s="1924" t="s">
        <v>192</v>
      </c>
      <c r="H163" s="1975">
        <v>34793</v>
      </c>
      <c r="I163" s="1885"/>
      <c r="J163" s="1333" t="s">
        <v>2134</v>
      </c>
      <c r="K163" s="51" t="s">
        <v>2135</v>
      </c>
      <c r="L163" s="51"/>
      <c r="M163" s="1328" t="s">
        <v>19</v>
      </c>
      <c r="N163" s="1328" t="s">
        <v>19</v>
      </c>
      <c r="O163" s="1328" t="s">
        <v>19</v>
      </c>
      <c r="P163" s="51"/>
      <c r="Q163" s="51"/>
    </row>
    <row r="164" spans="2:17" ht="30" x14ac:dyDescent="0.25">
      <c r="B164" s="1886"/>
      <c r="C164" s="1926"/>
      <c r="D164" s="1886"/>
      <c r="E164" s="1886"/>
      <c r="F164" s="1926"/>
      <c r="G164" s="1926"/>
      <c r="H164" s="1976"/>
      <c r="I164" s="1886"/>
      <c r="J164" s="1333" t="s">
        <v>2136</v>
      </c>
      <c r="K164" s="51" t="s">
        <v>2137</v>
      </c>
      <c r="L164" s="51"/>
      <c r="M164" s="1328" t="s">
        <v>19</v>
      </c>
      <c r="N164" s="1328" t="s">
        <v>19</v>
      </c>
      <c r="O164" s="1328" t="s">
        <v>19</v>
      </c>
      <c r="P164" s="51"/>
      <c r="Q164" s="51"/>
    </row>
    <row r="165" spans="2:17" ht="45" x14ac:dyDescent="0.25">
      <c r="B165" s="1326" t="s">
        <v>2130</v>
      </c>
      <c r="C165" s="1326" t="s">
        <v>111</v>
      </c>
      <c r="D165" s="1326" t="s">
        <v>1900</v>
      </c>
      <c r="E165" s="1326">
        <v>78762788</v>
      </c>
      <c r="F165" s="1327" t="s">
        <v>182</v>
      </c>
      <c r="G165" s="1327" t="s">
        <v>994</v>
      </c>
      <c r="H165" s="1331">
        <v>41194</v>
      </c>
      <c r="I165" s="1326"/>
      <c r="J165" s="1333" t="s">
        <v>2138</v>
      </c>
      <c r="K165" s="1333" t="s">
        <v>2139</v>
      </c>
      <c r="L165" s="51"/>
      <c r="M165" s="1328" t="s">
        <v>19</v>
      </c>
      <c r="N165" s="1328" t="s">
        <v>19</v>
      </c>
      <c r="O165" s="1328" t="s">
        <v>19</v>
      </c>
      <c r="P165" s="51"/>
      <c r="Q165" s="51"/>
    </row>
    <row r="166" spans="2:17" ht="30" x14ac:dyDescent="0.25">
      <c r="B166" s="1885" t="s">
        <v>2130</v>
      </c>
      <c r="C166" s="1885" t="s">
        <v>111</v>
      </c>
      <c r="D166" s="1885" t="s">
        <v>2140</v>
      </c>
      <c r="E166" s="1885">
        <v>1067844970</v>
      </c>
      <c r="F166" s="1924" t="s">
        <v>124</v>
      </c>
      <c r="G166" s="1924" t="s">
        <v>189</v>
      </c>
      <c r="H166" s="1975">
        <v>40872</v>
      </c>
      <c r="I166" s="1885"/>
      <c r="J166" s="1333" t="s">
        <v>2141</v>
      </c>
      <c r="K166" s="51" t="s">
        <v>2142</v>
      </c>
      <c r="L166" s="1885"/>
      <c r="M166" s="1885" t="s">
        <v>19</v>
      </c>
      <c r="N166" s="1885" t="s">
        <v>19</v>
      </c>
      <c r="O166" s="1885" t="s">
        <v>19</v>
      </c>
      <c r="P166" s="51"/>
      <c r="Q166" s="51"/>
    </row>
    <row r="167" spans="2:17" x14ac:dyDescent="0.25">
      <c r="B167" s="1886"/>
      <c r="C167" s="1886"/>
      <c r="D167" s="1886"/>
      <c r="E167" s="1886"/>
      <c r="F167" s="1926"/>
      <c r="G167" s="1926"/>
      <c r="H167" s="1976"/>
      <c r="I167" s="1886"/>
      <c r="J167" s="1333" t="s">
        <v>2143</v>
      </c>
      <c r="K167" s="51" t="s">
        <v>2144</v>
      </c>
      <c r="L167" s="1886"/>
      <c r="M167" s="1886"/>
      <c r="N167" s="1886"/>
      <c r="O167" s="1886"/>
      <c r="P167" s="51"/>
      <c r="Q167" s="51"/>
    </row>
    <row r="168" spans="2:17" ht="45" x14ac:dyDescent="0.25">
      <c r="B168" s="1328" t="s">
        <v>2130</v>
      </c>
      <c r="C168" s="1326" t="s">
        <v>111</v>
      </c>
      <c r="D168" s="1328" t="s">
        <v>961</v>
      </c>
      <c r="E168" s="1328">
        <v>1067895521</v>
      </c>
      <c r="F168" s="1330" t="s">
        <v>124</v>
      </c>
      <c r="G168" s="1330" t="s">
        <v>189</v>
      </c>
      <c r="H168" s="1336">
        <v>41789</v>
      </c>
      <c r="I168" s="1328"/>
      <c r="J168" s="1333" t="s">
        <v>2145</v>
      </c>
      <c r="K168" s="1333" t="s">
        <v>2146</v>
      </c>
      <c r="L168" s="51"/>
      <c r="M168" s="1328" t="s">
        <v>19</v>
      </c>
      <c r="N168" s="1328" t="s">
        <v>19</v>
      </c>
      <c r="O168" s="1328" t="s">
        <v>19</v>
      </c>
      <c r="P168" s="51"/>
      <c r="Q168" s="51"/>
    </row>
    <row r="169" spans="2:17" ht="45" x14ac:dyDescent="0.25">
      <c r="B169" s="1338" t="s">
        <v>2130</v>
      </c>
      <c r="C169" s="1337" t="s">
        <v>111</v>
      </c>
      <c r="D169" s="1338" t="s">
        <v>2147</v>
      </c>
      <c r="E169" s="1338">
        <v>50906075</v>
      </c>
      <c r="F169" s="1329" t="s">
        <v>187</v>
      </c>
      <c r="G169" s="1329" t="s">
        <v>188</v>
      </c>
      <c r="H169" s="289">
        <v>38275</v>
      </c>
      <c r="I169" s="1338"/>
      <c r="J169" s="1333" t="s">
        <v>2145</v>
      </c>
      <c r="K169" s="1332" t="s">
        <v>2148</v>
      </c>
      <c r="L169" s="109"/>
      <c r="M169" s="1338" t="s">
        <v>19</v>
      </c>
      <c r="N169" s="1338" t="s">
        <v>19</v>
      </c>
      <c r="O169" s="1338" t="s">
        <v>19</v>
      </c>
      <c r="P169" s="109"/>
      <c r="Q169" s="109"/>
    </row>
    <row r="170" spans="2:17" s="100" customFormat="1" ht="30" x14ac:dyDescent="0.25">
      <c r="B170" s="1338" t="s">
        <v>2130</v>
      </c>
      <c r="C170" s="1326" t="s">
        <v>111</v>
      </c>
      <c r="D170" s="1328" t="s">
        <v>2149</v>
      </c>
      <c r="E170" s="1328">
        <v>1073814748</v>
      </c>
      <c r="F170" s="1330" t="s">
        <v>124</v>
      </c>
      <c r="G170" s="1330" t="s">
        <v>210</v>
      </c>
      <c r="H170" s="1336">
        <v>40535</v>
      </c>
      <c r="I170" s="1328"/>
      <c r="J170" s="1333" t="s">
        <v>2150</v>
      </c>
      <c r="K170" s="1333" t="s">
        <v>2151</v>
      </c>
      <c r="L170" s="51"/>
      <c r="M170" s="1328" t="s">
        <v>19</v>
      </c>
      <c r="N170" s="1328" t="s">
        <v>19</v>
      </c>
      <c r="O170" s="1328" t="s">
        <v>19</v>
      </c>
      <c r="P170" s="51"/>
      <c r="Q170" s="51"/>
    </row>
    <row r="171" spans="2:17" ht="30" x14ac:dyDescent="0.25">
      <c r="B171" s="530" t="s">
        <v>2130</v>
      </c>
      <c r="C171" s="515" t="s">
        <v>111</v>
      </c>
      <c r="D171" s="516" t="s">
        <v>2149</v>
      </c>
      <c r="E171" s="516">
        <v>1073814748</v>
      </c>
      <c r="F171" s="522" t="s">
        <v>124</v>
      </c>
      <c r="G171" s="522" t="s">
        <v>210</v>
      </c>
      <c r="H171" s="298">
        <v>40535</v>
      </c>
      <c r="I171" s="516"/>
      <c r="J171" s="153" t="s">
        <v>2150</v>
      </c>
      <c r="K171" s="153" t="s">
        <v>2151</v>
      </c>
      <c r="L171" s="51"/>
      <c r="M171" s="516" t="s">
        <v>19</v>
      </c>
      <c r="N171" s="516" t="s">
        <v>19</v>
      </c>
      <c r="O171" s="516" t="s">
        <v>19</v>
      </c>
      <c r="P171" s="153"/>
      <c r="Q171" s="153"/>
    </row>
    <row r="172" spans="2:17" x14ac:dyDescent="0.25">
      <c r="B172" s="530" t="s">
        <v>2130</v>
      </c>
      <c r="C172" s="516" t="s">
        <v>111</v>
      </c>
      <c r="D172" s="516"/>
      <c r="E172" s="516"/>
      <c r="F172" s="522"/>
      <c r="G172" s="522"/>
      <c r="H172" s="298"/>
      <c r="I172" s="516"/>
      <c r="J172" s="153"/>
      <c r="K172" s="51"/>
      <c r="L172" s="51"/>
      <c r="M172" s="516"/>
      <c r="N172" s="516"/>
      <c r="O172" s="516"/>
      <c r="P172" s="153"/>
      <c r="Q172" s="153"/>
    </row>
    <row r="173" spans="2:17" ht="15.75" thickBot="1" x14ac:dyDescent="0.3">
      <c r="B173" s="530"/>
      <c r="C173" s="51"/>
      <c r="D173" s="51"/>
      <c r="E173" s="51"/>
      <c r="F173" s="51"/>
      <c r="G173" s="51"/>
      <c r="H173" s="51"/>
      <c r="I173" s="51"/>
      <c r="J173" s="51"/>
      <c r="K173" s="51"/>
      <c r="L173" s="51"/>
      <c r="M173" s="51"/>
      <c r="N173" s="51"/>
      <c r="O173" s="51"/>
      <c r="P173" s="153"/>
      <c r="Q173" s="153"/>
    </row>
    <row r="174" spans="2:17" ht="27" thickBot="1" x14ac:dyDescent="0.3">
      <c r="B174" s="1903" t="s">
        <v>149</v>
      </c>
      <c r="C174" s="2139"/>
      <c r="D174" s="2139"/>
      <c r="E174" s="2139"/>
      <c r="F174" s="2139"/>
      <c r="G174" s="2139"/>
      <c r="H174" s="2139"/>
      <c r="I174" s="2139"/>
      <c r="J174" s="2139"/>
      <c r="K174" s="2139"/>
      <c r="L174" s="2139"/>
      <c r="M174" s="2139"/>
      <c r="N174" s="2140"/>
    </row>
    <row r="177" spans="1:26" ht="30" x14ac:dyDescent="0.25">
      <c r="B177" s="114" t="s">
        <v>18</v>
      </c>
      <c r="C177" s="114" t="s">
        <v>150</v>
      </c>
      <c r="D177" s="1898" t="s">
        <v>81</v>
      </c>
      <c r="E177" s="1900"/>
    </row>
    <row r="178" spans="1:26" x14ac:dyDescent="0.25">
      <c r="B178" s="153" t="s">
        <v>151</v>
      </c>
      <c r="C178" s="516" t="s">
        <v>19</v>
      </c>
      <c r="D178" s="1949"/>
      <c r="E178" s="1949"/>
    </row>
    <row r="181" spans="1:26" ht="26.25" x14ac:dyDescent="0.25">
      <c r="B181" s="1881" t="s">
        <v>152</v>
      </c>
      <c r="C181" s="1882"/>
      <c r="D181" s="1882"/>
      <c r="E181" s="1882"/>
      <c r="F181" s="1882"/>
      <c r="G181" s="1882"/>
      <c r="H181" s="1882"/>
      <c r="I181" s="1882"/>
      <c r="J181" s="1882"/>
      <c r="K181" s="1882"/>
      <c r="L181" s="1882"/>
      <c r="M181" s="1882"/>
      <c r="N181" s="1882"/>
      <c r="O181" s="1882"/>
      <c r="P181" s="1882"/>
    </row>
    <row r="183" spans="1:26" ht="15.75" thickBot="1" x14ac:dyDescent="0.3"/>
    <row r="184" spans="1:26" ht="27" thickBot="1" x14ac:dyDescent="0.3">
      <c r="B184" s="1903" t="s">
        <v>153</v>
      </c>
      <c r="C184" s="1904"/>
      <c r="D184" s="1904"/>
      <c r="E184" s="1904"/>
      <c r="F184" s="1904"/>
      <c r="G184" s="1904"/>
      <c r="H184" s="1904"/>
      <c r="I184" s="1904"/>
      <c r="J184" s="1904"/>
      <c r="K184" s="1904"/>
      <c r="L184" s="1904"/>
      <c r="M184" s="1904"/>
      <c r="N184" s="1905"/>
    </row>
    <row r="186" spans="1:26" s="3" customFormat="1" ht="15.75" thickBot="1" x14ac:dyDescent="0.3">
      <c r="B186" s="1"/>
      <c r="C186" s="1"/>
      <c r="D186" s="1"/>
      <c r="E186" s="1"/>
      <c r="F186" s="1"/>
      <c r="G186" s="1"/>
      <c r="H186" s="1"/>
      <c r="I186" s="1"/>
      <c r="J186" s="1"/>
      <c r="K186" s="1"/>
      <c r="L186" s="1"/>
      <c r="M186" s="58"/>
      <c r="N186" s="58"/>
      <c r="O186" s="1"/>
      <c r="P186" s="1"/>
      <c r="Q186" s="1"/>
    </row>
    <row r="187" spans="1:26" s="76" customFormat="1" ht="60" x14ac:dyDescent="0.25">
      <c r="A187" s="62">
        <v>1</v>
      </c>
      <c r="B187" s="155" t="s">
        <v>34</v>
      </c>
      <c r="C187" s="155" t="s">
        <v>35</v>
      </c>
      <c r="D187" s="155" t="s">
        <v>36</v>
      </c>
      <c r="E187" s="155" t="s">
        <v>37</v>
      </c>
      <c r="F187" s="155" t="s">
        <v>38</v>
      </c>
      <c r="G187" s="155" t="s">
        <v>39</v>
      </c>
      <c r="H187" s="155" t="s">
        <v>40</v>
      </c>
      <c r="I187" s="155" t="s">
        <v>41</v>
      </c>
      <c r="J187" s="155" t="s">
        <v>42</v>
      </c>
      <c r="K187" s="155" t="s">
        <v>43</v>
      </c>
      <c r="L187" s="155" t="s">
        <v>44</v>
      </c>
      <c r="M187" s="157" t="s">
        <v>45</v>
      </c>
      <c r="N187" s="155" t="s">
        <v>46</v>
      </c>
      <c r="O187" s="155" t="s">
        <v>47</v>
      </c>
      <c r="P187" s="519" t="s">
        <v>48</v>
      </c>
      <c r="Q187" s="519" t="s">
        <v>49</v>
      </c>
      <c r="R187" s="75"/>
      <c r="S187" s="75"/>
      <c r="T187" s="75"/>
      <c r="U187" s="75"/>
      <c r="V187" s="75"/>
      <c r="W187" s="75"/>
      <c r="X187" s="75"/>
      <c r="Y187" s="75"/>
      <c r="Z187" s="75"/>
    </row>
    <row r="188" spans="1:26" s="76" customFormat="1" x14ac:dyDescent="0.25">
      <c r="A188" s="62">
        <f>+A187+1</f>
        <v>2</v>
      </c>
      <c r="B188" s="2240" t="s">
        <v>2065</v>
      </c>
      <c r="C188" s="2242"/>
      <c r="D188" s="2240"/>
      <c r="E188" s="2244"/>
      <c r="F188" s="2242"/>
      <c r="G188" s="2246"/>
      <c r="H188" s="2230"/>
      <c r="I188" s="2230"/>
      <c r="J188" s="2232"/>
      <c r="K188" s="2234"/>
      <c r="L188" s="2236"/>
      <c r="M188" s="2236"/>
      <c r="N188" s="2238"/>
      <c r="O188" s="2224"/>
      <c r="P188" s="2226"/>
      <c r="Q188" s="2228" t="s">
        <v>2152</v>
      </c>
      <c r="R188" s="75"/>
      <c r="S188" s="75"/>
      <c r="T188" s="75"/>
      <c r="U188" s="75"/>
      <c r="V188" s="75"/>
      <c r="W188" s="75"/>
      <c r="X188" s="75"/>
      <c r="Y188" s="75"/>
      <c r="Z188" s="75"/>
    </row>
    <row r="189" spans="1:26" s="76" customFormat="1" ht="141" customHeight="1" x14ac:dyDescent="0.25">
      <c r="A189" s="62">
        <f t="shared" ref="A189:A193" si="0">+A188+1</f>
        <v>3</v>
      </c>
      <c r="B189" s="2241"/>
      <c r="C189" s="2243"/>
      <c r="D189" s="2241"/>
      <c r="E189" s="2245"/>
      <c r="F189" s="2243"/>
      <c r="G189" s="2247"/>
      <c r="H189" s="2231"/>
      <c r="I189" s="2231"/>
      <c r="J189" s="2233"/>
      <c r="K189" s="2235"/>
      <c r="L189" s="2237"/>
      <c r="M189" s="2237"/>
      <c r="N189" s="2239"/>
      <c r="O189" s="2225"/>
      <c r="P189" s="2227"/>
      <c r="Q189" s="2229"/>
      <c r="R189" s="75"/>
      <c r="S189" s="75"/>
      <c r="T189" s="75"/>
      <c r="U189" s="75"/>
      <c r="V189" s="75"/>
      <c r="W189" s="75"/>
      <c r="X189" s="75"/>
      <c r="Y189" s="75"/>
      <c r="Z189" s="75"/>
    </row>
    <row r="190" spans="1:26" s="76" customFormat="1" x14ac:dyDescent="0.25">
      <c r="A190" s="62">
        <f t="shared" si="0"/>
        <v>4</v>
      </c>
      <c r="B190" s="77"/>
      <c r="C190" s="79"/>
      <c r="D190" s="77"/>
      <c r="E190" s="78"/>
      <c r="F190" s="79"/>
      <c r="G190" s="78"/>
      <c r="H190" s="80"/>
      <c r="I190" s="80"/>
      <c r="J190" s="82"/>
      <c r="K190" s="161"/>
      <c r="L190" s="82"/>
      <c r="M190" s="161"/>
      <c r="N190" s="161"/>
      <c r="O190" s="85"/>
      <c r="P190" s="85"/>
      <c r="Q190" s="74"/>
      <c r="R190" s="75"/>
      <c r="S190" s="75"/>
      <c r="T190" s="75"/>
      <c r="U190" s="75"/>
      <c r="V190" s="75"/>
      <c r="W190" s="75"/>
      <c r="X190" s="75"/>
      <c r="Y190" s="75"/>
      <c r="Z190" s="75"/>
    </row>
    <row r="191" spans="1:26" s="76" customFormat="1" x14ac:dyDescent="0.25">
      <c r="A191" s="62">
        <f t="shared" si="0"/>
        <v>5</v>
      </c>
      <c r="B191" s="77"/>
      <c r="C191" s="79"/>
      <c r="D191" s="77"/>
      <c r="E191" s="78"/>
      <c r="F191" s="79"/>
      <c r="G191" s="78"/>
      <c r="H191" s="80"/>
      <c r="I191" s="82"/>
      <c r="J191" s="82"/>
      <c r="K191" s="84"/>
      <c r="L191" s="84"/>
      <c r="M191" s="84"/>
      <c r="N191" s="161"/>
      <c r="O191" s="85"/>
      <c r="P191" s="85"/>
      <c r="Q191" s="74"/>
      <c r="R191" s="75"/>
      <c r="S191" s="75"/>
      <c r="T191" s="75"/>
      <c r="U191" s="75"/>
      <c r="V191" s="75"/>
      <c r="W191" s="75"/>
      <c r="X191" s="75"/>
      <c r="Y191" s="75"/>
      <c r="Z191" s="75"/>
    </row>
    <row r="192" spans="1:26" s="76" customFormat="1" x14ac:dyDescent="0.25">
      <c r="A192" s="62">
        <f t="shared" si="0"/>
        <v>6</v>
      </c>
      <c r="B192" s="77"/>
      <c r="C192" s="79"/>
      <c r="D192" s="77"/>
      <c r="E192" s="78"/>
      <c r="F192" s="79"/>
      <c r="G192" s="78"/>
      <c r="H192" s="80"/>
      <c r="I192" s="82"/>
      <c r="J192" s="82"/>
      <c r="K192" s="82"/>
      <c r="L192" s="84"/>
      <c r="M192" s="84"/>
      <c r="N192" s="84"/>
      <c r="O192" s="85"/>
      <c r="P192" s="85"/>
      <c r="Q192" s="74"/>
      <c r="R192" s="75"/>
      <c r="S192" s="75"/>
      <c r="T192" s="75"/>
      <c r="U192" s="75"/>
      <c r="V192" s="75"/>
      <c r="W192" s="75"/>
      <c r="X192" s="75"/>
      <c r="Y192" s="75"/>
      <c r="Z192" s="75"/>
    </row>
    <row r="193" spans="1:26" s="76" customFormat="1" x14ac:dyDescent="0.25">
      <c r="A193" s="62">
        <f t="shared" si="0"/>
        <v>7</v>
      </c>
      <c r="B193" s="77"/>
      <c r="C193" s="79"/>
      <c r="D193" s="77"/>
      <c r="E193" s="78"/>
      <c r="F193" s="79"/>
      <c r="G193" s="78"/>
      <c r="H193" s="80"/>
      <c r="I193" s="82"/>
      <c r="J193" s="82"/>
      <c r="K193" s="84"/>
      <c r="L193" s="218"/>
      <c r="M193" s="160"/>
      <c r="N193" s="160"/>
      <c r="O193" s="85"/>
      <c r="P193" s="85"/>
      <c r="Q193" s="74"/>
      <c r="R193" s="75"/>
      <c r="S193" s="75"/>
      <c r="T193" s="75"/>
      <c r="U193" s="75"/>
      <c r="V193" s="75"/>
      <c r="W193" s="75"/>
      <c r="X193" s="75"/>
      <c r="Y193" s="75"/>
      <c r="Z193" s="75"/>
    </row>
    <row r="194" spans="1:26" x14ac:dyDescent="0.25">
      <c r="B194" s="162" t="s">
        <v>29</v>
      </c>
      <c r="C194" s="79"/>
      <c r="D194" s="77"/>
      <c r="E194" s="163"/>
      <c r="F194" s="164"/>
      <c r="G194" s="164"/>
      <c r="H194" s="164"/>
      <c r="I194" s="166"/>
      <c r="J194" s="166"/>
      <c r="K194" s="168">
        <f>SUM(K188:K193)</f>
        <v>0</v>
      </c>
      <c r="L194" s="168" t="s">
        <v>258</v>
      </c>
      <c r="M194" s="167">
        <f>SUM(M188:M193)</f>
        <v>0</v>
      </c>
      <c r="N194" s="168">
        <f>SUM(N188:N193)</f>
        <v>0</v>
      </c>
      <c r="O194" s="327">
        <f>SUM(O188:O193)</f>
        <v>0</v>
      </c>
      <c r="P194" s="170"/>
      <c r="Q194" s="88"/>
    </row>
    <row r="195" spans="1:26" x14ac:dyDescent="0.25">
      <c r="B195" s="100"/>
      <c r="C195" s="100"/>
      <c r="D195" s="100"/>
      <c r="E195" s="102"/>
      <c r="F195" s="100"/>
      <c r="G195" s="100"/>
      <c r="H195" s="100"/>
      <c r="I195" s="100"/>
      <c r="J195" s="100"/>
      <c r="K195" s="100"/>
      <c r="L195" s="100"/>
      <c r="M195" s="100"/>
      <c r="N195" s="100"/>
      <c r="O195" s="100"/>
      <c r="P195" s="100"/>
    </row>
    <row r="196" spans="1:26" ht="18.75" x14ac:dyDescent="0.25">
      <c r="B196" s="106" t="s">
        <v>154</v>
      </c>
      <c r="C196" s="171">
        <f>+K194</f>
        <v>0</v>
      </c>
      <c r="H196" s="110"/>
      <c r="I196" s="110"/>
      <c r="J196" s="110"/>
      <c r="K196" s="110"/>
      <c r="L196" s="110"/>
      <c r="M196" s="110"/>
      <c r="N196" s="100"/>
      <c r="O196" s="100"/>
      <c r="P196" s="100"/>
    </row>
    <row r="198" spans="1:26" ht="15.75" thickBot="1" x14ac:dyDescent="0.3">
      <c r="B198" s="328"/>
    </row>
    <row r="199" spans="1:26" ht="30.75" thickBot="1" x14ac:dyDescent="0.3">
      <c r="B199" s="233" t="s">
        <v>166</v>
      </c>
      <c r="C199" s="199" t="s">
        <v>167</v>
      </c>
      <c r="D199" s="233" t="s">
        <v>28</v>
      </c>
      <c r="E199" s="199" t="s">
        <v>205</v>
      </c>
    </row>
    <row r="200" spans="1:26" x14ac:dyDescent="0.25">
      <c r="B200" s="235" t="s">
        <v>206</v>
      </c>
      <c r="C200" s="237">
        <v>20</v>
      </c>
      <c r="D200" s="237"/>
      <c r="E200" s="1946">
        <f>+D200+D201+D202</f>
        <v>0</v>
      </c>
    </row>
    <row r="201" spans="1:26" x14ac:dyDescent="0.25">
      <c r="B201" s="235" t="s">
        <v>207</v>
      </c>
      <c r="C201" s="530">
        <v>30</v>
      </c>
      <c r="D201" s="516">
        <v>0</v>
      </c>
      <c r="E201" s="1927"/>
    </row>
    <row r="202" spans="1:26" ht="15.75" thickBot="1" x14ac:dyDescent="0.3">
      <c r="B202" s="235" t="s">
        <v>208</v>
      </c>
      <c r="C202" s="239">
        <v>40</v>
      </c>
      <c r="D202" s="239">
        <v>0</v>
      </c>
      <c r="E202" s="1947"/>
    </row>
    <row r="204" spans="1:26" ht="15.75" thickBot="1" x14ac:dyDescent="0.3"/>
    <row r="205" spans="1:26" ht="27" thickBot="1" x14ac:dyDescent="0.3">
      <c r="B205" s="1903" t="s">
        <v>155</v>
      </c>
      <c r="C205" s="1904"/>
      <c r="D205" s="1904"/>
      <c r="E205" s="1904"/>
      <c r="F205" s="1904"/>
      <c r="G205" s="1904"/>
      <c r="H205" s="1904"/>
      <c r="I205" s="1904"/>
      <c r="J205" s="1904"/>
      <c r="K205" s="1904"/>
      <c r="L205" s="1904"/>
      <c r="M205" s="1904"/>
      <c r="N205" s="1905"/>
    </row>
    <row r="207" spans="1:26" ht="75" x14ac:dyDescent="0.25">
      <c r="B207" s="529" t="s">
        <v>95</v>
      </c>
      <c r="C207" s="529" t="s">
        <v>96</v>
      </c>
      <c r="D207" s="529" t="s">
        <v>97</v>
      </c>
      <c r="E207" s="529" t="s">
        <v>98</v>
      </c>
      <c r="F207" s="529" t="s">
        <v>99</v>
      </c>
      <c r="G207" s="529" t="s">
        <v>100</v>
      </c>
      <c r="H207" s="529" t="s">
        <v>101</v>
      </c>
      <c r="I207" s="529" t="s">
        <v>102</v>
      </c>
      <c r="J207" s="1898" t="s">
        <v>103</v>
      </c>
      <c r="K207" s="1899"/>
      <c r="L207" s="1900"/>
      <c r="M207" s="529" t="s">
        <v>104</v>
      </c>
      <c r="N207" s="529" t="s">
        <v>105</v>
      </c>
      <c r="O207" s="529" t="s">
        <v>106</v>
      </c>
      <c r="P207" s="1898" t="s">
        <v>81</v>
      </c>
      <c r="Q207" s="1900"/>
    </row>
    <row r="208" spans="1:26" x14ac:dyDescent="0.25">
      <c r="B208" s="1999" t="s">
        <v>2153</v>
      </c>
      <c r="C208" s="2221" t="s">
        <v>2154</v>
      </c>
      <c r="D208" s="2222" t="s">
        <v>2155</v>
      </c>
      <c r="E208" s="2057">
        <v>43723257</v>
      </c>
      <c r="F208" s="1999" t="s">
        <v>191</v>
      </c>
      <c r="G208" s="1999" t="s">
        <v>665</v>
      </c>
      <c r="H208" s="2050">
        <v>34684</v>
      </c>
      <c r="I208" s="2005"/>
      <c r="J208" s="190"/>
      <c r="K208" s="189"/>
      <c r="L208" s="188" t="s">
        <v>1989</v>
      </c>
      <c r="M208" s="51"/>
      <c r="N208" s="51"/>
      <c r="O208" s="51"/>
      <c r="P208" s="1945"/>
      <c r="Q208" s="1945"/>
    </row>
    <row r="209" spans="2:17" ht="45" x14ac:dyDescent="0.25">
      <c r="B209" s="2001"/>
      <c r="C209" s="2215"/>
      <c r="D209" s="2223"/>
      <c r="E209" s="2059"/>
      <c r="F209" s="2001"/>
      <c r="G209" s="2001"/>
      <c r="H209" s="2051"/>
      <c r="I209" s="2007"/>
      <c r="J209" s="181" t="s">
        <v>2156</v>
      </c>
      <c r="K209" s="279" t="s">
        <v>2157</v>
      </c>
      <c r="L209" s="188"/>
      <c r="M209" s="516" t="s">
        <v>19</v>
      </c>
      <c r="N209" s="516" t="s">
        <v>19</v>
      </c>
      <c r="O209" s="526" t="s">
        <v>20</v>
      </c>
      <c r="P209" s="2052" t="s">
        <v>2158</v>
      </c>
      <c r="Q209" s="2053"/>
    </row>
    <row r="210" spans="2:17" x14ac:dyDescent="0.25">
      <c r="B210" s="1999" t="s">
        <v>2159</v>
      </c>
      <c r="C210" s="2054" t="s">
        <v>2154</v>
      </c>
      <c r="D210" s="2057" t="s">
        <v>2160</v>
      </c>
      <c r="E210" s="2057">
        <v>42885150</v>
      </c>
      <c r="F210" s="1999" t="s">
        <v>881</v>
      </c>
      <c r="G210" s="2218" t="s">
        <v>1685</v>
      </c>
      <c r="H210" s="2217">
        <v>34153</v>
      </c>
      <c r="I210" s="2216"/>
      <c r="J210" s="2169" t="s">
        <v>2161</v>
      </c>
      <c r="K210" s="2170" t="s">
        <v>2162</v>
      </c>
      <c r="L210" s="2216"/>
      <c r="M210" s="1945" t="s">
        <v>19</v>
      </c>
      <c r="N210" s="1945" t="s">
        <v>19</v>
      </c>
      <c r="O210" s="1945" t="s">
        <v>20</v>
      </c>
      <c r="P210" s="2063" t="s">
        <v>2163</v>
      </c>
      <c r="Q210" s="2064"/>
    </row>
    <row r="211" spans="2:17" x14ac:dyDescent="0.25">
      <c r="B211" s="2000"/>
      <c r="C211" s="2055"/>
      <c r="D211" s="2058"/>
      <c r="E211" s="2058"/>
      <c r="F211" s="2000"/>
      <c r="G211" s="2219"/>
      <c r="H211" s="2217"/>
      <c r="I211" s="2216"/>
      <c r="J211" s="2169"/>
      <c r="K211" s="2170"/>
      <c r="L211" s="2216"/>
      <c r="M211" s="1945"/>
      <c r="N211" s="1945"/>
      <c r="O211" s="1945"/>
      <c r="P211" s="2065"/>
      <c r="Q211" s="2066"/>
    </row>
    <row r="212" spans="2:17" x14ac:dyDescent="0.25">
      <c r="B212" s="2000"/>
      <c r="C212" s="2055"/>
      <c r="D212" s="2058"/>
      <c r="E212" s="2058"/>
      <c r="F212" s="2000"/>
      <c r="G212" s="2219"/>
      <c r="H212" s="2217"/>
      <c r="I212" s="2216"/>
      <c r="J212" s="2169"/>
      <c r="K212" s="2170"/>
      <c r="L212" s="2216"/>
      <c r="M212" s="1945"/>
      <c r="N212" s="1945"/>
      <c r="O212" s="1945"/>
      <c r="P212" s="2065"/>
      <c r="Q212" s="2066"/>
    </row>
    <row r="213" spans="2:17" x14ac:dyDescent="0.25">
      <c r="B213" s="2001"/>
      <c r="C213" s="2056"/>
      <c r="D213" s="2059"/>
      <c r="E213" s="2059"/>
      <c r="F213" s="2001"/>
      <c r="G213" s="2220"/>
      <c r="H213" s="2217"/>
      <c r="I213" s="2216"/>
      <c r="J213" s="2169"/>
      <c r="K213" s="2170"/>
      <c r="L213" s="2216"/>
      <c r="M213" s="1945"/>
      <c r="N213" s="1945"/>
      <c r="O213" s="1945"/>
      <c r="P213" s="2065"/>
      <c r="Q213" s="2066"/>
    </row>
    <row r="214" spans="2:17" x14ac:dyDescent="0.25">
      <c r="H214" s="51"/>
      <c r="I214" s="2216"/>
      <c r="J214" s="2169"/>
      <c r="K214" s="2170"/>
      <c r="L214" s="2216"/>
      <c r="M214" s="51"/>
      <c r="N214" s="1945"/>
      <c r="O214" s="1945"/>
      <c r="P214" s="2065"/>
      <c r="Q214" s="2066"/>
    </row>
    <row r="215" spans="2:17" x14ac:dyDescent="0.25">
      <c r="B215" s="1999" t="s">
        <v>2164</v>
      </c>
      <c r="C215" s="2071"/>
      <c r="D215" s="2057" t="s">
        <v>2165</v>
      </c>
      <c r="E215" s="2057">
        <v>1017123499</v>
      </c>
      <c r="F215" s="1999" t="s">
        <v>2166</v>
      </c>
      <c r="G215" s="1999" t="s">
        <v>2167</v>
      </c>
      <c r="H215" s="2050">
        <v>40164</v>
      </c>
      <c r="I215" s="1885"/>
      <c r="J215" s="1924" t="s">
        <v>2065</v>
      </c>
      <c r="K215" s="1924" t="s">
        <v>2168</v>
      </c>
      <c r="L215" s="1885"/>
      <c r="M215" s="1885" t="s">
        <v>19</v>
      </c>
      <c r="N215" s="1885" t="s">
        <v>19</v>
      </c>
      <c r="O215" s="1965" t="s">
        <v>19</v>
      </c>
      <c r="P215" s="2063"/>
      <c r="Q215" s="2064"/>
    </row>
    <row r="216" spans="2:17" x14ac:dyDescent="0.25">
      <c r="B216" s="2000"/>
      <c r="C216" s="2214"/>
      <c r="D216" s="2058"/>
      <c r="E216" s="2058"/>
      <c r="F216" s="2000"/>
      <c r="G216" s="2000"/>
      <c r="H216" s="2069"/>
      <c r="I216" s="1927"/>
      <c r="J216" s="1925"/>
      <c r="K216" s="1925"/>
      <c r="L216" s="1927"/>
      <c r="M216" s="1927"/>
      <c r="N216" s="1927"/>
      <c r="O216" s="2062"/>
      <c r="P216" s="2065"/>
      <c r="Q216" s="2066"/>
    </row>
    <row r="217" spans="2:17" x14ac:dyDescent="0.25">
      <c r="B217" s="2001"/>
      <c r="C217" s="2215"/>
      <c r="D217" s="2059"/>
      <c r="E217" s="2059"/>
      <c r="F217" s="2001"/>
      <c r="G217" s="2001"/>
      <c r="H217" s="2051"/>
      <c r="I217" s="1886"/>
      <c r="J217" s="1926"/>
      <c r="K217" s="1926"/>
      <c r="L217" s="1886"/>
      <c r="M217" s="1886"/>
      <c r="N217" s="1886"/>
      <c r="O217" s="1967"/>
      <c r="P217" s="2067"/>
      <c r="Q217" s="2068"/>
    </row>
    <row r="218" spans="2:17" x14ac:dyDescent="0.25">
      <c r="B218" s="516"/>
      <c r="C218" s="534"/>
      <c r="D218" s="535"/>
      <c r="E218" s="535"/>
      <c r="F218" s="534"/>
      <c r="G218" s="534"/>
      <c r="H218" s="533"/>
      <c r="I218" s="515"/>
      <c r="J218" s="520"/>
      <c r="K218" s="520"/>
      <c r="L218" s="515"/>
      <c r="M218" s="515"/>
      <c r="N218" s="515"/>
      <c r="O218" s="527"/>
      <c r="P218" s="2052"/>
      <c r="Q218" s="2053"/>
    </row>
    <row r="219" spans="2:17" x14ac:dyDescent="0.25">
      <c r="B219" s="1885"/>
      <c r="C219" s="1999"/>
      <c r="D219" s="2057"/>
      <c r="E219" s="2057"/>
      <c r="F219" s="1999"/>
      <c r="G219" s="1999"/>
      <c r="H219" s="2050"/>
      <c r="I219" s="1885"/>
      <c r="J219" s="520"/>
      <c r="K219" s="520"/>
      <c r="L219" s="1885"/>
      <c r="M219" s="1885"/>
      <c r="N219" s="1885"/>
      <c r="O219" s="1885"/>
      <c r="P219" s="2063"/>
      <c r="Q219" s="2064"/>
    </row>
    <row r="220" spans="2:17" x14ac:dyDescent="0.25">
      <c r="B220" s="1927"/>
      <c r="C220" s="2000"/>
      <c r="D220" s="2058"/>
      <c r="E220" s="2058"/>
      <c r="F220" s="2000"/>
      <c r="G220" s="2000"/>
      <c r="H220" s="2069"/>
      <c r="I220" s="1927"/>
      <c r="J220" s="520"/>
      <c r="K220" s="520"/>
      <c r="L220" s="1927"/>
      <c r="M220" s="1927"/>
      <c r="N220" s="1927"/>
      <c r="O220" s="1927"/>
      <c r="P220" s="2065"/>
      <c r="Q220" s="2066"/>
    </row>
    <row r="221" spans="2:17" x14ac:dyDescent="0.25">
      <c r="B221" s="1886"/>
      <c r="C221" s="2001"/>
      <c r="D221" s="2059"/>
      <c r="E221" s="2059"/>
      <c r="F221" s="2001"/>
      <c r="G221" s="2001"/>
      <c r="H221" s="2051"/>
      <c r="I221" s="1886"/>
      <c r="J221" s="520"/>
      <c r="K221" s="520"/>
      <c r="L221" s="1886"/>
      <c r="M221" s="1886"/>
      <c r="N221" s="1886"/>
      <c r="O221" s="1886"/>
      <c r="P221" s="2067"/>
      <c r="Q221" s="2068"/>
    </row>
    <row r="222" spans="2:17" x14ac:dyDescent="0.25">
      <c r="B222" s="516"/>
      <c r="C222" s="554"/>
      <c r="D222" s="535"/>
      <c r="E222" s="535"/>
      <c r="F222" s="534"/>
      <c r="G222" s="534"/>
      <c r="H222" s="533"/>
      <c r="I222" s="515"/>
      <c r="J222" s="520"/>
      <c r="K222" s="520"/>
      <c r="L222" s="515"/>
      <c r="M222" s="515"/>
      <c r="N222" s="515"/>
      <c r="O222" s="527"/>
      <c r="P222" s="524"/>
      <c r="Q222" s="525"/>
    </row>
    <row r="223" spans="2:17" x14ac:dyDescent="0.25">
      <c r="B223" s="1885"/>
      <c r="C223" s="1885"/>
      <c r="D223" s="1885"/>
      <c r="E223" s="1885"/>
      <c r="F223" s="1924"/>
      <c r="G223" s="1885"/>
      <c r="H223" s="1975"/>
      <c r="I223" s="1885"/>
      <c r="J223" s="1924"/>
      <c r="K223" s="1885"/>
      <c r="L223" s="1885"/>
      <c r="M223" s="1885"/>
      <c r="N223" s="1885"/>
      <c r="O223" s="1885"/>
      <c r="P223" s="2063"/>
      <c r="Q223" s="2064"/>
    </row>
    <row r="224" spans="2:17" x14ac:dyDescent="0.25">
      <c r="B224" s="1927"/>
      <c r="C224" s="1927"/>
      <c r="D224" s="1927"/>
      <c r="E224" s="1927"/>
      <c r="F224" s="1925"/>
      <c r="G224" s="1927"/>
      <c r="H224" s="2070"/>
      <c r="I224" s="1927"/>
      <c r="J224" s="1925"/>
      <c r="K224" s="1927"/>
      <c r="L224" s="1927"/>
      <c r="M224" s="1927"/>
      <c r="N224" s="1927"/>
      <c r="O224" s="1927"/>
      <c r="P224" s="2065"/>
      <c r="Q224" s="2066"/>
    </row>
    <row r="225" spans="2:17" x14ac:dyDescent="0.25">
      <c r="B225" s="1927"/>
      <c r="C225" s="1927"/>
      <c r="D225" s="1927"/>
      <c r="E225" s="1927"/>
      <c r="F225" s="1925"/>
      <c r="G225" s="1927"/>
      <c r="H225" s="2070"/>
      <c r="I225" s="1927"/>
      <c r="J225" s="1925"/>
      <c r="K225" s="1927"/>
      <c r="L225" s="1927"/>
      <c r="M225" s="1927"/>
      <c r="N225" s="1927"/>
      <c r="O225" s="1927"/>
      <c r="P225" s="2065"/>
      <c r="Q225" s="2066"/>
    </row>
    <row r="226" spans="2:17" x14ac:dyDescent="0.25">
      <c r="B226" s="1886"/>
      <c r="C226" s="1886"/>
      <c r="D226" s="1886"/>
      <c r="E226" s="1886"/>
      <c r="F226" s="1926"/>
      <c r="G226" s="1886"/>
      <c r="H226" s="1976"/>
      <c r="I226" s="1886"/>
      <c r="J226" s="1926"/>
      <c r="K226" s="1886"/>
      <c r="L226" s="1886"/>
      <c r="M226" s="1886"/>
      <c r="N226" s="1886"/>
      <c r="O226" s="1886"/>
      <c r="P226" s="2067"/>
      <c r="Q226" s="2068"/>
    </row>
    <row r="227" spans="2:17" x14ac:dyDescent="0.25">
      <c r="B227" s="1885"/>
      <c r="C227" s="1885"/>
      <c r="D227" s="1885"/>
      <c r="E227" s="1885"/>
      <c r="F227" s="1924"/>
      <c r="G227" s="1885"/>
      <c r="H227" s="1975"/>
      <c r="I227" s="1885"/>
      <c r="J227" s="1924"/>
      <c r="K227" s="1924"/>
      <c r="L227" s="1885"/>
      <c r="M227" s="1885"/>
      <c r="N227" s="1885"/>
      <c r="O227" s="1885"/>
      <c r="P227" s="2063"/>
      <c r="Q227" s="2064"/>
    </row>
    <row r="228" spans="2:17" x14ac:dyDescent="0.25">
      <c r="B228" s="1927"/>
      <c r="C228" s="1927"/>
      <c r="D228" s="1927"/>
      <c r="E228" s="1927"/>
      <c r="F228" s="1925"/>
      <c r="G228" s="1927"/>
      <c r="H228" s="2070"/>
      <c r="I228" s="1927"/>
      <c r="J228" s="1925"/>
      <c r="K228" s="1925"/>
      <c r="L228" s="1927"/>
      <c r="M228" s="1927"/>
      <c r="N228" s="1927"/>
      <c r="O228" s="1927"/>
      <c r="P228" s="2065"/>
      <c r="Q228" s="2066"/>
    </row>
    <row r="229" spans="2:17" x14ac:dyDescent="0.25">
      <c r="B229" s="1886"/>
      <c r="C229" s="1886"/>
      <c r="D229" s="1886"/>
      <c r="E229" s="1886"/>
      <c r="F229" s="1926"/>
      <c r="G229" s="1886"/>
      <c r="H229" s="1976"/>
      <c r="I229" s="1886"/>
      <c r="J229" s="1926"/>
      <c r="K229" s="1926"/>
      <c r="L229" s="1886"/>
      <c r="M229" s="1886"/>
      <c r="N229" s="1886"/>
      <c r="O229" s="1886"/>
      <c r="P229" s="2067"/>
      <c r="Q229" s="2068"/>
    </row>
    <row r="230" spans="2:17" x14ac:dyDescent="0.25">
      <c r="B230" s="1885"/>
      <c r="C230" s="2071"/>
      <c r="D230" s="2057"/>
      <c r="E230" s="2057"/>
      <c r="F230" s="1999"/>
      <c r="G230" s="1999"/>
      <c r="H230" s="2050"/>
      <c r="I230" s="1885"/>
      <c r="J230" s="1924"/>
      <c r="K230" s="1924"/>
      <c r="L230" s="1885"/>
      <c r="M230" s="1885"/>
      <c r="N230" s="1885"/>
      <c r="O230" s="1885"/>
      <c r="P230" s="2063"/>
      <c r="Q230" s="2064"/>
    </row>
    <row r="231" spans="2:17" x14ac:dyDescent="0.25">
      <c r="B231" s="1927"/>
      <c r="C231" s="2000"/>
      <c r="D231" s="2058"/>
      <c r="E231" s="2058"/>
      <c r="F231" s="2000"/>
      <c r="G231" s="2000"/>
      <c r="H231" s="2069"/>
      <c r="I231" s="1927"/>
      <c r="J231" s="1925"/>
      <c r="K231" s="1925"/>
      <c r="L231" s="1927"/>
      <c r="M231" s="1927"/>
      <c r="N231" s="1927"/>
      <c r="O231" s="1927"/>
      <c r="P231" s="2065"/>
      <c r="Q231" s="2066"/>
    </row>
    <row r="232" spans="2:17" x14ac:dyDescent="0.25">
      <c r="B232" s="1886"/>
      <c r="C232" s="2001"/>
      <c r="D232" s="2059"/>
      <c r="E232" s="2059"/>
      <c r="F232" s="2001"/>
      <c r="G232" s="2001"/>
      <c r="H232" s="2051"/>
      <c r="I232" s="1886"/>
      <c r="J232" s="1926"/>
      <c r="K232" s="1926"/>
      <c r="L232" s="1886"/>
      <c r="M232" s="1886"/>
      <c r="N232" s="1886"/>
      <c r="O232" s="1886"/>
      <c r="P232" s="2067"/>
      <c r="Q232" s="2068"/>
    </row>
    <row r="234" spans="2:17" ht="15.75" thickBot="1" x14ac:dyDescent="0.3"/>
    <row r="235" spans="2:17" ht="30" x14ac:dyDescent="0.25">
      <c r="B235" s="55" t="s">
        <v>18</v>
      </c>
      <c r="C235" s="55" t="s">
        <v>166</v>
      </c>
      <c r="D235" s="529" t="s">
        <v>167</v>
      </c>
      <c r="E235" s="55" t="s">
        <v>28</v>
      </c>
      <c r="F235" s="199" t="s">
        <v>168</v>
      </c>
      <c r="G235" s="200"/>
    </row>
    <row r="236" spans="2:17" ht="84" x14ac:dyDescent="0.2">
      <c r="B236" s="2072" t="s">
        <v>169</v>
      </c>
      <c r="C236" s="201" t="s">
        <v>170</v>
      </c>
      <c r="D236" s="516">
        <v>25</v>
      </c>
      <c r="E236" s="516"/>
      <c r="F236" s="2073">
        <f>+E236+E237+E238</f>
        <v>10</v>
      </c>
      <c r="G236" s="202"/>
      <c r="I236" s="1" t="e">
        <f>B212:H212+C233</f>
        <v>#VALUE!</v>
      </c>
    </row>
    <row r="237" spans="2:17" ht="48" x14ac:dyDescent="0.2">
      <c r="B237" s="2072"/>
      <c r="C237" s="201" t="s">
        <v>171</v>
      </c>
      <c r="D237" s="522">
        <v>25</v>
      </c>
      <c r="E237" s="516"/>
      <c r="F237" s="2074"/>
      <c r="G237" s="202"/>
    </row>
    <row r="238" spans="2:17" ht="48" x14ac:dyDescent="0.2">
      <c r="B238" s="2072"/>
      <c r="C238" s="201" t="s">
        <v>172</v>
      </c>
      <c r="D238" s="516">
        <v>10</v>
      </c>
      <c r="E238" s="516">
        <v>10</v>
      </c>
      <c r="F238" s="2075"/>
      <c r="G238" s="202"/>
    </row>
    <row r="239" spans="2:17" x14ac:dyDescent="0.25">
      <c r="C239"/>
    </row>
    <row r="242" spans="2:5" x14ac:dyDescent="0.25">
      <c r="B242" s="47" t="s">
        <v>173</v>
      </c>
    </row>
    <row r="245" spans="2:5" x14ac:dyDescent="0.25">
      <c r="B245" s="49" t="s">
        <v>18</v>
      </c>
      <c r="C245" s="49" t="s">
        <v>27</v>
      </c>
      <c r="D245" s="55" t="s">
        <v>28</v>
      </c>
      <c r="E245" s="55" t="s">
        <v>29</v>
      </c>
    </row>
    <row r="246" spans="2:5" ht="28.5" x14ac:dyDescent="0.25">
      <c r="B246" s="56" t="s">
        <v>174</v>
      </c>
      <c r="C246" s="252">
        <v>40</v>
      </c>
      <c r="D246" s="516">
        <f>+E200</f>
        <v>0</v>
      </c>
      <c r="E246" s="1885">
        <f>+D246+D247</f>
        <v>10</v>
      </c>
    </row>
    <row r="247" spans="2:5" ht="42.75" x14ac:dyDescent="0.25">
      <c r="B247" s="56" t="s">
        <v>175</v>
      </c>
      <c r="C247" s="252">
        <v>60</v>
      </c>
      <c r="D247" s="516">
        <f>+F236</f>
        <v>10</v>
      </c>
      <c r="E247" s="1886"/>
    </row>
  </sheetData>
  <autoFilter ref="A88:Q111"/>
  <mergeCells count="256">
    <mergeCell ref="C10:E10"/>
    <mergeCell ref="B14:C21"/>
    <mergeCell ref="B22:C22"/>
    <mergeCell ref="E65:E66"/>
    <mergeCell ref="E71:E72"/>
    <mergeCell ref="E76:E77"/>
    <mergeCell ref="B2:P2"/>
    <mergeCell ref="B4:P4"/>
    <mergeCell ref="C6:N6"/>
    <mergeCell ref="C7:N7"/>
    <mergeCell ref="C8:N8"/>
    <mergeCell ref="C9:N9"/>
    <mergeCell ref="B108:B109"/>
    <mergeCell ref="C108:C109"/>
    <mergeCell ref="D108:E108"/>
    <mergeCell ref="C112:N112"/>
    <mergeCell ref="B114:N114"/>
    <mergeCell ref="O117:P117"/>
    <mergeCell ref="E81:E82"/>
    <mergeCell ref="M85:N85"/>
    <mergeCell ref="Q89:Q94"/>
    <mergeCell ref="Q102:Q107"/>
    <mergeCell ref="O124:P124"/>
    <mergeCell ref="O125:P125"/>
    <mergeCell ref="O126:P126"/>
    <mergeCell ref="O127:P127"/>
    <mergeCell ref="O128:P128"/>
    <mergeCell ref="O129:P129"/>
    <mergeCell ref="O118:P118"/>
    <mergeCell ref="O119:P119"/>
    <mergeCell ref="O120:P120"/>
    <mergeCell ref="O121:P121"/>
    <mergeCell ref="O122:P122"/>
    <mergeCell ref="O123:P123"/>
    <mergeCell ref="O136:P136"/>
    <mergeCell ref="O137:P137"/>
    <mergeCell ref="O138:P138"/>
    <mergeCell ref="O139:P139"/>
    <mergeCell ref="O141:P141"/>
    <mergeCell ref="O130:P130"/>
    <mergeCell ref="O131:P131"/>
    <mergeCell ref="O132:P132"/>
    <mergeCell ref="O133:P133"/>
    <mergeCell ref="O134:P134"/>
    <mergeCell ref="O135:P135"/>
    <mergeCell ref="J147:L147"/>
    <mergeCell ref="P147:Q147"/>
    <mergeCell ref="B148:B150"/>
    <mergeCell ref="C148:C150"/>
    <mergeCell ref="D148:D150"/>
    <mergeCell ref="E148:E150"/>
    <mergeCell ref="F148:F150"/>
    <mergeCell ref="G148:G150"/>
    <mergeCell ref="H148:H150"/>
    <mergeCell ref="I148:I150"/>
    <mergeCell ref="L148:L150"/>
    <mergeCell ref="M148:M150"/>
    <mergeCell ref="N148:N150"/>
    <mergeCell ref="O148:O150"/>
    <mergeCell ref="P148:Q150"/>
    <mergeCell ref="K210:K214"/>
    <mergeCell ref="B174:N174"/>
    <mergeCell ref="D177:E177"/>
    <mergeCell ref="D178:E178"/>
    <mergeCell ref="P160:Q160"/>
    <mergeCell ref="P161:Q161"/>
    <mergeCell ref="P159:Q159"/>
    <mergeCell ref="B160:B161"/>
    <mergeCell ref="C160:C161"/>
    <mergeCell ref="D160:D161"/>
    <mergeCell ref="E160:E161"/>
    <mergeCell ref="F160:F161"/>
    <mergeCell ref="G160:G161"/>
    <mergeCell ref="H160:H161"/>
    <mergeCell ref="I160:I161"/>
    <mergeCell ref="B181:P181"/>
    <mergeCell ref="B184:N184"/>
    <mergeCell ref="B188:B189"/>
    <mergeCell ref="C188:C189"/>
    <mergeCell ref="D188:D189"/>
    <mergeCell ref="E188:E189"/>
    <mergeCell ref="F188:F189"/>
    <mergeCell ref="G188:G189"/>
    <mergeCell ref="H188:H189"/>
    <mergeCell ref="O188:O189"/>
    <mergeCell ref="P188:P189"/>
    <mergeCell ref="Q188:Q189"/>
    <mergeCell ref="E200:E202"/>
    <mergeCell ref="B205:N205"/>
    <mergeCell ref="J207:L207"/>
    <mergeCell ref="P207:Q207"/>
    <mergeCell ref="I188:I189"/>
    <mergeCell ref="J188:J189"/>
    <mergeCell ref="K188:K189"/>
    <mergeCell ref="L188:L189"/>
    <mergeCell ref="M188:M189"/>
    <mergeCell ref="N188:N189"/>
    <mergeCell ref="L210:L214"/>
    <mergeCell ref="M210:M213"/>
    <mergeCell ref="H210:H213"/>
    <mergeCell ref="I210:I214"/>
    <mergeCell ref="H208:H209"/>
    <mergeCell ref="I208:I209"/>
    <mergeCell ref="P208:Q208"/>
    <mergeCell ref="P209:Q209"/>
    <mergeCell ref="B210:B213"/>
    <mergeCell ref="C210:C213"/>
    <mergeCell ref="D210:D213"/>
    <mergeCell ref="E210:E213"/>
    <mergeCell ref="F210:F213"/>
    <mergeCell ref="G210:G213"/>
    <mergeCell ref="B208:B209"/>
    <mergeCell ref="C208:C209"/>
    <mergeCell ref="D208:D209"/>
    <mergeCell ref="E208:E209"/>
    <mergeCell ref="F208:F209"/>
    <mergeCell ref="G208:G209"/>
    <mergeCell ref="N210:N214"/>
    <mergeCell ref="O210:O214"/>
    <mergeCell ref="P210:Q214"/>
    <mergeCell ref="J210:J214"/>
    <mergeCell ref="K215:K217"/>
    <mergeCell ref="L215:L217"/>
    <mergeCell ref="M215:M217"/>
    <mergeCell ref="N215:N217"/>
    <mergeCell ref="B219:B221"/>
    <mergeCell ref="C219:C221"/>
    <mergeCell ref="D219:D221"/>
    <mergeCell ref="E219:E221"/>
    <mergeCell ref="F219:F221"/>
    <mergeCell ref="G219:G221"/>
    <mergeCell ref="H219:H221"/>
    <mergeCell ref="I215:I217"/>
    <mergeCell ref="J215:J217"/>
    <mergeCell ref="I219:I221"/>
    <mergeCell ref="B215:B217"/>
    <mergeCell ref="C215:C217"/>
    <mergeCell ref="D215:D217"/>
    <mergeCell ref="E215:E217"/>
    <mergeCell ref="F215:F217"/>
    <mergeCell ref="G215:G217"/>
    <mergeCell ref="H215:H217"/>
    <mergeCell ref="P227:Q229"/>
    <mergeCell ref="L219:L221"/>
    <mergeCell ref="M219:M221"/>
    <mergeCell ref="N219:N221"/>
    <mergeCell ref="O219:O221"/>
    <mergeCell ref="P219:Q221"/>
    <mergeCell ref="O215:O217"/>
    <mergeCell ref="P215:Q217"/>
    <mergeCell ref="P218:Q218"/>
    <mergeCell ref="L223:L226"/>
    <mergeCell ref="M223:M226"/>
    <mergeCell ref="B223:B226"/>
    <mergeCell ref="C223:C226"/>
    <mergeCell ref="D223:D226"/>
    <mergeCell ref="E223:E226"/>
    <mergeCell ref="F223:F226"/>
    <mergeCell ref="G223:G226"/>
    <mergeCell ref="O227:O229"/>
    <mergeCell ref="E246:E247"/>
    <mergeCell ref="J230:J232"/>
    <mergeCell ref="K230:K232"/>
    <mergeCell ref="L230:L232"/>
    <mergeCell ref="M230:M232"/>
    <mergeCell ref="N230:N232"/>
    <mergeCell ref="O230:O232"/>
    <mergeCell ref="B230:B232"/>
    <mergeCell ref="C230:C232"/>
    <mergeCell ref="D230:D232"/>
    <mergeCell ref="E230:E232"/>
    <mergeCell ref="F230:F232"/>
    <mergeCell ref="G230:G232"/>
    <mergeCell ref="H230:H232"/>
    <mergeCell ref="I230:I232"/>
    <mergeCell ref="P154:Q155"/>
    <mergeCell ref="J227:J229"/>
    <mergeCell ref="K227:K229"/>
    <mergeCell ref="L227:L229"/>
    <mergeCell ref="M227:M229"/>
    <mergeCell ref="N227:N229"/>
    <mergeCell ref="P230:Q232"/>
    <mergeCell ref="B236:B238"/>
    <mergeCell ref="F236:F238"/>
    <mergeCell ref="I227:I229"/>
    <mergeCell ref="N223:N226"/>
    <mergeCell ref="O223:O226"/>
    <mergeCell ref="P223:Q226"/>
    <mergeCell ref="B227:B229"/>
    <mergeCell ref="C227:C229"/>
    <mergeCell ref="D227:D229"/>
    <mergeCell ref="E227:E229"/>
    <mergeCell ref="F227:F229"/>
    <mergeCell ref="G227:G229"/>
    <mergeCell ref="H227:H229"/>
    <mergeCell ref="H223:H226"/>
    <mergeCell ref="I223:I226"/>
    <mergeCell ref="J223:J226"/>
    <mergeCell ref="K223:K226"/>
    <mergeCell ref="P151:Q151"/>
    <mergeCell ref="B152:B153"/>
    <mergeCell ref="C152:C153"/>
    <mergeCell ref="D152:D153"/>
    <mergeCell ref="E152:E153"/>
    <mergeCell ref="F152:F153"/>
    <mergeCell ref="G152:G153"/>
    <mergeCell ref="H152:H153"/>
    <mergeCell ref="I152:I153"/>
    <mergeCell ref="M152:M153"/>
    <mergeCell ref="N152:N153"/>
    <mergeCell ref="O152:O153"/>
    <mergeCell ref="P152:Q153"/>
    <mergeCell ref="N156:N158"/>
    <mergeCell ref="O156:O158"/>
    <mergeCell ref="P156:Q158"/>
    <mergeCell ref="B154:B155"/>
    <mergeCell ref="C154:C155"/>
    <mergeCell ref="D154:D155"/>
    <mergeCell ref="E154:E155"/>
    <mergeCell ref="F154:F155"/>
    <mergeCell ref="G154:G155"/>
    <mergeCell ref="H154:H155"/>
    <mergeCell ref="I154:I155"/>
    <mergeCell ref="B156:B158"/>
    <mergeCell ref="C156:C158"/>
    <mergeCell ref="D156:D158"/>
    <mergeCell ref="E156:E158"/>
    <mergeCell ref="F156:F158"/>
    <mergeCell ref="G156:G158"/>
    <mergeCell ref="H156:H158"/>
    <mergeCell ref="I156:I158"/>
    <mergeCell ref="M156:M158"/>
    <mergeCell ref="L154:L155"/>
    <mergeCell ref="M154:M155"/>
    <mergeCell ref="N154:N155"/>
    <mergeCell ref="O154:O155"/>
    <mergeCell ref="L166:L167"/>
    <mergeCell ref="M166:M167"/>
    <mergeCell ref="N166:N167"/>
    <mergeCell ref="O166:O167"/>
    <mergeCell ref="B163:B164"/>
    <mergeCell ref="C163:C164"/>
    <mergeCell ref="D163:D164"/>
    <mergeCell ref="E163:E164"/>
    <mergeCell ref="F163:F164"/>
    <mergeCell ref="G163:G164"/>
    <mergeCell ref="H163:H164"/>
    <mergeCell ref="I163:I164"/>
    <mergeCell ref="B166:B167"/>
    <mergeCell ref="C166:C167"/>
    <mergeCell ref="D166:D167"/>
    <mergeCell ref="E166:E167"/>
    <mergeCell ref="F166:F167"/>
    <mergeCell ref="G166:G167"/>
    <mergeCell ref="H166:H167"/>
    <mergeCell ref="I166:I167"/>
  </mergeCells>
  <dataValidations count="2">
    <dataValidation type="list" allowBlank="1" showInputMessage="1" showErrorMessage="1" sqref="WVE983162 A65658 IS65658 SO65658 ACK65658 AMG65658 AWC65658 BFY65658 BPU65658 BZQ65658 CJM65658 CTI65658 DDE65658 DNA65658 DWW65658 EGS65658 EQO65658 FAK65658 FKG65658 FUC65658 GDY65658 GNU65658 GXQ65658 HHM65658 HRI65658 IBE65658 ILA65658 IUW65658 JES65658 JOO65658 JYK65658 KIG65658 KSC65658 LBY65658 LLU65658 LVQ65658 MFM65658 MPI65658 MZE65658 NJA65658 NSW65658 OCS65658 OMO65658 OWK65658 PGG65658 PQC65658 PZY65658 QJU65658 QTQ65658 RDM65658 RNI65658 RXE65658 SHA65658 SQW65658 TAS65658 TKO65658 TUK65658 UEG65658 UOC65658 UXY65658 VHU65658 VRQ65658 WBM65658 WLI65658 WVE65658 A131194 IS131194 SO131194 ACK131194 AMG131194 AWC131194 BFY131194 BPU131194 BZQ131194 CJM131194 CTI131194 DDE131194 DNA131194 DWW131194 EGS131194 EQO131194 FAK131194 FKG131194 FUC131194 GDY131194 GNU131194 GXQ131194 HHM131194 HRI131194 IBE131194 ILA131194 IUW131194 JES131194 JOO131194 JYK131194 KIG131194 KSC131194 LBY131194 LLU131194 LVQ131194 MFM131194 MPI131194 MZE131194 NJA131194 NSW131194 OCS131194 OMO131194 OWK131194 PGG131194 PQC131194 PZY131194 QJU131194 QTQ131194 RDM131194 RNI131194 RXE131194 SHA131194 SQW131194 TAS131194 TKO131194 TUK131194 UEG131194 UOC131194 UXY131194 VHU131194 VRQ131194 WBM131194 WLI131194 WVE131194 A196730 IS196730 SO196730 ACK196730 AMG196730 AWC196730 BFY196730 BPU196730 BZQ196730 CJM196730 CTI196730 DDE196730 DNA196730 DWW196730 EGS196730 EQO196730 FAK196730 FKG196730 FUC196730 GDY196730 GNU196730 GXQ196730 HHM196730 HRI196730 IBE196730 ILA196730 IUW196730 JES196730 JOO196730 JYK196730 KIG196730 KSC196730 LBY196730 LLU196730 LVQ196730 MFM196730 MPI196730 MZE196730 NJA196730 NSW196730 OCS196730 OMO196730 OWK196730 PGG196730 PQC196730 PZY196730 QJU196730 QTQ196730 RDM196730 RNI196730 RXE196730 SHA196730 SQW196730 TAS196730 TKO196730 TUK196730 UEG196730 UOC196730 UXY196730 VHU196730 VRQ196730 WBM196730 WLI196730 WVE196730 A262266 IS262266 SO262266 ACK262266 AMG262266 AWC262266 BFY262266 BPU262266 BZQ262266 CJM262266 CTI262266 DDE262266 DNA262266 DWW262266 EGS262266 EQO262266 FAK262266 FKG262266 FUC262266 GDY262266 GNU262266 GXQ262266 HHM262266 HRI262266 IBE262266 ILA262266 IUW262266 JES262266 JOO262266 JYK262266 KIG262266 KSC262266 LBY262266 LLU262266 LVQ262266 MFM262266 MPI262266 MZE262266 NJA262266 NSW262266 OCS262266 OMO262266 OWK262266 PGG262266 PQC262266 PZY262266 QJU262266 QTQ262266 RDM262266 RNI262266 RXE262266 SHA262266 SQW262266 TAS262266 TKO262266 TUK262266 UEG262266 UOC262266 UXY262266 VHU262266 VRQ262266 WBM262266 WLI262266 WVE262266 A327802 IS327802 SO327802 ACK327802 AMG327802 AWC327802 BFY327802 BPU327802 BZQ327802 CJM327802 CTI327802 DDE327802 DNA327802 DWW327802 EGS327802 EQO327802 FAK327802 FKG327802 FUC327802 GDY327802 GNU327802 GXQ327802 HHM327802 HRI327802 IBE327802 ILA327802 IUW327802 JES327802 JOO327802 JYK327802 KIG327802 KSC327802 LBY327802 LLU327802 LVQ327802 MFM327802 MPI327802 MZE327802 NJA327802 NSW327802 OCS327802 OMO327802 OWK327802 PGG327802 PQC327802 PZY327802 QJU327802 QTQ327802 RDM327802 RNI327802 RXE327802 SHA327802 SQW327802 TAS327802 TKO327802 TUK327802 UEG327802 UOC327802 UXY327802 VHU327802 VRQ327802 WBM327802 WLI327802 WVE327802 A393338 IS393338 SO393338 ACK393338 AMG393338 AWC393338 BFY393338 BPU393338 BZQ393338 CJM393338 CTI393338 DDE393338 DNA393338 DWW393338 EGS393338 EQO393338 FAK393338 FKG393338 FUC393338 GDY393338 GNU393338 GXQ393338 HHM393338 HRI393338 IBE393338 ILA393338 IUW393338 JES393338 JOO393338 JYK393338 KIG393338 KSC393338 LBY393338 LLU393338 LVQ393338 MFM393338 MPI393338 MZE393338 NJA393338 NSW393338 OCS393338 OMO393338 OWK393338 PGG393338 PQC393338 PZY393338 QJU393338 QTQ393338 RDM393338 RNI393338 RXE393338 SHA393338 SQW393338 TAS393338 TKO393338 TUK393338 UEG393338 UOC393338 UXY393338 VHU393338 VRQ393338 WBM393338 WLI393338 WVE393338 A458874 IS458874 SO458874 ACK458874 AMG458874 AWC458874 BFY458874 BPU458874 BZQ458874 CJM458874 CTI458874 DDE458874 DNA458874 DWW458874 EGS458874 EQO458874 FAK458874 FKG458874 FUC458874 GDY458874 GNU458874 GXQ458874 HHM458874 HRI458874 IBE458874 ILA458874 IUW458874 JES458874 JOO458874 JYK458874 KIG458874 KSC458874 LBY458874 LLU458874 LVQ458874 MFM458874 MPI458874 MZE458874 NJA458874 NSW458874 OCS458874 OMO458874 OWK458874 PGG458874 PQC458874 PZY458874 QJU458874 QTQ458874 RDM458874 RNI458874 RXE458874 SHA458874 SQW458874 TAS458874 TKO458874 TUK458874 UEG458874 UOC458874 UXY458874 VHU458874 VRQ458874 WBM458874 WLI458874 WVE458874 A524410 IS524410 SO524410 ACK524410 AMG524410 AWC524410 BFY524410 BPU524410 BZQ524410 CJM524410 CTI524410 DDE524410 DNA524410 DWW524410 EGS524410 EQO524410 FAK524410 FKG524410 FUC524410 GDY524410 GNU524410 GXQ524410 HHM524410 HRI524410 IBE524410 ILA524410 IUW524410 JES524410 JOO524410 JYK524410 KIG524410 KSC524410 LBY524410 LLU524410 LVQ524410 MFM524410 MPI524410 MZE524410 NJA524410 NSW524410 OCS524410 OMO524410 OWK524410 PGG524410 PQC524410 PZY524410 QJU524410 QTQ524410 RDM524410 RNI524410 RXE524410 SHA524410 SQW524410 TAS524410 TKO524410 TUK524410 UEG524410 UOC524410 UXY524410 VHU524410 VRQ524410 WBM524410 WLI524410 WVE524410 A589946 IS589946 SO589946 ACK589946 AMG589946 AWC589946 BFY589946 BPU589946 BZQ589946 CJM589946 CTI589946 DDE589946 DNA589946 DWW589946 EGS589946 EQO589946 FAK589946 FKG589946 FUC589946 GDY589946 GNU589946 GXQ589946 HHM589946 HRI589946 IBE589946 ILA589946 IUW589946 JES589946 JOO589946 JYK589946 KIG589946 KSC589946 LBY589946 LLU589946 LVQ589946 MFM589946 MPI589946 MZE589946 NJA589946 NSW589946 OCS589946 OMO589946 OWK589946 PGG589946 PQC589946 PZY589946 QJU589946 QTQ589946 RDM589946 RNI589946 RXE589946 SHA589946 SQW589946 TAS589946 TKO589946 TUK589946 UEG589946 UOC589946 UXY589946 VHU589946 VRQ589946 WBM589946 WLI589946 WVE589946 A655482 IS655482 SO655482 ACK655482 AMG655482 AWC655482 BFY655482 BPU655482 BZQ655482 CJM655482 CTI655482 DDE655482 DNA655482 DWW655482 EGS655482 EQO655482 FAK655482 FKG655482 FUC655482 GDY655482 GNU655482 GXQ655482 HHM655482 HRI655482 IBE655482 ILA655482 IUW655482 JES655482 JOO655482 JYK655482 KIG655482 KSC655482 LBY655482 LLU655482 LVQ655482 MFM655482 MPI655482 MZE655482 NJA655482 NSW655482 OCS655482 OMO655482 OWK655482 PGG655482 PQC655482 PZY655482 QJU655482 QTQ655482 RDM655482 RNI655482 RXE655482 SHA655482 SQW655482 TAS655482 TKO655482 TUK655482 UEG655482 UOC655482 UXY655482 VHU655482 VRQ655482 WBM655482 WLI655482 WVE655482 A721018 IS721018 SO721018 ACK721018 AMG721018 AWC721018 BFY721018 BPU721018 BZQ721018 CJM721018 CTI721018 DDE721018 DNA721018 DWW721018 EGS721018 EQO721018 FAK721018 FKG721018 FUC721018 GDY721018 GNU721018 GXQ721018 HHM721018 HRI721018 IBE721018 ILA721018 IUW721018 JES721018 JOO721018 JYK721018 KIG721018 KSC721018 LBY721018 LLU721018 LVQ721018 MFM721018 MPI721018 MZE721018 NJA721018 NSW721018 OCS721018 OMO721018 OWK721018 PGG721018 PQC721018 PZY721018 QJU721018 QTQ721018 RDM721018 RNI721018 RXE721018 SHA721018 SQW721018 TAS721018 TKO721018 TUK721018 UEG721018 UOC721018 UXY721018 VHU721018 VRQ721018 WBM721018 WLI721018 WVE721018 A786554 IS786554 SO786554 ACK786554 AMG786554 AWC786554 BFY786554 BPU786554 BZQ786554 CJM786554 CTI786554 DDE786554 DNA786554 DWW786554 EGS786554 EQO786554 FAK786554 FKG786554 FUC786554 GDY786554 GNU786554 GXQ786554 HHM786554 HRI786554 IBE786554 ILA786554 IUW786554 JES786554 JOO786554 JYK786554 KIG786554 KSC786554 LBY786554 LLU786554 LVQ786554 MFM786554 MPI786554 MZE786554 NJA786554 NSW786554 OCS786554 OMO786554 OWK786554 PGG786554 PQC786554 PZY786554 QJU786554 QTQ786554 RDM786554 RNI786554 RXE786554 SHA786554 SQW786554 TAS786554 TKO786554 TUK786554 UEG786554 UOC786554 UXY786554 VHU786554 VRQ786554 WBM786554 WLI786554 WVE786554 A852090 IS852090 SO852090 ACK852090 AMG852090 AWC852090 BFY852090 BPU852090 BZQ852090 CJM852090 CTI852090 DDE852090 DNA852090 DWW852090 EGS852090 EQO852090 FAK852090 FKG852090 FUC852090 GDY852090 GNU852090 GXQ852090 HHM852090 HRI852090 IBE852090 ILA852090 IUW852090 JES852090 JOO852090 JYK852090 KIG852090 KSC852090 LBY852090 LLU852090 LVQ852090 MFM852090 MPI852090 MZE852090 NJA852090 NSW852090 OCS852090 OMO852090 OWK852090 PGG852090 PQC852090 PZY852090 QJU852090 QTQ852090 RDM852090 RNI852090 RXE852090 SHA852090 SQW852090 TAS852090 TKO852090 TUK852090 UEG852090 UOC852090 UXY852090 VHU852090 VRQ852090 WBM852090 WLI852090 WVE852090 A917626 IS917626 SO917626 ACK917626 AMG917626 AWC917626 BFY917626 BPU917626 BZQ917626 CJM917626 CTI917626 DDE917626 DNA917626 DWW917626 EGS917626 EQO917626 FAK917626 FKG917626 FUC917626 GDY917626 GNU917626 GXQ917626 HHM917626 HRI917626 IBE917626 ILA917626 IUW917626 JES917626 JOO917626 JYK917626 KIG917626 KSC917626 LBY917626 LLU917626 LVQ917626 MFM917626 MPI917626 MZE917626 NJA917626 NSW917626 OCS917626 OMO917626 OWK917626 PGG917626 PQC917626 PZY917626 QJU917626 QTQ917626 RDM917626 RNI917626 RXE917626 SHA917626 SQW917626 TAS917626 TKO917626 TUK917626 UEG917626 UOC917626 UXY917626 VHU917626 VRQ917626 WBM917626 WLI917626 WVE917626 A983162 IS983162 SO983162 ACK983162 AMG983162 AWC983162 BFY983162 BPU983162 BZQ983162 CJM983162 CTI983162 DDE983162 DNA983162 DWW983162 EGS983162 EQO983162 FAK983162 FKG983162 FUC983162 GDY983162 GNU983162 GXQ983162 HHM983162 HRI983162 IBE983162 ILA983162 IUW983162 JES983162 JOO983162 JYK983162 KIG983162 KSC983162 LBY983162 LLU983162 LVQ983162 MFM983162 MPI983162 MZE983162 NJA983162 NSW983162 OCS983162 OMO983162 OWK983162 PGG983162 PQC983162 PZY983162 QJU983162 QTQ983162 RDM983162 RNI983162 RXE983162 SHA983162 SQW983162 TAS983162 TKO983162 TUK983162 UEG983162 UOC983162 UXY983162 VHU983162 VRQ983162 WBM983162 WLI983162 WVE24:WVE84 WLI24:WLI84 WBM24:WBM84 VRQ24:VRQ84 VHU24:VHU84 UXY24:UXY84 UOC24:UOC84 UEG24:UEG84 TUK24:TUK84 TKO24:TKO84 TAS24:TAS84 SQW24:SQW84 SHA24:SHA84 RXE24:RXE84 RNI24:RNI84 RDM24:RDM84 QTQ24:QTQ84 QJU24:QJU84 PZY24:PZY84 PQC24:PQC84 PGG24:PGG84 OWK24:OWK84 OMO24:OMO84 OCS24:OCS84 NSW24:NSW84 NJA24:NJA84 MZE24:MZE84 MPI24:MPI84 MFM24:MFM84 LVQ24:LVQ84 LLU24:LLU84 LBY24:LBY84 KSC24:KSC84 KIG24:KIG84 JYK24:JYK84 JOO24:JOO84 JES24:JES84 IUW24:IUW84 ILA24:ILA84 IBE24:IBE84 HRI24:HRI84 HHM24:HHM84 GXQ24:GXQ84 GNU24:GNU84 GDY24:GDY84 FUC24:FUC84 FKG24:FKG84 FAK24:FAK84 EQO24:EQO84 EGS24:EGS84 DWW24:DWW84 DNA24:DNA84 DDE24:DDE84 CTI24:CTI84 CJM24:CJM84 BZQ24:BZQ84 BPU24:BPU84 BFY24:BFY84 AWC24:AWC84 AMG24:AMG84 ACK24:ACK84 SO24:SO84 IS24:IS84 A24:A84">
      <formula1>"1,2,3,4,5"</formula1>
    </dataValidation>
    <dataValidation type="decimal" allowBlank="1" showInputMessage="1" showErrorMessage="1" sqref="WVH983162 WLL983162 C65659 IV65658 SR65658 ACN65658 AMJ65658 AWF65658 BGB65658 BPX65658 BZT65658 CJP65658 CTL65658 DDH65658 DND65658 DWZ65658 EGV65658 EQR65658 FAN65658 FKJ65658 FUF65658 GEB65658 GNX65658 GXT65658 HHP65658 HRL65658 IBH65658 ILD65658 IUZ65658 JEV65658 JOR65658 JYN65658 KIJ65658 KSF65658 LCB65658 LLX65658 LVT65658 MFP65658 MPL65658 MZH65658 NJD65658 NSZ65658 OCV65658 OMR65658 OWN65658 PGJ65658 PQF65658 QAB65658 QJX65658 QTT65658 RDP65658 RNL65658 RXH65658 SHD65658 SQZ65658 TAV65658 TKR65658 TUN65658 UEJ65658 UOF65658 UYB65658 VHX65658 VRT65658 WBP65658 WLL65658 WVH65658 C131195 IV131194 SR131194 ACN131194 AMJ131194 AWF131194 BGB131194 BPX131194 BZT131194 CJP131194 CTL131194 DDH131194 DND131194 DWZ131194 EGV131194 EQR131194 FAN131194 FKJ131194 FUF131194 GEB131194 GNX131194 GXT131194 HHP131194 HRL131194 IBH131194 ILD131194 IUZ131194 JEV131194 JOR131194 JYN131194 KIJ131194 KSF131194 LCB131194 LLX131194 LVT131194 MFP131194 MPL131194 MZH131194 NJD131194 NSZ131194 OCV131194 OMR131194 OWN131194 PGJ131194 PQF131194 QAB131194 QJX131194 QTT131194 RDP131194 RNL131194 RXH131194 SHD131194 SQZ131194 TAV131194 TKR131194 TUN131194 UEJ131194 UOF131194 UYB131194 VHX131194 VRT131194 WBP131194 WLL131194 WVH131194 C196731 IV196730 SR196730 ACN196730 AMJ196730 AWF196730 BGB196730 BPX196730 BZT196730 CJP196730 CTL196730 DDH196730 DND196730 DWZ196730 EGV196730 EQR196730 FAN196730 FKJ196730 FUF196730 GEB196730 GNX196730 GXT196730 HHP196730 HRL196730 IBH196730 ILD196730 IUZ196730 JEV196730 JOR196730 JYN196730 KIJ196730 KSF196730 LCB196730 LLX196730 LVT196730 MFP196730 MPL196730 MZH196730 NJD196730 NSZ196730 OCV196730 OMR196730 OWN196730 PGJ196730 PQF196730 QAB196730 QJX196730 QTT196730 RDP196730 RNL196730 RXH196730 SHD196730 SQZ196730 TAV196730 TKR196730 TUN196730 UEJ196730 UOF196730 UYB196730 VHX196730 VRT196730 WBP196730 WLL196730 WVH196730 C262267 IV262266 SR262266 ACN262266 AMJ262266 AWF262266 BGB262266 BPX262266 BZT262266 CJP262266 CTL262266 DDH262266 DND262266 DWZ262266 EGV262266 EQR262266 FAN262266 FKJ262266 FUF262266 GEB262266 GNX262266 GXT262266 HHP262266 HRL262266 IBH262266 ILD262266 IUZ262266 JEV262266 JOR262266 JYN262266 KIJ262266 KSF262266 LCB262266 LLX262266 LVT262266 MFP262266 MPL262266 MZH262266 NJD262266 NSZ262266 OCV262266 OMR262266 OWN262266 PGJ262266 PQF262266 QAB262266 QJX262266 QTT262266 RDP262266 RNL262266 RXH262266 SHD262266 SQZ262266 TAV262266 TKR262266 TUN262266 UEJ262266 UOF262266 UYB262266 VHX262266 VRT262266 WBP262266 WLL262266 WVH262266 C327803 IV327802 SR327802 ACN327802 AMJ327802 AWF327802 BGB327802 BPX327802 BZT327802 CJP327802 CTL327802 DDH327802 DND327802 DWZ327802 EGV327802 EQR327802 FAN327802 FKJ327802 FUF327802 GEB327802 GNX327802 GXT327802 HHP327802 HRL327802 IBH327802 ILD327802 IUZ327802 JEV327802 JOR327802 JYN327802 KIJ327802 KSF327802 LCB327802 LLX327802 LVT327802 MFP327802 MPL327802 MZH327802 NJD327802 NSZ327802 OCV327802 OMR327802 OWN327802 PGJ327802 PQF327802 QAB327802 QJX327802 QTT327802 RDP327802 RNL327802 RXH327802 SHD327802 SQZ327802 TAV327802 TKR327802 TUN327802 UEJ327802 UOF327802 UYB327802 VHX327802 VRT327802 WBP327802 WLL327802 WVH327802 C393339 IV393338 SR393338 ACN393338 AMJ393338 AWF393338 BGB393338 BPX393338 BZT393338 CJP393338 CTL393338 DDH393338 DND393338 DWZ393338 EGV393338 EQR393338 FAN393338 FKJ393338 FUF393338 GEB393338 GNX393338 GXT393338 HHP393338 HRL393338 IBH393338 ILD393338 IUZ393338 JEV393338 JOR393338 JYN393338 KIJ393338 KSF393338 LCB393338 LLX393338 LVT393338 MFP393338 MPL393338 MZH393338 NJD393338 NSZ393338 OCV393338 OMR393338 OWN393338 PGJ393338 PQF393338 QAB393338 QJX393338 QTT393338 RDP393338 RNL393338 RXH393338 SHD393338 SQZ393338 TAV393338 TKR393338 TUN393338 UEJ393338 UOF393338 UYB393338 VHX393338 VRT393338 WBP393338 WLL393338 WVH393338 C458875 IV458874 SR458874 ACN458874 AMJ458874 AWF458874 BGB458874 BPX458874 BZT458874 CJP458874 CTL458874 DDH458874 DND458874 DWZ458874 EGV458874 EQR458874 FAN458874 FKJ458874 FUF458874 GEB458874 GNX458874 GXT458874 HHP458874 HRL458874 IBH458874 ILD458874 IUZ458874 JEV458874 JOR458874 JYN458874 KIJ458874 KSF458874 LCB458874 LLX458874 LVT458874 MFP458874 MPL458874 MZH458874 NJD458874 NSZ458874 OCV458874 OMR458874 OWN458874 PGJ458874 PQF458874 QAB458874 QJX458874 QTT458874 RDP458874 RNL458874 RXH458874 SHD458874 SQZ458874 TAV458874 TKR458874 TUN458874 UEJ458874 UOF458874 UYB458874 VHX458874 VRT458874 WBP458874 WLL458874 WVH458874 C524411 IV524410 SR524410 ACN524410 AMJ524410 AWF524410 BGB524410 BPX524410 BZT524410 CJP524410 CTL524410 DDH524410 DND524410 DWZ524410 EGV524410 EQR524410 FAN524410 FKJ524410 FUF524410 GEB524410 GNX524410 GXT524410 HHP524410 HRL524410 IBH524410 ILD524410 IUZ524410 JEV524410 JOR524410 JYN524410 KIJ524410 KSF524410 LCB524410 LLX524410 LVT524410 MFP524410 MPL524410 MZH524410 NJD524410 NSZ524410 OCV524410 OMR524410 OWN524410 PGJ524410 PQF524410 QAB524410 QJX524410 QTT524410 RDP524410 RNL524410 RXH524410 SHD524410 SQZ524410 TAV524410 TKR524410 TUN524410 UEJ524410 UOF524410 UYB524410 VHX524410 VRT524410 WBP524410 WLL524410 WVH524410 C589947 IV589946 SR589946 ACN589946 AMJ589946 AWF589946 BGB589946 BPX589946 BZT589946 CJP589946 CTL589946 DDH589946 DND589946 DWZ589946 EGV589946 EQR589946 FAN589946 FKJ589946 FUF589946 GEB589946 GNX589946 GXT589946 HHP589946 HRL589946 IBH589946 ILD589946 IUZ589946 JEV589946 JOR589946 JYN589946 KIJ589946 KSF589946 LCB589946 LLX589946 LVT589946 MFP589946 MPL589946 MZH589946 NJD589946 NSZ589946 OCV589946 OMR589946 OWN589946 PGJ589946 PQF589946 QAB589946 QJX589946 QTT589946 RDP589946 RNL589946 RXH589946 SHD589946 SQZ589946 TAV589946 TKR589946 TUN589946 UEJ589946 UOF589946 UYB589946 VHX589946 VRT589946 WBP589946 WLL589946 WVH589946 C655483 IV655482 SR655482 ACN655482 AMJ655482 AWF655482 BGB655482 BPX655482 BZT655482 CJP655482 CTL655482 DDH655482 DND655482 DWZ655482 EGV655482 EQR655482 FAN655482 FKJ655482 FUF655482 GEB655482 GNX655482 GXT655482 HHP655482 HRL655482 IBH655482 ILD655482 IUZ655482 JEV655482 JOR655482 JYN655482 KIJ655482 KSF655482 LCB655482 LLX655482 LVT655482 MFP655482 MPL655482 MZH655482 NJD655482 NSZ655482 OCV655482 OMR655482 OWN655482 PGJ655482 PQF655482 QAB655482 QJX655482 QTT655482 RDP655482 RNL655482 RXH655482 SHD655482 SQZ655482 TAV655482 TKR655482 TUN655482 UEJ655482 UOF655482 UYB655482 VHX655482 VRT655482 WBP655482 WLL655482 WVH655482 C721019 IV721018 SR721018 ACN721018 AMJ721018 AWF721018 BGB721018 BPX721018 BZT721018 CJP721018 CTL721018 DDH721018 DND721018 DWZ721018 EGV721018 EQR721018 FAN721018 FKJ721018 FUF721018 GEB721018 GNX721018 GXT721018 HHP721018 HRL721018 IBH721018 ILD721018 IUZ721018 JEV721018 JOR721018 JYN721018 KIJ721018 KSF721018 LCB721018 LLX721018 LVT721018 MFP721018 MPL721018 MZH721018 NJD721018 NSZ721018 OCV721018 OMR721018 OWN721018 PGJ721018 PQF721018 QAB721018 QJX721018 QTT721018 RDP721018 RNL721018 RXH721018 SHD721018 SQZ721018 TAV721018 TKR721018 TUN721018 UEJ721018 UOF721018 UYB721018 VHX721018 VRT721018 WBP721018 WLL721018 WVH721018 C786555 IV786554 SR786554 ACN786554 AMJ786554 AWF786554 BGB786554 BPX786554 BZT786554 CJP786554 CTL786554 DDH786554 DND786554 DWZ786554 EGV786554 EQR786554 FAN786554 FKJ786554 FUF786554 GEB786554 GNX786554 GXT786554 HHP786554 HRL786554 IBH786554 ILD786554 IUZ786554 JEV786554 JOR786554 JYN786554 KIJ786554 KSF786554 LCB786554 LLX786554 LVT786554 MFP786554 MPL786554 MZH786554 NJD786554 NSZ786554 OCV786554 OMR786554 OWN786554 PGJ786554 PQF786554 QAB786554 QJX786554 QTT786554 RDP786554 RNL786554 RXH786554 SHD786554 SQZ786554 TAV786554 TKR786554 TUN786554 UEJ786554 UOF786554 UYB786554 VHX786554 VRT786554 WBP786554 WLL786554 WVH786554 C852091 IV852090 SR852090 ACN852090 AMJ852090 AWF852090 BGB852090 BPX852090 BZT852090 CJP852090 CTL852090 DDH852090 DND852090 DWZ852090 EGV852090 EQR852090 FAN852090 FKJ852090 FUF852090 GEB852090 GNX852090 GXT852090 HHP852090 HRL852090 IBH852090 ILD852090 IUZ852090 JEV852090 JOR852090 JYN852090 KIJ852090 KSF852090 LCB852090 LLX852090 LVT852090 MFP852090 MPL852090 MZH852090 NJD852090 NSZ852090 OCV852090 OMR852090 OWN852090 PGJ852090 PQF852090 QAB852090 QJX852090 QTT852090 RDP852090 RNL852090 RXH852090 SHD852090 SQZ852090 TAV852090 TKR852090 TUN852090 UEJ852090 UOF852090 UYB852090 VHX852090 VRT852090 WBP852090 WLL852090 WVH852090 C917627 IV917626 SR917626 ACN917626 AMJ917626 AWF917626 BGB917626 BPX917626 BZT917626 CJP917626 CTL917626 DDH917626 DND917626 DWZ917626 EGV917626 EQR917626 FAN917626 FKJ917626 FUF917626 GEB917626 GNX917626 GXT917626 HHP917626 HRL917626 IBH917626 ILD917626 IUZ917626 JEV917626 JOR917626 JYN917626 KIJ917626 KSF917626 LCB917626 LLX917626 LVT917626 MFP917626 MPL917626 MZH917626 NJD917626 NSZ917626 OCV917626 OMR917626 OWN917626 PGJ917626 PQF917626 QAB917626 QJX917626 QTT917626 RDP917626 RNL917626 RXH917626 SHD917626 SQZ917626 TAV917626 TKR917626 TUN917626 UEJ917626 UOF917626 UYB917626 VHX917626 VRT917626 WBP917626 WLL917626 WVH917626 C983163 IV983162 SR983162 ACN983162 AMJ983162 AWF983162 BGB983162 BPX983162 BZT983162 CJP983162 CTL983162 DDH983162 DND983162 DWZ983162 EGV983162 EQR983162 FAN983162 FKJ983162 FUF983162 GEB983162 GNX983162 GXT983162 HHP983162 HRL983162 IBH983162 ILD983162 IUZ983162 JEV983162 JOR983162 JYN983162 KIJ983162 KSF983162 LCB983162 LLX983162 LVT983162 MFP983162 MPL983162 MZH983162 NJD983162 NSZ983162 OCV983162 OMR983162 OWN983162 PGJ983162 PQF983162 QAB983162 QJX983162 QTT983162 RDP983162 RNL983162 RXH983162 SHD983162 SQZ983162 TAV983162 TKR983162 TUN983162 UEJ983162 UOF983162 UYB983162 VHX983162 VRT983162 WBP983162 WVH24:WVH84 WLL24:WLL84 WBP24:WBP84 VRT24:VRT84 VHX24:VHX84 UYB24:UYB84 UOF24:UOF84 UEJ24:UEJ84 TUN24:TUN84 TKR24:TKR84 TAV24:TAV84 SQZ24:SQZ84 SHD24:SHD84 RXH24:RXH84 RNL24:RNL84 RDP24:RDP84 QTT24:QTT84 QJX24:QJX84 QAB24:QAB84 PQF24:PQF84 PGJ24:PGJ84 OWN24:OWN84 OMR24:OMR84 OCV24:OCV84 NSZ24:NSZ84 NJD24:NJD84 MZH24:MZH84 MPL24:MPL84 MFP24:MFP84 LVT24:LVT84 LLX24:LLX84 LCB24:LCB84 KSF24:KSF84 KIJ24:KIJ84 JYN24:JYN84 JOR24:JOR84 JEV24:JEV84 IUZ24:IUZ84 ILD24:ILD84 IBH24:IBH84 HRL24:HRL84 HHP24:HHP84 GXT24:GXT84 GNX24:GNX84 GEB24:GEB84 FUF24:FUF84 FKJ24:FKJ84 FAN24:FAN84 EQR24:EQR84 EGV24:EGV84 DWZ24:DWZ84 DND24:DND84 DDH24:DDH84 CTL24:CTL84 CJP24:CJP84 BZT24:BZT84 BPX24:BPX84 BGB24:BGB84 AWF24:AWF84 AMJ24:AMJ84 ACN24:ACN84 SR24:SR84 IV24:IV84">
      <formula1>0</formula1>
      <formula2>1</formula2>
    </dataValidation>
  </dataValidation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49"/>
  <sheetViews>
    <sheetView topLeftCell="A110" zoomScale="50" zoomScaleNormal="50" workbookViewId="0">
      <selection activeCell="A131" sqref="A131"/>
    </sheetView>
  </sheetViews>
  <sheetFormatPr baseColWidth="10" defaultRowHeight="15" x14ac:dyDescent="0.25"/>
  <cols>
    <col min="1" max="1" width="9.57031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3" customWidth="1"/>
    <col min="12" max="12" width="22.140625" style="1" customWidth="1"/>
    <col min="13" max="13" width="18.7109375" style="1" customWidth="1"/>
    <col min="14" max="14" width="15.5703125" style="1" customWidth="1"/>
    <col min="15" max="15" width="26.140625" style="1" customWidth="1"/>
    <col min="16" max="16" width="48.28515625" style="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3</v>
      </c>
      <c r="D6" s="1883"/>
      <c r="E6" s="1883"/>
      <c r="F6" s="1883"/>
      <c r="G6" s="1883"/>
      <c r="H6" s="1883"/>
      <c r="I6" s="1883"/>
      <c r="J6" s="1883"/>
      <c r="K6" s="1883"/>
      <c r="L6" s="1883"/>
      <c r="M6" s="1883"/>
      <c r="N6" s="1884"/>
    </row>
    <row r="7" spans="2:16" ht="16.5" thickBot="1" x14ac:dyDescent="0.3">
      <c r="B7" s="5" t="s">
        <v>4</v>
      </c>
      <c r="C7" s="1883"/>
      <c r="D7" s="1883"/>
      <c r="E7" s="1883"/>
      <c r="F7" s="1883"/>
      <c r="G7" s="1883"/>
      <c r="H7" s="1883"/>
      <c r="I7" s="1883"/>
      <c r="J7" s="1883"/>
      <c r="K7" s="1883"/>
      <c r="L7" s="1883"/>
      <c r="M7" s="1883"/>
      <c r="N7" s="1884"/>
    </row>
    <row r="8" spans="2:16" ht="16.5" thickBot="1" x14ac:dyDescent="0.3">
      <c r="B8" s="5" t="s">
        <v>5</v>
      </c>
      <c r="C8" s="1883"/>
      <c r="D8" s="1883"/>
      <c r="E8" s="1883"/>
      <c r="F8" s="1883"/>
      <c r="G8" s="1883"/>
      <c r="H8" s="1883"/>
      <c r="I8" s="1883"/>
      <c r="J8" s="1883"/>
      <c r="K8" s="1883"/>
      <c r="L8" s="1883"/>
      <c r="M8" s="1883"/>
      <c r="N8" s="1884"/>
    </row>
    <row r="9" spans="2:16" ht="16.5" thickBot="1" x14ac:dyDescent="0.3">
      <c r="B9" s="5" t="s">
        <v>6</v>
      </c>
      <c r="C9" s="1883"/>
      <c r="D9" s="1883"/>
      <c r="E9" s="1883"/>
      <c r="F9" s="1883"/>
      <c r="G9" s="1883"/>
      <c r="H9" s="1883"/>
      <c r="I9" s="1883"/>
      <c r="J9" s="1883"/>
      <c r="K9" s="1883"/>
      <c r="L9" s="1883"/>
      <c r="M9" s="1883"/>
      <c r="N9" s="1884"/>
    </row>
    <row r="10" spans="2:16" ht="16.5" thickBot="1" x14ac:dyDescent="0.3">
      <c r="B10" s="5" t="s">
        <v>7</v>
      </c>
      <c r="C10" s="1891"/>
      <c r="D10" s="1891"/>
      <c r="E10" s="1892"/>
      <c r="F10" s="6"/>
      <c r="G10" s="6"/>
      <c r="H10" s="6"/>
      <c r="I10" s="6"/>
      <c r="J10" s="6"/>
      <c r="K10" s="7"/>
      <c r="L10" s="6"/>
      <c r="M10" s="6"/>
      <c r="N10" s="8"/>
    </row>
    <row r="11" spans="2:16" ht="16.5" thickBot="1" x14ac:dyDescent="0.3">
      <c r="B11" s="9" t="s">
        <v>8</v>
      </c>
      <c r="C11" s="10" t="s">
        <v>9</v>
      </c>
      <c r="D11" s="11"/>
      <c r="E11" s="11"/>
      <c r="F11" s="11"/>
      <c r="G11" s="11"/>
      <c r="H11" s="11"/>
      <c r="I11" s="11"/>
      <c r="J11" s="11"/>
      <c r="K11" s="12"/>
      <c r="L11" s="11"/>
      <c r="M11" s="11"/>
      <c r="N11" s="13"/>
    </row>
    <row r="12" spans="2:16" ht="15.75" x14ac:dyDescent="0.25">
      <c r="B12" s="14"/>
      <c r="C12" s="15"/>
      <c r="D12" s="16"/>
      <c r="E12" s="16"/>
      <c r="F12" s="16"/>
      <c r="G12" s="16"/>
      <c r="H12" s="16"/>
      <c r="I12" s="3"/>
      <c r="J12" s="3"/>
      <c r="L12" s="3"/>
      <c r="M12" s="3"/>
      <c r="N12" s="16"/>
    </row>
    <row r="13" spans="2:16" x14ac:dyDescent="0.25">
      <c r="I13" s="3"/>
      <c r="J13" s="3"/>
      <c r="L13" s="3"/>
      <c r="M13" s="3"/>
      <c r="N13" s="17"/>
    </row>
    <row r="14" spans="2:16" x14ac:dyDescent="0.25">
      <c r="B14" s="1893" t="s">
        <v>10</v>
      </c>
      <c r="C14" s="1893"/>
      <c r="D14" s="18" t="s">
        <v>11</v>
      </c>
      <c r="E14" s="18" t="s">
        <v>12</v>
      </c>
      <c r="F14" s="18" t="s">
        <v>13</v>
      </c>
      <c r="G14" s="19"/>
      <c r="I14" s="20"/>
      <c r="J14" s="20"/>
      <c r="K14" s="21"/>
      <c r="L14" s="20"/>
      <c r="M14" s="20"/>
      <c r="N14" s="17"/>
    </row>
    <row r="15" spans="2:16" x14ac:dyDescent="0.25">
      <c r="B15" s="1893"/>
      <c r="C15" s="1893"/>
      <c r="D15" s="18">
        <v>4</v>
      </c>
      <c r="E15" s="22">
        <v>1586307544</v>
      </c>
      <c r="F15" s="23">
        <v>683</v>
      </c>
      <c r="G15" s="24"/>
      <c r="I15" s="25"/>
      <c r="J15" s="25"/>
      <c r="K15" s="26"/>
      <c r="L15" s="25"/>
      <c r="M15" s="25"/>
      <c r="N15" s="17"/>
    </row>
    <row r="16" spans="2:16" x14ac:dyDescent="0.25">
      <c r="B16" s="1893"/>
      <c r="C16" s="1893"/>
      <c r="D16" s="18"/>
      <c r="E16" s="22"/>
      <c r="F16" s="23"/>
      <c r="G16" s="24"/>
      <c r="I16" s="25"/>
      <c r="J16" s="25"/>
      <c r="K16" s="26"/>
      <c r="L16" s="25"/>
      <c r="M16" s="25"/>
      <c r="N16" s="17"/>
    </row>
    <row r="17" spans="1:14" x14ac:dyDescent="0.25">
      <c r="B17" s="1893"/>
      <c r="C17" s="1893"/>
      <c r="D17" s="18"/>
      <c r="E17" s="22"/>
      <c r="F17" s="23"/>
      <c r="G17" s="24"/>
      <c r="I17" s="25"/>
      <c r="J17" s="25"/>
      <c r="K17" s="26"/>
      <c r="L17" s="25"/>
      <c r="M17" s="25"/>
      <c r="N17" s="17"/>
    </row>
    <row r="18" spans="1:14" x14ac:dyDescent="0.25">
      <c r="B18" s="1893"/>
      <c r="C18" s="1893"/>
      <c r="D18" s="18"/>
      <c r="E18" s="27"/>
      <c r="F18" s="23"/>
      <c r="G18" s="24"/>
      <c r="H18" s="28"/>
      <c r="I18" s="25"/>
      <c r="J18" s="25"/>
      <c r="K18" s="26"/>
      <c r="L18" s="25"/>
      <c r="M18" s="25"/>
      <c r="N18" s="29"/>
    </row>
    <row r="19" spans="1:14" x14ac:dyDescent="0.25">
      <c r="B19" s="1893"/>
      <c r="C19" s="1893"/>
      <c r="D19" s="18"/>
      <c r="E19" s="30"/>
      <c r="F19" s="31"/>
      <c r="G19" s="24"/>
      <c r="H19" s="28"/>
      <c r="I19" s="3"/>
      <c r="J19" s="3"/>
      <c r="L19" s="3"/>
      <c r="M19" s="3"/>
      <c r="N19" s="29"/>
    </row>
    <row r="20" spans="1:14" ht="15.75" thickBot="1" x14ac:dyDescent="0.3">
      <c r="B20" s="1894" t="s">
        <v>14</v>
      </c>
      <c r="C20" s="1895"/>
      <c r="D20" s="18"/>
      <c r="E20" s="31"/>
      <c r="F20" s="23"/>
      <c r="G20" s="24"/>
      <c r="H20" s="28"/>
      <c r="I20" s="3"/>
      <c r="J20" s="3"/>
      <c r="L20" s="3"/>
      <c r="M20" s="3"/>
      <c r="N20" s="29"/>
    </row>
    <row r="21" spans="1:14" ht="45.75" thickBot="1" x14ac:dyDescent="0.3">
      <c r="A21" s="32"/>
      <c r="B21" s="33" t="s">
        <v>15</v>
      </c>
      <c r="C21" s="34" t="s">
        <v>16</v>
      </c>
      <c r="E21" s="20"/>
      <c r="F21" s="20"/>
      <c r="G21" s="20"/>
      <c r="H21" s="20"/>
      <c r="I21" s="35"/>
      <c r="J21" s="35"/>
      <c r="K21" s="36"/>
      <c r="L21" s="35"/>
      <c r="M21" s="35"/>
    </row>
    <row r="22" spans="1:14" ht="15.75" thickBot="1" x14ac:dyDescent="0.3">
      <c r="A22" s="37">
        <v>1</v>
      </c>
      <c r="C22" s="679">
        <f>F15*80/100</f>
        <v>546.4</v>
      </c>
      <c r="D22" s="39"/>
      <c r="E22" s="40">
        <f>E15+E16+E17+E18</f>
        <v>1586307544</v>
      </c>
      <c r="F22" s="41"/>
      <c r="G22" s="41"/>
      <c r="H22" s="41"/>
      <c r="I22" s="42"/>
      <c r="J22" s="42"/>
      <c r="K22" s="43"/>
      <c r="L22" s="42"/>
      <c r="M22" s="42"/>
    </row>
    <row r="23" spans="1:14" x14ac:dyDescent="0.25">
      <c r="A23" s="44"/>
      <c r="C23" s="45"/>
      <c r="D23" s="25"/>
      <c r="E23" s="46"/>
      <c r="F23" s="41"/>
      <c r="G23" s="41"/>
      <c r="H23" s="41"/>
      <c r="I23" s="42"/>
      <c r="J23" s="42"/>
      <c r="K23" s="43"/>
      <c r="L23" s="42"/>
      <c r="M23" s="42"/>
    </row>
    <row r="24" spans="1:14" x14ac:dyDescent="0.25">
      <c r="A24" s="44"/>
      <c r="C24" s="45"/>
      <c r="D24" s="25"/>
      <c r="E24" s="46"/>
      <c r="F24" s="41"/>
      <c r="G24" s="41"/>
      <c r="H24" s="41"/>
      <c r="I24" s="42"/>
      <c r="J24" s="42"/>
      <c r="K24" s="43"/>
      <c r="L24" s="42"/>
      <c r="M24" s="42"/>
    </row>
    <row r="25" spans="1:14" x14ac:dyDescent="0.25">
      <c r="A25" s="44"/>
      <c r="B25" s="47" t="s">
        <v>17</v>
      </c>
      <c r="C25" s="48"/>
      <c r="D25"/>
      <c r="E25"/>
      <c r="F25"/>
      <c r="G25"/>
      <c r="H25"/>
      <c r="I25" s="3"/>
      <c r="J25" s="3"/>
      <c r="L25" s="3"/>
      <c r="M25" s="3"/>
      <c r="N25" s="17"/>
    </row>
    <row r="26" spans="1:14" x14ac:dyDescent="0.25">
      <c r="A26" s="44"/>
      <c r="B26"/>
      <c r="C26" s="48"/>
      <c r="D26"/>
      <c r="E26"/>
      <c r="F26"/>
      <c r="G26"/>
      <c r="H26"/>
      <c r="I26" s="3"/>
      <c r="J26" s="3"/>
      <c r="L26" s="3"/>
      <c r="M26" s="3"/>
      <c r="N26" s="17"/>
    </row>
    <row r="27" spans="1:14" x14ac:dyDescent="0.25">
      <c r="A27" s="44"/>
      <c r="B27" s="49" t="s">
        <v>18</v>
      </c>
      <c r="C27" s="50" t="s">
        <v>19</v>
      </c>
      <c r="D27" s="49" t="s">
        <v>20</v>
      </c>
      <c r="E27"/>
      <c r="F27"/>
      <c r="G27"/>
      <c r="H27"/>
      <c r="I27" s="3"/>
      <c r="J27" s="3"/>
      <c r="L27" s="3"/>
      <c r="M27" s="3"/>
      <c r="N27" s="17"/>
    </row>
    <row r="28" spans="1:14" x14ac:dyDescent="0.25">
      <c r="A28" s="44"/>
      <c r="B28" s="51" t="s">
        <v>21</v>
      </c>
      <c r="C28" s="52" t="s">
        <v>22</v>
      </c>
      <c r="D28" s="53"/>
      <c r="E28"/>
      <c r="F28"/>
      <c r="G28"/>
      <c r="H28"/>
      <c r="I28" s="3"/>
      <c r="J28" s="3"/>
      <c r="L28" s="3"/>
      <c r="M28" s="3"/>
      <c r="N28" s="17"/>
    </row>
    <row r="29" spans="1:14" x14ac:dyDescent="0.25">
      <c r="A29" s="44"/>
      <c r="B29" s="51" t="s">
        <v>23</v>
      </c>
      <c r="C29" s="52"/>
      <c r="D29" s="53" t="s">
        <v>22</v>
      </c>
      <c r="E29"/>
      <c r="F29"/>
      <c r="G29"/>
      <c r="H29"/>
      <c r="I29" s="3"/>
      <c r="J29" s="3"/>
      <c r="L29" s="3"/>
      <c r="M29" s="3"/>
      <c r="N29" s="17"/>
    </row>
    <row r="30" spans="1:14" x14ac:dyDescent="0.25">
      <c r="A30" s="44"/>
      <c r="B30" s="51" t="s">
        <v>24</v>
      </c>
      <c r="C30" s="1367" t="s">
        <v>22</v>
      </c>
      <c r="D30" s="53"/>
      <c r="E30"/>
      <c r="F30"/>
      <c r="G30"/>
      <c r="H30"/>
      <c r="I30" s="3"/>
      <c r="J30" s="3"/>
      <c r="L30" s="3"/>
      <c r="M30" s="3"/>
      <c r="N30" s="17"/>
    </row>
    <row r="31" spans="1:14" x14ac:dyDescent="0.25">
      <c r="A31" s="44"/>
      <c r="B31" s="51" t="s">
        <v>25</v>
      </c>
      <c r="C31" s="1367" t="s">
        <v>22</v>
      </c>
      <c r="D31" s="53"/>
      <c r="E31"/>
      <c r="F31"/>
      <c r="G31"/>
      <c r="H31"/>
      <c r="I31" s="3"/>
      <c r="J31" s="3"/>
      <c r="L31" s="3"/>
      <c r="M31" s="3"/>
      <c r="N31" s="17"/>
    </row>
    <row r="32" spans="1:14" x14ac:dyDescent="0.25">
      <c r="A32" s="44"/>
      <c r="B32" s="35"/>
      <c r="C32" s="54"/>
      <c r="D32" s="36"/>
      <c r="E32"/>
      <c r="F32"/>
      <c r="G32"/>
      <c r="H32"/>
      <c r="I32" s="3"/>
      <c r="J32" s="3"/>
      <c r="L32" s="3"/>
      <c r="M32" s="3"/>
      <c r="N32" s="17"/>
    </row>
    <row r="33" spans="1:26" x14ac:dyDescent="0.25">
      <c r="A33" s="44"/>
      <c r="B33" s="47" t="s">
        <v>26</v>
      </c>
      <c r="C33" s="48"/>
      <c r="D33"/>
      <c r="E33"/>
      <c r="F33"/>
      <c r="G33"/>
      <c r="H33"/>
      <c r="I33" s="3"/>
      <c r="J33" s="3"/>
      <c r="L33" s="3"/>
      <c r="M33" s="3"/>
      <c r="N33" s="17"/>
    </row>
    <row r="34" spans="1:26" x14ac:dyDescent="0.25">
      <c r="A34" s="44"/>
      <c r="B34"/>
      <c r="C34" s="48"/>
      <c r="D34"/>
      <c r="E34"/>
      <c r="F34"/>
      <c r="G34"/>
      <c r="H34"/>
      <c r="I34" s="3"/>
      <c r="J34" s="3"/>
      <c r="L34" s="3"/>
      <c r="M34" s="3"/>
      <c r="N34" s="17"/>
    </row>
    <row r="35" spans="1:26" x14ac:dyDescent="0.25">
      <c r="A35" s="44"/>
      <c r="B35"/>
      <c r="C35" s="48"/>
      <c r="D35"/>
      <c r="E35"/>
      <c r="F35"/>
      <c r="G35"/>
      <c r="H35"/>
      <c r="I35" s="3"/>
      <c r="J35" s="3"/>
      <c r="L35" s="3"/>
      <c r="M35" s="3"/>
      <c r="N35" s="17"/>
    </row>
    <row r="36" spans="1:26" x14ac:dyDescent="0.25">
      <c r="A36" s="44"/>
      <c r="B36" s="49" t="s">
        <v>18</v>
      </c>
      <c r="C36" s="50" t="s">
        <v>27</v>
      </c>
      <c r="D36" s="55" t="s">
        <v>28</v>
      </c>
      <c r="E36" s="55" t="s">
        <v>29</v>
      </c>
      <c r="F36"/>
      <c r="G36"/>
      <c r="H36"/>
      <c r="I36" s="3"/>
      <c r="J36" s="3"/>
      <c r="L36" s="3"/>
      <c r="M36" s="3"/>
      <c r="N36" s="17"/>
    </row>
    <row r="37" spans="1:26" ht="28.5" x14ac:dyDescent="0.25">
      <c r="A37" s="44"/>
      <c r="B37" s="56" t="s">
        <v>30</v>
      </c>
      <c r="C37" s="57">
        <v>40</v>
      </c>
      <c r="D37" s="53">
        <v>0</v>
      </c>
      <c r="E37" s="1885">
        <f>+D37+D38</f>
        <v>10</v>
      </c>
      <c r="F37"/>
      <c r="G37"/>
      <c r="H37"/>
      <c r="I37" s="3"/>
      <c r="J37" s="3"/>
      <c r="L37" s="3"/>
      <c r="M37" s="3"/>
      <c r="N37" s="17"/>
    </row>
    <row r="38" spans="1:26" ht="42.75" x14ac:dyDescent="0.25">
      <c r="A38" s="44"/>
      <c r="B38" s="56" t="s">
        <v>31</v>
      </c>
      <c r="C38" s="57">
        <v>60</v>
      </c>
      <c r="D38" s="53">
        <v>10</v>
      </c>
      <c r="E38" s="1886"/>
      <c r="F38"/>
      <c r="G38"/>
      <c r="H38"/>
      <c r="I38" s="3"/>
      <c r="J38" s="3"/>
      <c r="L38" s="3"/>
      <c r="M38" s="3"/>
      <c r="N38" s="17"/>
    </row>
    <row r="39" spans="1:26" x14ac:dyDescent="0.25">
      <c r="A39" s="44"/>
      <c r="C39" s="45"/>
      <c r="D39" s="25"/>
      <c r="E39" s="46"/>
      <c r="F39" s="41"/>
      <c r="G39" s="41"/>
      <c r="H39" s="41"/>
      <c r="I39" s="42"/>
      <c r="J39" s="42"/>
      <c r="K39" s="43"/>
      <c r="L39" s="42"/>
      <c r="M39" s="42"/>
    </row>
    <row r="40" spans="1:26" ht="15.75" thickBot="1" x14ac:dyDescent="0.3">
      <c r="M40" s="1887" t="s">
        <v>32</v>
      </c>
      <c r="N40" s="1887"/>
    </row>
    <row r="41" spans="1:26" x14ac:dyDescent="0.25">
      <c r="B41" s="47" t="s">
        <v>33</v>
      </c>
      <c r="K41" s="3">
        <f>6/30</f>
        <v>0.2</v>
      </c>
      <c r="M41" s="58"/>
      <c r="N41" s="58"/>
    </row>
    <row r="42" spans="1:26" x14ac:dyDescent="0.25">
      <c r="M42" s="58"/>
      <c r="N42" s="58"/>
    </row>
    <row r="43" spans="1:26" s="3" customFormat="1" ht="60" x14ac:dyDescent="0.25">
      <c r="B43" s="59" t="s">
        <v>34</v>
      </c>
      <c r="C43" s="60" t="s">
        <v>35</v>
      </c>
      <c r="D43" s="59" t="s">
        <v>36</v>
      </c>
      <c r="E43" s="59" t="s">
        <v>37</v>
      </c>
      <c r="F43" s="59" t="s">
        <v>38</v>
      </c>
      <c r="G43" s="59" t="s">
        <v>39</v>
      </c>
      <c r="H43" s="59" t="s">
        <v>40</v>
      </c>
      <c r="I43" s="59" t="s">
        <v>41</v>
      </c>
      <c r="J43" s="59" t="s">
        <v>42</v>
      </c>
      <c r="K43" s="59" t="s">
        <v>43</v>
      </c>
      <c r="L43" s="59" t="s">
        <v>44</v>
      </c>
      <c r="M43" s="61" t="s">
        <v>45</v>
      </c>
      <c r="N43" s="59" t="s">
        <v>46</v>
      </c>
      <c r="O43" s="59" t="s">
        <v>47</v>
      </c>
      <c r="P43" s="59" t="s">
        <v>48</v>
      </c>
      <c r="Q43" s="59" t="s">
        <v>49</v>
      </c>
    </row>
    <row r="44" spans="1:26" s="76" customFormat="1" ht="45" x14ac:dyDescent="0.25">
      <c r="A44" s="62"/>
      <c r="B44" s="63" t="s">
        <v>3</v>
      </c>
      <c r="C44" s="63" t="s">
        <v>3</v>
      </c>
      <c r="D44" s="64" t="s">
        <v>50</v>
      </c>
      <c r="E44" s="65" t="s">
        <v>51</v>
      </c>
      <c r="F44" s="66"/>
      <c r="G44" s="67"/>
      <c r="H44" s="68"/>
      <c r="I44" s="69"/>
      <c r="J44" s="69"/>
      <c r="K44" s="70"/>
      <c r="L44" s="70"/>
      <c r="M44" s="71"/>
      <c r="N44" s="71"/>
      <c r="O44" s="72"/>
      <c r="P44" s="73"/>
      <c r="Q44" s="74" t="s">
        <v>52</v>
      </c>
      <c r="R44" s="75"/>
      <c r="S44" s="75"/>
      <c r="T44" s="75"/>
      <c r="U44" s="75"/>
      <c r="V44" s="75"/>
      <c r="W44" s="75"/>
      <c r="X44" s="75"/>
      <c r="Y44" s="75"/>
      <c r="Z44" s="75"/>
    </row>
    <row r="45" spans="1:26" s="76" customFormat="1" ht="75" x14ac:dyDescent="0.25">
      <c r="A45" s="62"/>
      <c r="B45" s="63" t="s">
        <v>3</v>
      </c>
      <c r="C45" s="63" t="s">
        <v>3</v>
      </c>
      <c r="D45" s="77" t="s">
        <v>50</v>
      </c>
      <c r="E45" s="78" t="s">
        <v>53</v>
      </c>
      <c r="F45" s="79" t="s">
        <v>19</v>
      </c>
      <c r="G45" s="78">
        <v>1</v>
      </c>
      <c r="H45" s="80">
        <v>39815</v>
      </c>
      <c r="I45" s="81">
        <v>40178</v>
      </c>
      <c r="J45" s="82" t="s">
        <v>20</v>
      </c>
      <c r="K45" s="83">
        <v>1.2</v>
      </c>
      <c r="L45" s="83">
        <f>11.9-1.2</f>
        <v>10.700000000000001</v>
      </c>
      <c r="M45" s="84">
        <v>140</v>
      </c>
      <c r="N45" s="84">
        <f>M45*G45</f>
        <v>140</v>
      </c>
      <c r="O45" s="85">
        <v>151288224</v>
      </c>
      <c r="P45" s="86">
        <v>86</v>
      </c>
      <c r="Q45" s="74" t="s">
        <v>2182</v>
      </c>
      <c r="R45" s="75"/>
      <c r="S45" s="75"/>
      <c r="T45" s="75"/>
      <c r="U45" s="75"/>
      <c r="V45" s="75"/>
      <c r="W45" s="75"/>
      <c r="X45" s="75"/>
      <c r="Y45" s="75"/>
      <c r="Z45" s="75"/>
    </row>
    <row r="46" spans="1:26" s="76" customFormat="1" ht="30" x14ac:dyDescent="0.25">
      <c r="A46" s="62"/>
      <c r="B46" s="63" t="s">
        <v>3</v>
      </c>
      <c r="C46" s="63" t="s">
        <v>3</v>
      </c>
      <c r="D46" s="77" t="s">
        <v>50</v>
      </c>
      <c r="E46" s="78" t="s">
        <v>54</v>
      </c>
      <c r="F46" s="79" t="s">
        <v>19</v>
      </c>
      <c r="G46" s="78">
        <v>1</v>
      </c>
      <c r="H46" s="80">
        <v>40182</v>
      </c>
      <c r="I46" s="81">
        <v>40543</v>
      </c>
      <c r="J46" s="82" t="s">
        <v>20</v>
      </c>
      <c r="K46" s="83">
        <v>11.9</v>
      </c>
      <c r="L46" s="83"/>
      <c r="M46" s="84">
        <v>140</v>
      </c>
      <c r="N46" s="84">
        <f t="shared" ref="N46:N50" si="0">M46*G46</f>
        <v>140</v>
      </c>
      <c r="O46" s="85">
        <v>156267755</v>
      </c>
      <c r="P46" s="87">
        <v>87</v>
      </c>
      <c r="Q46" s="74"/>
      <c r="R46" s="75"/>
      <c r="S46" s="75"/>
      <c r="T46" s="75"/>
      <c r="U46" s="75"/>
      <c r="V46" s="75"/>
      <c r="W46" s="75"/>
      <c r="X46" s="75"/>
      <c r="Y46" s="75"/>
      <c r="Z46" s="75"/>
    </row>
    <row r="47" spans="1:26" s="76" customFormat="1" ht="30" x14ac:dyDescent="0.25">
      <c r="A47" s="62"/>
      <c r="B47" s="63" t="s">
        <v>3</v>
      </c>
      <c r="C47" s="63" t="s">
        <v>3</v>
      </c>
      <c r="D47" s="77" t="s">
        <v>50</v>
      </c>
      <c r="E47" s="78" t="s">
        <v>55</v>
      </c>
      <c r="F47" s="79" t="s">
        <v>19</v>
      </c>
      <c r="G47" s="78">
        <v>1</v>
      </c>
      <c r="H47" s="80">
        <v>40574</v>
      </c>
      <c r="I47" s="81">
        <v>40908</v>
      </c>
      <c r="J47" s="82" t="s">
        <v>20</v>
      </c>
      <c r="K47" s="83">
        <v>11</v>
      </c>
      <c r="L47" s="83">
        <f>SUM(L42:L44)</f>
        <v>0</v>
      </c>
      <c r="M47" s="84">
        <v>140</v>
      </c>
      <c r="N47" s="84">
        <f t="shared" si="0"/>
        <v>140</v>
      </c>
      <c r="O47" s="85">
        <v>150827317</v>
      </c>
      <c r="P47" s="85">
        <v>89</v>
      </c>
      <c r="Q47" s="88"/>
    </row>
    <row r="48" spans="1:26" s="76" customFormat="1" ht="30" x14ac:dyDescent="0.25">
      <c r="A48" s="62"/>
      <c r="B48" s="63" t="s">
        <v>3</v>
      </c>
      <c r="C48" s="63" t="s">
        <v>3</v>
      </c>
      <c r="D48" s="77" t="s">
        <v>50</v>
      </c>
      <c r="E48" s="78" t="s">
        <v>56</v>
      </c>
      <c r="F48" s="79" t="s">
        <v>19</v>
      </c>
      <c r="G48" s="78">
        <v>1</v>
      </c>
      <c r="H48" s="80">
        <v>40927</v>
      </c>
      <c r="I48" s="81">
        <v>41182</v>
      </c>
      <c r="J48" s="82" t="s">
        <v>20</v>
      </c>
      <c r="K48" s="160">
        <v>8.36</v>
      </c>
      <c r="L48" s="83">
        <v>0</v>
      </c>
      <c r="M48" s="84">
        <v>140</v>
      </c>
      <c r="N48" s="84">
        <f t="shared" si="0"/>
        <v>140</v>
      </c>
      <c r="O48" s="85">
        <v>104565882</v>
      </c>
      <c r="P48" s="85">
        <v>90</v>
      </c>
      <c r="Q48" s="88"/>
    </row>
    <row r="49" spans="1:18" s="76" customFormat="1" ht="30" x14ac:dyDescent="0.25">
      <c r="A49" s="62"/>
      <c r="B49" s="63" t="s">
        <v>3</v>
      </c>
      <c r="C49" s="63" t="s">
        <v>3</v>
      </c>
      <c r="D49" s="77" t="s">
        <v>50</v>
      </c>
      <c r="E49" s="78" t="s">
        <v>57</v>
      </c>
      <c r="F49" s="79" t="s">
        <v>19</v>
      </c>
      <c r="G49" s="78">
        <v>1</v>
      </c>
      <c r="H49" s="80">
        <v>41094</v>
      </c>
      <c r="I49" s="81">
        <v>41274</v>
      </c>
      <c r="J49" s="82" t="s">
        <v>20</v>
      </c>
      <c r="K49" s="83">
        <v>3</v>
      </c>
      <c r="L49" s="160">
        <v>2.86</v>
      </c>
      <c r="M49" s="84">
        <v>140</v>
      </c>
      <c r="N49" s="84">
        <f t="shared" si="0"/>
        <v>140</v>
      </c>
      <c r="O49" s="85">
        <v>189697600</v>
      </c>
      <c r="P49" s="85">
        <v>91</v>
      </c>
      <c r="Q49" s="88" t="s">
        <v>2183</v>
      </c>
    </row>
    <row r="50" spans="1:18" s="76" customFormat="1" ht="30" x14ac:dyDescent="0.25">
      <c r="A50" s="62"/>
      <c r="B50" s="63" t="s">
        <v>3</v>
      </c>
      <c r="C50" s="63" t="s">
        <v>3</v>
      </c>
      <c r="D50" s="77" t="s">
        <v>50</v>
      </c>
      <c r="E50" s="78" t="s">
        <v>58</v>
      </c>
      <c r="F50" s="79" t="s">
        <v>19</v>
      </c>
      <c r="G50" s="78">
        <v>1</v>
      </c>
      <c r="H50" s="80">
        <v>41261</v>
      </c>
      <c r="I50" s="81">
        <v>41988</v>
      </c>
      <c r="J50" s="82" t="s">
        <v>20</v>
      </c>
      <c r="K50" s="83">
        <v>21</v>
      </c>
      <c r="L50" s="89">
        <v>0.4</v>
      </c>
      <c r="M50" s="84">
        <v>140</v>
      </c>
      <c r="N50" s="84">
        <f t="shared" si="0"/>
        <v>140</v>
      </c>
      <c r="O50" s="85">
        <f>578202240+101504340</f>
        <v>679706580</v>
      </c>
      <c r="P50" s="85" t="s">
        <v>59</v>
      </c>
      <c r="Q50" s="88" t="s">
        <v>2183</v>
      </c>
    </row>
    <row r="51" spans="1:18" s="99" customFormat="1" x14ac:dyDescent="0.25">
      <c r="A51" s="90"/>
      <c r="B51" s="91"/>
      <c r="C51" s="91"/>
      <c r="D51" s="92"/>
      <c r="E51" s="93"/>
      <c r="F51" s="94"/>
      <c r="G51" s="93"/>
      <c r="H51" s="94"/>
      <c r="I51" s="95"/>
      <c r="J51" s="95"/>
      <c r="K51" s="347">
        <f>SUM(K45:K50)</f>
        <v>56.46</v>
      </c>
      <c r="L51" s="89">
        <f>SUM(L45:L50)</f>
        <v>13.96</v>
      </c>
      <c r="M51" s="96">
        <v>140</v>
      </c>
      <c r="N51" s="96"/>
      <c r="O51" s="97"/>
      <c r="P51" s="97"/>
      <c r="Q51" s="98"/>
    </row>
    <row r="52" spans="1:18" s="100" customFormat="1" x14ac:dyDescent="0.25">
      <c r="C52" s="101"/>
      <c r="E52" s="102"/>
      <c r="K52" s="103"/>
    </row>
    <row r="53" spans="1:18" s="100" customFormat="1" x14ac:dyDescent="0.25">
      <c r="B53" s="1888" t="s">
        <v>60</v>
      </c>
      <c r="C53" s="2126" t="s">
        <v>61</v>
      </c>
      <c r="D53" s="1890" t="s">
        <v>62</v>
      </c>
      <c r="E53" s="1890"/>
      <c r="K53" s="103"/>
    </row>
    <row r="54" spans="1:18" s="100" customFormat="1" x14ac:dyDescent="0.25">
      <c r="B54" s="1889"/>
      <c r="C54" s="2127"/>
      <c r="D54" s="104" t="s">
        <v>63</v>
      </c>
      <c r="E54" s="105" t="s">
        <v>64</v>
      </c>
      <c r="K54" s="103"/>
    </row>
    <row r="55" spans="1:18" s="100" customFormat="1" ht="18.75" x14ac:dyDescent="0.25">
      <c r="B55" s="106" t="s">
        <v>65</v>
      </c>
      <c r="C55" s="595">
        <f>K51</f>
        <v>56.46</v>
      </c>
      <c r="D55" s="108" t="s">
        <v>22</v>
      </c>
      <c r="E55" s="109"/>
      <c r="F55" s="110"/>
      <c r="G55" s="110"/>
      <c r="H55" s="110"/>
      <c r="I55" s="110"/>
      <c r="J55" s="110"/>
      <c r="K55" s="111"/>
      <c r="L55" s="110"/>
      <c r="M55" s="110"/>
    </row>
    <row r="56" spans="1:18" s="100" customFormat="1" x14ac:dyDescent="0.25">
      <c r="B56" s="106" t="s">
        <v>66</v>
      </c>
      <c r="C56" s="386">
        <f>M51</f>
        <v>140</v>
      </c>
      <c r="D56" s="108"/>
      <c r="E56" s="108" t="s">
        <v>22</v>
      </c>
      <c r="K56" s="103"/>
    </row>
    <row r="57" spans="1:18" s="100" customFormat="1" x14ac:dyDescent="0.25">
      <c r="B57" s="112"/>
      <c r="C57" s="1901"/>
      <c r="D57" s="1901"/>
      <c r="E57" s="1901"/>
      <c r="F57" s="1901"/>
      <c r="G57" s="1901"/>
      <c r="H57" s="1901"/>
      <c r="I57" s="1901"/>
      <c r="J57" s="1901"/>
      <c r="K57" s="1901"/>
      <c r="L57" s="1901"/>
      <c r="M57" s="1901"/>
      <c r="N57" s="1901"/>
    </row>
    <row r="58" spans="1:18" ht="15.75" thickBot="1" x14ac:dyDescent="0.3"/>
    <row r="59" spans="1:18" ht="27" thickBot="1" x14ac:dyDescent="0.3">
      <c r="B59" s="1902" t="s">
        <v>67</v>
      </c>
      <c r="C59" s="1902"/>
      <c r="D59" s="1902"/>
      <c r="E59" s="1902"/>
      <c r="F59" s="1902"/>
      <c r="G59" s="1902"/>
      <c r="H59" s="1902"/>
      <c r="I59" s="1902"/>
      <c r="J59" s="1902"/>
      <c r="K59" s="1902"/>
      <c r="L59" s="1902"/>
      <c r="M59" s="1902"/>
      <c r="N59" s="1902"/>
    </row>
    <row r="62" spans="1:18" ht="120" x14ac:dyDescent="0.25">
      <c r="B62" s="59" t="s">
        <v>68</v>
      </c>
      <c r="C62" s="113" t="s">
        <v>69</v>
      </c>
      <c r="D62" s="114" t="s">
        <v>70</v>
      </c>
      <c r="E62" s="114" t="s">
        <v>71</v>
      </c>
      <c r="F62" s="114" t="s">
        <v>72</v>
      </c>
      <c r="G62" s="114" t="s">
        <v>73</v>
      </c>
      <c r="H62" s="114" t="s">
        <v>74</v>
      </c>
      <c r="I62" s="114" t="s">
        <v>75</v>
      </c>
      <c r="J62" s="114" t="s">
        <v>76</v>
      </c>
      <c r="K62" s="114" t="s">
        <v>77</v>
      </c>
      <c r="L62" s="114" t="s">
        <v>78</v>
      </c>
      <c r="M62" s="115" t="s">
        <v>79</v>
      </c>
      <c r="N62" s="115" t="s">
        <v>80</v>
      </c>
      <c r="O62" s="1898" t="s">
        <v>81</v>
      </c>
      <c r="P62" s="1900"/>
      <c r="Q62" s="114" t="s">
        <v>82</v>
      </c>
    </row>
    <row r="63" spans="1:18" s="116" customFormat="1" x14ac:dyDescent="0.25">
      <c r="B63" s="117" t="s">
        <v>83</v>
      </c>
      <c r="C63" s="118" t="s">
        <v>84</v>
      </c>
      <c r="D63" s="119" t="s">
        <v>85</v>
      </c>
      <c r="E63" s="119">
        <v>140</v>
      </c>
      <c r="F63" s="119" t="s">
        <v>19</v>
      </c>
      <c r="G63" s="119" t="s">
        <v>86</v>
      </c>
      <c r="H63" s="119" t="s">
        <v>86</v>
      </c>
      <c r="I63" s="119" t="s">
        <v>86</v>
      </c>
      <c r="J63" s="119" t="s">
        <v>19</v>
      </c>
      <c r="K63" s="119" t="s">
        <v>19</v>
      </c>
      <c r="L63" s="119" t="s">
        <v>19</v>
      </c>
      <c r="M63" s="120" t="s">
        <v>19</v>
      </c>
      <c r="N63" s="120" t="s">
        <v>19</v>
      </c>
      <c r="O63" s="2088"/>
      <c r="P63" s="2089"/>
      <c r="Q63" s="119" t="s">
        <v>19</v>
      </c>
      <c r="R63" s="121"/>
    </row>
    <row r="64" spans="1:18" s="116" customFormat="1" ht="66.75" customHeight="1" x14ac:dyDescent="0.25">
      <c r="B64" s="117" t="s">
        <v>83</v>
      </c>
      <c r="C64" s="118" t="s">
        <v>84</v>
      </c>
      <c r="D64" s="119" t="s">
        <v>87</v>
      </c>
      <c r="E64" s="119">
        <v>39</v>
      </c>
      <c r="F64" s="119" t="s">
        <v>86</v>
      </c>
      <c r="G64" s="119" t="s">
        <v>86</v>
      </c>
      <c r="H64" s="119" t="s">
        <v>19</v>
      </c>
      <c r="I64" s="119" t="s">
        <v>86</v>
      </c>
      <c r="J64" s="119" t="s">
        <v>19</v>
      </c>
      <c r="K64" s="119" t="s">
        <v>19</v>
      </c>
      <c r="L64" s="119" t="s">
        <v>19</v>
      </c>
      <c r="M64" s="120" t="s">
        <v>19</v>
      </c>
      <c r="N64" s="120" t="s">
        <v>19</v>
      </c>
      <c r="O64" s="2088" t="s">
        <v>4578</v>
      </c>
      <c r="P64" s="2089"/>
      <c r="Q64" s="119" t="s">
        <v>19</v>
      </c>
      <c r="R64" s="121"/>
    </row>
    <row r="65" spans="2:18" s="116" customFormat="1" ht="75.75" customHeight="1" x14ac:dyDescent="0.25">
      <c r="B65" s="117" t="s">
        <v>83</v>
      </c>
      <c r="C65" s="118" t="s">
        <v>84</v>
      </c>
      <c r="D65" s="119" t="s">
        <v>88</v>
      </c>
      <c r="E65" s="119">
        <v>35</v>
      </c>
      <c r="F65" s="119" t="s">
        <v>86</v>
      </c>
      <c r="G65" s="119" t="s">
        <v>86</v>
      </c>
      <c r="H65" s="119" t="s">
        <v>19</v>
      </c>
      <c r="I65" s="119" t="s">
        <v>86</v>
      </c>
      <c r="J65" s="119" t="s">
        <v>19</v>
      </c>
      <c r="K65" s="119" t="s">
        <v>19</v>
      </c>
      <c r="L65" s="119" t="s">
        <v>19</v>
      </c>
      <c r="M65" s="120" t="s">
        <v>19</v>
      </c>
      <c r="N65" s="120" t="s">
        <v>19</v>
      </c>
      <c r="O65" s="2088" t="s">
        <v>4578</v>
      </c>
      <c r="P65" s="2089"/>
      <c r="Q65" s="119" t="s">
        <v>19</v>
      </c>
      <c r="R65" s="121"/>
    </row>
    <row r="66" spans="2:18" s="116" customFormat="1" ht="75.75" customHeight="1" x14ac:dyDescent="0.25">
      <c r="B66" s="117" t="s">
        <v>83</v>
      </c>
      <c r="C66" s="118" t="s">
        <v>84</v>
      </c>
      <c r="D66" s="119" t="s">
        <v>89</v>
      </c>
      <c r="E66" s="119">
        <v>39</v>
      </c>
      <c r="F66" s="119" t="s">
        <v>86</v>
      </c>
      <c r="G66" s="119" t="s">
        <v>86</v>
      </c>
      <c r="H66" s="119" t="s">
        <v>19</v>
      </c>
      <c r="I66" s="119" t="s">
        <v>86</v>
      </c>
      <c r="J66" s="119" t="s">
        <v>19</v>
      </c>
      <c r="K66" s="119" t="s">
        <v>19</v>
      </c>
      <c r="L66" s="119" t="s">
        <v>19</v>
      </c>
      <c r="M66" s="120" t="s">
        <v>19</v>
      </c>
      <c r="N66" s="120" t="s">
        <v>19</v>
      </c>
      <c r="O66" s="2088" t="s">
        <v>4578</v>
      </c>
      <c r="P66" s="2089"/>
      <c r="Q66" s="119" t="s">
        <v>19</v>
      </c>
      <c r="R66" s="121"/>
    </row>
    <row r="67" spans="2:18" s="116" customFormat="1" ht="62.25" customHeight="1" x14ac:dyDescent="0.25">
      <c r="B67" s="117" t="s">
        <v>90</v>
      </c>
      <c r="C67" s="118" t="s">
        <v>91</v>
      </c>
      <c r="D67" s="119" t="s">
        <v>87</v>
      </c>
      <c r="E67" s="119">
        <v>35</v>
      </c>
      <c r="F67" s="119" t="s">
        <v>86</v>
      </c>
      <c r="G67" s="119" t="s">
        <v>86</v>
      </c>
      <c r="H67" s="119" t="s">
        <v>19</v>
      </c>
      <c r="I67" s="119" t="s">
        <v>86</v>
      </c>
      <c r="J67" s="119" t="s">
        <v>19</v>
      </c>
      <c r="K67" s="119" t="s">
        <v>19</v>
      </c>
      <c r="L67" s="119" t="s">
        <v>19</v>
      </c>
      <c r="M67" s="120" t="s">
        <v>19</v>
      </c>
      <c r="N67" s="120" t="s">
        <v>19</v>
      </c>
      <c r="O67" s="2088" t="s">
        <v>4578</v>
      </c>
      <c r="P67" s="2089"/>
      <c r="Q67" s="119" t="s">
        <v>19</v>
      </c>
      <c r="R67" s="121"/>
    </row>
    <row r="68" spans="2:18" s="116" customFormat="1" ht="62.25" customHeight="1" x14ac:dyDescent="0.25">
      <c r="B68" s="117" t="s">
        <v>90</v>
      </c>
      <c r="C68" s="118" t="s">
        <v>91</v>
      </c>
      <c r="D68" s="119" t="s">
        <v>4579</v>
      </c>
      <c r="E68" s="119">
        <v>44</v>
      </c>
      <c r="F68" s="119" t="s">
        <v>86</v>
      </c>
      <c r="G68" s="119" t="s">
        <v>86</v>
      </c>
      <c r="H68" s="119" t="s">
        <v>19</v>
      </c>
      <c r="I68" s="119" t="s">
        <v>86</v>
      </c>
      <c r="J68" s="119" t="s">
        <v>19</v>
      </c>
      <c r="K68" s="119" t="s">
        <v>19</v>
      </c>
      <c r="L68" s="119" t="s">
        <v>19</v>
      </c>
      <c r="M68" s="120" t="s">
        <v>19</v>
      </c>
      <c r="N68" s="120" t="s">
        <v>19</v>
      </c>
      <c r="O68" s="2088" t="s">
        <v>4578</v>
      </c>
      <c r="P68" s="2089"/>
      <c r="Q68" s="119" t="s">
        <v>19</v>
      </c>
      <c r="R68" s="121"/>
    </row>
    <row r="69" spans="2:18" s="116" customFormat="1" ht="62.25" customHeight="1" x14ac:dyDescent="0.25">
      <c r="B69" s="117" t="s">
        <v>90</v>
      </c>
      <c r="C69" s="118" t="s">
        <v>91</v>
      </c>
      <c r="D69" s="119" t="s">
        <v>4580</v>
      </c>
      <c r="E69" s="119">
        <v>44</v>
      </c>
      <c r="F69" s="119" t="s">
        <v>86</v>
      </c>
      <c r="G69" s="119" t="s">
        <v>86</v>
      </c>
      <c r="H69" s="119" t="s">
        <v>19</v>
      </c>
      <c r="I69" s="119" t="s">
        <v>86</v>
      </c>
      <c r="J69" s="119" t="s">
        <v>19</v>
      </c>
      <c r="K69" s="119" t="s">
        <v>19</v>
      </c>
      <c r="L69" s="119" t="s">
        <v>19</v>
      </c>
      <c r="M69" s="120" t="s">
        <v>19</v>
      </c>
      <c r="N69" s="120" t="s">
        <v>19</v>
      </c>
      <c r="O69" s="2088" t="s">
        <v>4578</v>
      </c>
      <c r="P69" s="2089"/>
      <c r="Q69" s="119" t="s">
        <v>19</v>
      </c>
      <c r="R69" s="121"/>
    </row>
    <row r="70" spans="2:18" s="116" customFormat="1" ht="62.25" customHeight="1" x14ac:dyDescent="0.25">
      <c r="B70" s="117" t="s">
        <v>90</v>
      </c>
      <c r="C70" s="118" t="s">
        <v>91</v>
      </c>
      <c r="D70" s="119" t="s">
        <v>4581</v>
      </c>
      <c r="E70" s="119">
        <v>44</v>
      </c>
      <c r="F70" s="119" t="s">
        <v>86</v>
      </c>
      <c r="G70" s="119" t="s">
        <v>86</v>
      </c>
      <c r="H70" s="119" t="s">
        <v>19</v>
      </c>
      <c r="I70" s="119" t="s">
        <v>86</v>
      </c>
      <c r="J70" s="119" t="s">
        <v>19</v>
      </c>
      <c r="K70" s="119" t="s">
        <v>19</v>
      </c>
      <c r="L70" s="119" t="s">
        <v>19</v>
      </c>
      <c r="M70" s="120" t="s">
        <v>19</v>
      </c>
      <c r="N70" s="120" t="s">
        <v>19</v>
      </c>
      <c r="O70" s="2088" t="s">
        <v>4578</v>
      </c>
      <c r="P70" s="2089"/>
      <c r="Q70" s="119"/>
      <c r="R70" s="121"/>
    </row>
    <row r="71" spans="2:18" s="116" customFormat="1" ht="62.25" customHeight="1" x14ac:dyDescent="0.25">
      <c r="B71" s="117" t="s">
        <v>90</v>
      </c>
      <c r="C71" s="118" t="s">
        <v>91</v>
      </c>
      <c r="D71" s="119" t="s">
        <v>4582</v>
      </c>
      <c r="E71" s="119">
        <v>44</v>
      </c>
      <c r="F71" s="119" t="s">
        <v>86</v>
      </c>
      <c r="G71" s="119" t="s">
        <v>86</v>
      </c>
      <c r="H71" s="119" t="s">
        <v>19</v>
      </c>
      <c r="I71" s="119" t="s">
        <v>86</v>
      </c>
      <c r="J71" s="119" t="s">
        <v>19</v>
      </c>
      <c r="K71" s="119" t="s">
        <v>19</v>
      </c>
      <c r="L71" s="119" t="s">
        <v>19</v>
      </c>
      <c r="M71" s="120" t="s">
        <v>19</v>
      </c>
      <c r="N71" s="120" t="s">
        <v>19</v>
      </c>
      <c r="O71" s="2088" t="s">
        <v>4578</v>
      </c>
      <c r="P71" s="2089"/>
      <c r="Q71" s="119"/>
      <c r="R71" s="121"/>
    </row>
    <row r="72" spans="2:18" s="116" customFormat="1" ht="62.25" customHeight="1" x14ac:dyDescent="0.25">
      <c r="B72" s="117" t="s">
        <v>90</v>
      </c>
      <c r="C72" s="118" t="s">
        <v>91</v>
      </c>
      <c r="D72" s="119" t="s">
        <v>4583</v>
      </c>
      <c r="E72" s="119">
        <v>44</v>
      </c>
      <c r="F72" s="119" t="s">
        <v>86</v>
      </c>
      <c r="G72" s="119" t="s">
        <v>86</v>
      </c>
      <c r="H72" s="119" t="s">
        <v>19</v>
      </c>
      <c r="I72" s="119" t="s">
        <v>86</v>
      </c>
      <c r="J72" s="119" t="s">
        <v>19</v>
      </c>
      <c r="K72" s="119" t="s">
        <v>19</v>
      </c>
      <c r="L72" s="119" t="s">
        <v>19</v>
      </c>
      <c r="M72" s="120" t="s">
        <v>19</v>
      </c>
      <c r="N72" s="120" t="s">
        <v>19</v>
      </c>
      <c r="O72" s="2088" t="s">
        <v>4578</v>
      </c>
      <c r="P72" s="2089"/>
      <c r="Q72" s="119"/>
      <c r="R72" s="121"/>
    </row>
    <row r="73" spans="2:18" s="116" customFormat="1" ht="62.25" customHeight="1" x14ac:dyDescent="0.25">
      <c r="B73" s="117" t="s">
        <v>90</v>
      </c>
      <c r="C73" s="118" t="s">
        <v>91</v>
      </c>
      <c r="D73" s="119" t="s">
        <v>4584</v>
      </c>
      <c r="E73" s="119">
        <v>43</v>
      </c>
      <c r="F73" s="119" t="s">
        <v>86</v>
      </c>
      <c r="G73" s="119" t="s">
        <v>86</v>
      </c>
      <c r="H73" s="119" t="s">
        <v>19</v>
      </c>
      <c r="I73" s="119" t="s">
        <v>86</v>
      </c>
      <c r="J73" s="119" t="s">
        <v>19</v>
      </c>
      <c r="K73" s="119" t="s">
        <v>19</v>
      </c>
      <c r="L73" s="119" t="s">
        <v>19</v>
      </c>
      <c r="M73" s="120" t="s">
        <v>19</v>
      </c>
      <c r="N73" s="120" t="s">
        <v>19</v>
      </c>
      <c r="O73" s="2088" t="s">
        <v>4578</v>
      </c>
      <c r="P73" s="2089"/>
      <c r="Q73" s="119"/>
      <c r="R73" s="121"/>
    </row>
    <row r="74" spans="2:18" s="116" customFormat="1" ht="62.25" customHeight="1" x14ac:dyDescent="0.25">
      <c r="B74" s="117" t="s">
        <v>90</v>
      </c>
      <c r="C74" s="118" t="s">
        <v>91</v>
      </c>
      <c r="D74" s="119" t="s">
        <v>4585</v>
      </c>
      <c r="E74" s="119">
        <v>44</v>
      </c>
      <c r="F74" s="119" t="s">
        <v>86</v>
      </c>
      <c r="G74" s="119" t="s">
        <v>86</v>
      </c>
      <c r="H74" s="119" t="s">
        <v>19</v>
      </c>
      <c r="I74" s="119" t="s">
        <v>86</v>
      </c>
      <c r="J74" s="119" t="s">
        <v>19</v>
      </c>
      <c r="K74" s="119" t="s">
        <v>19</v>
      </c>
      <c r="L74" s="119" t="s">
        <v>19</v>
      </c>
      <c r="M74" s="120" t="s">
        <v>19</v>
      </c>
      <c r="N74" s="120" t="s">
        <v>19</v>
      </c>
      <c r="O74" s="2088" t="s">
        <v>4578</v>
      </c>
      <c r="P74" s="2089"/>
      <c r="Q74" s="119"/>
      <c r="R74" s="121"/>
    </row>
    <row r="75" spans="2:18" s="116" customFormat="1" ht="62.25" customHeight="1" x14ac:dyDescent="0.25">
      <c r="B75" s="117" t="s">
        <v>90</v>
      </c>
      <c r="C75" s="118" t="s">
        <v>91</v>
      </c>
      <c r="D75" s="119" t="s">
        <v>4586</v>
      </c>
      <c r="E75" s="119">
        <v>44</v>
      </c>
      <c r="F75" s="119" t="s">
        <v>86</v>
      </c>
      <c r="G75" s="119" t="s">
        <v>86</v>
      </c>
      <c r="H75" s="119" t="s">
        <v>19</v>
      </c>
      <c r="I75" s="119" t="s">
        <v>86</v>
      </c>
      <c r="J75" s="119" t="s">
        <v>19</v>
      </c>
      <c r="K75" s="119" t="s">
        <v>19</v>
      </c>
      <c r="L75" s="119" t="s">
        <v>19</v>
      </c>
      <c r="M75" s="120" t="s">
        <v>19</v>
      </c>
      <c r="N75" s="120" t="s">
        <v>19</v>
      </c>
      <c r="O75" s="2088" t="s">
        <v>4578</v>
      </c>
      <c r="P75" s="2089"/>
      <c r="Q75" s="119"/>
      <c r="R75" s="121"/>
    </row>
    <row r="76" spans="2:18" s="116" customFormat="1" ht="62.25" customHeight="1" x14ac:dyDescent="0.25">
      <c r="B76" s="117" t="s">
        <v>90</v>
      </c>
      <c r="C76" s="118" t="s">
        <v>91</v>
      </c>
      <c r="D76" s="119" t="s">
        <v>91</v>
      </c>
      <c r="E76" s="119">
        <v>44</v>
      </c>
      <c r="F76" s="119" t="s">
        <v>86</v>
      </c>
      <c r="G76" s="119" t="s">
        <v>86</v>
      </c>
      <c r="H76" s="119" t="s">
        <v>19</v>
      </c>
      <c r="I76" s="119" t="s">
        <v>86</v>
      </c>
      <c r="J76" s="119" t="s">
        <v>19</v>
      </c>
      <c r="K76" s="119" t="s">
        <v>19</v>
      </c>
      <c r="L76" s="119" t="s">
        <v>19</v>
      </c>
      <c r="M76" s="120" t="s">
        <v>19</v>
      </c>
      <c r="N76" s="120" t="s">
        <v>19</v>
      </c>
      <c r="O76" s="2088" t="s">
        <v>4578</v>
      </c>
      <c r="P76" s="2089"/>
      <c r="Q76" s="119"/>
      <c r="R76" s="121"/>
    </row>
    <row r="77" spans="2:18" s="127" customFormat="1" x14ac:dyDescent="0.25">
      <c r="B77" s="122"/>
      <c r="C77" s="123"/>
      <c r="D77" s="124"/>
      <c r="E77" s="125"/>
      <c r="F77" s="125"/>
      <c r="G77" s="125"/>
      <c r="H77" s="125"/>
      <c r="I77" s="125"/>
      <c r="J77" s="125"/>
      <c r="K77" s="125"/>
      <c r="L77" s="125"/>
      <c r="M77" s="125"/>
      <c r="N77" s="125"/>
      <c r="O77" s="2088"/>
      <c r="P77" s="2089"/>
      <c r="Q77" s="125"/>
      <c r="R77" s="126"/>
    </row>
    <row r="78" spans="2:18" x14ac:dyDescent="0.25">
      <c r="B78" s="1" t="s">
        <v>92</v>
      </c>
    </row>
    <row r="79" spans="2:18" x14ac:dyDescent="0.25">
      <c r="B79" s="1" t="s">
        <v>93</v>
      </c>
    </row>
    <row r="81" spans="2:23" ht="15.75" thickBot="1" x14ac:dyDescent="0.3"/>
    <row r="82" spans="2:23" ht="27" thickBot="1" x14ac:dyDescent="0.3">
      <c r="B82" s="1903" t="s">
        <v>94</v>
      </c>
      <c r="C82" s="1904"/>
      <c r="D82" s="1904"/>
      <c r="E82" s="1904"/>
      <c r="F82" s="1904"/>
      <c r="G82" s="1904"/>
      <c r="H82" s="1904"/>
      <c r="I82" s="1904"/>
      <c r="J82" s="1904"/>
      <c r="K82" s="1904"/>
      <c r="L82" s="1904"/>
      <c r="M82" s="1904"/>
      <c r="N82" s="1905"/>
    </row>
    <row r="85" spans="2:23" x14ac:dyDescent="0.25">
      <c r="B85" s="1896" t="s">
        <v>95</v>
      </c>
      <c r="C85" s="2084" t="s">
        <v>96</v>
      </c>
      <c r="D85" s="1896" t="s">
        <v>97</v>
      </c>
      <c r="E85" s="1896" t="s">
        <v>98</v>
      </c>
      <c r="F85" s="1896" t="s">
        <v>99</v>
      </c>
      <c r="G85" s="1896" t="s">
        <v>100</v>
      </c>
      <c r="H85" s="1896" t="s">
        <v>101</v>
      </c>
      <c r="I85" s="1896" t="s">
        <v>102</v>
      </c>
      <c r="J85" s="1898" t="s">
        <v>103</v>
      </c>
      <c r="K85" s="1899"/>
      <c r="L85" s="1900"/>
      <c r="M85" s="1896" t="s">
        <v>104</v>
      </c>
      <c r="N85" s="1896" t="s">
        <v>105</v>
      </c>
      <c r="O85" s="1896" t="s">
        <v>106</v>
      </c>
      <c r="P85" s="2118" t="s">
        <v>81</v>
      </c>
      <c r="Q85" s="2119"/>
    </row>
    <row r="86" spans="2:23" ht="45" x14ac:dyDescent="0.25">
      <c r="B86" s="1897"/>
      <c r="C86" s="2085"/>
      <c r="D86" s="1897"/>
      <c r="E86" s="1897"/>
      <c r="F86" s="1897"/>
      <c r="G86" s="1897"/>
      <c r="H86" s="1897"/>
      <c r="I86" s="1897"/>
      <c r="J86" s="128" t="s">
        <v>107</v>
      </c>
      <c r="K86" s="128" t="s">
        <v>108</v>
      </c>
      <c r="L86" s="128" t="s">
        <v>109</v>
      </c>
      <c r="M86" s="1897"/>
      <c r="N86" s="1897"/>
      <c r="O86" s="1897"/>
      <c r="P86" s="2120"/>
      <c r="Q86" s="2121"/>
    </row>
    <row r="87" spans="2:23" ht="45" x14ac:dyDescent="0.25">
      <c r="B87" s="2008" t="s">
        <v>110</v>
      </c>
      <c r="C87" s="2077" t="s">
        <v>111</v>
      </c>
      <c r="D87" s="2256" t="s">
        <v>112</v>
      </c>
      <c r="E87" s="2079">
        <v>25768212</v>
      </c>
      <c r="F87" s="1924" t="s">
        <v>113</v>
      </c>
      <c r="G87" s="1924" t="s">
        <v>114</v>
      </c>
      <c r="H87" s="1930">
        <v>37337</v>
      </c>
      <c r="I87" s="1942" t="s">
        <v>86</v>
      </c>
      <c r="J87" s="129" t="s">
        <v>115</v>
      </c>
      <c r="K87" s="130" t="s">
        <v>116</v>
      </c>
      <c r="L87" s="130" t="s">
        <v>19</v>
      </c>
      <c r="M87" s="1924" t="s">
        <v>19</v>
      </c>
      <c r="N87" s="1924" t="s">
        <v>19</v>
      </c>
      <c r="O87" s="1924" t="s">
        <v>19</v>
      </c>
      <c r="P87" s="2063" t="s">
        <v>4578</v>
      </c>
      <c r="Q87" s="2064"/>
    </row>
    <row r="88" spans="2:23" ht="60" x14ac:dyDescent="0.25">
      <c r="B88" s="2010"/>
      <c r="C88" s="2078"/>
      <c r="D88" s="2257"/>
      <c r="E88" s="2080"/>
      <c r="F88" s="1926"/>
      <c r="G88" s="1926"/>
      <c r="H88" s="1932"/>
      <c r="I88" s="1943"/>
      <c r="J88" s="129" t="s">
        <v>117</v>
      </c>
      <c r="K88" s="130" t="s">
        <v>118</v>
      </c>
      <c r="L88" s="130" t="s">
        <v>19</v>
      </c>
      <c r="M88" s="1926"/>
      <c r="N88" s="1926"/>
      <c r="O88" s="1926"/>
      <c r="P88" s="2067"/>
      <c r="Q88" s="2068"/>
    </row>
    <row r="89" spans="2:23" s="137" customFormat="1" ht="45" x14ac:dyDescent="0.25">
      <c r="B89" s="131" t="s">
        <v>110</v>
      </c>
      <c r="C89" s="132" t="s">
        <v>119</v>
      </c>
      <c r="D89" s="1384" t="s">
        <v>4593</v>
      </c>
      <c r="E89" s="134">
        <v>25768317</v>
      </c>
      <c r="F89" s="133" t="s">
        <v>4595</v>
      </c>
      <c r="G89" s="1371" t="s">
        <v>4594</v>
      </c>
      <c r="H89" s="135">
        <v>40163</v>
      </c>
      <c r="I89" s="133" t="s">
        <v>86</v>
      </c>
      <c r="J89" s="136" t="s">
        <v>4596</v>
      </c>
      <c r="K89" s="136" t="s">
        <v>4597</v>
      </c>
      <c r="L89" s="136" t="s">
        <v>19</v>
      </c>
      <c r="M89" s="133" t="s">
        <v>19</v>
      </c>
      <c r="N89" s="133" t="s">
        <v>19</v>
      </c>
      <c r="O89" s="133" t="s">
        <v>19</v>
      </c>
      <c r="P89" s="2250" t="s">
        <v>4578</v>
      </c>
      <c r="Q89" s="2251"/>
      <c r="W89" s="1"/>
    </row>
    <row r="90" spans="2:23" ht="45" x14ac:dyDescent="0.25">
      <c r="B90" s="138" t="s">
        <v>121</v>
      </c>
      <c r="C90" s="139" t="s">
        <v>122</v>
      </c>
      <c r="D90" s="1378" t="s">
        <v>123</v>
      </c>
      <c r="E90" s="141">
        <v>50898373</v>
      </c>
      <c r="F90" s="140" t="s">
        <v>124</v>
      </c>
      <c r="G90" s="140" t="s">
        <v>125</v>
      </c>
      <c r="H90" s="135">
        <v>41025</v>
      </c>
      <c r="I90" s="133" t="s">
        <v>86</v>
      </c>
      <c r="J90" s="1365" t="s">
        <v>4589</v>
      </c>
      <c r="K90" s="1364" t="s">
        <v>4590</v>
      </c>
      <c r="L90" s="130"/>
      <c r="M90" s="140" t="s">
        <v>19</v>
      </c>
      <c r="N90" s="140" t="s">
        <v>19</v>
      </c>
      <c r="O90" s="140" t="s">
        <v>19</v>
      </c>
      <c r="P90" s="2252" t="s">
        <v>4578</v>
      </c>
      <c r="Q90" s="2253"/>
    </row>
    <row r="91" spans="2:23" ht="45" x14ac:dyDescent="0.25">
      <c r="B91" s="138" t="s">
        <v>126</v>
      </c>
      <c r="C91" s="139" t="s">
        <v>127</v>
      </c>
      <c r="D91" s="1378" t="s">
        <v>128</v>
      </c>
      <c r="E91" s="141">
        <v>10995663</v>
      </c>
      <c r="F91" s="140" t="s">
        <v>129</v>
      </c>
      <c r="G91" s="140" t="s">
        <v>130</v>
      </c>
      <c r="H91" s="140" t="s">
        <v>131</v>
      </c>
      <c r="I91" s="142" t="s">
        <v>86</v>
      </c>
      <c r="J91" s="129" t="s">
        <v>4591</v>
      </c>
      <c r="K91" s="130" t="s">
        <v>4592</v>
      </c>
      <c r="L91" s="130" t="s">
        <v>19</v>
      </c>
      <c r="M91" s="1364" t="s">
        <v>19</v>
      </c>
      <c r="N91" s="1364" t="s">
        <v>19</v>
      </c>
      <c r="O91" s="1364" t="s">
        <v>19</v>
      </c>
      <c r="P91" s="2254" t="s">
        <v>4578</v>
      </c>
      <c r="Q91" s="2255"/>
    </row>
    <row r="92" spans="2:23" ht="60" customHeight="1" x14ac:dyDescent="0.25">
      <c r="B92" s="143" t="s">
        <v>126</v>
      </c>
      <c r="C92" s="144" t="s">
        <v>132</v>
      </c>
      <c r="D92" s="1385" t="s">
        <v>4598</v>
      </c>
      <c r="E92" s="145">
        <v>25767952</v>
      </c>
      <c r="F92" s="129" t="s">
        <v>4599</v>
      </c>
      <c r="G92" s="129" t="s">
        <v>4600</v>
      </c>
      <c r="H92" s="146">
        <v>41461</v>
      </c>
      <c r="I92" s="130" t="s">
        <v>86</v>
      </c>
      <c r="J92" s="129" t="s">
        <v>4589</v>
      </c>
      <c r="K92" s="130" t="s">
        <v>4601</v>
      </c>
      <c r="L92" s="130" t="s">
        <v>19</v>
      </c>
      <c r="M92" s="129" t="s">
        <v>19</v>
      </c>
      <c r="N92" s="129" t="s">
        <v>19</v>
      </c>
      <c r="O92" s="129" t="s">
        <v>19</v>
      </c>
      <c r="P92" s="2052" t="s">
        <v>4578</v>
      </c>
      <c r="Q92" s="2053"/>
    </row>
    <row r="93" spans="2:23" ht="60" x14ac:dyDescent="0.25">
      <c r="B93" s="2008" t="s">
        <v>121</v>
      </c>
      <c r="C93" s="2077" t="s">
        <v>133</v>
      </c>
      <c r="D93" s="2256" t="s">
        <v>134</v>
      </c>
      <c r="E93" s="2079">
        <v>25776083</v>
      </c>
      <c r="F93" s="1924" t="s">
        <v>124</v>
      </c>
      <c r="G93" s="1924" t="s">
        <v>135</v>
      </c>
      <c r="H93" s="1930">
        <v>41656</v>
      </c>
      <c r="I93" s="1942" t="s">
        <v>86</v>
      </c>
      <c r="J93" s="129" t="s">
        <v>136</v>
      </c>
      <c r="K93" s="130" t="s">
        <v>137</v>
      </c>
      <c r="L93" s="130" t="s">
        <v>63</v>
      </c>
      <c r="M93" s="129" t="s">
        <v>19</v>
      </c>
      <c r="N93" s="129" t="s">
        <v>20</v>
      </c>
      <c r="O93" s="129" t="s">
        <v>19</v>
      </c>
      <c r="P93" s="2182" t="s">
        <v>4578</v>
      </c>
      <c r="Q93" s="2183"/>
      <c r="U93" s="1969" t="s">
        <v>120</v>
      </c>
      <c r="V93" s="2258"/>
    </row>
    <row r="94" spans="2:23" ht="30" x14ac:dyDescent="0.25">
      <c r="B94" s="2010"/>
      <c r="C94" s="2078"/>
      <c r="D94" s="2257"/>
      <c r="E94" s="2080"/>
      <c r="F94" s="1926"/>
      <c r="G94" s="1926"/>
      <c r="H94" s="1932"/>
      <c r="I94" s="1943"/>
      <c r="J94" s="146" t="s">
        <v>138</v>
      </c>
      <c r="K94" s="146" t="s">
        <v>139</v>
      </c>
      <c r="L94" s="130" t="s">
        <v>63</v>
      </c>
      <c r="M94" s="129" t="s">
        <v>19</v>
      </c>
      <c r="N94" s="129" t="s">
        <v>20</v>
      </c>
      <c r="O94" s="129" t="s">
        <v>19</v>
      </c>
      <c r="P94" s="2186"/>
      <c r="Q94" s="2187"/>
    </row>
    <row r="95" spans="2:23" ht="59.25" customHeight="1" x14ac:dyDescent="0.25">
      <c r="B95" s="147" t="s">
        <v>121</v>
      </c>
      <c r="C95" s="148" t="s">
        <v>133</v>
      </c>
      <c r="D95" s="1379" t="s">
        <v>140</v>
      </c>
      <c r="E95" s="150">
        <v>50904906</v>
      </c>
      <c r="F95" s="149" t="s">
        <v>124</v>
      </c>
      <c r="G95" s="149" t="s">
        <v>141</v>
      </c>
      <c r="H95" s="151">
        <v>41454</v>
      </c>
      <c r="I95" s="152" t="s">
        <v>86</v>
      </c>
      <c r="J95" s="146" t="s">
        <v>4587</v>
      </c>
      <c r="K95" s="146" t="s">
        <v>4588</v>
      </c>
      <c r="L95" s="130" t="s">
        <v>19</v>
      </c>
      <c r="M95" s="129" t="s">
        <v>19</v>
      </c>
      <c r="N95" s="129" t="s">
        <v>19</v>
      </c>
      <c r="O95" s="129" t="s">
        <v>19</v>
      </c>
      <c r="P95" s="2052" t="s">
        <v>4578</v>
      </c>
      <c r="Q95" s="2053"/>
    </row>
    <row r="96" spans="2:23" ht="30" x14ac:dyDescent="0.25">
      <c r="B96" s="1924" t="s">
        <v>121</v>
      </c>
      <c r="C96" s="2077" t="s">
        <v>132</v>
      </c>
      <c r="D96" s="2256" t="s">
        <v>142</v>
      </c>
      <c r="E96" s="2079">
        <v>25801301</v>
      </c>
      <c r="F96" s="1924" t="s">
        <v>124</v>
      </c>
      <c r="G96" s="1924" t="s">
        <v>143</v>
      </c>
      <c r="H96" s="1930">
        <v>39064</v>
      </c>
      <c r="I96" s="1942" t="s">
        <v>86</v>
      </c>
      <c r="J96" s="146" t="s">
        <v>144</v>
      </c>
      <c r="K96" s="146" t="s">
        <v>145</v>
      </c>
      <c r="L96" s="130" t="s">
        <v>146</v>
      </c>
      <c r="M96" s="1924" t="s">
        <v>19</v>
      </c>
      <c r="N96" s="1924" t="s">
        <v>19</v>
      </c>
      <c r="O96" s="1924" t="s">
        <v>19</v>
      </c>
      <c r="P96" s="2259"/>
      <c r="Q96" s="2260"/>
    </row>
    <row r="97" spans="2:17" ht="45" x14ac:dyDescent="0.25">
      <c r="B97" s="1926"/>
      <c r="C97" s="2078"/>
      <c r="D97" s="2257"/>
      <c r="E97" s="2080"/>
      <c r="F97" s="1926"/>
      <c r="G97" s="1926"/>
      <c r="H97" s="1932"/>
      <c r="I97" s="1943"/>
      <c r="J97" s="129" t="s">
        <v>147</v>
      </c>
      <c r="K97" s="130" t="s">
        <v>148</v>
      </c>
      <c r="L97" s="130" t="s">
        <v>146</v>
      </c>
      <c r="M97" s="1926"/>
      <c r="N97" s="1926"/>
      <c r="O97" s="1926"/>
      <c r="P97" s="2261"/>
      <c r="Q97" s="2262"/>
    </row>
    <row r="98" spans="2:17" ht="15.75" thickBot="1" x14ac:dyDescent="0.3"/>
    <row r="99" spans="2:17" ht="27" thickBot="1" x14ac:dyDescent="0.3">
      <c r="B99" s="1903" t="s">
        <v>149</v>
      </c>
      <c r="C99" s="1904"/>
      <c r="D99" s="1904"/>
      <c r="E99" s="1904"/>
      <c r="F99" s="1904"/>
      <c r="G99" s="1904"/>
      <c r="H99" s="1904"/>
      <c r="I99" s="1904"/>
      <c r="J99" s="1904"/>
      <c r="K99" s="1904"/>
      <c r="L99" s="1904"/>
      <c r="M99" s="1904"/>
      <c r="N99" s="1905"/>
    </row>
    <row r="102" spans="2:17" ht="30" x14ac:dyDescent="0.25">
      <c r="B102" s="114" t="s">
        <v>18</v>
      </c>
      <c r="C102" s="113" t="s">
        <v>150</v>
      </c>
      <c r="D102" s="1898" t="s">
        <v>81</v>
      </c>
      <c r="E102" s="1900"/>
    </row>
    <row r="103" spans="2:17" x14ac:dyDescent="0.25">
      <c r="B103" s="153" t="s">
        <v>151</v>
      </c>
      <c r="C103" s="52" t="s">
        <v>19</v>
      </c>
      <c r="D103" s="1945"/>
      <c r="E103" s="1945"/>
    </row>
    <row r="106" spans="2:17" ht="26.25" x14ac:dyDescent="0.25">
      <c r="B106" s="2090" t="s">
        <v>152</v>
      </c>
      <c r="C106" s="2090"/>
      <c r="D106" s="2090"/>
      <c r="E106" s="2090"/>
      <c r="F106" s="2090"/>
      <c r="G106" s="2090"/>
      <c r="H106" s="2090"/>
      <c r="I106" s="2090"/>
      <c r="J106" s="2090"/>
      <c r="K106" s="2090"/>
      <c r="L106" s="2090"/>
      <c r="M106" s="2090"/>
      <c r="N106" s="2090"/>
      <c r="O106" s="2090"/>
      <c r="P106" s="2090"/>
    </row>
    <row r="108" spans="2:17" ht="15.75" thickBot="1" x14ac:dyDescent="0.3"/>
    <row r="109" spans="2:17" ht="27" thickBot="1" x14ac:dyDescent="0.3">
      <c r="B109" s="1903" t="s">
        <v>153</v>
      </c>
      <c r="C109" s="1904"/>
      <c r="D109" s="1904"/>
      <c r="E109" s="1904"/>
      <c r="F109" s="1904"/>
      <c r="G109" s="1904"/>
      <c r="H109" s="1904"/>
      <c r="I109" s="1904"/>
      <c r="J109" s="1904"/>
      <c r="K109" s="1904"/>
      <c r="L109" s="1904"/>
      <c r="M109" s="1904"/>
      <c r="N109" s="1905"/>
    </row>
    <row r="111" spans="2:17" ht="15.75" thickBot="1" x14ac:dyDescent="0.3">
      <c r="M111" s="58"/>
      <c r="N111" s="58"/>
    </row>
    <row r="112" spans="2:17" s="3" customFormat="1" ht="60" x14ac:dyDescent="0.25">
      <c r="B112" s="155" t="s">
        <v>34</v>
      </c>
      <c r="C112" s="156" t="s">
        <v>35</v>
      </c>
      <c r="D112" s="155" t="s">
        <v>36</v>
      </c>
      <c r="E112" s="155" t="s">
        <v>37</v>
      </c>
      <c r="F112" s="155" t="s">
        <v>38</v>
      </c>
      <c r="G112" s="155" t="s">
        <v>39</v>
      </c>
      <c r="H112" s="155" t="s">
        <v>40</v>
      </c>
      <c r="I112" s="155" t="s">
        <v>41</v>
      </c>
      <c r="J112" s="155" t="s">
        <v>42</v>
      </c>
      <c r="K112" s="155" t="s">
        <v>43</v>
      </c>
      <c r="L112" s="155" t="s">
        <v>44</v>
      </c>
      <c r="M112" s="157" t="s">
        <v>45</v>
      </c>
      <c r="N112" s="155" t="s">
        <v>46</v>
      </c>
      <c r="O112" s="155" t="s">
        <v>47</v>
      </c>
      <c r="P112" s="158" t="s">
        <v>48</v>
      </c>
      <c r="Q112" s="158" t="s">
        <v>49</v>
      </c>
    </row>
    <row r="113" spans="1:26" s="76" customFormat="1" x14ac:dyDescent="0.25">
      <c r="A113" s="62"/>
      <c r="B113" s="77"/>
      <c r="C113" s="77"/>
      <c r="D113" s="77"/>
      <c r="E113" s="78"/>
      <c r="F113" s="80"/>
      <c r="G113" s="159"/>
      <c r="H113" s="81"/>
      <c r="I113" s="81"/>
      <c r="J113" s="82"/>
      <c r="K113" s="160"/>
      <c r="L113" s="82"/>
      <c r="M113" s="161"/>
      <c r="N113" s="160"/>
      <c r="O113" s="85"/>
      <c r="P113" s="85"/>
      <c r="Q113" s="74"/>
      <c r="R113" s="75"/>
      <c r="S113" s="75"/>
      <c r="T113" s="75"/>
      <c r="U113" s="75"/>
      <c r="V113" s="75"/>
      <c r="W113" s="75"/>
      <c r="X113" s="75"/>
      <c r="Y113" s="75"/>
      <c r="Z113" s="75"/>
    </row>
    <row r="114" spans="1:26" s="76" customFormat="1" x14ac:dyDescent="0.25">
      <c r="A114" s="62"/>
      <c r="B114" s="77"/>
      <c r="C114" s="77"/>
      <c r="D114" s="77"/>
      <c r="E114" s="78"/>
      <c r="F114" s="79"/>
      <c r="G114" s="159"/>
      <c r="H114" s="81"/>
      <c r="I114" s="81"/>
      <c r="J114" s="82"/>
      <c r="K114" s="160"/>
      <c r="L114" s="82"/>
      <c r="M114" s="161"/>
      <c r="N114" s="160"/>
      <c r="O114" s="85"/>
      <c r="P114" s="85"/>
      <c r="Q114" s="74"/>
      <c r="R114" s="75"/>
      <c r="S114" s="75"/>
      <c r="T114" s="75"/>
      <c r="U114" s="75"/>
      <c r="V114" s="75"/>
      <c r="W114" s="75"/>
      <c r="X114" s="75"/>
      <c r="Y114" s="75"/>
      <c r="Z114" s="75"/>
    </row>
    <row r="115" spans="1:26" s="76" customFormat="1" x14ac:dyDescent="0.25">
      <c r="A115" s="62"/>
      <c r="B115" s="77"/>
      <c r="C115" s="77"/>
      <c r="D115" s="77"/>
      <c r="E115" s="78"/>
      <c r="F115" s="79"/>
      <c r="G115" s="159"/>
      <c r="H115" s="81"/>
      <c r="I115" s="81"/>
      <c r="J115" s="82"/>
      <c r="K115" s="160"/>
      <c r="L115" s="82"/>
      <c r="M115" s="161"/>
      <c r="N115" s="160"/>
      <c r="O115" s="85"/>
      <c r="P115" s="85"/>
      <c r="Q115" s="74"/>
      <c r="R115" s="75"/>
      <c r="S115" s="75"/>
      <c r="T115" s="75"/>
      <c r="U115" s="75"/>
      <c r="V115" s="75"/>
      <c r="W115" s="75"/>
      <c r="X115" s="75"/>
      <c r="Y115" s="75"/>
      <c r="Z115" s="75"/>
    </row>
    <row r="116" spans="1:26" s="76" customFormat="1" x14ac:dyDescent="0.25">
      <c r="A116" s="62"/>
      <c r="B116" s="77"/>
      <c r="C116" s="77"/>
      <c r="D116" s="77"/>
      <c r="E116" s="78"/>
      <c r="F116" s="79"/>
      <c r="G116" s="159"/>
      <c r="H116" s="81"/>
      <c r="I116" s="81"/>
      <c r="J116" s="82"/>
      <c r="K116" s="160"/>
      <c r="L116" s="82"/>
      <c r="M116" s="161"/>
      <c r="N116" s="160"/>
      <c r="O116" s="85"/>
      <c r="P116" s="85"/>
      <c r="Q116" s="74"/>
      <c r="R116" s="75"/>
      <c r="S116" s="75"/>
      <c r="T116" s="75"/>
      <c r="U116" s="75"/>
      <c r="V116" s="75"/>
      <c r="W116" s="75"/>
      <c r="X116" s="75"/>
      <c r="Y116" s="75"/>
      <c r="Z116" s="75"/>
    </row>
    <row r="117" spans="1:26" s="76" customFormat="1" x14ac:dyDescent="0.25">
      <c r="A117" s="62"/>
      <c r="B117" s="77"/>
      <c r="C117" s="77"/>
      <c r="D117" s="77"/>
      <c r="E117" s="78"/>
      <c r="F117" s="79"/>
      <c r="G117" s="159"/>
      <c r="H117" s="81"/>
      <c r="I117" s="81"/>
      <c r="J117" s="82"/>
      <c r="K117" s="160"/>
      <c r="L117" s="82"/>
      <c r="M117" s="161"/>
      <c r="N117" s="160"/>
      <c r="O117" s="85"/>
      <c r="P117" s="85"/>
      <c r="Q117" s="74"/>
      <c r="R117" s="75"/>
      <c r="S117" s="75"/>
      <c r="T117" s="75"/>
      <c r="U117" s="75"/>
      <c r="V117" s="75"/>
      <c r="W117" s="75"/>
      <c r="X117" s="75"/>
      <c r="Y117" s="75"/>
      <c r="Z117" s="75"/>
    </row>
    <row r="118" spans="1:26" s="76" customFormat="1" x14ac:dyDescent="0.25">
      <c r="A118" s="62"/>
      <c r="B118" s="77"/>
      <c r="C118" s="77"/>
      <c r="D118" s="77"/>
      <c r="E118" s="78"/>
      <c r="F118" s="79"/>
      <c r="G118" s="159"/>
      <c r="H118" s="81"/>
      <c r="I118" s="81"/>
      <c r="J118" s="82"/>
      <c r="K118" s="160"/>
      <c r="L118" s="82"/>
      <c r="M118" s="161"/>
      <c r="N118" s="160"/>
      <c r="O118" s="85"/>
      <c r="P118" s="85"/>
      <c r="Q118" s="74"/>
      <c r="R118" s="75"/>
      <c r="S118" s="75"/>
      <c r="T118" s="75"/>
      <c r="U118" s="75"/>
      <c r="V118" s="75"/>
      <c r="W118" s="75"/>
      <c r="X118" s="75"/>
      <c r="Y118" s="75"/>
      <c r="Z118" s="75"/>
    </row>
    <row r="119" spans="1:26" s="76" customFormat="1" x14ac:dyDescent="0.25">
      <c r="A119" s="62"/>
      <c r="B119" s="77"/>
      <c r="C119" s="77"/>
      <c r="D119" s="77"/>
      <c r="E119" s="78"/>
      <c r="F119" s="79"/>
      <c r="G119" s="78"/>
      <c r="H119" s="81"/>
      <c r="I119" s="81"/>
      <c r="J119" s="82"/>
      <c r="K119" s="160"/>
      <c r="L119" s="82"/>
      <c r="M119" s="161"/>
      <c r="N119" s="160"/>
      <c r="O119" s="85"/>
      <c r="P119" s="85"/>
      <c r="Q119" s="74"/>
      <c r="R119" s="75"/>
      <c r="S119" s="75"/>
      <c r="T119" s="75"/>
      <c r="U119" s="75"/>
      <c r="V119" s="75"/>
      <c r="W119" s="75"/>
      <c r="X119" s="75"/>
      <c r="Y119" s="75"/>
      <c r="Z119" s="75"/>
    </row>
    <row r="120" spans="1:26" s="76" customFormat="1" x14ac:dyDescent="0.25">
      <c r="A120" s="62"/>
      <c r="B120" s="162"/>
      <c r="C120" s="77"/>
      <c r="D120" s="77"/>
      <c r="E120" s="163"/>
      <c r="F120" s="164"/>
      <c r="G120" s="164"/>
      <c r="H120" s="165"/>
      <c r="I120" s="165"/>
      <c r="J120" s="166"/>
      <c r="K120" s="167">
        <f>SUM(K113:K119)</f>
        <v>0</v>
      </c>
      <c r="L120" s="168">
        <f>SUM(L113:L119)</f>
        <v>0</v>
      </c>
      <c r="M120" s="169">
        <f>SUM(M113:M119)</f>
        <v>0</v>
      </c>
      <c r="N120" s="168">
        <f>SUM(N113:N119)</f>
        <v>0</v>
      </c>
      <c r="O120" s="170"/>
      <c r="P120" s="170"/>
      <c r="Q120" s="88"/>
    </row>
    <row r="121" spans="1:26" x14ac:dyDescent="0.25">
      <c r="B121" s="100"/>
      <c r="C121" s="101"/>
      <c r="D121" s="100"/>
      <c r="E121" s="102"/>
      <c r="F121" s="100"/>
      <c r="G121" s="100"/>
      <c r="H121" s="100"/>
      <c r="I121" s="100"/>
      <c r="J121" s="100"/>
      <c r="K121" s="103"/>
      <c r="L121" s="100"/>
      <c r="M121" s="100"/>
      <c r="N121" s="100"/>
      <c r="O121" s="100"/>
      <c r="P121" s="100"/>
    </row>
    <row r="122" spans="1:26" ht="18.75" x14ac:dyDescent="0.25">
      <c r="B122" s="106" t="s">
        <v>154</v>
      </c>
      <c r="C122" s="171">
        <f>+K120</f>
        <v>0</v>
      </c>
      <c r="H122" s="110"/>
      <c r="I122" s="110"/>
      <c r="J122" s="110"/>
      <c r="K122" s="111"/>
      <c r="L122" s="110"/>
      <c r="M122" s="110"/>
      <c r="N122" s="100"/>
      <c r="O122" s="100"/>
      <c r="P122" s="100"/>
    </row>
    <row r="124" spans="1:26" s="137" customFormat="1" x14ac:dyDescent="0.25">
      <c r="B124" s="172"/>
      <c r="C124" s="173"/>
      <c r="D124" s="174"/>
      <c r="E124" s="174"/>
      <c r="K124" s="175"/>
    </row>
    <row r="125" spans="1:26" s="137" customFormat="1" ht="15.75" thickBot="1" x14ac:dyDescent="0.3">
      <c r="B125" s="172"/>
      <c r="C125" s="173"/>
      <c r="D125" s="174"/>
      <c r="E125" s="174"/>
      <c r="K125" s="175"/>
    </row>
    <row r="126" spans="1:26" ht="27" thickBot="1" x14ac:dyDescent="0.3">
      <c r="B126" s="1903" t="s">
        <v>155</v>
      </c>
      <c r="C126" s="1904"/>
      <c r="D126" s="1904"/>
      <c r="E126" s="1904"/>
      <c r="F126" s="1904"/>
      <c r="G126" s="1904"/>
      <c r="H126" s="1904"/>
      <c r="I126" s="1904"/>
      <c r="J126" s="1904"/>
      <c r="K126" s="1904"/>
      <c r="L126" s="1904"/>
      <c r="M126" s="1904"/>
      <c r="N126" s="1905"/>
    </row>
    <row r="128" spans="1:26" ht="75" x14ac:dyDescent="0.25">
      <c r="B128" s="1896" t="s">
        <v>95</v>
      </c>
      <c r="C128" s="2084" t="s">
        <v>96</v>
      </c>
      <c r="D128" s="1896" t="s">
        <v>97</v>
      </c>
      <c r="E128" s="1896" t="s">
        <v>98</v>
      </c>
      <c r="F128" s="1896" t="s">
        <v>99</v>
      </c>
      <c r="G128" s="1896" t="s">
        <v>100</v>
      </c>
      <c r="H128" s="1896" t="s">
        <v>101</v>
      </c>
      <c r="I128" s="1896" t="s">
        <v>102</v>
      </c>
      <c r="J128" s="1898" t="s">
        <v>103</v>
      </c>
      <c r="K128" s="1899"/>
      <c r="L128" s="1900"/>
      <c r="M128" s="59" t="s">
        <v>104</v>
      </c>
      <c r="N128" s="59" t="s">
        <v>105</v>
      </c>
      <c r="O128" s="59" t="s">
        <v>106</v>
      </c>
      <c r="P128" s="1898" t="s">
        <v>81</v>
      </c>
      <c r="Q128" s="1900"/>
    </row>
    <row r="129" spans="2:17" ht="45" x14ac:dyDescent="0.25">
      <c r="B129" s="1897"/>
      <c r="C129" s="2085"/>
      <c r="D129" s="1897"/>
      <c r="E129" s="1897"/>
      <c r="F129" s="1897"/>
      <c r="G129" s="1897"/>
      <c r="H129" s="1897"/>
      <c r="I129" s="1897"/>
      <c r="J129" s="176" t="s">
        <v>107</v>
      </c>
      <c r="K129" s="177" t="s">
        <v>108</v>
      </c>
      <c r="L129" s="176" t="s">
        <v>109</v>
      </c>
      <c r="M129" s="59"/>
      <c r="N129" s="59"/>
      <c r="O129" s="59"/>
      <c r="P129" s="178"/>
      <c r="Q129" s="179"/>
    </row>
    <row r="130" spans="2:17" s="180" customFormat="1" ht="60" x14ac:dyDescent="0.25">
      <c r="B130" s="153" t="s">
        <v>156</v>
      </c>
      <c r="C130" s="144" t="s">
        <v>157</v>
      </c>
      <c r="D130" s="129" t="s">
        <v>158</v>
      </c>
      <c r="E130" s="145">
        <v>25767502</v>
      </c>
      <c r="F130" s="129" t="s">
        <v>159</v>
      </c>
      <c r="G130" s="129" t="s">
        <v>130</v>
      </c>
      <c r="H130" s="146">
        <v>36841</v>
      </c>
      <c r="I130" s="130" t="s">
        <v>86</v>
      </c>
      <c r="J130" s="129"/>
      <c r="K130" s="130"/>
      <c r="L130" s="130"/>
      <c r="M130" s="129" t="s">
        <v>19</v>
      </c>
      <c r="N130" s="129" t="s">
        <v>20</v>
      </c>
      <c r="O130" s="129" t="s">
        <v>19</v>
      </c>
      <c r="P130" s="2154" t="s">
        <v>2184</v>
      </c>
      <c r="Q130" s="2155"/>
    </row>
    <row r="131" spans="2:17" s="180" customFormat="1" ht="60" x14ac:dyDescent="0.25">
      <c r="B131" s="153" t="s">
        <v>160</v>
      </c>
      <c r="C131" s="144" t="s">
        <v>157</v>
      </c>
      <c r="D131" s="129" t="s">
        <v>161</v>
      </c>
      <c r="E131" s="145">
        <v>25767475</v>
      </c>
      <c r="F131" s="129" t="s">
        <v>159</v>
      </c>
      <c r="G131" s="129" t="s">
        <v>130</v>
      </c>
      <c r="H131" s="146">
        <v>36841</v>
      </c>
      <c r="I131" s="130" t="s">
        <v>86</v>
      </c>
      <c r="J131" s="129"/>
      <c r="K131" s="130"/>
      <c r="L131" s="130"/>
      <c r="M131" s="129" t="s">
        <v>19</v>
      </c>
      <c r="N131" s="129" t="s">
        <v>20</v>
      </c>
      <c r="O131" s="129" t="s">
        <v>19</v>
      </c>
      <c r="P131" s="2154" t="s">
        <v>2184</v>
      </c>
      <c r="Q131" s="2155"/>
    </row>
    <row r="132" spans="2:17" ht="30" x14ac:dyDescent="0.25">
      <c r="B132" s="181" t="s">
        <v>162</v>
      </c>
      <c r="C132" s="182" t="s">
        <v>157</v>
      </c>
      <c r="D132" s="183" t="s">
        <v>163</v>
      </c>
      <c r="E132" s="184">
        <v>25768783</v>
      </c>
      <c r="F132" s="185" t="s">
        <v>164</v>
      </c>
      <c r="G132" s="186" t="s">
        <v>130</v>
      </c>
      <c r="H132" s="187">
        <v>37970</v>
      </c>
      <c r="I132" s="188" t="s">
        <v>86</v>
      </c>
      <c r="J132" s="183"/>
      <c r="K132" s="189"/>
      <c r="L132" s="189"/>
      <c r="M132" s="53" t="s">
        <v>19</v>
      </c>
      <c r="N132" s="53" t="s">
        <v>19</v>
      </c>
      <c r="O132" s="53" t="s">
        <v>19</v>
      </c>
      <c r="P132" s="1945"/>
      <c r="Q132" s="1945"/>
    </row>
    <row r="133" spans="2:17" x14ac:dyDescent="0.25">
      <c r="B133" s="181"/>
      <c r="C133" s="182"/>
      <c r="D133" s="183"/>
      <c r="E133" s="184"/>
      <c r="F133" s="185"/>
      <c r="G133" s="129"/>
      <c r="H133" s="190"/>
      <c r="I133" s="188"/>
      <c r="J133" s="183"/>
      <c r="K133" s="189"/>
      <c r="L133" s="189"/>
      <c r="M133" s="53"/>
      <c r="N133" s="53"/>
      <c r="O133" s="53"/>
      <c r="P133" s="1949"/>
      <c r="Q133" s="1949"/>
    </row>
    <row r="134" spans="2:17" x14ac:dyDescent="0.25">
      <c r="B134" s="192"/>
      <c r="C134" s="193"/>
      <c r="D134" s="194"/>
      <c r="E134" s="194"/>
      <c r="F134" s="194"/>
      <c r="G134" s="194"/>
      <c r="H134" s="194"/>
      <c r="I134" s="195"/>
      <c r="J134" s="196"/>
      <c r="K134" s="197"/>
      <c r="L134" s="198"/>
      <c r="M134" s="35"/>
      <c r="N134" s="35"/>
      <c r="O134" s="35"/>
      <c r="P134" s="36"/>
      <c r="Q134" s="36"/>
    </row>
    <row r="135" spans="2:17" x14ac:dyDescent="0.25">
      <c r="B135" s="47" t="s">
        <v>165</v>
      </c>
      <c r="C135" s="1"/>
      <c r="K135" s="1"/>
    </row>
    <row r="136" spans="2:17" ht="15.75" thickBot="1" x14ac:dyDescent="0.3">
      <c r="C136" s="1"/>
      <c r="K136" s="1"/>
    </row>
    <row r="137" spans="2:17" ht="30" x14ac:dyDescent="0.25">
      <c r="B137" s="55" t="s">
        <v>18</v>
      </c>
      <c r="C137" s="55" t="s">
        <v>166</v>
      </c>
      <c r="D137" s="59" t="s">
        <v>167</v>
      </c>
      <c r="E137" s="55" t="s">
        <v>28</v>
      </c>
      <c r="F137" s="199" t="s">
        <v>168</v>
      </c>
      <c r="G137" s="200"/>
      <c r="K137" s="1"/>
    </row>
    <row r="138" spans="2:17" ht="108" x14ac:dyDescent="0.2">
      <c r="B138" s="2076" t="s">
        <v>169</v>
      </c>
      <c r="C138" s="201" t="s">
        <v>170</v>
      </c>
      <c r="D138" s="53">
        <v>25</v>
      </c>
      <c r="E138" s="53">
        <v>0</v>
      </c>
      <c r="F138" s="2073">
        <f>+E138+E139+E140</f>
        <v>10</v>
      </c>
      <c r="G138" s="202"/>
      <c r="K138" s="1"/>
    </row>
    <row r="139" spans="2:17" ht="96" x14ac:dyDescent="0.2">
      <c r="B139" s="2076"/>
      <c r="C139" s="201" t="s">
        <v>171</v>
      </c>
      <c r="D139" s="129">
        <v>25</v>
      </c>
      <c r="E139" s="53">
        <v>0</v>
      </c>
      <c r="F139" s="2074"/>
      <c r="G139" s="202"/>
      <c r="K139" s="1"/>
    </row>
    <row r="140" spans="2:17" ht="60" x14ac:dyDescent="0.2">
      <c r="B140" s="2076"/>
      <c r="C140" s="201" t="s">
        <v>172</v>
      </c>
      <c r="D140" s="53">
        <v>10</v>
      </c>
      <c r="E140" s="53">
        <v>10</v>
      </c>
      <c r="F140" s="2075"/>
      <c r="G140" s="202"/>
      <c r="K140" s="1"/>
    </row>
    <row r="141" spans="2:17" x14ac:dyDescent="0.2">
      <c r="B141" s="203"/>
      <c r="C141" s="204"/>
      <c r="D141" s="36"/>
      <c r="E141" s="36"/>
      <c r="F141" s="202"/>
      <c r="G141" s="202"/>
      <c r="K141" s="1"/>
    </row>
    <row r="142" spans="2:17" x14ac:dyDescent="0.2">
      <c r="B142" s="203"/>
      <c r="C142" s="204"/>
      <c r="D142" s="36"/>
      <c r="E142" s="36"/>
      <c r="F142" s="202"/>
      <c r="G142" s="202"/>
      <c r="K142" s="1"/>
    </row>
    <row r="144" spans="2:17" x14ac:dyDescent="0.25">
      <c r="B144" s="47" t="s">
        <v>173</v>
      </c>
    </row>
    <row r="147" spans="2:5" x14ac:dyDescent="0.25">
      <c r="B147" s="49" t="s">
        <v>18</v>
      </c>
      <c r="C147" s="50" t="s">
        <v>27</v>
      </c>
      <c r="D147" s="55" t="s">
        <v>28</v>
      </c>
      <c r="E147" s="55" t="s">
        <v>29</v>
      </c>
    </row>
    <row r="148" spans="2:5" ht="28.5" x14ac:dyDescent="0.25">
      <c r="B148" s="56" t="s">
        <v>174</v>
      </c>
      <c r="C148" s="57">
        <v>40</v>
      </c>
      <c r="D148" s="53">
        <v>0</v>
      </c>
      <c r="E148" s="1885">
        <f>+D148+D149</f>
        <v>10</v>
      </c>
    </row>
    <row r="149" spans="2:5" ht="42.75" x14ac:dyDescent="0.25">
      <c r="B149" s="56" t="s">
        <v>175</v>
      </c>
      <c r="C149" s="57">
        <v>60</v>
      </c>
      <c r="D149" s="53">
        <v>10</v>
      </c>
      <c r="E149" s="1886"/>
    </row>
  </sheetData>
  <mergeCells count="108">
    <mergeCell ref="P132:Q132"/>
    <mergeCell ref="P133:Q133"/>
    <mergeCell ref="B138:B140"/>
    <mergeCell ref="F138:F140"/>
    <mergeCell ref="E148:E149"/>
    <mergeCell ref="P131:Q131"/>
    <mergeCell ref="D103:E103"/>
    <mergeCell ref="B106:P106"/>
    <mergeCell ref="B109:N109"/>
    <mergeCell ref="B126:N126"/>
    <mergeCell ref="B128:B129"/>
    <mergeCell ref="C128:C129"/>
    <mergeCell ref="D128:D129"/>
    <mergeCell ref="E128:E129"/>
    <mergeCell ref="F128:F129"/>
    <mergeCell ref="G128:G129"/>
    <mergeCell ref="H128:H129"/>
    <mergeCell ref="I128:I129"/>
    <mergeCell ref="J128:L128"/>
    <mergeCell ref="P128:Q128"/>
    <mergeCell ref="P130:Q130"/>
    <mergeCell ref="D102:E102"/>
    <mergeCell ref="U93:V93"/>
    <mergeCell ref="P95:Q95"/>
    <mergeCell ref="B96:B97"/>
    <mergeCell ref="C96:C97"/>
    <mergeCell ref="D96:D97"/>
    <mergeCell ref="E96:E97"/>
    <mergeCell ref="F96:F97"/>
    <mergeCell ref="G96:G97"/>
    <mergeCell ref="H96:H97"/>
    <mergeCell ref="I96:I97"/>
    <mergeCell ref="M96:M97"/>
    <mergeCell ref="N96:N97"/>
    <mergeCell ref="O96:O97"/>
    <mergeCell ref="P96:Q97"/>
    <mergeCell ref="B99:N99"/>
    <mergeCell ref="P92:Q92"/>
    <mergeCell ref="B93:B94"/>
    <mergeCell ref="C93:C94"/>
    <mergeCell ref="D93:D94"/>
    <mergeCell ref="E93:E94"/>
    <mergeCell ref="F93:F94"/>
    <mergeCell ref="G93:G94"/>
    <mergeCell ref="H93:H94"/>
    <mergeCell ref="I93:I94"/>
    <mergeCell ref="P93:Q94"/>
    <mergeCell ref="N87:N88"/>
    <mergeCell ref="O87:O88"/>
    <mergeCell ref="P87:Q88"/>
    <mergeCell ref="P89:Q89"/>
    <mergeCell ref="P90:Q90"/>
    <mergeCell ref="P91:Q91"/>
    <mergeCell ref="P85:Q86"/>
    <mergeCell ref="B87:B88"/>
    <mergeCell ref="C87:C88"/>
    <mergeCell ref="D87:D88"/>
    <mergeCell ref="E87:E88"/>
    <mergeCell ref="F87:F88"/>
    <mergeCell ref="G87:G88"/>
    <mergeCell ref="H87:H88"/>
    <mergeCell ref="I87:I88"/>
    <mergeCell ref="M87:M88"/>
    <mergeCell ref="H85:H86"/>
    <mergeCell ref="I85:I86"/>
    <mergeCell ref="J85:L85"/>
    <mergeCell ref="M85:M86"/>
    <mergeCell ref="N85:N86"/>
    <mergeCell ref="O85:O86"/>
    <mergeCell ref="O66:P66"/>
    <mergeCell ref="O67:P67"/>
    <mergeCell ref="O77:P77"/>
    <mergeCell ref="B82:N82"/>
    <mergeCell ref="B85:B86"/>
    <mergeCell ref="C85:C86"/>
    <mergeCell ref="D85:D86"/>
    <mergeCell ref="E85:E86"/>
    <mergeCell ref="F85:F86"/>
    <mergeCell ref="G85:G86"/>
    <mergeCell ref="O68:P68"/>
    <mergeCell ref="O69:P69"/>
    <mergeCell ref="O70:P70"/>
    <mergeCell ref="O71:P71"/>
    <mergeCell ref="O72:P72"/>
    <mergeCell ref="O73:P73"/>
    <mergeCell ref="O74:P74"/>
    <mergeCell ref="O75:P75"/>
    <mergeCell ref="O76:P76"/>
    <mergeCell ref="C9:N9"/>
    <mergeCell ref="B2:P2"/>
    <mergeCell ref="B4:P4"/>
    <mergeCell ref="C6:N6"/>
    <mergeCell ref="C7:N7"/>
    <mergeCell ref="C8:N8"/>
    <mergeCell ref="O65:P65"/>
    <mergeCell ref="C10:E10"/>
    <mergeCell ref="B14:C19"/>
    <mergeCell ref="B20:C20"/>
    <mergeCell ref="E37:E38"/>
    <mergeCell ref="M40:N40"/>
    <mergeCell ref="B53:B54"/>
    <mergeCell ref="C53:C54"/>
    <mergeCell ref="D53:E53"/>
    <mergeCell ref="C57:N57"/>
    <mergeCell ref="B59:N59"/>
    <mergeCell ref="O62:P62"/>
    <mergeCell ref="O63:P63"/>
    <mergeCell ref="O64:P64"/>
  </mergeCells>
  <dataValidations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WVH22:WVH39 WLL22:WLL39 WBP22:WBP39 VRT22:VRT39 VHX22:VHX39 UYB22:UYB39 UOF22:UOF39 UEJ22:UEJ39 TUN22:TUN39 TKR22:TKR39 TAV22:TAV39 SQZ22:SQZ39 SHD22:SHD39 RXH22:RXH39 RNL22:RNL39 RDP22:RDP39 QTT22:QTT39 QJX22:QJX39 QAB22:QAB39 PQF22:PQF39 PGJ22:PGJ39 OWN22:OWN39 OMR22:OMR39 OCV22:OCV39 NSZ22:NSZ39 NJD22:NJD39 MZH22:MZH39 MPL22:MPL39 MFP22:MFP39 LVT22:LVT39 LLX22:LLX39 LCB22:LCB39 KSF22:KSF39 KIJ22:KIJ39 JYN22:JYN39 JOR22:JOR39 JEV22:JEV39 IUZ22:IUZ39 ILD22:ILD39 IBH22:IBH39 HRL22:HRL39 HHP22:HHP39 GXT22:GXT39 GNX22:GNX39 GEB22:GEB39 FUF22:FUF39 FKJ22:FKJ39 FAN22:FAN39 EQR22:EQR39 EGV22:EGV39 DWZ22:DWZ39 DND22:DND39 DDH22:DDH39 CTL22:CTL39 CJP22:CJP39 BZT22:BZT39 BPX22:BPX39 BGB22:BGB39 AWF22:AWF39 AMJ22:AMJ39 ACN22:ACN39 SR22:SR39 IV22:IV39">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WVE22:WVE39 WLI22:WLI39 WBM22:WBM39 VRQ22:VRQ39 VHU22:VHU39 UXY22:UXY39 UOC22:UOC39 UEG22:UEG39 TUK22:TUK39 TKO22:TKO39 TAS22:TAS39 SQW22:SQW39 SHA22:SHA39 RXE22:RXE39 RNI22:RNI39 RDM22:RDM39 QTQ22:QTQ39 QJU22:QJU39 PZY22:PZY39 PQC22:PQC39 PGG22:PGG39 OWK22:OWK39 OMO22:OMO39 OCS22:OCS39 NSW22:NSW39 NJA22:NJA39 MZE22:MZE39 MPI22:MPI39 MFM22:MFM39 LVQ22:LVQ39 LLU22:LLU39 LBY22:LBY39 KSC22:KSC39 KIG22:KIG39 JYK22:JYK39 JOO22:JOO39 JES22:JES39 IUW22:IUW39 ILA22:ILA39 IBE22:IBE39 HRI22:HRI39 HHM22:HHM39 GXQ22:GXQ39 GNU22:GNU39 GDY22:GDY39 FUC22:FUC39 FKG22:FKG39 FAK22:FAK39 EQO22:EQO39 EGS22:EGS39 DWW22:DWW39 DNA22:DNA39 DDE22:DDE39 CTI22:CTI39 CJM22:CJM39 BZQ22:BZQ39 BPU22:BPU39 BFY22:BFY39 AWC22:AWC39 AMG22:AMG39 ACK22:ACK39 SO22:SO39 IS22:IS39 A22:A39">
      <formula1>"1,2,3,4,5"</formula1>
    </dataValidation>
  </dataValidation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56"/>
  <sheetViews>
    <sheetView topLeftCell="A10" zoomScale="65" workbookViewId="0">
      <selection activeCell="G50" sqref="G50"/>
    </sheetView>
  </sheetViews>
  <sheetFormatPr baseColWidth="10" defaultRowHeight="15" x14ac:dyDescent="0.25"/>
  <cols>
    <col min="1" max="1" width="3.140625" style="1" bestFit="1" customWidth="1"/>
    <col min="2" max="2" width="102.7109375" style="1" bestFit="1" customWidth="1"/>
    <col min="3" max="3" width="31.140625" style="1" customWidth="1"/>
    <col min="4" max="4" width="43.570312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33.85546875" style="1" customWidth="1"/>
    <col min="17" max="17" width="53.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81" t="s">
        <v>0</v>
      </c>
      <c r="C2" s="1882"/>
      <c r="D2" s="1882"/>
      <c r="E2" s="1882"/>
      <c r="F2" s="1882"/>
      <c r="G2" s="1882"/>
      <c r="H2" s="1882"/>
      <c r="I2" s="1882"/>
      <c r="J2" s="1882"/>
      <c r="K2" s="1882"/>
      <c r="L2" s="1882"/>
      <c r="M2" s="1882"/>
      <c r="N2" s="1882"/>
      <c r="O2" s="1882"/>
      <c r="P2" s="1882"/>
    </row>
    <row r="4" spans="2:16" ht="26.25" x14ac:dyDescent="0.25">
      <c r="B4" s="1881" t="s">
        <v>1</v>
      </c>
      <c r="C4" s="1882"/>
      <c r="D4" s="1882"/>
      <c r="E4" s="1882"/>
      <c r="F4" s="1882"/>
      <c r="G4" s="1882"/>
      <c r="H4" s="1882"/>
      <c r="I4" s="1882"/>
      <c r="J4" s="1882"/>
      <c r="K4" s="1882"/>
      <c r="L4" s="1882"/>
      <c r="M4" s="1882"/>
      <c r="N4" s="1882"/>
      <c r="O4" s="1882"/>
      <c r="P4" s="1882"/>
    </row>
    <row r="5" spans="2:16" ht="15.75" thickBot="1" x14ac:dyDescent="0.3"/>
    <row r="6" spans="2:16" ht="21.75" thickBot="1" x14ac:dyDescent="0.3">
      <c r="B6" s="4" t="s">
        <v>2</v>
      </c>
      <c r="C6" s="1883" t="s">
        <v>806</v>
      </c>
      <c r="D6" s="1883"/>
      <c r="E6" s="1883"/>
      <c r="F6" s="1883"/>
      <c r="G6" s="1883"/>
      <c r="H6" s="1883"/>
      <c r="I6" s="1883"/>
      <c r="J6" s="1883"/>
      <c r="K6" s="1883"/>
      <c r="L6" s="1883"/>
      <c r="M6" s="1883"/>
      <c r="N6" s="1884"/>
    </row>
    <row r="7" spans="2:16" ht="16.5" thickBot="1" x14ac:dyDescent="0.3">
      <c r="B7" s="5" t="s">
        <v>4</v>
      </c>
      <c r="C7" s="1883" t="s">
        <v>807</v>
      </c>
      <c r="D7" s="1883"/>
      <c r="E7" s="1883"/>
      <c r="F7" s="1883"/>
      <c r="G7" s="1883"/>
      <c r="H7" s="1883"/>
      <c r="I7" s="1883"/>
      <c r="J7" s="1883"/>
      <c r="K7" s="1883"/>
      <c r="L7" s="1883"/>
      <c r="M7" s="1883"/>
      <c r="N7" s="1884"/>
    </row>
    <row r="8" spans="2:16" ht="16.5" thickBot="1" x14ac:dyDescent="0.3">
      <c r="B8" s="5" t="s">
        <v>5</v>
      </c>
      <c r="C8" s="1883" t="s">
        <v>808</v>
      </c>
      <c r="D8" s="1883"/>
      <c r="E8" s="1883"/>
      <c r="F8" s="1883"/>
      <c r="G8" s="1883"/>
      <c r="H8" s="1883"/>
      <c r="I8" s="1883"/>
      <c r="J8" s="1883"/>
      <c r="K8" s="1883"/>
      <c r="L8" s="1883"/>
      <c r="M8" s="1883"/>
      <c r="N8" s="1884"/>
    </row>
    <row r="9" spans="2:16" ht="16.5" thickBot="1" x14ac:dyDescent="0.3">
      <c r="B9" s="5" t="s">
        <v>6</v>
      </c>
      <c r="C9" s="1883" t="s">
        <v>809</v>
      </c>
      <c r="D9" s="1883"/>
      <c r="E9" s="1883"/>
      <c r="F9" s="1883"/>
      <c r="G9" s="1883"/>
      <c r="H9" s="1883"/>
      <c r="I9" s="1883"/>
      <c r="J9" s="1883"/>
      <c r="K9" s="1883"/>
      <c r="L9" s="1883"/>
      <c r="M9" s="1883"/>
      <c r="N9" s="1884"/>
    </row>
    <row r="10" spans="2:16" ht="16.5" thickBot="1" x14ac:dyDescent="0.3">
      <c r="B10" s="5" t="s">
        <v>7</v>
      </c>
      <c r="C10" s="1891">
        <v>47</v>
      </c>
      <c r="D10" s="1891"/>
      <c r="E10" s="1892"/>
      <c r="F10" s="6"/>
      <c r="G10" s="6"/>
      <c r="H10" s="6"/>
      <c r="I10" s="6"/>
      <c r="J10" s="6"/>
      <c r="K10" s="6"/>
      <c r="L10" s="6"/>
      <c r="M10" s="6"/>
      <c r="N10" s="8"/>
    </row>
    <row r="11" spans="2:16" ht="16.5" thickBot="1" x14ac:dyDescent="0.3">
      <c r="B11" s="9" t="s">
        <v>8</v>
      </c>
      <c r="C11" s="313">
        <v>41970</v>
      </c>
      <c r="D11" s="11"/>
      <c r="E11" s="11"/>
      <c r="F11" s="11"/>
      <c r="G11" s="11"/>
      <c r="H11" s="11"/>
      <c r="I11" s="11"/>
      <c r="J11" s="11"/>
      <c r="K11" s="11"/>
      <c r="L11" s="11"/>
      <c r="M11" s="11"/>
      <c r="N11" s="13"/>
    </row>
    <row r="12" spans="2:16" ht="15.75" x14ac:dyDescent="0.25">
      <c r="B12" s="14"/>
      <c r="C12" s="244"/>
      <c r="D12" s="16"/>
      <c r="E12" s="16"/>
      <c r="F12" s="16"/>
      <c r="G12" s="16"/>
      <c r="H12" s="16"/>
      <c r="I12" s="1523"/>
      <c r="J12" s="1523"/>
      <c r="K12" s="1523"/>
      <c r="L12" s="1523"/>
      <c r="M12" s="1523"/>
      <c r="N12" s="16"/>
    </row>
    <row r="13" spans="2:16" x14ac:dyDescent="0.25">
      <c r="I13" s="1523"/>
      <c r="J13" s="1523"/>
      <c r="K13" s="1523"/>
      <c r="L13" s="1523"/>
      <c r="M13" s="1523"/>
      <c r="N13" s="17"/>
    </row>
    <row r="14" spans="2:16" x14ac:dyDescent="0.25">
      <c r="B14" s="1893" t="s">
        <v>10</v>
      </c>
      <c r="C14" s="1893"/>
      <c r="D14" s="1471" t="s">
        <v>11</v>
      </c>
      <c r="E14" s="1471" t="s">
        <v>12</v>
      </c>
      <c r="F14" s="1471" t="s">
        <v>13</v>
      </c>
      <c r="G14" s="19"/>
      <c r="I14" s="20"/>
      <c r="J14" s="20"/>
      <c r="K14" s="20"/>
      <c r="L14" s="20"/>
      <c r="M14" s="20"/>
      <c r="N14" s="17"/>
    </row>
    <row r="15" spans="2:16" x14ac:dyDescent="0.25">
      <c r="B15" s="1893"/>
      <c r="C15" s="1893"/>
      <c r="D15" s="1471">
        <v>47</v>
      </c>
      <c r="E15" s="245">
        <v>1773739831</v>
      </c>
      <c r="F15" s="314">
        <f>272+495</f>
        <v>767</v>
      </c>
      <c r="G15" s="24"/>
      <c r="I15" s="25"/>
      <c r="J15" s="25"/>
      <c r="K15" s="25"/>
      <c r="L15" s="25"/>
      <c r="M15" s="25"/>
      <c r="N15" s="17"/>
    </row>
    <row r="16" spans="2:16" x14ac:dyDescent="0.25">
      <c r="B16" s="1893"/>
      <c r="C16" s="1893"/>
      <c r="D16" s="1471"/>
      <c r="E16" s="245"/>
      <c r="F16" s="314"/>
      <c r="G16" s="24"/>
      <c r="I16" s="25"/>
      <c r="J16" s="25"/>
      <c r="K16" s="25"/>
      <c r="L16" s="25"/>
      <c r="M16" s="25"/>
      <c r="N16" s="17"/>
    </row>
    <row r="17" spans="1:14" x14ac:dyDescent="0.25">
      <c r="B17" s="1893"/>
      <c r="C17" s="1893"/>
      <c r="D17" s="1471"/>
      <c r="E17" s="245"/>
      <c r="F17" s="314"/>
      <c r="G17" s="24"/>
      <c r="I17" s="25"/>
      <c r="J17" s="25"/>
      <c r="K17" s="25"/>
      <c r="L17" s="25"/>
      <c r="M17" s="25"/>
      <c r="N17" s="17"/>
    </row>
    <row r="18" spans="1:14" x14ac:dyDescent="0.25">
      <c r="B18" s="1893"/>
      <c r="C18" s="1893"/>
      <c r="D18" s="1471"/>
      <c r="E18" s="30"/>
      <c r="F18" s="314"/>
      <c r="G18" s="24"/>
      <c r="H18" s="28"/>
      <c r="I18" s="25"/>
      <c r="J18" s="25"/>
      <c r="K18" s="25"/>
      <c r="L18" s="25"/>
      <c r="M18" s="25"/>
      <c r="N18" s="29"/>
    </row>
    <row r="19" spans="1:14" x14ac:dyDescent="0.25">
      <c r="B19" s="1893"/>
      <c r="C19" s="1893"/>
      <c r="D19" s="1471"/>
      <c r="E19" s="30"/>
      <c r="F19" s="314"/>
      <c r="G19" s="24"/>
      <c r="H19" s="28"/>
      <c r="I19" s="1556"/>
      <c r="J19" s="1556"/>
      <c r="K19" s="1556"/>
      <c r="L19" s="1556"/>
      <c r="M19" s="1556"/>
      <c r="N19" s="29"/>
    </row>
    <row r="20" spans="1:14" x14ac:dyDescent="0.25">
      <c r="B20" s="1893"/>
      <c r="C20" s="1893"/>
      <c r="D20" s="1471"/>
      <c r="E20" s="30"/>
      <c r="F20" s="314"/>
      <c r="G20" s="24"/>
      <c r="H20" s="28"/>
      <c r="I20" s="1523"/>
      <c r="J20" s="1523"/>
      <c r="K20" s="1523"/>
      <c r="L20" s="1523"/>
      <c r="M20" s="1523"/>
      <c r="N20" s="29"/>
    </row>
    <row r="21" spans="1:14" x14ac:dyDescent="0.25">
      <c r="B21" s="1893"/>
      <c r="C21" s="1893"/>
      <c r="D21" s="1471"/>
      <c r="E21" s="30"/>
      <c r="F21" s="314"/>
      <c r="G21" s="24"/>
      <c r="H21" s="28"/>
      <c r="I21" s="1523"/>
      <c r="J21" s="1523"/>
      <c r="K21" s="1523"/>
      <c r="L21" s="1523"/>
      <c r="M21" s="1523"/>
      <c r="N21" s="29"/>
    </row>
    <row r="22" spans="1:14" ht="15.75" thickBot="1" x14ac:dyDescent="0.3">
      <c r="B22" s="1894" t="s">
        <v>14</v>
      </c>
      <c r="C22" s="1895"/>
      <c r="D22" s="1471"/>
      <c r="E22" s="31"/>
      <c r="F22" s="314">
        <f>SUM(F15:F21)</f>
        <v>767</v>
      </c>
      <c r="G22" s="24"/>
      <c r="H22" s="28"/>
      <c r="I22" s="1523"/>
      <c r="J22" s="1523"/>
      <c r="K22" s="1523"/>
      <c r="L22" s="1523"/>
      <c r="M22" s="1523"/>
      <c r="N22" s="29"/>
    </row>
    <row r="23" spans="1:14" ht="45.75" thickBot="1" x14ac:dyDescent="0.3">
      <c r="A23" s="32"/>
      <c r="B23" s="33" t="s">
        <v>15</v>
      </c>
      <c r="C23" s="33" t="s">
        <v>16</v>
      </c>
      <c r="E23" s="20"/>
      <c r="F23" s="20"/>
      <c r="G23" s="20"/>
      <c r="H23" s="20"/>
      <c r="I23" s="35"/>
      <c r="J23" s="35"/>
      <c r="K23" s="35"/>
      <c r="L23" s="35"/>
      <c r="M23" s="35"/>
    </row>
    <row r="24" spans="1:14" ht="15.75" thickBot="1" x14ac:dyDescent="0.3">
      <c r="A24" s="37">
        <v>1</v>
      </c>
      <c r="C24" s="248">
        <f>+F22*80/100</f>
        <v>613.6</v>
      </c>
      <c r="D24" s="39"/>
      <c r="E24" s="315">
        <f>E15</f>
        <v>1773739831</v>
      </c>
      <c r="F24" s="41"/>
      <c r="G24" s="41"/>
      <c r="H24" s="41"/>
      <c r="I24" s="42"/>
      <c r="J24" s="42"/>
      <c r="K24" s="42"/>
      <c r="L24" s="42"/>
      <c r="M24" s="42"/>
    </row>
    <row r="25" spans="1:14" x14ac:dyDescent="0.25">
      <c r="A25" s="44"/>
      <c r="C25" s="250"/>
      <c r="D25" s="25"/>
      <c r="E25" s="46"/>
      <c r="F25" s="41"/>
      <c r="G25" s="41"/>
      <c r="H25" s="41"/>
      <c r="I25" s="42"/>
      <c r="J25" s="42"/>
      <c r="K25" s="42"/>
      <c r="L25" s="42"/>
      <c r="M25" s="42"/>
    </row>
    <row r="26" spans="1:14" x14ac:dyDescent="0.25">
      <c r="A26" s="44"/>
      <c r="C26" s="250"/>
      <c r="D26" s="25"/>
      <c r="E26" s="46"/>
      <c r="F26" s="41"/>
      <c r="G26" s="41"/>
      <c r="H26" s="41"/>
      <c r="I26" s="42"/>
      <c r="J26" s="42"/>
      <c r="K26" s="42"/>
      <c r="L26" s="42"/>
      <c r="M26" s="42"/>
    </row>
    <row r="27" spans="1:14" x14ac:dyDescent="0.25">
      <c r="A27" s="44"/>
      <c r="B27" s="47" t="s">
        <v>810</v>
      </c>
      <c r="C27"/>
      <c r="D27"/>
      <c r="E27"/>
      <c r="F27"/>
      <c r="G27"/>
      <c r="H27"/>
      <c r="I27" s="1523"/>
      <c r="J27" s="1523"/>
      <c r="K27" s="1523"/>
      <c r="L27" s="1523"/>
      <c r="M27" s="1523"/>
      <c r="N27" s="17"/>
    </row>
    <row r="28" spans="1:14" x14ac:dyDescent="0.25">
      <c r="A28" s="44"/>
      <c r="B28"/>
      <c r="C28"/>
      <c r="D28"/>
      <c r="E28"/>
      <c r="F28"/>
      <c r="G28"/>
      <c r="H28"/>
      <c r="I28" s="1523"/>
      <c r="J28" s="1523"/>
      <c r="K28" s="1523"/>
      <c r="L28" s="1523"/>
      <c r="M28" s="1523"/>
      <c r="N28" s="17"/>
    </row>
    <row r="29" spans="1:14" x14ac:dyDescent="0.25">
      <c r="A29" s="44"/>
      <c r="B29" s="49" t="s">
        <v>18</v>
      </c>
      <c r="C29" s="49" t="s">
        <v>19</v>
      </c>
      <c r="D29" s="49" t="s">
        <v>20</v>
      </c>
      <c r="E29"/>
      <c r="F29"/>
      <c r="G29"/>
      <c r="H29"/>
      <c r="I29" s="1523"/>
      <c r="J29" s="1523"/>
      <c r="K29" s="1523"/>
      <c r="L29" s="1523"/>
      <c r="M29" s="1523"/>
      <c r="N29" s="17"/>
    </row>
    <row r="30" spans="1:14" x14ac:dyDescent="0.25">
      <c r="A30" s="44"/>
      <c r="B30" s="51" t="s">
        <v>21</v>
      </c>
      <c r="C30" s="1488"/>
      <c r="D30" s="1488" t="s">
        <v>22</v>
      </c>
      <c r="E30"/>
      <c r="F30"/>
      <c r="G30"/>
      <c r="H30"/>
      <c r="I30" s="1523"/>
      <c r="J30" s="1523"/>
      <c r="K30" s="1523"/>
      <c r="L30" s="1523"/>
      <c r="M30" s="1523"/>
      <c r="N30" s="17"/>
    </row>
    <row r="31" spans="1:14" x14ac:dyDescent="0.25">
      <c r="A31" s="44"/>
      <c r="B31" s="51" t="s">
        <v>23</v>
      </c>
      <c r="C31" s="1488" t="s">
        <v>811</v>
      </c>
      <c r="D31" s="1488"/>
      <c r="E31"/>
      <c r="F31"/>
      <c r="G31"/>
      <c r="H31"/>
      <c r="I31" s="1523"/>
      <c r="J31" s="1523"/>
      <c r="K31" s="1523"/>
      <c r="L31" s="1523"/>
      <c r="M31" s="1523"/>
      <c r="N31" s="17"/>
    </row>
    <row r="32" spans="1:14" x14ac:dyDescent="0.25">
      <c r="A32" s="44"/>
      <c r="B32" s="51" t="s">
        <v>24</v>
      </c>
      <c r="C32" s="1488" t="s">
        <v>22</v>
      </c>
      <c r="D32" s="1488"/>
      <c r="E32"/>
      <c r="F32"/>
      <c r="G32"/>
      <c r="H32"/>
      <c r="I32" s="1523"/>
      <c r="J32" s="1523"/>
      <c r="K32" s="1523"/>
      <c r="L32" s="1523"/>
      <c r="M32" s="1523"/>
      <c r="N32" s="17"/>
    </row>
    <row r="33" spans="1:17" x14ac:dyDescent="0.25">
      <c r="A33" s="44"/>
      <c r="B33" s="51" t="s">
        <v>25</v>
      </c>
      <c r="C33" s="1488"/>
      <c r="D33" s="1488" t="s">
        <v>22</v>
      </c>
      <c r="E33"/>
      <c r="F33"/>
      <c r="G33"/>
      <c r="H33"/>
      <c r="I33" s="1523"/>
      <c r="J33" s="1523"/>
      <c r="K33" s="1523"/>
      <c r="L33" s="1523"/>
      <c r="M33" s="1523"/>
      <c r="N33" s="17"/>
    </row>
    <row r="34" spans="1:17" x14ac:dyDescent="0.25">
      <c r="A34" s="44"/>
      <c r="B34"/>
      <c r="C34"/>
      <c r="D34"/>
      <c r="E34"/>
      <c r="F34"/>
      <c r="G34"/>
      <c r="H34"/>
      <c r="I34" s="1523"/>
      <c r="J34" s="1523"/>
      <c r="K34" s="1523"/>
      <c r="L34" s="1523"/>
      <c r="M34" s="1523"/>
      <c r="N34" s="17"/>
    </row>
    <row r="35" spans="1:17" x14ac:dyDescent="0.25">
      <c r="A35" s="44"/>
      <c r="B35"/>
      <c r="C35"/>
      <c r="D35"/>
      <c r="E35"/>
      <c r="F35"/>
      <c r="G35"/>
      <c r="H35"/>
      <c r="I35" s="1523"/>
      <c r="J35" s="1523"/>
      <c r="K35" s="1523"/>
      <c r="L35" s="1523"/>
      <c r="M35" s="1523"/>
      <c r="N35" s="17"/>
    </row>
    <row r="36" spans="1:17" x14ac:dyDescent="0.25">
      <c r="A36" s="44"/>
      <c r="B36" s="47" t="s">
        <v>812</v>
      </c>
      <c r="C36"/>
      <c r="D36"/>
      <c r="E36"/>
      <c r="F36"/>
      <c r="G36"/>
      <c r="H36"/>
      <c r="I36" s="1523"/>
      <c r="J36" s="1523"/>
      <c r="K36" s="1523"/>
      <c r="L36" s="1523"/>
      <c r="M36" s="1523"/>
      <c r="N36" s="17"/>
    </row>
    <row r="37" spans="1:17" x14ac:dyDescent="0.25">
      <c r="A37" s="44"/>
      <c r="B37"/>
      <c r="C37"/>
      <c r="D37"/>
      <c r="E37"/>
      <c r="F37"/>
      <c r="G37"/>
      <c r="H37"/>
      <c r="I37" s="1523"/>
      <c r="J37" s="1523"/>
      <c r="K37" s="1523"/>
      <c r="L37" s="1523"/>
      <c r="M37" s="1523"/>
      <c r="N37" s="17"/>
    </row>
    <row r="38" spans="1:17" x14ac:dyDescent="0.25">
      <c r="A38" s="44"/>
      <c r="B38"/>
      <c r="C38"/>
      <c r="D38"/>
      <c r="E38"/>
      <c r="F38"/>
      <c r="G38"/>
      <c r="H38"/>
      <c r="I38" s="1523"/>
      <c r="J38" s="1523"/>
      <c r="K38" s="1523"/>
      <c r="L38" s="1523"/>
      <c r="M38" s="1523"/>
      <c r="N38" s="17"/>
    </row>
    <row r="39" spans="1:17" x14ac:dyDescent="0.25">
      <c r="A39" s="44"/>
      <c r="B39" s="49" t="s">
        <v>18</v>
      </c>
      <c r="C39" s="49" t="s">
        <v>27</v>
      </c>
      <c r="D39" s="55" t="s">
        <v>28</v>
      </c>
      <c r="E39" s="55" t="s">
        <v>29</v>
      </c>
      <c r="F39"/>
      <c r="G39"/>
      <c r="H39"/>
      <c r="I39" s="1523"/>
      <c r="J39" s="1523"/>
      <c r="K39" s="1523"/>
      <c r="L39" s="1523"/>
      <c r="M39" s="1523"/>
      <c r="N39" s="17"/>
    </row>
    <row r="40" spans="1:17" ht="28.5" x14ac:dyDescent="0.25">
      <c r="A40" s="44"/>
      <c r="B40" s="56" t="s">
        <v>30</v>
      </c>
      <c r="C40" s="252">
        <v>40</v>
      </c>
      <c r="D40" s="1488">
        <v>20</v>
      </c>
      <c r="E40" s="1885">
        <f>+D40+D41</f>
        <v>20</v>
      </c>
      <c r="F40"/>
      <c r="G40"/>
      <c r="H40"/>
      <c r="I40" s="1523"/>
      <c r="J40" s="1523"/>
      <c r="K40" s="1523"/>
      <c r="L40" s="1523"/>
      <c r="M40" s="1523"/>
      <c r="N40" s="17"/>
    </row>
    <row r="41" spans="1:17" ht="42.75" x14ac:dyDescent="0.25">
      <c r="A41" s="44"/>
      <c r="B41" s="56" t="s">
        <v>31</v>
      </c>
      <c r="C41" s="252">
        <v>60</v>
      </c>
      <c r="D41" s="1488">
        <f>+F155</f>
        <v>0</v>
      </c>
      <c r="E41" s="1886"/>
      <c r="F41"/>
      <c r="G41"/>
      <c r="H41"/>
      <c r="I41" s="1523"/>
      <c r="J41" s="1523"/>
      <c r="K41" s="681"/>
      <c r="L41" s="1523"/>
      <c r="M41" s="1523"/>
      <c r="N41" s="17"/>
    </row>
    <row r="42" spans="1:17" x14ac:dyDescent="0.25">
      <c r="A42" s="44"/>
      <c r="C42" s="250"/>
      <c r="D42" s="25"/>
      <c r="E42" s="46"/>
      <c r="F42" s="41"/>
      <c r="G42" s="41"/>
      <c r="H42" s="41"/>
      <c r="I42" s="42"/>
      <c r="J42" s="42"/>
      <c r="K42" s="42"/>
      <c r="L42" s="42"/>
      <c r="M42" s="42"/>
    </row>
    <row r="43" spans="1:17" x14ac:dyDescent="0.25">
      <c r="A43" s="44"/>
      <c r="C43" s="250"/>
      <c r="D43" s="25"/>
      <c r="E43" s="46"/>
      <c r="F43" s="41"/>
      <c r="G43" s="41"/>
      <c r="H43" s="41"/>
      <c r="I43" s="42"/>
      <c r="J43" s="42"/>
      <c r="K43" s="42"/>
      <c r="L43" s="42"/>
      <c r="M43" s="42"/>
    </row>
    <row r="44" spans="1:17" x14ac:dyDescent="0.25">
      <c r="A44" s="44"/>
      <c r="C44" s="250"/>
      <c r="D44" s="25"/>
      <c r="E44" s="46"/>
      <c r="F44" s="41"/>
      <c r="G44" s="41"/>
      <c r="H44" s="41"/>
      <c r="I44" s="42"/>
      <c r="J44" s="42"/>
      <c r="K44" s="42"/>
      <c r="L44" s="42"/>
      <c r="M44" s="42"/>
    </row>
    <row r="45" spans="1:17" ht="15.75" thickBot="1" x14ac:dyDescent="0.3">
      <c r="M45" s="1887" t="s">
        <v>32</v>
      </c>
      <c r="N45" s="1887"/>
    </row>
    <row r="46" spans="1:17" x14ac:dyDescent="0.25">
      <c r="B46" s="47" t="s">
        <v>33</v>
      </c>
      <c r="M46" s="58"/>
      <c r="N46" s="58"/>
    </row>
    <row r="47" spans="1:17" ht="15.75" thickBot="1" x14ac:dyDescent="0.3">
      <c r="M47" s="58"/>
      <c r="N47" s="58"/>
    </row>
    <row r="48" spans="1:17" s="1523" customFormat="1" ht="60" x14ac:dyDescent="0.25">
      <c r="B48" s="155" t="s">
        <v>34</v>
      </c>
      <c r="C48" s="155" t="s">
        <v>35</v>
      </c>
      <c r="D48" s="155" t="s">
        <v>36</v>
      </c>
      <c r="E48" s="155" t="s">
        <v>37</v>
      </c>
      <c r="F48" s="155" t="s">
        <v>38</v>
      </c>
      <c r="G48" s="155" t="s">
        <v>39</v>
      </c>
      <c r="H48" s="155" t="s">
        <v>40</v>
      </c>
      <c r="I48" s="155" t="s">
        <v>41</v>
      </c>
      <c r="J48" s="155" t="s">
        <v>42</v>
      </c>
      <c r="K48" s="155" t="s">
        <v>43</v>
      </c>
      <c r="L48" s="155" t="s">
        <v>44</v>
      </c>
      <c r="M48" s="157" t="s">
        <v>45</v>
      </c>
      <c r="N48" s="155" t="s">
        <v>46</v>
      </c>
      <c r="O48" s="155" t="s">
        <v>47</v>
      </c>
      <c r="P48" s="1472" t="s">
        <v>48</v>
      </c>
      <c r="Q48" s="1472" t="s">
        <v>49</v>
      </c>
    </row>
    <row r="49" spans="1:26" s="76" customFormat="1" x14ac:dyDescent="0.25">
      <c r="A49" s="62">
        <v>1</v>
      </c>
      <c r="B49" s="77" t="s">
        <v>807</v>
      </c>
      <c r="C49" s="79" t="s">
        <v>807</v>
      </c>
      <c r="D49" s="77" t="s">
        <v>813</v>
      </c>
      <c r="E49" s="301" t="s">
        <v>814</v>
      </c>
      <c r="F49" s="164" t="s">
        <v>19</v>
      </c>
      <c r="G49" s="302">
        <v>1</v>
      </c>
      <c r="H49" s="303">
        <v>41254</v>
      </c>
      <c r="I49" s="682">
        <v>41851</v>
      </c>
      <c r="J49" s="166" t="s">
        <v>20</v>
      </c>
      <c r="K49" s="304">
        <v>19.63</v>
      </c>
      <c r="L49" s="304">
        <v>0</v>
      </c>
      <c r="M49" s="301">
        <f>377+376</f>
        <v>753</v>
      </c>
      <c r="N49" s="301">
        <f t="shared" ref="N49:N54" si="0">+M49*G49</f>
        <v>753</v>
      </c>
      <c r="O49" s="170">
        <v>2373358863</v>
      </c>
      <c r="P49" s="170" t="s">
        <v>815</v>
      </c>
      <c r="Q49" s="74"/>
      <c r="R49" s="75"/>
      <c r="S49" s="75"/>
      <c r="T49" s="75"/>
      <c r="U49" s="75"/>
      <c r="V49" s="75"/>
      <c r="W49" s="75"/>
      <c r="X49" s="75"/>
      <c r="Y49" s="75"/>
      <c r="Z49" s="75"/>
    </row>
    <row r="50" spans="1:26" s="76" customFormat="1" ht="195" x14ac:dyDescent="0.25">
      <c r="A50" s="62">
        <f>+A49+1</f>
        <v>2</v>
      </c>
      <c r="B50" s="77" t="s">
        <v>808</v>
      </c>
      <c r="C50" s="79" t="s">
        <v>193</v>
      </c>
      <c r="D50" s="77" t="s">
        <v>458</v>
      </c>
      <c r="E50" s="301">
        <v>2111143</v>
      </c>
      <c r="F50" s="164" t="s">
        <v>19</v>
      </c>
      <c r="G50" s="302">
        <v>1</v>
      </c>
      <c r="H50" s="303">
        <v>40751</v>
      </c>
      <c r="I50" s="303">
        <v>40949</v>
      </c>
      <c r="J50" s="166" t="s">
        <v>20</v>
      </c>
      <c r="K50" s="680">
        <v>0</v>
      </c>
      <c r="L50" s="680">
        <v>6.2</v>
      </c>
      <c r="M50" s="304">
        <v>0</v>
      </c>
      <c r="N50" s="301">
        <f t="shared" si="0"/>
        <v>0</v>
      </c>
      <c r="O50" s="170">
        <v>361324438</v>
      </c>
      <c r="P50" s="170" t="s">
        <v>816</v>
      </c>
      <c r="Q50" s="74" t="s">
        <v>817</v>
      </c>
      <c r="R50" s="75"/>
      <c r="S50" s="75"/>
      <c r="T50" s="75"/>
      <c r="U50" s="75"/>
      <c r="V50" s="75"/>
      <c r="W50" s="75"/>
      <c r="X50" s="75"/>
      <c r="Y50" s="75"/>
      <c r="Z50" s="75"/>
    </row>
    <row r="51" spans="1:26" s="76" customFormat="1" ht="195" x14ac:dyDescent="0.25">
      <c r="A51" s="62">
        <f>+A50+1</f>
        <v>3</v>
      </c>
      <c r="B51" s="77" t="s">
        <v>808</v>
      </c>
      <c r="C51" s="79" t="s">
        <v>193</v>
      </c>
      <c r="D51" s="77" t="s">
        <v>458</v>
      </c>
      <c r="E51" s="301">
        <v>2111146</v>
      </c>
      <c r="F51" s="164" t="s">
        <v>19</v>
      </c>
      <c r="G51" s="302">
        <v>1</v>
      </c>
      <c r="H51" s="303">
        <f>H50</f>
        <v>40751</v>
      </c>
      <c r="I51" s="303">
        <f>I50</f>
        <v>40949</v>
      </c>
      <c r="J51" s="166" t="s">
        <v>20</v>
      </c>
      <c r="K51" s="680">
        <v>0</v>
      </c>
      <c r="L51" s="680">
        <v>6.2</v>
      </c>
      <c r="M51" s="304">
        <v>0</v>
      </c>
      <c r="N51" s="301">
        <f t="shared" si="0"/>
        <v>0</v>
      </c>
      <c r="O51" s="170">
        <v>338637911</v>
      </c>
      <c r="P51" s="170" t="s">
        <v>818</v>
      </c>
      <c r="Q51" s="74" t="s">
        <v>817</v>
      </c>
      <c r="R51" s="75"/>
      <c r="S51" s="75"/>
      <c r="T51" s="75"/>
      <c r="U51" s="75"/>
      <c r="V51" s="75"/>
      <c r="W51" s="75"/>
      <c r="X51" s="75"/>
      <c r="Y51" s="75"/>
      <c r="Z51" s="75"/>
    </row>
    <row r="52" spans="1:26" s="76" customFormat="1" ht="60" x14ac:dyDescent="0.25">
      <c r="A52" s="62">
        <f>+A51+1</f>
        <v>4</v>
      </c>
      <c r="B52" s="77" t="s">
        <v>808</v>
      </c>
      <c r="C52" s="79" t="s">
        <v>808</v>
      </c>
      <c r="D52" s="77" t="s">
        <v>819</v>
      </c>
      <c r="E52" s="301">
        <v>776</v>
      </c>
      <c r="F52" s="164" t="s">
        <v>19</v>
      </c>
      <c r="G52" s="302">
        <v>1</v>
      </c>
      <c r="H52" s="303">
        <v>41548</v>
      </c>
      <c r="I52" s="682">
        <v>41943</v>
      </c>
      <c r="J52" s="166" t="s">
        <v>20</v>
      </c>
      <c r="K52" s="304">
        <v>2</v>
      </c>
      <c r="L52" s="304">
        <v>7</v>
      </c>
      <c r="M52" s="301">
        <v>726</v>
      </c>
      <c r="N52" s="301">
        <f t="shared" si="0"/>
        <v>726</v>
      </c>
      <c r="O52" s="170">
        <v>1818119876</v>
      </c>
      <c r="P52" s="170" t="s">
        <v>820</v>
      </c>
      <c r="Q52" s="74" t="s">
        <v>821</v>
      </c>
      <c r="R52" s="75"/>
      <c r="S52" s="75"/>
      <c r="T52" s="75"/>
      <c r="U52" s="75"/>
      <c r="V52" s="75"/>
      <c r="W52" s="75"/>
      <c r="X52" s="75"/>
      <c r="Y52" s="75"/>
      <c r="Z52" s="75"/>
    </row>
    <row r="53" spans="1:26" s="76" customFormat="1" ht="90" x14ac:dyDescent="0.25">
      <c r="A53" s="62">
        <f>+A52+1</f>
        <v>5</v>
      </c>
      <c r="B53" s="77" t="s">
        <v>808</v>
      </c>
      <c r="C53" s="79" t="s">
        <v>808</v>
      </c>
      <c r="D53" s="77" t="s">
        <v>819</v>
      </c>
      <c r="E53" s="301">
        <v>726</v>
      </c>
      <c r="F53" s="164" t="s">
        <v>19</v>
      </c>
      <c r="G53" s="302">
        <v>1</v>
      </c>
      <c r="H53" s="303">
        <v>41893</v>
      </c>
      <c r="I53" s="303">
        <v>42004</v>
      </c>
      <c r="J53" s="166" t="s">
        <v>20</v>
      </c>
      <c r="K53" s="304">
        <v>0</v>
      </c>
      <c r="L53" s="304">
        <v>0.63</v>
      </c>
      <c r="M53" s="304">
        <v>75</v>
      </c>
      <c r="N53" s="301">
        <f t="shared" si="0"/>
        <v>75</v>
      </c>
      <c r="O53" s="170">
        <v>68594651</v>
      </c>
      <c r="P53" s="170">
        <v>238</v>
      </c>
      <c r="Q53" s="74" t="s">
        <v>822</v>
      </c>
      <c r="R53" s="75"/>
      <c r="S53" s="75"/>
      <c r="T53" s="75"/>
      <c r="U53" s="75"/>
      <c r="V53" s="75"/>
      <c r="W53" s="75"/>
      <c r="X53" s="75"/>
      <c r="Y53" s="75"/>
      <c r="Z53" s="75"/>
    </row>
    <row r="54" spans="1:26" s="76" customFormat="1" ht="120" x14ac:dyDescent="0.25">
      <c r="A54" s="62">
        <f>+A53+1</f>
        <v>6</v>
      </c>
      <c r="B54" s="77" t="s">
        <v>808</v>
      </c>
      <c r="C54" s="79" t="s">
        <v>808</v>
      </c>
      <c r="D54" s="77" t="s">
        <v>819</v>
      </c>
      <c r="E54" s="301">
        <v>742</v>
      </c>
      <c r="F54" s="164"/>
      <c r="G54" s="302">
        <v>1</v>
      </c>
      <c r="H54" s="303">
        <v>41914</v>
      </c>
      <c r="I54" s="303">
        <v>42034</v>
      </c>
      <c r="J54" s="166" t="s">
        <v>20</v>
      </c>
      <c r="K54" s="304">
        <v>0</v>
      </c>
      <c r="L54" s="304">
        <v>0</v>
      </c>
      <c r="M54" s="304">
        <v>572</v>
      </c>
      <c r="N54" s="301">
        <f t="shared" si="0"/>
        <v>572</v>
      </c>
      <c r="O54" s="170">
        <v>176280222</v>
      </c>
      <c r="P54" s="170">
        <v>238</v>
      </c>
      <c r="Q54" s="74" t="s">
        <v>2185</v>
      </c>
      <c r="R54" s="75"/>
      <c r="S54" s="75"/>
      <c r="T54" s="75"/>
      <c r="U54" s="75"/>
      <c r="V54" s="75"/>
      <c r="W54" s="75"/>
      <c r="X54" s="75"/>
      <c r="Y54" s="75"/>
      <c r="Z54" s="75"/>
    </row>
    <row r="55" spans="1:26" s="76" customFormat="1" x14ac:dyDescent="0.25">
      <c r="A55" s="62"/>
      <c r="B55" s="162" t="s">
        <v>29</v>
      </c>
      <c r="C55" s="79"/>
      <c r="D55" s="77"/>
      <c r="E55" s="301"/>
      <c r="F55" s="164"/>
      <c r="G55" s="302"/>
      <c r="H55" s="164"/>
      <c r="I55" s="166"/>
      <c r="J55" s="166"/>
      <c r="K55" s="304">
        <f>SUM(K49:K54)</f>
        <v>21.63</v>
      </c>
      <c r="L55" s="168">
        <f>SUM(L49:L54)</f>
        <v>20.029999999999998</v>
      </c>
      <c r="M55" s="167"/>
      <c r="N55" s="167">
        <f>SUM(N49:N54)</f>
        <v>2126</v>
      </c>
      <c r="O55" s="170"/>
      <c r="P55" s="170"/>
      <c r="Q55" s="88"/>
    </row>
    <row r="56" spans="1:26" s="100" customFormat="1" x14ac:dyDescent="0.25">
      <c r="E56" s="102"/>
    </row>
    <row r="57" spans="1:26" s="100" customFormat="1" x14ac:dyDescent="0.25">
      <c r="B57" s="1888" t="s">
        <v>60</v>
      </c>
      <c r="C57" s="1888" t="s">
        <v>61</v>
      </c>
      <c r="D57" s="1890" t="s">
        <v>62</v>
      </c>
      <c r="E57" s="1890"/>
    </row>
    <row r="58" spans="1:26" s="100" customFormat="1" x14ac:dyDescent="0.25">
      <c r="B58" s="1889"/>
      <c r="C58" s="1889"/>
      <c r="D58" s="1470" t="s">
        <v>63</v>
      </c>
      <c r="E58" s="105" t="s">
        <v>64</v>
      </c>
    </row>
    <row r="59" spans="1:26" s="100" customFormat="1" ht="18.75" x14ac:dyDescent="0.25">
      <c r="B59" s="106" t="s">
        <v>65</v>
      </c>
      <c r="C59" s="107">
        <f>+K55</f>
        <v>21.63</v>
      </c>
      <c r="D59" s="1597" t="s">
        <v>811</v>
      </c>
      <c r="E59" s="109"/>
      <c r="F59" s="110"/>
      <c r="G59" s="110"/>
      <c r="H59" s="110"/>
      <c r="I59" s="110"/>
      <c r="J59" s="110"/>
      <c r="K59" s="110"/>
      <c r="L59" s="110"/>
      <c r="M59" s="110"/>
    </row>
    <row r="60" spans="1:26" s="100" customFormat="1" x14ac:dyDescent="0.25">
      <c r="B60" s="106" t="s">
        <v>66</v>
      </c>
      <c r="C60" s="386">
        <f>726+753</f>
        <v>1479</v>
      </c>
      <c r="D60" s="1597" t="s">
        <v>811</v>
      </c>
      <c r="E60" s="109"/>
    </row>
    <row r="61" spans="1:26" s="100" customFormat="1" x14ac:dyDescent="0.25">
      <c r="B61" s="112"/>
      <c r="C61" s="1901"/>
      <c r="D61" s="1901"/>
      <c r="E61" s="1901"/>
      <c r="F61" s="1901"/>
      <c r="G61" s="1901"/>
      <c r="H61" s="1901"/>
      <c r="I61" s="1901"/>
      <c r="J61" s="1901"/>
      <c r="K61" s="1901"/>
      <c r="L61" s="1901"/>
      <c r="M61" s="1901"/>
      <c r="N61" s="1901"/>
    </row>
    <row r="62" spans="1:26" ht="15.75" thickBot="1" x14ac:dyDescent="0.3"/>
    <row r="63" spans="1:26" ht="27" thickBot="1" x14ac:dyDescent="0.3">
      <c r="B63" s="1902" t="s">
        <v>67</v>
      </c>
      <c r="C63" s="1902"/>
      <c r="D63" s="1902"/>
      <c r="E63" s="1902"/>
      <c r="F63" s="1902"/>
      <c r="G63" s="1902"/>
      <c r="H63" s="1902"/>
      <c r="I63" s="1902"/>
      <c r="J63" s="1902"/>
      <c r="K63" s="1902"/>
      <c r="L63" s="1902"/>
      <c r="M63" s="1902"/>
      <c r="N63" s="1902"/>
    </row>
    <row r="66" spans="2:17" ht="105" x14ac:dyDescent="0.25">
      <c r="B66" s="1522" t="s">
        <v>68</v>
      </c>
      <c r="C66" s="114" t="s">
        <v>69</v>
      </c>
      <c r="D66" s="114" t="s">
        <v>70</v>
      </c>
      <c r="E66" s="114" t="s">
        <v>71</v>
      </c>
      <c r="F66" s="114" t="s">
        <v>72</v>
      </c>
      <c r="G66" s="114" t="s">
        <v>73</v>
      </c>
      <c r="H66" s="114" t="s">
        <v>74</v>
      </c>
      <c r="I66" s="114" t="s">
        <v>75</v>
      </c>
      <c r="J66" s="114" t="s">
        <v>76</v>
      </c>
      <c r="K66" s="114" t="s">
        <v>77</v>
      </c>
      <c r="L66" s="114" t="s">
        <v>78</v>
      </c>
      <c r="M66" s="115" t="s">
        <v>79</v>
      </c>
      <c r="N66" s="115" t="s">
        <v>80</v>
      </c>
      <c r="O66" s="1898" t="s">
        <v>81</v>
      </c>
      <c r="P66" s="1900"/>
      <c r="Q66" s="114" t="s">
        <v>82</v>
      </c>
    </row>
    <row r="67" spans="2:17" x14ac:dyDescent="0.25">
      <c r="B67" s="1575" t="s">
        <v>83</v>
      </c>
      <c r="C67" s="1534" t="s">
        <v>83</v>
      </c>
      <c r="D67" s="1536" t="s">
        <v>823</v>
      </c>
      <c r="E67" s="1536">
        <v>91</v>
      </c>
      <c r="F67" s="1536" t="s">
        <v>20</v>
      </c>
      <c r="G67" s="1536" t="s">
        <v>824</v>
      </c>
      <c r="H67" s="1536" t="s">
        <v>19</v>
      </c>
      <c r="I67" s="1536" t="s">
        <v>824</v>
      </c>
      <c r="J67" s="1536" t="s">
        <v>19</v>
      </c>
      <c r="K67" s="1490" t="s">
        <v>19</v>
      </c>
      <c r="L67" s="1490" t="s">
        <v>19</v>
      </c>
      <c r="M67" s="1490" t="s">
        <v>19</v>
      </c>
      <c r="N67" s="1490" t="s">
        <v>824</v>
      </c>
      <c r="O67" s="2052" t="s">
        <v>825</v>
      </c>
      <c r="P67" s="2053"/>
      <c r="Q67" s="1490" t="s">
        <v>19</v>
      </c>
    </row>
    <row r="68" spans="2:17" ht="30" x14ac:dyDescent="0.25">
      <c r="B68" s="1575" t="s">
        <v>83</v>
      </c>
      <c r="C68" s="1534" t="s">
        <v>83</v>
      </c>
      <c r="D68" s="1536" t="s">
        <v>826</v>
      </c>
      <c r="E68" s="1536">
        <v>90</v>
      </c>
      <c r="F68" s="1536" t="s">
        <v>20</v>
      </c>
      <c r="G68" s="1536" t="s">
        <v>824</v>
      </c>
      <c r="H68" s="1536" t="s">
        <v>19</v>
      </c>
      <c r="I68" s="1536" t="s">
        <v>824</v>
      </c>
      <c r="J68" s="1536" t="s">
        <v>19</v>
      </c>
      <c r="K68" s="1490" t="s">
        <v>19</v>
      </c>
      <c r="L68" s="1490" t="s">
        <v>19</v>
      </c>
      <c r="M68" s="1490" t="s">
        <v>19</v>
      </c>
      <c r="N68" s="1490" t="s">
        <v>824</v>
      </c>
      <c r="O68" s="2052" t="s">
        <v>827</v>
      </c>
      <c r="P68" s="2053"/>
      <c r="Q68" s="1490" t="s">
        <v>19</v>
      </c>
    </row>
    <row r="69" spans="2:17" x14ac:dyDescent="0.25">
      <c r="B69" s="1575" t="s">
        <v>83</v>
      </c>
      <c r="C69" s="1534" t="s">
        <v>83</v>
      </c>
      <c r="D69" s="1536" t="s">
        <v>828</v>
      </c>
      <c r="E69" s="1536">
        <v>91</v>
      </c>
      <c r="F69" s="1536" t="s">
        <v>20</v>
      </c>
      <c r="G69" s="1536" t="s">
        <v>824</v>
      </c>
      <c r="H69" s="1536" t="s">
        <v>19</v>
      </c>
      <c r="I69" s="1536" t="s">
        <v>824</v>
      </c>
      <c r="J69" s="1536" t="s">
        <v>19</v>
      </c>
      <c r="K69" s="1490" t="s">
        <v>19</v>
      </c>
      <c r="L69" s="1490" t="s">
        <v>19</v>
      </c>
      <c r="M69" s="1490" t="s">
        <v>19</v>
      </c>
      <c r="N69" s="1490" t="s">
        <v>824</v>
      </c>
      <c r="O69" s="2052" t="s">
        <v>829</v>
      </c>
      <c r="P69" s="2053"/>
      <c r="Q69" s="1490" t="s">
        <v>19</v>
      </c>
    </row>
    <row r="70" spans="2:17" ht="30" x14ac:dyDescent="0.25">
      <c r="B70" s="1575" t="s">
        <v>830</v>
      </c>
      <c r="C70" s="1534" t="s">
        <v>831</v>
      </c>
      <c r="D70" s="1536" t="s">
        <v>823</v>
      </c>
      <c r="E70" s="1536">
        <v>250</v>
      </c>
      <c r="F70" s="1536" t="s">
        <v>824</v>
      </c>
      <c r="G70" s="1536" t="s">
        <v>824</v>
      </c>
      <c r="H70" s="1536" t="s">
        <v>824</v>
      </c>
      <c r="I70" s="1536" t="s">
        <v>19</v>
      </c>
      <c r="J70" s="1536" t="s">
        <v>19</v>
      </c>
      <c r="K70" s="1490" t="s">
        <v>19</v>
      </c>
      <c r="L70" s="1490" t="s">
        <v>19</v>
      </c>
      <c r="M70" s="1490" t="s">
        <v>19</v>
      </c>
      <c r="N70" s="1490" t="s">
        <v>19</v>
      </c>
      <c r="O70" s="2052" t="s">
        <v>832</v>
      </c>
      <c r="P70" s="2053"/>
      <c r="Q70" s="1490" t="s">
        <v>19</v>
      </c>
    </row>
    <row r="71" spans="2:17" x14ac:dyDescent="0.25">
      <c r="B71" s="1575" t="s">
        <v>830</v>
      </c>
      <c r="C71" s="1534" t="s">
        <v>830</v>
      </c>
      <c r="D71" s="1536" t="s">
        <v>833</v>
      </c>
      <c r="E71" s="1536">
        <v>50</v>
      </c>
      <c r="F71" s="1536" t="s">
        <v>824</v>
      </c>
      <c r="G71" s="1536" t="s">
        <v>824</v>
      </c>
      <c r="H71" s="1536" t="s">
        <v>824</v>
      </c>
      <c r="I71" s="1536" t="s">
        <v>19</v>
      </c>
      <c r="J71" s="1536" t="s">
        <v>19</v>
      </c>
      <c r="K71" s="1490" t="s">
        <v>19</v>
      </c>
      <c r="L71" s="1490" t="s">
        <v>19</v>
      </c>
      <c r="M71" s="1490" t="s">
        <v>19</v>
      </c>
      <c r="N71" s="1490" t="s">
        <v>19</v>
      </c>
      <c r="O71" s="2052" t="s">
        <v>832</v>
      </c>
      <c r="P71" s="2053"/>
      <c r="Q71" s="1490" t="s">
        <v>19</v>
      </c>
    </row>
    <row r="72" spans="2:17" ht="30" x14ac:dyDescent="0.25">
      <c r="B72" s="1575" t="s">
        <v>830</v>
      </c>
      <c r="C72" s="1534" t="s">
        <v>834</v>
      </c>
      <c r="D72" s="1536" t="s">
        <v>835</v>
      </c>
      <c r="E72" s="1536">
        <v>46</v>
      </c>
      <c r="F72" s="1536" t="s">
        <v>824</v>
      </c>
      <c r="G72" s="1536" t="s">
        <v>824</v>
      </c>
      <c r="H72" s="1536" t="s">
        <v>824</v>
      </c>
      <c r="I72" s="1536" t="s">
        <v>19</v>
      </c>
      <c r="J72" s="1536" t="s">
        <v>19</v>
      </c>
      <c r="K72" s="1490" t="s">
        <v>19</v>
      </c>
      <c r="L72" s="1490" t="s">
        <v>19</v>
      </c>
      <c r="M72" s="1490" t="s">
        <v>19</v>
      </c>
      <c r="N72" s="1490" t="s">
        <v>19</v>
      </c>
      <c r="O72" s="2052" t="s">
        <v>832</v>
      </c>
      <c r="P72" s="2053"/>
      <c r="Q72" s="1490" t="s">
        <v>19</v>
      </c>
    </row>
    <row r="73" spans="2:17" ht="30" x14ac:dyDescent="0.25">
      <c r="B73" s="1575" t="s">
        <v>830</v>
      </c>
      <c r="C73" s="1534" t="s">
        <v>836</v>
      </c>
      <c r="D73" s="1536" t="s">
        <v>837</v>
      </c>
      <c r="E73" s="1536">
        <v>49</v>
      </c>
      <c r="F73" s="1536" t="s">
        <v>824</v>
      </c>
      <c r="G73" s="1536" t="s">
        <v>824</v>
      </c>
      <c r="H73" s="1536" t="s">
        <v>824</v>
      </c>
      <c r="I73" s="1536" t="s">
        <v>19</v>
      </c>
      <c r="J73" s="1536" t="s">
        <v>19</v>
      </c>
      <c r="K73" s="1490" t="s">
        <v>19</v>
      </c>
      <c r="L73" s="1490" t="s">
        <v>19</v>
      </c>
      <c r="M73" s="1490" t="s">
        <v>19</v>
      </c>
      <c r="N73" s="1490" t="s">
        <v>19</v>
      </c>
      <c r="O73" s="2052" t="s">
        <v>832</v>
      </c>
      <c r="P73" s="2053"/>
      <c r="Q73" s="1490" t="s">
        <v>19</v>
      </c>
    </row>
    <row r="74" spans="2:17" ht="30" x14ac:dyDescent="0.25">
      <c r="B74" s="1575" t="s">
        <v>830</v>
      </c>
      <c r="C74" s="1534" t="s">
        <v>838</v>
      </c>
      <c r="D74" s="1536" t="s">
        <v>839</v>
      </c>
      <c r="E74" s="1536">
        <v>51</v>
      </c>
      <c r="F74" s="1536" t="s">
        <v>824</v>
      </c>
      <c r="G74" s="1536" t="s">
        <v>824</v>
      </c>
      <c r="H74" s="1536" t="s">
        <v>824</v>
      </c>
      <c r="I74" s="1536" t="s">
        <v>19</v>
      </c>
      <c r="J74" s="1536" t="s">
        <v>19</v>
      </c>
      <c r="K74" s="1490" t="s">
        <v>19</v>
      </c>
      <c r="L74" s="1490" t="s">
        <v>19</v>
      </c>
      <c r="M74" s="1490" t="s">
        <v>19</v>
      </c>
      <c r="N74" s="1490" t="s">
        <v>19</v>
      </c>
      <c r="O74" s="2052" t="s">
        <v>840</v>
      </c>
      <c r="P74" s="2053"/>
      <c r="Q74" s="1490" t="s">
        <v>19</v>
      </c>
    </row>
    <row r="75" spans="2:17" ht="30" x14ac:dyDescent="0.25">
      <c r="B75" s="1488" t="s">
        <v>830</v>
      </c>
      <c r="C75" s="1490" t="s">
        <v>841</v>
      </c>
      <c r="D75" s="1490" t="s">
        <v>842</v>
      </c>
      <c r="E75" s="1490">
        <v>49</v>
      </c>
      <c r="F75" s="1536" t="s">
        <v>824</v>
      </c>
      <c r="G75" s="1536" t="s">
        <v>824</v>
      </c>
      <c r="H75" s="1536" t="s">
        <v>824</v>
      </c>
      <c r="I75" s="1536" t="s">
        <v>19</v>
      </c>
      <c r="J75" s="1536" t="s">
        <v>19</v>
      </c>
      <c r="K75" s="1490" t="s">
        <v>19</v>
      </c>
      <c r="L75" s="1490" t="s">
        <v>19</v>
      </c>
      <c r="M75" s="1490" t="s">
        <v>19</v>
      </c>
      <c r="N75" s="1490" t="s">
        <v>19</v>
      </c>
      <c r="O75" s="2052" t="s">
        <v>832</v>
      </c>
      <c r="P75" s="2053"/>
      <c r="Q75" s="1490" t="s">
        <v>19</v>
      </c>
    </row>
    <row r="76" spans="2:17" x14ac:dyDescent="0.25">
      <c r="B76" s="1" t="s">
        <v>218</v>
      </c>
    </row>
    <row r="77" spans="2:17" x14ac:dyDescent="0.25">
      <c r="B77" s="1" t="s">
        <v>92</v>
      </c>
    </row>
    <row r="78" spans="2:17" x14ac:dyDescent="0.25">
      <c r="B78" s="1" t="s">
        <v>93</v>
      </c>
    </row>
    <row r="80" spans="2:17" ht="15.75" thickBot="1" x14ac:dyDescent="0.3"/>
    <row r="81" spans="1:24" ht="27" thickBot="1" x14ac:dyDescent="0.3">
      <c r="B81" s="1903" t="s">
        <v>94</v>
      </c>
      <c r="C81" s="1904"/>
      <c r="D81" s="1904"/>
      <c r="E81" s="1904"/>
      <c r="F81" s="1904"/>
      <c r="G81" s="1904"/>
      <c r="H81" s="1904"/>
      <c r="I81" s="1904"/>
      <c r="J81" s="1904"/>
      <c r="K81" s="1904"/>
      <c r="L81" s="1904"/>
      <c r="M81" s="1904"/>
      <c r="N81" s="1905"/>
    </row>
    <row r="86" spans="1:24" ht="75" x14ac:dyDescent="0.25">
      <c r="B86" s="1522" t="s">
        <v>95</v>
      </c>
      <c r="C86" s="1522" t="s">
        <v>96</v>
      </c>
      <c r="D86" s="1522" t="s">
        <v>97</v>
      </c>
      <c r="E86" s="1522" t="s">
        <v>98</v>
      </c>
      <c r="F86" s="1522" t="s">
        <v>99</v>
      </c>
      <c r="G86" s="1522" t="s">
        <v>100</v>
      </c>
      <c r="H86" s="1522" t="s">
        <v>101</v>
      </c>
      <c r="I86" s="1522" t="s">
        <v>102</v>
      </c>
      <c r="J86" s="1898" t="s">
        <v>103</v>
      </c>
      <c r="K86" s="1899"/>
      <c r="L86" s="1900"/>
      <c r="M86" s="1522" t="s">
        <v>104</v>
      </c>
      <c r="N86" s="1522" t="s">
        <v>105</v>
      </c>
      <c r="O86" s="1522" t="s">
        <v>106</v>
      </c>
      <c r="P86" s="1898" t="s">
        <v>81</v>
      </c>
      <c r="Q86" s="1900"/>
    </row>
    <row r="87" spans="1:24" ht="45" x14ac:dyDescent="0.25">
      <c r="B87" s="285"/>
      <c r="C87" s="285"/>
      <c r="D87" s="285"/>
      <c r="E87" s="285"/>
      <c r="F87" s="285"/>
      <c r="G87" s="285"/>
      <c r="H87" s="285"/>
      <c r="I87" s="285"/>
      <c r="J87" s="277" t="s">
        <v>107</v>
      </c>
      <c r="K87" s="279" t="s">
        <v>108</v>
      </c>
      <c r="L87" s="278" t="s">
        <v>109</v>
      </c>
      <c r="M87" s="285"/>
      <c r="N87" s="285"/>
      <c r="O87" s="285"/>
      <c r="P87" s="1520"/>
      <c r="Q87" s="1521"/>
    </row>
    <row r="88" spans="1:24" ht="30" x14ac:dyDescent="0.25">
      <c r="B88" s="279" t="s">
        <v>843</v>
      </c>
      <c r="C88" s="285" t="s">
        <v>1480</v>
      </c>
      <c r="D88" s="285" t="s">
        <v>844</v>
      </c>
      <c r="E88" s="285">
        <v>50940398</v>
      </c>
      <c r="F88" s="285" t="s">
        <v>124</v>
      </c>
      <c r="G88" s="285" t="s">
        <v>845</v>
      </c>
      <c r="H88" s="284">
        <v>39689</v>
      </c>
      <c r="I88" s="285">
        <v>122050</v>
      </c>
      <c r="J88" s="1520" t="s">
        <v>193</v>
      </c>
      <c r="K88" s="377" t="s">
        <v>846</v>
      </c>
      <c r="L88" s="1521" t="s">
        <v>146</v>
      </c>
      <c r="M88" s="285" t="s">
        <v>19</v>
      </c>
      <c r="N88" s="285" t="s">
        <v>19</v>
      </c>
      <c r="O88" s="285" t="s">
        <v>19</v>
      </c>
      <c r="P88" s="2263" t="s">
        <v>2186</v>
      </c>
      <c r="Q88" s="2264"/>
    </row>
    <row r="89" spans="1:24" ht="30" x14ac:dyDescent="0.25">
      <c r="B89" s="279" t="s">
        <v>843</v>
      </c>
      <c r="C89" s="285" t="s">
        <v>1480</v>
      </c>
      <c r="D89" s="285" t="s">
        <v>847</v>
      </c>
      <c r="E89" s="285">
        <v>50906335</v>
      </c>
      <c r="F89" s="285" t="s">
        <v>191</v>
      </c>
      <c r="G89" s="285" t="s">
        <v>192</v>
      </c>
      <c r="H89" s="284">
        <v>36853</v>
      </c>
      <c r="I89" s="285" t="s">
        <v>824</v>
      </c>
      <c r="J89" s="1520" t="s">
        <v>193</v>
      </c>
      <c r="K89" s="377" t="str">
        <f>K88</f>
        <v>28/06/2013 AL 28/09/2014</v>
      </c>
      <c r="L89" s="1521" t="s">
        <v>146</v>
      </c>
      <c r="M89" s="285" t="s">
        <v>19</v>
      </c>
      <c r="N89" s="285" t="s">
        <v>19</v>
      </c>
      <c r="O89" s="285" t="s">
        <v>19</v>
      </c>
      <c r="P89" s="2263" t="s">
        <v>848</v>
      </c>
      <c r="Q89" s="2264"/>
    </row>
    <row r="90" spans="1:24" ht="45" x14ac:dyDescent="0.25">
      <c r="B90" s="279" t="s">
        <v>849</v>
      </c>
      <c r="C90" s="285" t="s">
        <v>1480</v>
      </c>
      <c r="D90" s="285" t="s">
        <v>850</v>
      </c>
      <c r="E90" s="285">
        <v>50922497</v>
      </c>
      <c r="F90" s="285" t="s">
        <v>851</v>
      </c>
      <c r="G90" s="285" t="s">
        <v>253</v>
      </c>
      <c r="H90" s="284">
        <v>39794</v>
      </c>
      <c r="I90" s="285" t="s">
        <v>824</v>
      </c>
      <c r="J90" s="1520" t="s">
        <v>193</v>
      </c>
      <c r="K90" s="377" t="s">
        <v>852</v>
      </c>
      <c r="L90" s="1521" t="s">
        <v>146</v>
      </c>
      <c r="M90" s="285" t="s">
        <v>19</v>
      </c>
      <c r="N90" s="285" t="s">
        <v>19</v>
      </c>
      <c r="O90" s="285" t="s">
        <v>19</v>
      </c>
      <c r="P90" s="2263" t="s">
        <v>853</v>
      </c>
      <c r="Q90" s="2264"/>
    </row>
    <row r="91" spans="1:24" ht="30" x14ac:dyDescent="0.25">
      <c r="B91" s="279" t="s">
        <v>854</v>
      </c>
      <c r="C91" s="285"/>
      <c r="D91" s="285" t="s">
        <v>855</v>
      </c>
      <c r="E91" s="285">
        <v>35410459</v>
      </c>
      <c r="F91" s="285" t="s">
        <v>856</v>
      </c>
      <c r="G91" s="285"/>
      <c r="H91" s="285"/>
      <c r="I91" s="285"/>
      <c r="J91" s="1520"/>
      <c r="K91" s="377"/>
      <c r="L91" s="1521"/>
      <c r="M91" s="285" t="s">
        <v>824</v>
      </c>
      <c r="N91" s="285" t="s">
        <v>824</v>
      </c>
      <c r="O91" s="285" t="s">
        <v>824</v>
      </c>
      <c r="P91" s="2263" t="s">
        <v>857</v>
      </c>
      <c r="Q91" s="2264"/>
    </row>
    <row r="92" spans="1:24" ht="60" x14ac:dyDescent="0.25">
      <c r="B92" s="279" t="s">
        <v>858</v>
      </c>
      <c r="C92" s="285" t="s">
        <v>127</v>
      </c>
      <c r="D92" s="285" t="s">
        <v>859</v>
      </c>
      <c r="E92" s="285">
        <v>1067847603</v>
      </c>
      <c r="F92" s="285" t="s">
        <v>860</v>
      </c>
      <c r="G92" s="285" t="s">
        <v>130</v>
      </c>
      <c r="H92" s="284">
        <v>39799</v>
      </c>
      <c r="I92" s="285" t="s">
        <v>824</v>
      </c>
      <c r="J92" s="1520" t="s">
        <v>193</v>
      </c>
      <c r="K92" s="377" t="s">
        <v>861</v>
      </c>
      <c r="L92" s="1521" t="s">
        <v>146</v>
      </c>
      <c r="M92" s="285" t="s">
        <v>19</v>
      </c>
      <c r="N92" s="285" t="s">
        <v>19</v>
      </c>
      <c r="O92" s="378" t="s">
        <v>19</v>
      </c>
      <c r="P92" s="2263" t="s">
        <v>862</v>
      </c>
      <c r="Q92" s="2264"/>
    </row>
    <row r="93" spans="1:24" ht="45" x14ac:dyDescent="0.25">
      <c r="A93" s="379"/>
      <c r="B93" s="1357" t="s">
        <v>858</v>
      </c>
      <c r="C93" s="1489" t="s">
        <v>615</v>
      </c>
      <c r="D93" s="1489" t="s">
        <v>863</v>
      </c>
      <c r="E93" s="1489">
        <v>10773663</v>
      </c>
      <c r="F93" s="1489" t="s">
        <v>864</v>
      </c>
      <c r="G93" s="1489" t="s">
        <v>865</v>
      </c>
      <c r="H93" s="215">
        <v>41355</v>
      </c>
      <c r="I93" s="1489" t="s">
        <v>824</v>
      </c>
      <c r="J93" s="1489" t="s">
        <v>193</v>
      </c>
      <c r="K93" s="1489" t="s">
        <v>866</v>
      </c>
      <c r="L93" s="1489" t="s">
        <v>146</v>
      </c>
      <c r="M93" s="1489" t="s">
        <v>19</v>
      </c>
      <c r="N93" s="1489" t="s">
        <v>19</v>
      </c>
      <c r="O93" s="1489" t="s">
        <v>19</v>
      </c>
      <c r="P93" s="2254" t="s">
        <v>867</v>
      </c>
      <c r="Q93" s="2255"/>
      <c r="R93" s="380"/>
      <c r="W93" s="381"/>
      <c r="X93" s="381"/>
    </row>
    <row r="94" spans="1:24" ht="30" x14ac:dyDescent="0.25">
      <c r="A94" s="379"/>
      <c r="B94" s="330" t="s">
        <v>868</v>
      </c>
      <c r="C94" s="1489" t="s">
        <v>133</v>
      </c>
      <c r="D94" s="1489" t="s">
        <v>869</v>
      </c>
      <c r="E94" s="1489">
        <v>50939129</v>
      </c>
      <c r="F94" s="1489" t="s">
        <v>124</v>
      </c>
      <c r="G94" s="1489" t="s">
        <v>255</v>
      </c>
      <c r="H94" s="215">
        <v>40046</v>
      </c>
      <c r="I94" s="1489" t="s">
        <v>526</v>
      </c>
      <c r="J94" s="1489" t="s">
        <v>193</v>
      </c>
      <c r="K94" s="1489" t="s">
        <v>846</v>
      </c>
      <c r="L94" s="1489" t="s">
        <v>146</v>
      </c>
      <c r="M94" s="1489" t="s">
        <v>19</v>
      </c>
      <c r="N94" s="1489" t="s">
        <v>19</v>
      </c>
      <c r="O94" s="1489" t="s">
        <v>19</v>
      </c>
      <c r="P94" s="2254" t="s">
        <v>870</v>
      </c>
      <c r="Q94" s="2255"/>
      <c r="R94" s="380"/>
      <c r="W94" s="381"/>
      <c r="X94" s="381"/>
    </row>
    <row r="95" spans="1:24" ht="30" x14ac:dyDescent="0.25">
      <c r="A95" s="379"/>
      <c r="B95" s="330" t="s">
        <v>868</v>
      </c>
      <c r="C95" s="1489" t="s">
        <v>2551</v>
      </c>
      <c r="D95" s="1489" t="s">
        <v>871</v>
      </c>
      <c r="E95" s="1489">
        <v>25773942</v>
      </c>
      <c r="F95" s="1489" t="s">
        <v>124</v>
      </c>
      <c r="G95" s="1489" t="s">
        <v>189</v>
      </c>
      <c r="H95" s="215">
        <v>40130</v>
      </c>
      <c r="I95" s="1489">
        <v>112278</v>
      </c>
      <c r="J95" s="1489" t="s">
        <v>193</v>
      </c>
      <c r="K95" s="1489" t="s">
        <v>861</v>
      </c>
      <c r="L95" s="1489" t="s">
        <v>146</v>
      </c>
      <c r="M95" s="1489" t="s">
        <v>19</v>
      </c>
      <c r="N95" s="1489" t="s">
        <v>19</v>
      </c>
      <c r="O95" s="1489" t="s">
        <v>20</v>
      </c>
      <c r="P95" s="2254" t="s">
        <v>872</v>
      </c>
      <c r="Q95" s="2255"/>
      <c r="R95" s="380"/>
      <c r="W95" s="381"/>
      <c r="X95" s="381"/>
    </row>
    <row r="96" spans="1:24" x14ac:dyDescent="0.25">
      <c r="B96" s="51"/>
      <c r="C96" s="1536"/>
      <c r="D96" s="278"/>
      <c r="E96" s="278"/>
      <c r="F96" s="278"/>
      <c r="G96" s="278"/>
      <c r="H96" s="278"/>
      <c r="I96" s="277"/>
      <c r="J96" s="277"/>
      <c r="K96" s="278"/>
      <c r="L96" s="278"/>
      <c r="M96" s="109"/>
      <c r="N96" s="109"/>
      <c r="O96" s="109"/>
      <c r="P96" s="2254"/>
      <c r="Q96" s="2255"/>
      <c r="W96" s="381"/>
      <c r="X96" s="381"/>
    </row>
    <row r="97" spans="2:24" x14ac:dyDescent="0.25">
      <c r="B97" s="35"/>
      <c r="C97" s="382"/>
      <c r="D97" s="198"/>
      <c r="E97" s="198"/>
      <c r="F97" s="198"/>
      <c r="G97" s="198"/>
      <c r="H97" s="198"/>
      <c r="I97" s="195"/>
      <c r="J97" s="195"/>
      <c r="K97" s="198"/>
      <c r="L97" s="198"/>
      <c r="M97" s="381"/>
      <c r="N97" s="381"/>
      <c r="O97" s="381"/>
      <c r="P97" s="100"/>
      <c r="Q97" s="100"/>
      <c r="W97" s="381"/>
      <c r="X97" s="381"/>
    </row>
    <row r="98" spans="2:24" x14ac:dyDescent="0.25">
      <c r="B98" s="35"/>
      <c r="C98" s="382"/>
      <c r="D98" s="198"/>
      <c r="E98" s="198"/>
      <c r="F98" s="198"/>
      <c r="G98" s="198"/>
      <c r="H98" s="198"/>
      <c r="I98" s="195"/>
      <c r="J98" s="195"/>
      <c r="K98" s="198"/>
      <c r="L98" s="198"/>
      <c r="M98" s="381"/>
      <c r="N98" s="381"/>
      <c r="O98" s="381"/>
      <c r="P98" s="100"/>
      <c r="Q98" s="100"/>
      <c r="W98" s="381"/>
      <c r="X98" s="381"/>
    </row>
    <row r="99" spans="2:24" x14ac:dyDescent="0.25">
      <c r="B99" s="35"/>
      <c r="C99" s="382"/>
      <c r="D99" s="198"/>
      <c r="E99" s="198"/>
      <c r="F99" s="198"/>
      <c r="G99" s="198"/>
      <c r="H99" s="198"/>
      <c r="I99" s="195"/>
      <c r="J99" s="195"/>
      <c r="K99" s="198"/>
      <c r="L99" s="198"/>
      <c r="M99" s="381"/>
      <c r="N99" s="381"/>
      <c r="O99" s="381"/>
      <c r="P99" s="100"/>
      <c r="Q99" s="100"/>
      <c r="W99" s="381"/>
      <c r="X99" s="381"/>
    </row>
    <row r="100" spans="2:24" x14ac:dyDescent="0.25">
      <c r="P100" s="100"/>
      <c r="Q100" s="100"/>
      <c r="W100" s="381"/>
      <c r="X100" s="381"/>
    </row>
    <row r="101" spans="2:24" ht="15.75" thickBot="1" x14ac:dyDescent="0.3">
      <c r="P101" s="100"/>
      <c r="Q101" s="100"/>
      <c r="W101" s="381"/>
      <c r="X101" s="381"/>
    </row>
    <row r="102" spans="2:24" ht="27" thickBot="1" x14ac:dyDescent="0.3">
      <c r="B102" s="1903" t="s">
        <v>149</v>
      </c>
      <c r="C102" s="1904"/>
      <c r="D102" s="1904"/>
      <c r="E102" s="1904"/>
      <c r="F102" s="1904"/>
      <c r="G102" s="1904"/>
      <c r="H102" s="1904"/>
      <c r="I102" s="1904"/>
      <c r="J102" s="1904"/>
      <c r="K102" s="1904"/>
      <c r="L102" s="1904"/>
      <c r="M102" s="1904"/>
      <c r="N102" s="1905"/>
      <c r="P102" s="100"/>
      <c r="Q102" s="100"/>
      <c r="W102" s="381"/>
      <c r="X102" s="381"/>
    </row>
    <row r="103" spans="2:24" x14ac:dyDescent="0.25">
      <c r="P103" s="100"/>
      <c r="Q103" s="100"/>
      <c r="W103" s="381"/>
      <c r="X103" s="381"/>
    </row>
    <row r="104" spans="2:24" x14ac:dyDescent="0.25">
      <c r="P104" s="100"/>
      <c r="Q104" s="100"/>
      <c r="W104" s="381"/>
      <c r="X104" s="381"/>
    </row>
    <row r="105" spans="2:24" ht="30" x14ac:dyDescent="0.25">
      <c r="B105" s="114" t="s">
        <v>18</v>
      </c>
      <c r="C105" s="114" t="s">
        <v>150</v>
      </c>
      <c r="D105" s="1898" t="s">
        <v>81</v>
      </c>
      <c r="E105" s="1900"/>
      <c r="P105" s="100"/>
      <c r="Q105" s="100"/>
      <c r="W105" s="381"/>
      <c r="X105" s="381"/>
    </row>
    <row r="106" spans="2:24" x14ac:dyDescent="0.25">
      <c r="B106" s="1332" t="s">
        <v>151</v>
      </c>
      <c r="C106" s="1597" t="s">
        <v>19</v>
      </c>
      <c r="D106" s="1948" t="s">
        <v>892</v>
      </c>
      <c r="E106" s="1948"/>
      <c r="P106" s="100"/>
      <c r="Q106" s="100"/>
    </row>
    <row r="109" spans="2:24" ht="26.25" x14ac:dyDescent="0.25">
      <c r="B109" s="1881" t="s">
        <v>152</v>
      </c>
      <c r="C109" s="1882"/>
      <c r="D109" s="1882"/>
      <c r="E109" s="1882"/>
      <c r="F109" s="1882"/>
      <c r="G109" s="1882"/>
      <c r="H109" s="1882"/>
      <c r="I109" s="1882"/>
      <c r="J109" s="1882"/>
      <c r="K109" s="1882"/>
      <c r="L109" s="1882"/>
      <c r="M109" s="1882"/>
      <c r="N109" s="1882"/>
      <c r="O109" s="1882"/>
      <c r="P109" s="1882"/>
    </row>
    <row r="111" spans="2:24" ht="15.75" thickBot="1" x14ac:dyDescent="0.3"/>
    <row r="112" spans="2:24" ht="27" thickBot="1" x14ac:dyDescent="0.3">
      <c r="B112" s="1903" t="s">
        <v>153</v>
      </c>
      <c r="C112" s="1904"/>
      <c r="D112" s="1904"/>
      <c r="E112" s="1904"/>
      <c r="F112" s="1904"/>
      <c r="G112" s="1904"/>
      <c r="H112" s="1904"/>
      <c r="I112" s="1904"/>
      <c r="J112" s="1904"/>
      <c r="K112" s="1904"/>
      <c r="L112" s="1904"/>
      <c r="M112" s="1904"/>
      <c r="N112" s="1905"/>
    </row>
    <row r="114" spans="1:26" ht="15.75" thickBot="1" x14ac:dyDescent="0.3">
      <c r="M114" s="58"/>
      <c r="N114" s="58"/>
    </row>
    <row r="115" spans="1:26" s="1523" customFormat="1" ht="60" x14ac:dyDescent="0.25">
      <c r="B115" s="155" t="s">
        <v>34</v>
      </c>
      <c r="C115" s="155" t="s">
        <v>35</v>
      </c>
      <c r="D115" s="155" t="s">
        <v>36</v>
      </c>
      <c r="E115" s="155" t="s">
        <v>37</v>
      </c>
      <c r="F115" s="155" t="s">
        <v>38</v>
      </c>
      <c r="G115" s="155" t="s">
        <v>39</v>
      </c>
      <c r="H115" s="155" t="s">
        <v>40</v>
      </c>
      <c r="I115" s="155" t="s">
        <v>41</v>
      </c>
      <c r="J115" s="155" t="s">
        <v>42</v>
      </c>
      <c r="K115" s="155" t="s">
        <v>43</v>
      </c>
      <c r="L115" s="155" t="s">
        <v>44</v>
      </c>
      <c r="M115" s="157" t="s">
        <v>45</v>
      </c>
      <c r="N115" s="155" t="s">
        <v>46</v>
      </c>
      <c r="O115" s="155" t="s">
        <v>47</v>
      </c>
      <c r="P115" s="1472" t="s">
        <v>48</v>
      </c>
      <c r="Q115" s="1472" t="s">
        <v>49</v>
      </c>
    </row>
    <row r="116" spans="1:26" s="76" customFormat="1" x14ac:dyDescent="0.25">
      <c r="A116" s="62">
        <v>1</v>
      </c>
      <c r="B116" s="77" t="s">
        <v>807</v>
      </c>
      <c r="C116" s="79" t="s">
        <v>807</v>
      </c>
      <c r="D116" s="77" t="s">
        <v>813</v>
      </c>
      <c r="E116" s="301">
        <v>54</v>
      </c>
      <c r="F116" s="164" t="s">
        <v>19</v>
      </c>
      <c r="G116" s="302">
        <v>1</v>
      </c>
      <c r="H116" s="303">
        <v>41331</v>
      </c>
      <c r="I116" s="303">
        <v>41639</v>
      </c>
      <c r="J116" s="166" t="s">
        <v>20</v>
      </c>
      <c r="K116" s="304">
        <v>10.06</v>
      </c>
      <c r="L116" s="166"/>
      <c r="M116" s="304">
        <v>368</v>
      </c>
      <c r="N116" s="304">
        <f>+M116*G116</f>
        <v>368</v>
      </c>
      <c r="O116" s="170">
        <v>700669815</v>
      </c>
      <c r="P116" s="170" t="s">
        <v>873</v>
      </c>
      <c r="Q116" s="74"/>
      <c r="R116" s="75"/>
      <c r="S116" s="75"/>
      <c r="T116" s="75"/>
      <c r="U116" s="75"/>
      <c r="V116" s="75"/>
      <c r="W116" s="75"/>
      <c r="X116" s="75"/>
      <c r="Y116" s="75"/>
      <c r="Z116" s="75"/>
    </row>
    <row r="117" spans="1:26" s="76" customFormat="1" ht="60" x14ac:dyDescent="0.25">
      <c r="A117" s="62">
        <f>+A116+1</f>
        <v>2</v>
      </c>
      <c r="B117" s="77" t="s">
        <v>808</v>
      </c>
      <c r="C117" s="79" t="s">
        <v>193</v>
      </c>
      <c r="D117" s="77" t="s">
        <v>874</v>
      </c>
      <c r="E117" s="163" t="s">
        <v>875</v>
      </c>
      <c r="F117" s="164" t="s">
        <v>19</v>
      </c>
      <c r="G117" s="302">
        <v>1</v>
      </c>
      <c r="H117" s="164" t="s">
        <v>876</v>
      </c>
      <c r="I117" s="303">
        <v>40422</v>
      </c>
      <c r="J117" s="166" t="s">
        <v>20</v>
      </c>
      <c r="K117" s="166"/>
      <c r="L117" s="304">
        <v>7.63</v>
      </c>
      <c r="M117" s="304"/>
      <c r="N117" s="304"/>
      <c r="O117" s="170"/>
      <c r="P117" s="170" t="s">
        <v>877</v>
      </c>
      <c r="Q117" s="74" t="s">
        <v>878</v>
      </c>
      <c r="R117" s="75"/>
      <c r="S117" s="75"/>
      <c r="T117" s="75"/>
      <c r="U117" s="75"/>
      <c r="V117" s="75"/>
      <c r="W117" s="75"/>
      <c r="X117" s="75"/>
      <c r="Y117" s="75"/>
      <c r="Z117" s="75"/>
    </row>
    <row r="118" spans="1:26" s="76" customFormat="1" x14ac:dyDescent="0.25">
      <c r="A118" s="62">
        <f t="shared" ref="A118:A123" si="1">+A117+1</f>
        <v>3</v>
      </c>
      <c r="B118" s="77"/>
      <c r="C118" s="79"/>
      <c r="D118" s="77"/>
      <c r="E118" s="163"/>
      <c r="F118" s="164"/>
      <c r="G118" s="164"/>
      <c r="H118" s="164"/>
      <c r="I118" s="166"/>
      <c r="J118" s="166"/>
      <c r="K118" s="166"/>
      <c r="L118" s="166"/>
      <c r="M118" s="304"/>
      <c r="N118" s="304"/>
      <c r="O118" s="170"/>
      <c r="P118" s="170"/>
      <c r="Q118" s="74"/>
      <c r="R118" s="75"/>
      <c r="S118" s="75"/>
      <c r="T118" s="75"/>
      <c r="U118" s="75"/>
      <c r="V118" s="75"/>
      <c r="W118" s="75"/>
      <c r="X118" s="75"/>
      <c r="Y118" s="75"/>
      <c r="Z118" s="75"/>
    </row>
    <row r="119" spans="1:26" s="76" customFormat="1" x14ac:dyDescent="0.25">
      <c r="A119" s="62">
        <f t="shared" si="1"/>
        <v>4</v>
      </c>
      <c r="B119" s="77"/>
      <c r="C119" s="79"/>
      <c r="D119" s="77"/>
      <c r="E119" s="163"/>
      <c r="F119" s="164"/>
      <c r="G119" s="164"/>
      <c r="H119" s="164"/>
      <c r="I119" s="166"/>
      <c r="J119" s="166"/>
      <c r="K119" s="166"/>
      <c r="L119" s="166"/>
      <c r="M119" s="304"/>
      <c r="N119" s="304"/>
      <c r="O119" s="170"/>
      <c r="P119" s="170"/>
      <c r="Q119" s="74"/>
      <c r="R119" s="75"/>
      <c r="S119" s="75"/>
      <c r="T119" s="75"/>
      <c r="U119" s="75"/>
      <c r="V119" s="75"/>
      <c r="W119" s="75"/>
      <c r="X119" s="75"/>
      <c r="Y119" s="75"/>
      <c r="Z119" s="75"/>
    </row>
    <row r="120" spans="1:26" s="76" customFormat="1" x14ac:dyDescent="0.25">
      <c r="A120" s="62">
        <f t="shared" si="1"/>
        <v>5</v>
      </c>
      <c r="B120" s="77"/>
      <c r="C120" s="79"/>
      <c r="D120" s="77"/>
      <c r="E120" s="163"/>
      <c r="F120" s="164"/>
      <c r="G120" s="164"/>
      <c r="H120" s="164"/>
      <c r="I120" s="166"/>
      <c r="J120" s="166"/>
      <c r="K120" s="166"/>
      <c r="L120" s="166"/>
      <c r="M120" s="304"/>
      <c r="N120" s="304"/>
      <c r="O120" s="170"/>
      <c r="P120" s="170"/>
      <c r="Q120" s="74"/>
      <c r="R120" s="75"/>
      <c r="S120" s="75"/>
      <c r="T120" s="75"/>
      <c r="U120" s="75"/>
      <c r="V120" s="75"/>
      <c r="W120" s="75"/>
      <c r="X120" s="75"/>
      <c r="Y120" s="75"/>
      <c r="Z120" s="75"/>
    </row>
    <row r="121" spans="1:26" s="76" customFormat="1" x14ac:dyDescent="0.25">
      <c r="A121" s="62">
        <f t="shared" si="1"/>
        <v>6</v>
      </c>
      <c r="B121" s="77"/>
      <c r="C121" s="79"/>
      <c r="D121" s="77"/>
      <c r="E121" s="163"/>
      <c r="F121" s="164"/>
      <c r="G121" s="164"/>
      <c r="H121" s="164"/>
      <c r="I121" s="166"/>
      <c r="J121" s="166"/>
      <c r="K121" s="166"/>
      <c r="L121" s="166"/>
      <c r="M121" s="304"/>
      <c r="N121" s="304"/>
      <c r="O121" s="170"/>
      <c r="P121" s="170"/>
      <c r="Q121" s="74"/>
      <c r="R121" s="75"/>
      <c r="S121" s="75"/>
      <c r="T121" s="75"/>
      <c r="U121" s="75"/>
      <c r="V121" s="75"/>
      <c r="W121" s="75"/>
      <c r="X121" s="75"/>
      <c r="Y121" s="75"/>
      <c r="Z121" s="75"/>
    </row>
    <row r="122" spans="1:26" s="76" customFormat="1" x14ac:dyDescent="0.25">
      <c r="A122" s="62">
        <f t="shared" si="1"/>
        <v>7</v>
      </c>
      <c r="B122" s="77"/>
      <c r="C122" s="79"/>
      <c r="D122" s="77"/>
      <c r="E122" s="163"/>
      <c r="F122" s="164"/>
      <c r="G122" s="164"/>
      <c r="H122" s="164"/>
      <c r="I122" s="166"/>
      <c r="J122" s="166"/>
      <c r="K122" s="166"/>
      <c r="L122" s="166"/>
      <c r="M122" s="304"/>
      <c r="N122" s="304"/>
      <c r="O122" s="170"/>
      <c r="P122" s="170"/>
      <c r="Q122" s="74"/>
      <c r="R122" s="75"/>
      <c r="S122" s="75"/>
      <c r="T122" s="75"/>
      <c r="U122" s="75"/>
      <c r="V122" s="75"/>
      <c r="W122" s="75"/>
      <c r="X122" s="75"/>
      <c r="Y122" s="75"/>
      <c r="Z122" s="75"/>
    </row>
    <row r="123" spans="1:26" s="76" customFormat="1" x14ac:dyDescent="0.25">
      <c r="A123" s="62">
        <f t="shared" si="1"/>
        <v>8</v>
      </c>
      <c r="B123" s="77"/>
      <c r="C123" s="79"/>
      <c r="D123" s="77"/>
      <c r="E123" s="163"/>
      <c r="F123" s="164"/>
      <c r="G123" s="164"/>
      <c r="H123" s="164"/>
      <c r="I123" s="166"/>
      <c r="J123" s="166"/>
      <c r="K123" s="166"/>
      <c r="L123" s="166"/>
      <c r="M123" s="304"/>
      <c r="N123" s="304"/>
      <c r="O123" s="170"/>
      <c r="P123" s="170"/>
      <c r="Q123" s="74"/>
      <c r="R123" s="75"/>
      <c r="S123" s="75"/>
      <c r="T123" s="75"/>
      <c r="U123" s="75"/>
      <c r="V123" s="75"/>
      <c r="W123" s="75"/>
      <c r="X123" s="75"/>
      <c r="Y123" s="75"/>
      <c r="Z123" s="75"/>
    </row>
    <row r="124" spans="1:26" s="76" customFormat="1" x14ac:dyDescent="0.25">
      <c r="A124" s="62"/>
      <c r="B124" s="162" t="s">
        <v>29</v>
      </c>
      <c r="C124" s="79"/>
      <c r="D124" s="77"/>
      <c r="E124" s="163"/>
      <c r="F124" s="164"/>
      <c r="G124" s="164"/>
      <c r="H124" s="164"/>
      <c r="I124" s="166"/>
      <c r="J124" s="166"/>
      <c r="K124" s="168">
        <f>SUM(K116:K123)</f>
        <v>10.06</v>
      </c>
      <c r="L124" s="168">
        <f>SUM(L116:L123)</f>
        <v>7.63</v>
      </c>
      <c r="M124" s="167">
        <f>SUM(M116:M123)</f>
        <v>368</v>
      </c>
      <c r="N124" s="168">
        <f>SUM(N116:N123)</f>
        <v>368</v>
      </c>
      <c r="O124" s="170"/>
      <c r="P124" s="170"/>
      <c r="Q124" s="88"/>
    </row>
    <row r="125" spans="1:26" x14ac:dyDescent="0.25">
      <c r="B125" s="100"/>
      <c r="C125" s="100"/>
      <c r="D125" s="100"/>
      <c r="E125" s="102"/>
      <c r="F125" s="100"/>
      <c r="G125" s="100"/>
      <c r="H125" s="100"/>
      <c r="I125" s="100"/>
      <c r="J125" s="100"/>
      <c r="K125" s="100"/>
      <c r="L125" s="100"/>
      <c r="M125" s="100"/>
      <c r="N125" s="100"/>
      <c r="O125" s="100"/>
      <c r="P125" s="100"/>
    </row>
    <row r="126" spans="1:26" ht="18.75" x14ac:dyDescent="0.25">
      <c r="B126" s="106" t="s">
        <v>154</v>
      </c>
      <c r="C126" s="171">
        <f>+K124</f>
        <v>10.06</v>
      </c>
      <c r="H126" s="110"/>
      <c r="I126" s="110"/>
      <c r="J126" s="110"/>
      <c r="K126" s="110"/>
      <c r="L126" s="110"/>
      <c r="M126" s="110"/>
      <c r="N126" s="100"/>
      <c r="O126" s="100"/>
      <c r="P126" s="100"/>
    </row>
    <row r="128" spans="1:26" ht="15.75" thickBot="1" x14ac:dyDescent="0.3"/>
    <row r="129" spans="2:17" ht="30.75" thickBot="1" x14ac:dyDescent="0.3">
      <c r="B129" s="233" t="s">
        <v>166</v>
      </c>
      <c r="C129" s="1600" t="s">
        <v>167</v>
      </c>
      <c r="D129" s="233" t="s">
        <v>28</v>
      </c>
      <c r="E129" s="1600" t="s">
        <v>205</v>
      </c>
    </row>
    <row r="130" spans="2:17" x14ac:dyDescent="0.25">
      <c r="B130" s="235" t="s">
        <v>206</v>
      </c>
      <c r="C130" s="237">
        <v>20</v>
      </c>
      <c r="D130" s="237">
        <v>20</v>
      </c>
      <c r="E130" s="1946">
        <f>+D130+D131+D132</f>
        <v>20</v>
      </c>
    </row>
    <row r="131" spans="2:17" x14ac:dyDescent="0.25">
      <c r="B131" s="235" t="s">
        <v>207</v>
      </c>
      <c r="C131" s="1597">
        <v>30</v>
      </c>
      <c r="D131" s="1488">
        <v>0</v>
      </c>
      <c r="E131" s="1927"/>
    </row>
    <row r="132" spans="2:17" ht="15.75" thickBot="1" x14ac:dyDescent="0.3">
      <c r="B132" s="235" t="s">
        <v>208</v>
      </c>
      <c r="C132" s="239">
        <v>40</v>
      </c>
      <c r="D132" s="239">
        <v>0</v>
      </c>
      <c r="E132" s="1947"/>
    </row>
    <row r="134" spans="2:17" ht="15.75" thickBot="1" x14ac:dyDescent="0.3"/>
    <row r="135" spans="2:17" ht="27" thickBot="1" x14ac:dyDescent="0.3">
      <c r="B135" s="1903" t="s">
        <v>155</v>
      </c>
      <c r="C135" s="1904"/>
      <c r="D135" s="1904"/>
      <c r="E135" s="1904"/>
      <c r="F135" s="1904"/>
      <c r="G135" s="1904"/>
      <c r="H135" s="1904"/>
      <c r="I135" s="1904"/>
      <c r="J135" s="1904"/>
      <c r="K135" s="1904"/>
      <c r="L135" s="1904"/>
      <c r="M135" s="1904"/>
      <c r="N135" s="1905"/>
    </row>
    <row r="137" spans="2:17" ht="75" x14ac:dyDescent="0.25">
      <c r="B137" s="1522" t="s">
        <v>95</v>
      </c>
      <c r="C137" s="1522" t="s">
        <v>96</v>
      </c>
      <c r="D137" s="1522" t="s">
        <v>97</v>
      </c>
      <c r="E137" s="1522" t="s">
        <v>98</v>
      </c>
      <c r="F137" s="1522" t="s">
        <v>99</v>
      </c>
      <c r="G137" s="1522" t="s">
        <v>100</v>
      </c>
      <c r="H137" s="1522" t="s">
        <v>101</v>
      </c>
      <c r="I137" s="1522" t="s">
        <v>102</v>
      </c>
      <c r="J137" s="1898" t="s">
        <v>103</v>
      </c>
      <c r="K137" s="1899"/>
      <c r="L137" s="1900"/>
      <c r="M137" s="1522" t="s">
        <v>104</v>
      </c>
      <c r="N137" s="1522" t="s">
        <v>105</v>
      </c>
      <c r="O137" s="1522" t="s">
        <v>106</v>
      </c>
      <c r="P137" s="1898" t="s">
        <v>81</v>
      </c>
      <c r="Q137" s="1900"/>
    </row>
    <row r="138" spans="2:17" ht="45" x14ac:dyDescent="0.25">
      <c r="C138" s="181"/>
      <c r="D138" s="276"/>
      <c r="E138" s="276"/>
      <c r="F138" s="276"/>
      <c r="G138" s="276"/>
      <c r="H138" s="306"/>
      <c r="I138" s="277" t="s">
        <v>824</v>
      </c>
      <c r="J138" s="320" t="s">
        <v>107</v>
      </c>
      <c r="K138" s="279" t="s">
        <v>108</v>
      </c>
      <c r="L138" s="278" t="s">
        <v>109</v>
      </c>
      <c r="M138" s="51"/>
      <c r="N138" s="51"/>
      <c r="O138" s="51"/>
      <c r="P138" s="1945"/>
      <c r="Q138" s="1945"/>
    </row>
    <row r="139" spans="2:17" ht="30" x14ac:dyDescent="0.25">
      <c r="B139" s="181" t="s">
        <v>388</v>
      </c>
      <c r="C139" s="181" t="s">
        <v>879</v>
      </c>
      <c r="D139" s="276" t="s">
        <v>880</v>
      </c>
      <c r="E139" s="276">
        <v>34979840</v>
      </c>
      <c r="F139" s="276" t="s">
        <v>881</v>
      </c>
      <c r="G139" s="1534" t="s">
        <v>578</v>
      </c>
      <c r="H139" s="306">
        <v>37337</v>
      </c>
      <c r="I139" s="277" t="s">
        <v>824</v>
      </c>
      <c r="J139" s="320" t="s">
        <v>882</v>
      </c>
      <c r="K139" s="279" t="s">
        <v>883</v>
      </c>
      <c r="L139" s="278" t="s">
        <v>146</v>
      </c>
      <c r="M139" s="51" t="s">
        <v>884</v>
      </c>
      <c r="N139" s="51" t="s">
        <v>19</v>
      </c>
      <c r="O139" s="51" t="s">
        <v>20</v>
      </c>
      <c r="P139" s="2052" t="s">
        <v>2552</v>
      </c>
      <c r="Q139" s="2053"/>
    </row>
    <row r="140" spans="2:17" ht="30" x14ac:dyDescent="0.25">
      <c r="B140" s="51" t="s">
        <v>885</v>
      </c>
      <c r="C140" s="181" t="s">
        <v>879</v>
      </c>
      <c r="D140" s="276" t="s">
        <v>886</v>
      </c>
      <c r="E140" s="276">
        <v>1067843483</v>
      </c>
      <c r="F140" s="276" t="s">
        <v>213</v>
      </c>
      <c r="G140" s="1534" t="s">
        <v>212</v>
      </c>
      <c r="H140" s="306">
        <v>39734</v>
      </c>
      <c r="I140" s="277" t="s">
        <v>824</v>
      </c>
      <c r="J140" s="320" t="s">
        <v>824</v>
      </c>
      <c r="K140" s="278" t="s">
        <v>824</v>
      </c>
      <c r="L140" s="278" t="s">
        <v>824</v>
      </c>
      <c r="M140" s="51" t="s">
        <v>884</v>
      </c>
      <c r="N140" s="51" t="s">
        <v>19</v>
      </c>
      <c r="O140" s="51" t="s">
        <v>20</v>
      </c>
      <c r="P140" s="2052" t="s">
        <v>2553</v>
      </c>
      <c r="Q140" s="2053"/>
    </row>
    <row r="141" spans="2:17" ht="30" x14ac:dyDescent="0.25">
      <c r="B141" s="181" t="s">
        <v>887</v>
      </c>
      <c r="C141" s="51" t="s">
        <v>879</v>
      </c>
      <c r="D141" s="51" t="s">
        <v>888</v>
      </c>
      <c r="E141" s="51">
        <v>50905627</v>
      </c>
      <c r="F141" s="1528" t="s">
        <v>889</v>
      </c>
      <c r="G141" s="1490" t="s">
        <v>890</v>
      </c>
      <c r="H141" s="300">
        <v>35685</v>
      </c>
      <c r="I141" s="51" t="s">
        <v>824</v>
      </c>
      <c r="J141" s="51" t="s">
        <v>882</v>
      </c>
      <c r="K141" s="51" t="s">
        <v>891</v>
      </c>
      <c r="L141" s="51" t="s">
        <v>146</v>
      </c>
      <c r="M141" s="51" t="s">
        <v>884</v>
      </c>
      <c r="N141" s="51" t="s">
        <v>19</v>
      </c>
      <c r="O141" s="51" t="s">
        <v>20</v>
      </c>
      <c r="P141" s="2052" t="s">
        <v>2554</v>
      </c>
      <c r="Q141" s="2053"/>
    </row>
    <row r="143" spans="2:17" ht="15.75" thickBot="1" x14ac:dyDescent="0.3"/>
    <row r="144" spans="2:17" ht="30" x14ac:dyDescent="0.25">
      <c r="B144" s="55" t="s">
        <v>18</v>
      </c>
      <c r="C144" s="55" t="s">
        <v>166</v>
      </c>
      <c r="D144" s="1522" t="s">
        <v>167</v>
      </c>
      <c r="E144" s="55" t="s">
        <v>28</v>
      </c>
      <c r="F144" s="1600" t="s">
        <v>168</v>
      </c>
      <c r="G144" s="200"/>
    </row>
    <row r="145" spans="2:7" ht="108" x14ac:dyDescent="0.2">
      <c r="B145" s="2072" t="s">
        <v>169</v>
      </c>
      <c r="C145" s="201" t="s">
        <v>170</v>
      </c>
      <c r="D145" s="1488">
        <v>25</v>
      </c>
      <c r="E145" s="1488"/>
      <c r="F145" s="2073">
        <f>+E145+E146+E147</f>
        <v>0</v>
      </c>
      <c r="G145" s="202"/>
    </row>
    <row r="146" spans="2:7" ht="96" x14ac:dyDescent="0.2">
      <c r="B146" s="2072"/>
      <c r="C146" s="201" t="s">
        <v>171</v>
      </c>
      <c r="D146" s="1490">
        <v>25</v>
      </c>
      <c r="E146" s="1488"/>
      <c r="F146" s="2074"/>
      <c r="G146" s="202"/>
    </row>
    <row r="147" spans="2:7" ht="60" x14ac:dyDescent="0.2">
      <c r="B147" s="2072"/>
      <c r="C147" s="201" t="s">
        <v>172</v>
      </c>
      <c r="D147" s="1488">
        <v>10</v>
      </c>
      <c r="E147" s="1488"/>
      <c r="F147" s="2075"/>
      <c r="G147" s="202"/>
    </row>
    <row r="148" spans="2:7" x14ac:dyDescent="0.25">
      <c r="C148"/>
    </row>
    <row r="151" spans="2:7" x14ac:dyDescent="0.25">
      <c r="B151" s="47" t="s">
        <v>173</v>
      </c>
    </row>
    <row r="154" spans="2:7" x14ac:dyDescent="0.25">
      <c r="B154" s="49" t="s">
        <v>18</v>
      </c>
      <c r="C154" s="49" t="s">
        <v>27</v>
      </c>
      <c r="D154" s="55" t="s">
        <v>28</v>
      </c>
      <c r="E154" s="55" t="s">
        <v>29</v>
      </c>
    </row>
    <row r="155" spans="2:7" ht="28.5" x14ac:dyDescent="0.25">
      <c r="B155" s="56" t="s">
        <v>174</v>
      </c>
      <c r="C155" s="252">
        <v>40</v>
      </c>
      <c r="D155" s="1488">
        <f>+E130</f>
        <v>20</v>
      </c>
      <c r="E155" s="1885">
        <f>+D155+D156</f>
        <v>20</v>
      </c>
    </row>
    <row r="156" spans="2:7" ht="42.75" x14ac:dyDescent="0.25">
      <c r="B156" s="56" t="s">
        <v>175</v>
      </c>
      <c r="C156" s="252">
        <v>60</v>
      </c>
      <c r="D156" s="1488">
        <f>+F145</f>
        <v>0</v>
      </c>
      <c r="E156" s="1886"/>
    </row>
  </sheetData>
  <mergeCells count="54">
    <mergeCell ref="C9:N9"/>
    <mergeCell ref="B2:P2"/>
    <mergeCell ref="B4:P4"/>
    <mergeCell ref="C6:N6"/>
    <mergeCell ref="C7:N7"/>
    <mergeCell ref="C8:N8"/>
    <mergeCell ref="O69:P69"/>
    <mergeCell ref="C10:E10"/>
    <mergeCell ref="B14:C21"/>
    <mergeCell ref="B22:C22"/>
    <mergeCell ref="E40:E41"/>
    <mergeCell ref="M45:N45"/>
    <mergeCell ref="B57:B58"/>
    <mergeCell ref="C57:C58"/>
    <mergeCell ref="D57:E57"/>
    <mergeCell ref="C61:N61"/>
    <mergeCell ref="B63:N63"/>
    <mergeCell ref="O66:P66"/>
    <mergeCell ref="O67:P67"/>
    <mergeCell ref="O68:P68"/>
    <mergeCell ref="P90:Q90"/>
    <mergeCell ref="O70:P70"/>
    <mergeCell ref="O71:P71"/>
    <mergeCell ref="O72:P72"/>
    <mergeCell ref="O73:P73"/>
    <mergeCell ref="O74:P74"/>
    <mergeCell ref="O75:P75"/>
    <mergeCell ref="B81:N81"/>
    <mergeCell ref="J86:L86"/>
    <mergeCell ref="P86:Q86"/>
    <mergeCell ref="P88:Q88"/>
    <mergeCell ref="P89:Q89"/>
    <mergeCell ref="E130:E132"/>
    <mergeCell ref="P91:Q91"/>
    <mergeCell ref="P92:Q92"/>
    <mergeCell ref="P93:Q93"/>
    <mergeCell ref="P94:Q94"/>
    <mergeCell ref="P95:Q95"/>
    <mergeCell ref="B102:N102"/>
    <mergeCell ref="D105:E105"/>
    <mergeCell ref="D106:E106"/>
    <mergeCell ref="B109:P109"/>
    <mergeCell ref="B112:N112"/>
    <mergeCell ref="P96:Q96"/>
    <mergeCell ref="P141:Q141"/>
    <mergeCell ref="B145:B147"/>
    <mergeCell ref="F145:F147"/>
    <mergeCell ref="E155:E156"/>
    <mergeCell ref="B135:N135"/>
    <mergeCell ref="J137:L137"/>
    <mergeCell ref="P137:Q137"/>
    <mergeCell ref="P138:Q138"/>
    <mergeCell ref="P139:Q139"/>
    <mergeCell ref="P140:Q140"/>
  </mergeCells>
  <dataValidations count="2">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2:Z1197"/>
  <sheetViews>
    <sheetView topLeftCell="H214" zoomScale="97" workbookViewId="0">
      <selection activeCell="N232" sqref="N2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653" customWidth="1"/>
    <col min="5" max="5" width="25" style="653" customWidth="1"/>
    <col min="6" max="7" width="29.7109375" style="653" customWidth="1"/>
    <col min="8" max="8" width="24.5703125" style="1" customWidth="1"/>
    <col min="9" max="9" width="24" style="653" customWidth="1"/>
    <col min="10" max="10" width="21.7109375" style="1" customWidth="1"/>
    <col min="11" max="11" width="16.85546875" style="1" customWidth="1"/>
    <col min="12" max="12" width="27.42578125" style="1" customWidth="1"/>
    <col min="13" max="13" width="18.7109375" style="1" customWidth="1"/>
    <col min="14" max="14" width="22.140625" style="1" customWidth="1"/>
    <col min="15" max="15" width="44.85546875" style="1" customWidth="1"/>
    <col min="16" max="16" width="49.5703125" style="1" customWidth="1"/>
    <col min="17" max="21" width="6.42578125" style="1" customWidth="1"/>
    <col min="22" max="250" width="11.42578125" style="1"/>
    <col min="251" max="251" width="1" style="1" customWidth="1"/>
    <col min="252" max="252" width="4.28515625" style="1" customWidth="1"/>
    <col min="253" max="253" width="34.7109375" style="1" customWidth="1"/>
    <col min="254" max="254" width="0" style="1" hidden="1" customWidth="1"/>
    <col min="255" max="255" width="20" style="1" customWidth="1"/>
    <col min="256" max="256" width="20.85546875" style="1" customWidth="1"/>
    <col min="257" max="257" width="25" style="1" customWidth="1"/>
    <col min="258" max="258" width="18.7109375" style="1" customWidth="1"/>
    <col min="259" max="259" width="29.7109375" style="1" customWidth="1"/>
    <col min="260" max="260" width="13.42578125" style="1" customWidth="1"/>
    <col min="261" max="261" width="13.85546875" style="1" customWidth="1"/>
    <col min="262" max="266" width="16.5703125" style="1" customWidth="1"/>
    <col min="267" max="267" width="20.5703125" style="1" customWidth="1"/>
    <col min="268" max="268" width="21.140625" style="1" customWidth="1"/>
    <col min="269" max="269" width="9.5703125" style="1" customWidth="1"/>
    <col min="270" max="270" width="0.42578125" style="1" customWidth="1"/>
    <col min="271" max="277" width="6.42578125" style="1" customWidth="1"/>
    <col min="278" max="506" width="11.42578125" style="1"/>
    <col min="507" max="507" width="1" style="1" customWidth="1"/>
    <col min="508" max="508" width="4.28515625" style="1" customWidth="1"/>
    <col min="509" max="509" width="34.7109375" style="1" customWidth="1"/>
    <col min="510" max="510" width="0" style="1" hidden="1" customWidth="1"/>
    <col min="511" max="511" width="20" style="1" customWidth="1"/>
    <col min="512" max="512" width="20.85546875" style="1" customWidth="1"/>
    <col min="513" max="513" width="25" style="1" customWidth="1"/>
    <col min="514" max="514" width="18.7109375" style="1" customWidth="1"/>
    <col min="515" max="515" width="29.7109375" style="1" customWidth="1"/>
    <col min="516" max="516" width="13.42578125" style="1" customWidth="1"/>
    <col min="517" max="517" width="13.85546875" style="1" customWidth="1"/>
    <col min="518" max="522" width="16.5703125" style="1" customWidth="1"/>
    <col min="523" max="523" width="20.5703125" style="1" customWidth="1"/>
    <col min="524" max="524" width="21.140625" style="1" customWidth="1"/>
    <col min="525" max="525" width="9.5703125" style="1" customWidth="1"/>
    <col min="526" max="526" width="0.42578125" style="1" customWidth="1"/>
    <col min="527" max="533" width="6.42578125" style="1" customWidth="1"/>
    <col min="534" max="762" width="11.42578125" style="1"/>
    <col min="763" max="763" width="1" style="1" customWidth="1"/>
    <col min="764" max="764" width="4.28515625" style="1" customWidth="1"/>
    <col min="765" max="765" width="34.7109375" style="1" customWidth="1"/>
    <col min="766" max="766" width="0" style="1" hidden="1" customWidth="1"/>
    <col min="767" max="767" width="20" style="1" customWidth="1"/>
    <col min="768" max="768" width="20.85546875" style="1" customWidth="1"/>
    <col min="769" max="769" width="25" style="1" customWidth="1"/>
    <col min="770" max="770" width="18.7109375" style="1" customWidth="1"/>
    <col min="771" max="771" width="29.7109375" style="1" customWidth="1"/>
    <col min="772" max="772" width="13.42578125" style="1" customWidth="1"/>
    <col min="773" max="773" width="13.85546875" style="1" customWidth="1"/>
    <col min="774" max="778" width="16.5703125" style="1" customWidth="1"/>
    <col min="779" max="779" width="20.5703125" style="1" customWidth="1"/>
    <col min="780" max="780" width="21.140625" style="1" customWidth="1"/>
    <col min="781" max="781" width="9.5703125" style="1" customWidth="1"/>
    <col min="782" max="782" width="0.42578125" style="1" customWidth="1"/>
    <col min="783" max="789" width="6.42578125" style="1" customWidth="1"/>
    <col min="790" max="1018" width="11.42578125" style="1"/>
    <col min="1019" max="1019" width="1" style="1" customWidth="1"/>
    <col min="1020" max="1020" width="4.28515625" style="1" customWidth="1"/>
    <col min="1021" max="1021" width="34.7109375" style="1" customWidth="1"/>
    <col min="1022" max="1022" width="0" style="1" hidden="1" customWidth="1"/>
    <col min="1023" max="1023" width="20" style="1" customWidth="1"/>
    <col min="1024" max="1024" width="20.85546875" style="1" customWidth="1"/>
    <col min="1025" max="1025" width="25" style="1" customWidth="1"/>
    <col min="1026" max="1026" width="18.7109375" style="1" customWidth="1"/>
    <col min="1027" max="1027" width="29.7109375" style="1" customWidth="1"/>
    <col min="1028" max="1028" width="13.42578125" style="1" customWidth="1"/>
    <col min="1029" max="1029" width="13.85546875" style="1" customWidth="1"/>
    <col min="1030" max="1034" width="16.5703125" style="1" customWidth="1"/>
    <col min="1035" max="1035" width="20.5703125" style="1" customWidth="1"/>
    <col min="1036" max="1036" width="21.140625" style="1" customWidth="1"/>
    <col min="1037" max="1037" width="9.5703125" style="1" customWidth="1"/>
    <col min="1038" max="1038" width="0.42578125" style="1" customWidth="1"/>
    <col min="1039" max="1045" width="6.42578125" style="1" customWidth="1"/>
    <col min="1046" max="1274" width="11.42578125" style="1"/>
    <col min="1275" max="1275" width="1" style="1" customWidth="1"/>
    <col min="1276" max="1276" width="4.28515625" style="1" customWidth="1"/>
    <col min="1277" max="1277" width="34.7109375" style="1" customWidth="1"/>
    <col min="1278" max="1278" width="0" style="1" hidden="1" customWidth="1"/>
    <col min="1279" max="1279" width="20" style="1" customWidth="1"/>
    <col min="1280" max="1280" width="20.85546875" style="1" customWidth="1"/>
    <col min="1281" max="1281" width="25" style="1" customWidth="1"/>
    <col min="1282" max="1282" width="18.7109375" style="1" customWidth="1"/>
    <col min="1283" max="1283" width="29.7109375" style="1" customWidth="1"/>
    <col min="1284" max="1284" width="13.42578125" style="1" customWidth="1"/>
    <col min="1285" max="1285" width="13.85546875" style="1" customWidth="1"/>
    <col min="1286" max="1290" width="16.5703125" style="1" customWidth="1"/>
    <col min="1291" max="1291" width="20.5703125" style="1" customWidth="1"/>
    <col min="1292" max="1292" width="21.140625" style="1" customWidth="1"/>
    <col min="1293" max="1293" width="9.5703125" style="1" customWidth="1"/>
    <col min="1294" max="1294" width="0.42578125" style="1" customWidth="1"/>
    <col min="1295" max="1301" width="6.42578125" style="1" customWidth="1"/>
    <col min="1302" max="1530" width="11.42578125" style="1"/>
    <col min="1531" max="1531" width="1" style="1" customWidth="1"/>
    <col min="1532" max="1532" width="4.28515625" style="1" customWidth="1"/>
    <col min="1533" max="1533" width="34.7109375" style="1" customWidth="1"/>
    <col min="1534" max="1534" width="0" style="1" hidden="1" customWidth="1"/>
    <col min="1535" max="1535" width="20" style="1" customWidth="1"/>
    <col min="1536" max="1536" width="20.85546875" style="1" customWidth="1"/>
    <col min="1537" max="1537" width="25" style="1" customWidth="1"/>
    <col min="1538" max="1538" width="18.7109375" style="1" customWidth="1"/>
    <col min="1539" max="1539" width="29.7109375" style="1" customWidth="1"/>
    <col min="1540" max="1540" width="13.42578125" style="1" customWidth="1"/>
    <col min="1541" max="1541" width="13.85546875" style="1" customWidth="1"/>
    <col min="1542" max="1546" width="16.5703125" style="1" customWidth="1"/>
    <col min="1547" max="1547" width="20.5703125" style="1" customWidth="1"/>
    <col min="1548" max="1548" width="21.140625" style="1" customWidth="1"/>
    <col min="1549" max="1549" width="9.5703125" style="1" customWidth="1"/>
    <col min="1550" max="1550" width="0.42578125" style="1" customWidth="1"/>
    <col min="1551" max="1557" width="6.42578125" style="1" customWidth="1"/>
    <col min="1558" max="1786" width="11.42578125" style="1"/>
    <col min="1787" max="1787" width="1" style="1" customWidth="1"/>
    <col min="1788" max="1788" width="4.28515625" style="1" customWidth="1"/>
    <col min="1789" max="1789" width="34.7109375" style="1" customWidth="1"/>
    <col min="1790" max="1790" width="0" style="1" hidden="1" customWidth="1"/>
    <col min="1791" max="1791" width="20" style="1" customWidth="1"/>
    <col min="1792" max="1792" width="20.85546875" style="1" customWidth="1"/>
    <col min="1793" max="1793" width="25" style="1" customWidth="1"/>
    <col min="1794" max="1794" width="18.7109375" style="1" customWidth="1"/>
    <col min="1795" max="1795" width="29.7109375" style="1" customWidth="1"/>
    <col min="1796" max="1796" width="13.42578125" style="1" customWidth="1"/>
    <col min="1797" max="1797" width="13.85546875" style="1" customWidth="1"/>
    <col min="1798" max="1802" width="16.5703125" style="1" customWidth="1"/>
    <col min="1803" max="1803" width="20.5703125" style="1" customWidth="1"/>
    <col min="1804" max="1804" width="21.140625" style="1" customWidth="1"/>
    <col min="1805" max="1805" width="9.5703125" style="1" customWidth="1"/>
    <col min="1806" max="1806" width="0.42578125" style="1" customWidth="1"/>
    <col min="1807" max="1813" width="6.42578125" style="1" customWidth="1"/>
    <col min="1814" max="2042" width="11.42578125" style="1"/>
    <col min="2043" max="2043" width="1" style="1" customWidth="1"/>
    <col min="2044" max="2044" width="4.28515625" style="1" customWidth="1"/>
    <col min="2045" max="2045" width="34.7109375" style="1" customWidth="1"/>
    <col min="2046" max="2046" width="0" style="1" hidden="1" customWidth="1"/>
    <col min="2047" max="2047" width="20" style="1" customWidth="1"/>
    <col min="2048" max="2048" width="20.85546875" style="1" customWidth="1"/>
    <col min="2049" max="2049" width="25" style="1" customWidth="1"/>
    <col min="2050" max="2050" width="18.7109375" style="1" customWidth="1"/>
    <col min="2051" max="2051" width="29.7109375" style="1" customWidth="1"/>
    <col min="2052" max="2052" width="13.42578125" style="1" customWidth="1"/>
    <col min="2053" max="2053" width="13.85546875" style="1" customWidth="1"/>
    <col min="2054" max="2058" width="16.5703125" style="1" customWidth="1"/>
    <col min="2059" max="2059" width="20.5703125" style="1" customWidth="1"/>
    <col min="2060" max="2060" width="21.140625" style="1" customWidth="1"/>
    <col min="2061" max="2061" width="9.5703125" style="1" customWidth="1"/>
    <col min="2062" max="2062" width="0.42578125" style="1" customWidth="1"/>
    <col min="2063" max="2069" width="6.42578125" style="1" customWidth="1"/>
    <col min="2070" max="2298" width="11.42578125" style="1"/>
    <col min="2299" max="2299" width="1" style="1" customWidth="1"/>
    <col min="2300" max="2300" width="4.28515625" style="1" customWidth="1"/>
    <col min="2301" max="2301" width="34.7109375" style="1" customWidth="1"/>
    <col min="2302" max="2302" width="0" style="1" hidden="1" customWidth="1"/>
    <col min="2303" max="2303" width="20" style="1" customWidth="1"/>
    <col min="2304" max="2304" width="20.85546875" style="1" customWidth="1"/>
    <col min="2305" max="2305" width="25" style="1" customWidth="1"/>
    <col min="2306" max="2306" width="18.7109375" style="1" customWidth="1"/>
    <col min="2307" max="2307" width="29.7109375" style="1" customWidth="1"/>
    <col min="2308" max="2308" width="13.42578125" style="1" customWidth="1"/>
    <col min="2309" max="2309" width="13.85546875" style="1" customWidth="1"/>
    <col min="2310" max="2314" width="16.5703125" style="1" customWidth="1"/>
    <col min="2315" max="2315" width="20.5703125" style="1" customWidth="1"/>
    <col min="2316" max="2316" width="21.140625" style="1" customWidth="1"/>
    <col min="2317" max="2317" width="9.5703125" style="1" customWidth="1"/>
    <col min="2318" max="2318" width="0.42578125" style="1" customWidth="1"/>
    <col min="2319" max="2325" width="6.42578125" style="1" customWidth="1"/>
    <col min="2326" max="2554" width="11.42578125" style="1"/>
    <col min="2555" max="2555" width="1" style="1" customWidth="1"/>
    <col min="2556" max="2556" width="4.28515625" style="1" customWidth="1"/>
    <col min="2557" max="2557" width="34.7109375" style="1" customWidth="1"/>
    <col min="2558" max="2558" width="0" style="1" hidden="1" customWidth="1"/>
    <col min="2559" max="2559" width="20" style="1" customWidth="1"/>
    <col min="2560" max="2560" width="20.85546875" style="1" customWidth="1"/>
    <col min="2561" max="2561" width="25" style="1" customWidth="1"/>
    <col min="2562" max="2562" width="18.7109375" style="1" customWidth="1"/>
    <col min="2563" max="2563" width="29.7109375" style="1" customWidth="1"/>
    <col min="2564" max="2564" width="13.42578125" style="1" customWidth="1"/>
    <col min="2565" max="2565" width="13.85546875" style="1" customWidth="1"/>
    <col min="2566" max="2570" width="16.5703125" style="1" customWidth="1"/>
    <col min="2571" max="2571" width="20.5703125" style="1" customWidth="1"/>
    <col min="2572" max="2572" width="21.140625" style="1" customWidth="1"/>
    <col min="2573" max="2573" width="9.5703125" style="1" customWidth="1"/>
    <col min="2574" max="2574" width="0.42578125" style="1" customWidth="1"/>
    <col min="2575" max="2581" width="6.42578125" style="1" customWidth="1"/>
    <col min="2582" max="2810" width="11.42578125" style="1"/>
    <col min="2811" max="2811" width="1" style="1" customWidth="1"/>
    <col min="2812" max="2812" width="4.28515625" style="1" customWidth="1"/>
    <col min="2813" max="2813" width="34.7109375" style="1" customWidth="1"/>
    <col min="2814" max="2814" width="0" style="1" hidden="1" customWidth="1"/>
    <col min="2815" max="2815" width="20" style="1" customWidth="1"/>
    <col min="2816" max="2816" width="20.85546875" style="1" customWidth="1"/>
    <col min="2817" max="2817" width="25" style="1" customWidth="1"/>
    <col min="2818" max="2818" width="18.7109375" style="1" customWidth="1"/>
    <col min="2819" max="2819" width="29.7109375" style="1" customWidth="1"/>
    <col min="2820" max="2820" width="13.42578125" style="1" customWidth="1"/>
    <col min="2821" max="2821" width="13.85546875" style="1" customWidth="1"/>
    <col min="2822" max="2826" width="16.5703125" style="1" customWidth="1"/>
    <col min="2827" max="2827" width="20.5703125" style="1" customWidth="1"/>
    <col min="2828" max="2828" width="21.140625" style="1" customWidth="1"/>
    <col min="2829" max="2829" width="9.5703125" style="1" customWidth="1"/>
    <col min="2830" max="2830" width="0.42578125" style="1" customWidth="1"/>
    <col min="2831" max="2837" width="6.42578125" style="1" customWidth="1"/>
    <col min="2838" max="3066" width="11.42578125" style="1"/>
    <col min="3067" max="3067" width="1" style="1" customWidth="1"/>
    <col min="3068" max="3068" width="4.28515625" style="1" customWidth="1"/>
    <col min="3069" max="3069" width="34.7109375" style="1" customWidth="1"/>
    <col min="3070" max="3070" width="0" style="1" hidden="1" customWidth="1"/>
    <col min="3071" max="3071" width="20" style="1" customWidth="1"/>
    <col min="3072" max="3072" width="20.85546875" style="1" customWidth="1"/>
    <col min="3073" max="3073" width="25" style="1" customWidth="1"/>
    <col min="3074" max="3074" width="18.7109375" style="1" customWidth="1"/>
    <col min="3075" max="3075" width="29.7109375" style="1" customWidth="1"/>
    <col min="3076" max="3076" width="13.42578125" style="1" customWidth="1"/>
    <col min="3077" max="3077" width="13.85546875" style="1" customWidth="1"/>
    <col min="3078" max="3082" width="16.5703125" style="1" customWidth="1"/>
    <col min="3083" max="3083" width="20.5703125" style="1" customWidth="1"/>
    <col min="3084" max="3084" width="21.140625" style="1" customWidth="1"/>
    <col min="3085" max="3085" width="9.5703125" style="1" customWidth="1"/>
    <col min="3086" max="3086" width="0.42578125" style="1" customWidth="1"/>
    <col min="3087" max="3093" width="6.42578125" style="1" customWidth="1"/>
    <col min="3094" max="3322" width="11.42578125" style="1"/>
    <col min="3323" max="3323" width="1" style="1" customWidth="1"/>
    <col min="3324" max="3324" width="4.28515625" style="1" customWidth="1"/>
    <col min="3325" max="3325" width="34.7109375" style="1" customWidth="1"/>
    <col min="3326" max="3326" width="0" style="1" hidden="1" customWidth="1"/>
    <col min="3327" max="3327" width="20" style="1" customWidth="1"/>
    <col min="3328" max="3328" width="20.85546875" style="1" customWidth="1"/>
    <col min="3329" max="3329" width="25" style="1" customWidth="1"/>
    <col min="3330" max="3330" width="18.7109375" style="1" customWidth="1"/>
    <col min="3331" max="3331" width="29.7109375" style="1" customWidth="1"/>
    <col min="3332" max="3332" width="13.42578125" style="1" customWidth="1"/>
    <col min="3333" max="3333" width="13.85546875" style="1" customWidth="1"/>
    <col min="3334" max="3338" width="16.5703125" style="1" customWidth="1"/>
    <col min="3339" max="3339" width="20.5703125" style="1" customWidth="1"/>
    <col min="3340" max="3340" width="21.140625" style="1" customWidth="1"/>
    <col min="3341" max="3341" width="9.5703125" style="1" customWidth="1"/>
    <col min="3342" max="3342" width="0.42578125" style="1" customWidth="1"/>
    <col min="3343" max="3349" width="6.42578125" style="1" customWidth="1"/>
    <col min="3350" max="3578" width="11.42578125" style="1"/>
    <col min="3579" max="3579" width="1" style="1" customWidth="1"/>
    <col min="3580" max="3580" width="4.28515625" style="1" customWidth="1"/>
    <col min="3581" max="3581" width="34.7109375" style="1" customWidth="1"/>
    <col min="3582" max="3582" width="0" style="1" hidden="1" customWidth="1"/>
    <col min="3583" max="3583" width="20" style="1" customWidth="1"/>
    <col min="3584" max="3584" width="20.85546875" style="1" customWidth="1"/>
    <col min="3585" max="3585" width="25" style="1" customWidth="1"/>
    <col min="3586" max="3586" width="18.7109375" style="1" customWidth="1"/>
    <col min="3587" max="3587" width="29.7109375" style="1" customWidth="1"/>
    <col min="3588" max="3588" width="13.42578125" style="1" customWidth="1"/>
    <col min="3589" max="3589" width="13.85546875" style="1" customWidth="1"/>
    <col min="3590" max="3594" width="16.5703125" style="1" customWidth="1"/>
    <col min="3595" max="3595" width="20.5703125" style="1" customWidth="1"/>
    <col min="3596" max="3596" width="21.140625" style="1" customWidth="1"/>
    <col min="3597" max="3597" width="9.5703125" style="1" customWidth="1"/>
    <col min="3598" max="3598" width="0.42578125" style="1" customWidth="1"/>
    <col min="3599" max="3605" width="6.42578125" style="1" customWidth="1"/>
    <col min="3606" max="3834" width="11.42578125" style="1"/>
    <col min="3835" max="3835" width="1" style="1" customWidth="1"/>
    <col min="3836" max="3836" width="4.28515625" style="1" customWidth="1"/>
    <col min="3837" max="3837" width="34.7109375" style="1" customWidth="1"/>
    <col min="3838" max="3838" width="0" style="1" hidden="1" customWidth="1"/>
    <col min="3839" max="3839" width="20" style="1" customWidth="1"/>
    <col min="3840" max="3840" width="20.85546875" style="1" customWidth="1"/>
    <col min="3841" max="3841" width="25" style="1" customWidth="1"/>
    <col min="3842" max="3842" width="18.7109375" style="1" customWidth="1"/>
    <col min="3843" max="3843" width="29.7109375" style="1" customWidth="1"/>
    <col min="3844" max="3844" width="13.42578125" style="1" customWidth="1"/>
    <col min="3845" max="3845" width="13.85546875" style="1" customWidth="1"/>
    <col min="3846" max="3850" width="16.5703125" style="1" customWidth="1"/>
    <col min="3851" max="3851" width="20.5703125" style="1" customWidth="1"/>
    <col min="3852" max="3852" width="21.140625" style="1" customWidth="1"/>
    <col min="3853" max="3853" width="9.5703125" style="1" customWidth="1"/>
    <col min="3854" max="3854" width="0.42578125" style="1" customWidth="1"/>
    <col min="3855" max="3861" width="6.42578125" style="1" customWidth="1"/>
    <col min="3862" max="4090" width="11.42578125" style="1"/>
    <col min="4091" max="4091" width="1" style="1" customWidth="1"/>
    <col min="4092" max="4092" width="4.28515625" style="1" customWidth="1"/>
    <col min="4093" max="4093" width="34.7109375" style="1" customWidth="1"/>
    <col min="4094" max="4094" width="0" style="1" hidden="1" customWidth="1"/>
    <col min="4095" max="4095" width="20" style="1" customWidth="1"/>
    <col min="4096" max="4096" width="20.85546875" style="1" customWidth="1"/>
    <col min="4097" max="4097" width="25" style="1" customWidth="1"/>
    <col min="4098" max="4098" width="18.7109375" style="1" customWidth="1"/>
    <col min="4099" max="4099" width="29.7109375" style="1" customWidth="1"/>
    <col min="4100" max="4100" width="13.42578125" style="1" customWidth="1"/>
    <col min="4101" max="4101" width="13.85546875" style="1" customWidth="1"/>
    <col min="4102" max="4106" width="16.5703125" style="1" customWidth="1"/>
    <col min="4107" max="4107" width="20.5703125" style="1" customWidth="1"/>
    <col min="4108" max="4108" width="21.140625" style="1" customWidth="1"/>
    <col min="4109" max="4109" width="9.5703125" style="1" customWidth="1"/>
    <col min="4110" max="4110" width="0.42578125" style="1" customWidth="1"/>
    <col min="4111" max="4117" width="6.42578125" style="1" customWidth="1"/>
    <col min="4118" max="4346" width="11.42578125" style="1"/>
    <col min="4347" max="4347" width="1" style="1" customWidth="1"/>
    <col min="4348" max="4348" width="4.28515625" style="1" customWidth="1"/>
    <col min="4349" max="4349" width="34.7109375" style="1" customWidth="1"/>
    <col min="4350" max="4350" width="0" style="1" hidden="1" customWidth="1"/>
    <col min="4351" max="4351" width="20" style="1" customWidth="1"/>
    <col min="4352" max="4352" width="20.85546875" style="1" customWidth="1"/>
    <col min="4353" max="4353" width="25" style="1" customWidth="1"/>
    <col min="4354" max="4354" width="18.7109375" style="1" customWidth="1"/>
    <col min="4355" max="4355" width="29.7109375" style="1" customWidth="1"/>
    <col min="4356" max="4356" width="13.42578125" style="1" customWidth="1"/>
    <col min="4357" max="4357" width="13.85546875" style="1" customWidth="1"/>
    <col min="4358" max="4362" width="16.5703125" style="1" customWidth="1"/>
    <col min="4363" max="4363" width="20.5703125" style="1" customWidth="1"/>
    <col min="4364" max="4364" width="21.140625" style="1" customWidth="1"/>
    <col min="4365" max="4365" width="9.5703125" style="1" customWidth="1"/>
    <col min="4366" max="4366" width="0.42578125" style="1" customWidth="1"/>
    <col min="4367" max="4373" width="6.42578125" style="1" customWidth="1"/>
    <col min="4374" max="4602" width="11.42578125" style="1"/>
    <col min="4603" max="4603" width="1" style="1" customWidth="1"/>
    <col min="4604" max="4604" width="4.28515625" style="1" customWidth="1"/>
    <col min="4605" max="4605" width="34.7109375" style="1" customWidth="1"/>
    <col min="4606" max="4606" width="0" style="1" hidden="1" customWidth="1"/>
    <col min="4607" max="4607" width="20" style="1" customWidth="1"/>
    <col min="4608" max="4608" width="20.85546875" style="1" customWidth="1"/>
    <col min="4609" max="4609" width="25" style="1" customWidth="1"/>
    <col min="4610" max="4610" width="18.7109375" style="1" customWidth="1"/>
    <col min="4611" max="4611" width="29.7109375" style="1" customWidth="1"/>
    <col min="4612" max="4612" width="13.42578125" style="1" customWidth="1"/>
    <col min="4613" max="4613" width="13.85546875" style="1" customWidth="1"/>
    <col min="4614" max="4618" width="16.5703125" style="1" customWidth="1"/>
    <col min="4619" max="4619" width="20.5703125" style="1" customWidth="1"/>
    <col min="4620" max="4620" width="21.140625" style="1" customWidth="1"/>
    <col min="4621" max="4621" width="9.5703125" style="1" customWidth="1"/>
    <col min="4622" max="4622" width="0.42578125" style="1" customWidth="1"/>
    <col min="4623" max="4629" width="6.42578125" style="1" customWidth="1"/>
    <col min="4630" max="4858" width="11.42578125" style="1"/>
    <col min="4859" max="4859" width="1" style="1" customWidth="1"/>
    <col min="4860" max="4860" width="4.28515625" style="1" customWidth="1"/>
    <col min="4861" max="4861" width="34.7109375" style="1" customWidth="1"/>
    <col min="4862" max="4862" width="0" style="1" hidden="1" customWidth="1"/>
    <col min="4863" max="4863" width="20" style="1" customWidth="1"/>
    <col min="4864" max="4864" width="20.85546875" style="1" customWidth="1"/>
    <col min="4865" max="4865" width="25" style="1" customWidth="1"/>
    <col min="4866" max="4866" width="18.7109375" style="1" customWidth="1"/>
    <col min="4867" max="4867" width="29.7109375" style="1" customWidth="1"/>
    <col min="4868" max="4868" width="13.42578125" style="1" customWidth="1"/>
    <col min="4869" max="4869" width="13.85546875" style="1" customWidth="1"/>
    <col min="4870" max="4874" width="16.5703125" style="1" customWidth="1"/>
    <col min="4875" max="4875" width="20.5703125" style="1" customWidth="1"/>
    <col min="4876" max="4876" width="21.140625" style="1" customWidth="1"/>
    <col min="4877" max="4877" width="9.5703125" style="1" customWidth="1"/>
    <col min="4878" max="4878" width="0.42578125" style="1" customWidth="1"/>
    <col min="4879" max="4885" width="6.42578125" style="1" customWidth="1"/>
    <col min="4886" max="5114" width="11.42578125" style="1"/>
    <col min="5115" max="5115" width="1" style="1" customWidth="1"/>
    <col min="5116" max="5116" width="4.28515625" style="1" customWidth="1"/>
    <col min="5117" max="5117" width="34.7109375" style="1" customWidth="1"/>
    <col min="5118" max="5118" width="0" style="1" hidden="1" customWidth="1"/>
    <col min="5119" max="5119" width="20" style="1" customWidth="1"/>
    <col min="5120" max="5120" width="20.85546875" style="1" customWidth="1"/>
    <col min="5121" max="5121" width="25" style="1" customWidth="1"/>
    <col min="5122" max="5122" width="18.7109375" style="1" customWidth="1"/>
    <col min="5123" max="5123" width="29.7109375" style="1" customWidth="1"/>
    <col min="5124" max="5124" width="13.42578125" style="1" customWidth="1"/>
    <col min="5125" max="5125" width="13.85546875" style="1" customWidth="1"/>
    <col min="5126" max="5130" width="16.5703125" style="1" customWidth="1"/>
    <col min="5131" max="5131" width="20.5703125" style="1" customWidth="1"/>
    <col min="5132" max="5132" width="21.140625" style="1" customWidth="1"/>
    <col min="5133" max="5133" width="9.5703125" style="1" customWidth="1"/>
    <col min="5134" max="5134" width="0.42578125" style="1" customWidth="1"/>
    <col min="5135" max="5141" width="6.42578125" style="1" customWidth="1"/>
    <col min="5142" max="5370" width="11.42578125" style="1"/>
    <col min="5371" max="5371" width="1" style="1" customWidth="1"/>
    <col min="5372" max="5372" width="4.28515625" style="1" customWidth="1"/>
    <col min="5373" max="5373" width="34.7109375" style="1" customWidth="1"/>
    <col min="5374" max="5374" width="0" style="1" hidden="1" customWidth="1"/>
    <col min="5375" max="5375" width="20" style="1" customWidth="1"/>
    <col min="5376" max="5376" width="20.85546875" style="1" customWidth="1"/>
    <col min="5377" max="5377" width="25" style="1" customWidth="1"/>
    <col min="5378" max="5378" width="18.7109375" style="1" customWidth="1"/>
    <col min="5379" max="5379" width="29.7109375" style="1" customWidth="1"/>
    <col min="5380" max="5380" width="13.42578125" style="1" customWidth="1"/>
    <col min="5381" max="5381" width="13.85546875" style="1" customWidth="1"/>
    <col min="5382" max="5386" width="16.5703125" style="1" customWidth="1"/>
    <col min="5387" max="5387" width="20.5703125" style="1" customWidth="1"/>
    <col min="5388" max="5388" width="21.140625" style="1" customWidth="1"/>
    <col min="5389" max="5389" width="9.5703125" style="1" customWidth="1"/>
    <col min="5390" max="5390" width="0.42578125" style="1" customWidth="1"/>
    <col min="5391" max="5397" width="6.42578125" style="1" customWidth="1"/>
    <col min="5398" max="5626" width="11.42578125" style="1"/>
    <col min="5627" max="5627" width="1" style="1" customWidth="1"/>
    <col min="5628" max="5628" width="4.28515625" style="1" customWidth="1"/>
    <col min="5629" max="5629" width="34.7109375" style="1" customWidth="1"/>
    <col min="5630" max="5630" width="0" style="1" hidden="1" customWidth="1"/>
    <col min="5631" max="5631" width="20" style="1" customWidth="1"/>
    <col min="5632" max="5632" width="20.85546875" style="1" customWidth="1"/>
    <col min="5633" max="5633" width="25" style="1" customWidth="1"/>
    <col min="5634" max="5634" width="18.7109375" style="1" customWidth="1"/>
    <col min="5635" max="5635" width="29.7109375" style="1" customWidth="1"/>
    <col min="5636" max="5636" width="13.42578125" style="1" customWidth="1"/>
    <col min="5637" max="5637" width="13.85546875" style="1" customWidth="1"/>
    <col min="5638" max="5642" width="16.5703125" style="1" customWidth="1"/>
    <col min="5643" max="5643" width="20.5703125" style="1" customWidth="1"/>
    <col min="5644" max="5644" width="21.140625" style="1" customWidth="1"/>
    <col min="5645" max="5645" width="9.5703125" style="1" customWidth="1"/>
    <col min="5646" max="5646" width="0.42578125" style="1" customWidth="1"/>
    <col min="5647" max="5653" width="6.42578125" style="1" customWidth="1"/>
    <col min="5654" max="5882" width="11.42578125" style="1"/>
    <col min="5883" max="5883" width="1" style="1" customWidth="1"/>
    <col min="5884" max="5884" width="4.28515625" style="1" customWidth="1"/>
    <col min="5885" max="5885" width="34.7109375" style="1" customWidth="1"/>
    <col min="5886" max="5886" width="0" style="1" hidden="1" customWidth="1"/>
    <col min="5887" max="5887" width="20" style="1" customWidth="1"/>
    <col min="5888" max="5888" width="20.85546875" style="1" customWidth="1"/>
    <col min="5889" max="5889" width="25" style="1" customWidth="1"/>
    <col min="5890" max="5890" width="18.7109375" style="1" customWidth="1"/>
    <col min="5891" max="5891" width="29.7109375" style="1" customWidth="1"/>
    <col min="5892" max="5892" width="13.42578125" style="1" customWidth="1"/>
    <col min="5893" max="5893" width="13.85546875" style="1" customWidth="1"/>
    <col min="5894" max="5898" width="16.5703125" style="1" customWidth="1"/>
    <col min="5899" max="5899" width="20.5703125" style="1" customWidth="1"/>
    <col min="5900" max="5900" width="21.140625" style="1" customWidth="1"/>
    <col min="5901" max="5901" width="9.5703125" style="1" customWidth="1"/>
    <col min="5902" max="5902" width="0.42578125" style="1" customWidth="1"/>
    <col min="5903" max="5909" width="6.42578125" style="1" customWidth="1"/>
    <col min="5910" max="6138" width="11.42578125" style="1"/>
    <col min="6139" max="6139" width="1" style="1" customWidth="1"/>
    <col min="6140" max="6140" width="4.28515625" style="1" customWidth="1"/>
    <col min="6141" max="6141" width="34.7109375" style="1" customWidth="1"/>
    <col min="6142" max="6142" width="0" style="1" hidden="1" customWidth="1"/>
    <col min="6143" max="6143" width="20" style="1" customWidth="1"/>
    <col min="6144" max="6144" width="20.85546875" style="1" customWidth="1"/>
    <col min="6145" max="6145" width="25" style="1" customWidth="1"/>
    <col min="6146" max="6146" width="18.7109375" style="1" customWidth="1"/>
    <col min="6147" max="6147" width="29.7109375" style="1" customWidth="1"/>
    <col min="6148" max="6148" width="13.42578125" style="1" customWidth="1"/>
    <col min="6149" max="6149" width="13.85546875" style="1" customWidth="1"/>
    <col min="6150" max="6154" width="16.5703125" style="1" customWidth="1"/>
    <col min="6155" max="6155" width="20.5703125" style="1" customWidth="1"/>
    <col min="6156" max="6156" width="21.140625" style="1" customWidth="1"/>
    <col min="6157" max="6157" width="9.5703125" style="1" customWidth="1"/>
    <col min="6158" max="6158" width="0.42578125" style="1" customWidth="1"/>
    <col min="6159" max="6165" width="6.42578125" style="1" customWidth="1"/>
    <col min="6166" max="6394" width="11.42578125" style="1"/>
    <col min="6395" max="6395" width="1" style="1" customWidth="1"/>
    <col min="6396" max="6396" width="4.28515625" style="1" customWidth="1"/>
    <col min="6397" max="6397" width="34.7109375" style="1" customWidth="1"/>
    <col min="6398" max="6398" width="0" style="1" hidden="1" customWidth="1"/>
    <col min="6399" max="6399" width="20" style="1" customWidth="1"/>
    <col min="6400" max="6400" width="20.85546875" style="1" customWidth="1"/>
    <col min="6401" max="6401" width="25" style="1" customWidth="1"/>
    <col min="6402" max="6402" width="18.7109375" style="1" customWidth="1"/>
    <col min="6403" max="6403" width="29.7109375" style="1" customWidth="1"/>
    <col min="6404" max="6404" width="13.42578125" style="1" customWidth="1"/>
    <col min="6405" max="6405" width="13.85546875" style="1" customWidth="1"/>
    <col min="6406" max="6410" width="16.5703125" style="1" customWidth="1"/>
    <col min="6411" max="6411" width="20.5703125" style="1" customWidth="1"/>
    <col min="6412" max="6412" width="21.140625" style="1" customWidth="1"/>
    <col min="6413" max="6413" width="9.5703125" style="1" customWidth="1"/>
    <col min="6414" max="6414" width="0.42578125" style="1" customWidth="1"/>
    <col min="6415" max="6421" width="6.42578125" style="1" customWidth="1"/>
    <col min="6422" max="6650" width="11.42578125" style="1"/>
    <col min="6651" max="6651" width="1" style="1" customWidth="1"/>
    <col min="6652" max="6652" width="4.28515625" style="1" customWidth="1"/>
    <col min="6653" max="6653" width="34.7109375" style="1" customWidth="1"/>
    <col min="6654" max="6654" width="0" style="1" hidden="1" customWidth="1"/>
    <col min="6655" max="6655" width="20" style="1" customWidth="1"/>
    <col min="6656" max="6656" width="20.85546875" style="1" customWidth="1"/>
    <col min="6657" max="6657" width="25" style="1" customWidth="1"/>
    <col min="6658" max="6658" width="18.7109375" style="1" customWidth="1"/>
    <col min="6659" max="6659" width="29.7109375" style="1" customWidth="1"/>
    <col min="6660" max="6660" width="13.42578125" style="1" customWidth="1"/>
    <col min="6661" max="6661" width="13.85546875" style="1" customWidth="1"/>
    <col min="6662" max="6666" width="16.5703125" style="1" customWidth="1"/>
    <col min="6667" max="6667" width="20.5703125" style="1" customWidth="1"/>
    <col min="6668" max="6668" width="21.140625" style="1" customWidth="1"/>
    <col min="6669" max="6669" width="9.5703125" style="1" customWidth="1"/>
    <col min="6670" max="6670" width="0.42578125" style="1" customWidth="1"/>
    <col min="6671" max="6677" width="6.42578125" style="1" customWidth="1"/>
    <col min="6678" max="6906" width="11.42578125" style="1"/>
    <col min="6907" max="6907" width="1" style="1" customWidth="1"/>
    <col min="6908" max="6908" width="4.28515625" style="1" customWidth="1"/>
    <col min="6909" max="6909" width="34.7109375" style="1" customWidth="1"/>
    <col min="6910" max="6910" width="0" style="1" hidden="1" customWidth="1"/>
    <col min="6911" max="6911" width="20" style="1" customWidth="1"/>
    <col min="6912" max="6912" width="20.85546875" style="1" customWidth="1"/>
    <col min="6913" max="6913" width="25" style="1" customWidth="1"/>
    <col min="6914" max="6914" width="18.7109375" style="1" customWidth="1"/>
    <col min="6915" max="6915" width="29.7109375" style="1" customWidth="1"/>
    <col min="6916" max="6916" width="13.42578125" style="1" customWidth="1"/>
    <col min="6917" max="6917" width="13.85546875" style="1" customWidth="1"/>
    <col min="6918" max="6922" width="16.5703125" style="1" customWidth="1"/>
    <col min="6923" max="6923" width="20.5703125" style="1" customWidth="1"/>
    <col min="6924" max="6924" width="21.140625" style="1" customWidth="1"/>
    <col min="6925" max="6925" width="9.5703125" style="1" customWidth="1"/>
    <col min="6926" max="6926" width="0.42578125" style="1" customWidth="1"/>
    <col min="6927" max="6933" width="6.42578125" style="1" customWidth="1"/>
    <col min="6934" max="7162" width="11.42578125" style="1"/>
    <col min="7163" max="7163" width="1" style="1" customWidth="1"/>
    <col min="7164" max="7164" width="4.28515625" style="1" customWidth="1"/>
    <col min="7165" max="7165" width="34.7109375" style="1" customWidth="1"/>
    <col min="7166" max="7166" width="0" style="1" hidden="1" customWidth="1"/>
    <col min="7167" max="7167" width="20" style="1" customWidth="1"/>
    <col min="7168" max="7168" width="20.85546875" style="1" customWidth="1"/>
    <col min="7169" max="7169" width="25" style="1" customWidth="1"/>
    <col min="7170" max="7170" width="18.7109375" style="1" customWidth="1"/>
    <col min="7171" max="7171" width="29.7109375" style="1" customWidth="1"/>
    <col min="7172" max="7172" width="13.42578125" style="1" customWidth="1"/>
    <col min="7173" max="7173" width="13.85546875" style="1" customWidth="1"/>
    <col min="7174" max="7178" width="16.5703125" style="1" customWidth="1"/>
    <col min="7179" max="7179" width="20.5703125" style="1" customWidth="1"/>
    <col min="7180" max="7180" width="21.140625" style="1" customWidth="1"/>
    <col min="7181" max="7181" width="9.5703125" style="1" customWidth="1"/>
    <col min="7182" max="7182" width="0.42578125" style="1" customWidth="1"/>
    <col min="7183" max="7189" width="6.42578125" style="1" customWidth="1"/>
    <col min="7190" max="7418" width="11.42578125" style="1"/>
    <col min="7419" max="7419" width="1" style="1" customWidth="1"/>
    <col min="7420" max="7420" width="4.28515625" style="1" customWidth="1"/>
    <col min="7421" max="7421" width="34.7109375" style="1" customWidth="1"/>
    <col min="7422" max="7422" width="0" style="1" hidden="1" customWidth="1"/>
    <col min="7423" max="7423" width="20" style="1" customWidth="1"/>
    <col min="7424" max="7424" width="20.85546875" style="1" customWidth="1"/>
    <col min="7425" max="7425" width="25" style="1" customWidth="1"/>
    <col min="7426" max="7426" width="18.7109375" style="1" customWidth="1"/>
    <col min="7427" max="7427" width="29.7109375" style="1" customWidth="1"/>
    <col min="7428" max="7428" width="13.42578125" style="1" customWidth="1"/>
    <col min="7429" max="7429" width="13.85546875" style="1" customWidth="1"/>
    <col min="7430" max="7434" width="16.5703125" style="1" customWidth="1"/>
    <col min="7435" max="7435" width="20.5703125" style="1" customWidth="1"/>
    <col min="7436" max="7436" width="21.140625" style="1" customWidth="1"/>
    <col min="7437" max="7437" width="9.5703125" style="1" customWidth="1"/>
    <col min="7438" max="7438" width="0.42578125" style="1" customWidth="1"/>
    <col min="7439" max="7445" width="6.42578125" style="1" customWidth="1"/>
    <col min="7446" max="7674" width="11.42578125" style="1"/>
    <col min="7675" max="7675" width="1" style="1" customWidth="1"/>
    <col min="7676" max="7676" width="4.28515625" style="1" customWidth="1"/>
    <col min="7677" max="7677" width="34.7109375" style="1" customWidth="1"/>
    <col min="7678" max="7678" width="0" style="1" hidden="1" customWidth="1"/>
    <col min="7679" max="7679" width="20" style="1" customWidth="1"/>
    <col min="7680" max="7680" width="20.85546875" style="1" customWidth="1"/>
    <col min="7681" max="7681" width="25" style="1" customWidth="1"/>
    <col min="7682" max="7682" width="18.7109375" style="1" customWidth="1"/>
    <col min="7683" max="7683" width="29.7109375" style="1" customWidth="1"/>
    <col min="7684" max="7684" width="13.42578125" style="1" customWidth="1"/>
    <col min="7685" max="7685" width="13.85546875" style="1" customWidth="1"/>
    <col min="7686" max="7690" width="16.5703125" style="1" customWidth="1"/>
    <col min="7691" max="7691" width="20.5703125" style="1" customWidth="1"/>
    <col min="7692" max="7692" width="21.140625" style="1" customWidth="1"/>
    <col min="7693" max="7693" width="9.5703125" style="1" customWidth="1"/>
    <col min="7694" max="7694" width="0.42578125" style="1" customWidth="1"/>
    <col min="7695" max="7701" width="6.42578125" style="1" customWidth="1"/>
    <col min="7702" max="7930" width="11.42578125" style="1"/>
    <col min="7931" max="7931" width="1" style="1" customWidth="1"/>
    <col min="7932" max="7932" width="4.28515625" style="1" customWidth="1"/>
    <col min="7933" max="7933" width="34.7109375" style="1" customWidth="1"/>
    <col min="7934" max="7934" width="0" style="1" hidden="1" customWidth="1"/>
    <col min="7935" max="7935" width="20" style="1" customWidth="1"/>
    <col min="7936" max="7936" width="20.85546875" style="1" customWidth="1"/>
    <col min="7937" max="7937" width="25" style="1" customWidth="1"/>
    <col min="7938" max="7938" width="18.7109375" style="1" customWidth="1"/>
    <col min="7939" max="7939" width="29.7109375" style="1" customWidth="1"/>
    <col min="7940" max="7940" width="13.42578125" style="1" customWidth="1"/>
    <col min="7941" max="7941" width="13.85546875" style="1" customWidth="1"/>
    <col min="7942" max="7946" width="16.5703125" style="1" customWidth="1"/>
    <col min="7947" max="7947" width="20.5703125" style="1" customWidth="1"/>
    <col min="7948" max="7948" width="21.140625" style="1" customWidth="1"/>
    <col min="7949" max="7949" width="9.5703125" style="1" customWidth="1"/>
    <col min="7950" max="7950" width="0.42578125" style="1" customWidth="1"/>
    <col min="7951" max="7957" width="6.42578125" style="1" customWidth="1"/>
    <col min="7958" max="8186" width="11.42578125" style="1"/>
    <col min="8187" max="8187" width="1" style="1" customWidth="1"/>
    <col min="8188" max="8188" width="4.28515625" style="1" customWidth="1"/>
    <col min="8189" max="8189" width="34.7109375" style="1" customWidth="1"/>
    <col min="8190" max="8190" width="0" style="1" hidden="1" customWidth="1"/>
    <col min="8191" max="8191" width="20" style="1" customWidth="1"/>
    <col min="8192" max="8192" width="20.85546875" style="1" customWidth="1"/>
    <col min="8193" max="8193" width="25" style="1" customWidth="1"/>
    <col min="8194" max="8194" width="18.7109375" style="1" customWidth="1"/>
    <col min="8195" max="8195" width="29.7109375" style="1" customWidth="1"/>
    <col min="8196" max="8196" width="13.42578125" style="1" customWidth="1"/>
    <col min="8197" max="8197" width="13.85546875" style="1" customWidth="1"/>
    <col min="8198" max="8202" width="16.5703125" style="1" customWidth="1"/>
    <col min="8203" max="8203" width="20.5703125" style="1" customWidth="1"/>
    <col min="8204" max="8204" width="21.140625" style="1" customWidth="1"/>
    <col min="8205" max="8205" width="9.5703125" style="1" customWidth="1"/>
    <col min="8206" max="8206" width="0.42578125" style="1" customWidth="1"/>
    <col min="8207" max="8213" width="6.42578125" style="1" customWidth="1"/>
    <col min="8214" max="8442" width="11.42578125" style="1"/>
    <col min="8443" max="8443" width="1" style="1" customWidth="1"/>
    <col min="8444" max="8444" width="4.28515625" style="1" customWidth="1"/>
    <col min="8445" max="8445" width="34.7109375" style="1" customWidth="1"/>
    <col min="8446" max="8446" width="0" style="1" hidden="1" customWidth="1"/>
    <col min="8447" max="8447" width="20" style="1" customWidth="1"/>
    <col min="8448" max="8448" width="20.85546875" style="1" customWidth="1"/>
    <col min="8449" max="8449" width="25" style="1" customWidth="1"/>
    <col min="8450" max="8450" width="18.7109375" style="1" customWidth="1"/>
    <col min="8451" max="8451" width="29.7109375" style="1" customWidth="1"/>
    <col min="8452" max="8452" width="13.42578125" style="1" customWidth="1"/>
    <col min="8453" max="8453" width="13.85546875" style="1" customWidth="1"/>
    <col min="8454" max="8458" width="16.5703125" style="1" customWidth="1"/>
    <col min="8459" max="8459" width="20.5703125" style="1" customWidth="1"/>
    <col min="8460" max="8460" width="21.140625" style="1" customWidth="1"/>
    <col min="8461" max="8461" width="9.5703125" style="1" customWidth="1"/>
    <col min="8462" max="8462" width="0.42578125" style="1" customWidth="1"/>
    <col min="8463" max="8469" width="6.42578125" style="1" customWidth="1"/>
    <col min="8470" max="8698" width="11.42578125" style="1"/>
    <col min="8699" max="8699" width="1" style="1" customWidth="1"/>
    <col min="8700" max="8700" width="4.28515625" style="1" customWidth="1"/>
    <col min="8701" max="8701" width="34.7109375" style="1" customWidth="1"/>
    <col min="8702" max="8702" width="0" style="1" hidden="1" customWidth="1"/>
    <col min="8703" max="8703" width="20" style="1" customWidth="1"/>
    <col min="8704" max="8704" width="20.85546875" style="1" customWidth="1"/>
    <col min="8705" max="8705" width="25" style="1" customWidth="1"/>
    <col min="8706" max="8706" width="18.7109375" style="1" customWidth="1"/>
    <col min="8707" max="8707" width="29.7109375" style="1" customWidth="1"/>
    <col min="8708" max="8708" width="13.42578125" style="1" customWidth="1"/>
    <col min="8709" max="8709" width="13.85546875" style="1" customWidth="1"/>
    <col min="8710" max="8714" width="16.5703125" style="1" customWidth="1"/>
    <col min="8715" max="8715" width="20.5703125" style="1" customWidth="1"/>
    <col min="8716" max="8716" width="21.140625" style="1" customWidth="1"/>
    <col min="8717" max="8717" width="9.5703125" style="1" customWidth="1"/>
    <col min="8718" max="8718" width="0.42578125" style="1" customWidth="1"/>
    <col min="8719" max="8725" width="6.42578125" style="1" customWidth="1"/>
    <col min="8726" max="8954" width="11.42578125" style="1"/>
    <col min="8955" max="8955" width="1" style="1" customWidth="1"/>
    <col min="8956" max="8956" width="4.28515625" style="1" customWidth="1"/>
    <col min="8957" max="8957" width="34.7109375" style="1" customWidth="1"/>
    <col min="8958" max="8958" width="0" style="1" hidden="1" customWidth="1"/>
    <col min="8959" max="8959" width="20" style="1" customWidth="1"/>
    <col min="8960" max="8960" width="20.85546875" style="1" customWidth="1"/>
    <col min="8961" max="8961" width="25" style="1" customWidth="1"/>
    <col min="8962" max="8962" width="18.7109375" style="1" customWidth="1"/>
    <col min="8963" max="8963" width="29.7109375" style="1" customWidth="1"/>
    <col min="8964" max="8964" width="13.42578125" style="1" customWidth="1"/>
    <col min="8965" max="8965" width="13.85546875" style="1" customWidth="1"/>
    <col min="8966" max="8970" width="16.5703125" style="1" customWidth="1"/>
    <col min="8971" max="8971" width="20.5703125" style="1" customWidth="1"/>
    <col min="8972" max="8972" width="21.140625" style="1" customWidth="1"/>
    <col min="8973" max="8973" width="9.5703125" style="1" customWidth="1"/>
    <col min="8974" max="8974" width="0.42578125" style="1" customWidth="1"/>
    <col min="8975" max="8981" width="6.42578125" style="1" customWidth="1"/>
    <col min="8982" max="9210" width="11.42578125" style="1"/>
    <col min="9211" max="9211" width="1" style="1" customWidth="1"/>
    <col min="9212" max="9212" width="4.28515625" style="1" customWidth="1"/>
    <col min="9213" max="9213" width="34.7109375" style="1" customWidth="1"/>
    <col min="9214" max="9214" width="0" style="1" hidden="1" customWidth="1"/>
    <col min="9215" max="9215" width="20" style="1" customWidth="1"/>
    <col min="9216" max="9216" width="20.85546875" style="1" customWidth="1"/>
    <col min="9217" max="9217" width="25" style="1" customWidth="1"/>
    <col min="9218" max="9218" width="18.7109375" style="1" customWidth="1"/>
    <col min="9219" max="9219" width="29.7109375" style="1" customWidth="1"/>
    <col min="9220" max="9220" width="13.42578125" style="1" customWidth="1"/>
    <col min="9221" max="9221" width="13.85546875" style="1" customWidth="1"/>
    <col min="9222" max="9226" width="16.5703125" style="1" customWidth="1"/>
    <col min="9227" max="9227" width="20.5703125" style="1" customWidth="1"/>
    <col min="9228" max="9228" width="21.140625" style="1" customWidth="1"/>
    <col min="9229" max="9229" width="9.5703125" style="1" customWidth="1"/>
    <col min="9230" max="9230" width="0.42578125" style="1" customWidth="1"/>
    <col min="9231" max="9237" width="6.42578125" style="1" customWidth="1"/>
    <col min="9238" max="9466" width="11.42578125" style="1"/>
    <col min="9467" max="9467" width="1" style="1" customWidth="1"/>
    <col min="9468" max="9468" width="4.28515625" style="1" customWidth="1"/>
    <col min="9469" max="9469" width="34.7109375" style="1" customWidth="1"/>
    <col min="9470" max="9470" width="0" style="1" hidden="1" customWidth="1"/>
    <col min="9471" max="9471" width="20" style="1" customWidth="1"/>
    <col min="9472" max="9472" width="20.85546875" style="1" customWidth="1"/>
    <col min="9473" max="9473" width="25" style="1" customWidth="1"/>
    <col min="9474" max="9474" width="18.7109375" style="1" customWidth="1"/>
    <col min="9475" max="9475" width="29.7109375" style="1" customWidth="1"/>
    <col min="9476" max="9476" width="13.42578125" style="1" customWidth="1"/>
    <col min="9477" max="9477" width="13.85546875" style="1" customWidth="1"/>
    <col min="9478" max="9482" width="16.5703125" style="1" customWidth="1"/>
    <col min="9483" max="9483" width="20.5703125" style="1" customWidth="1"/>
    <col min="9484" max="9484" width="21.140625" style="1" customWidth="1"/>
    <col min="9485" max="9485" width="9.5703125" style="1" customWidth="1"/>
    <col min="9486" max="9486" width="0.42578125" style="1" customWidth="1"/>
    <col min="9487" max="9493" width="6.42578125" style="1" customWidth="1"/>
    <col min="9494" max="9722" width="11.42578125" style="1"/>
    <col min="9723" max="9723" width="1" style="1" customWidth="1"/>
    <col min="9724" max="9724" width="4.28515625" style="1" customWidth="1"/>
    <col min="9725" max="9725" width="34.7109375" style="1" customWidth="1"/>
    <col min="9726" max="9726" width="0" style="1" hidden="1" customWidth="1"/>
    <col min="9727" max="9727" width="20" style="1" customWidth="1"/>
    <col min="9728" max="9728" width="20.85546875" style="1" customWidth="1"/>
    <col min="9729" max="9729" width="25" style="1" customWidth="1"/>
    <col min="9730" max="9730" width="18.7109375" style="1" customWidth="1"/>
    <col min="9731" max="9731" width="29.7109375" style="1" customWidth="1"/>
    <col min="9732" max="9732" width="13.42578125" style="1" customWidth="1"/>
    <col min="9733" max="9733" width="13.85546875" style="1" customWidth="1"/>
    <col min="9734" max="9738" width="16.5703125" style="1" customWidth="1"/>
    <col min="9739" max="9739" width="20.5703125" style="1" customWidth="1"/>
    <col min="9740" max="9740" width="21.140625" style="1" customWidth="1"/>
    <col min="9741" max="9741" width="9.5703125" style="1" customWidth="1"/>
    <col min="9742" max="9742" width="0.42578125" style="1" customWidth="1"/>
    <col min="9743" max="9749" width="6.42578125" style="1" customWidth="1"/>
    <col min="9750" max="9978" width="11.42578125" style="1"/>
    <col min="9979" max="9979" width="1" style="1" customWidth="1"/>
    <col min="9980" max="9980" width="4.28515625" style="1" customWidth="1"/>
    <col min="9981" max="9981" width="34.7109375" style="1" customWidth="1"/>
    <col min="9982" max="9982" width="0" style="1" hidden="1" customWidth="1"/>
    <col min="9983" max="9983" width="20" style="1" customWidth="1"/>
    <col min="9984" max="9984" width="20.85546875" style="1" customWidth="1"/>
    <col min="9985" max="9985" width="25" style="1" customWidth="1"/>
    <col min="9986" max="9986" width="18.7109375" style="1" customWidth="1"/>
    <col min="9987" max="9987" width="29.7109375" style="1" customWidth="1"/>
    <col min="9988" max="9988" width="13.42578125" style="1" customWidth="1"/>
    <col min="9989" max="9989" width="13.85546875" style="1" customWidth="1"/>
    <col min="9990" max="9994" width="16.5703125" style="1" customWidth="1"/>
    <col min="9995" max="9995" width="20.5703125" style="1" customWidth="1"/>
    <col min="9996" max="9996" width="21.140625" style="1" customWidth="1"/>
    <col min="9997" max="9997" width="9.5703125" style="1" customWidth="1"/>
    <col min="9998" max="9998" width="0.42578125" style="1" customWidth="1"/>
    <col min="9999" max="10005" width="6.42578125" style="1" customWidth="1"/>
    <col min="10006" max="10234" width="11.42578125" style="1"/>
    <col min="10235" max="10235" width="1" style="1" customWidth="1"/>
    <col min="10236" max="10236" width="4.28515625" style="1" customWidth="1"/>
    <col min="10237" max="10237" width="34.7109375" style="1" customWidth="1"/>
    <col min="10238" max="10238" width="0" style="1" hidden="1" customWidth="1"/>
    <col min="10239" max="10239" width="20" style="1" customWidth="1"/>
    <col min="10240" max="10240" width="20.85546875" style="1" customWidth="1"/>
    <col min="10241" max="10241" width="25" style="1" customWidth="1"/>
    <col min="10242" max="10242" width="18.7109375" style="1" customWidth="1"/>
    <col min="10243" max="10243" width="29.7109375" style="1" customWidth="1"/>
    <col min="10244" max="10244" width="13.42578125" style="1" customWidth="1"/>
    <col min="10245" max="10245" width="13.85546875" style="1" customWidth="1"/>
    <col min="10246" max="10250" width="16.5703125" style="1" customWidth="1"/>
    <col min="10251" max="10251" width="20.5703125" style="1" customWidth="1"/>
    <col min="10252" max="10252" width="21.140625" style="1" customWidth="1"/>
    <col min="10253" max="10253" width="9.5703125" style="1" customWidth="1"/>
    <col min="10254" max="10254" width="0.42578125" style="1" customWidth="1"/>
    <col min="10255" max="10261" width="6.42578125" style="1" customWidth="1"/>
    <col min="10262" max="10490" width="11.42578125" style="1"/>
    <col min="10491" max="10491" width="1" style="1" customWidth="1"/>
    <col min="10492" max="10492" width="4.28515625" style="1" customWidth="1"/>
    <col min="10493" max="10493" width="34.7109375" style="1" customWidth="1"/>
    <col min="10494" max="10494" width="0" style="1" hidden="1" customWidth="1"/>
    <col min="10495" max="10495" width="20" style="1" customWidth="1"/>
    <col min="10496" max="10496" width="20.85546875" style="1" customWidth="1"/>
    <col min="10497" max="10497" width="25" style="1" customWidth="1"/>
    <col min="10498" max="10498" width="18.7109375" style="1" customWidth="1"/>
    <col min="10499" max="10499" width="29.7109375" style="1" customWidth="1"/>
    <col min="10500" max="10500" width="13.42578125" style="1" customWidth="1"/>
    <col min="10501" max="10501" width="13.85546875" style="1" customWidth="1"/>
    <col min="10502" max="10506" width="16.5703125" style="1" customWidth="1"/>
    <col min="10507" max="10507" width="20.5703125" style="1" customWidth="1"/>
    <col min="10508" max="10508" width="21.140625" style="1" customWidth="1"/>
    <col min="10509" max="10509" width="9.5703125" style="1" customWidth="1"/>
    <col min="10510" max="10510" width="0.42578125" style="1" customWidth="1"/>
    <col min="10511" max="10517" width="6.42578125" style="1" customWidth="1"/>
    <col min="10518" max="10746" width="11.42578125" style="1"/>
    <col min="10747" max="10747" width="1" style="1" customWidth="1"/>
    <col min="10748" max="10748" width="4.28515625" style="1" customWidth="1"/>
    <col min="10749" max="10749" width="34.7109375" style="1" customWidth="1"/>
    <col min="10750" max="10750" width="0" style="1" hidden="1" customWidth="1"/>
    <col min="10751" max="10751" width="20" style="1" customWidth="1"/>
    <col min="10752" max="10752" width="20.85546875" style="1" customWidth="1"/>
    <col min="10753" max="10753" width="25" style="1" customWidth="1"/>
    <col min="10754" max="10754" width="18.7109375" style="1" customWidth="1"/>
    <col min="10755" max="10755" width="29.7109375" style="1" customWidth="1"/>
    <col min="10756" max="10756" width="13.42578125" style="1" customWidth="1"/>
    <col min="10757" max="10757" width="13.85546875" style="1" customWidth="1"/>
    <col min="10758" max="10762" width="16.5703125" style="1" customWidth="1"/>
    <col min="10763" max="10763" width="20.5703125" style="1" customWidth="1"/>
    <col min="10764" max="10764" width="21.140625" style="1" customWidth="1"/>
    <col min="10765" max="10765" width="9.5703125" style="1" customWidth="1"/>
    <col min="10766" max="10766" width="0.42578125" style="1" customWidth="1"/>
    <col min="10767" max="10773" width="6.42578125" style="1" customWidth="1"/>
    <col min="10774" max="11002" width="11.42578125" style="1"/>
    <col min="11003" max="11003" width="1" style="1" customWidth="1"/>
    <col min="11004" max="11004" width="4.28515625" style="1" customWidth="1"/>
    <col min="11005" max="11005" width="34.7109375" style="1" customWidth="1"/>
    <col min="11006" max="11006" width="0" style="1" hidden="1" customWidth="1"/>
    <col min="11007" max="11007" width="20" style="1" customWidth="1"/>
    <col min="11008" max="11008" width="20.85546875" style="1" customWidth="1"/>
    <col min="11009" max="11009" width="25" style="1" customWidth="1"/>
    <col min="11010" max="11010" width="18.7109375" style="1" customWidth="1"/>
    <col min="11011" max="11011" width="29.7109375" style="1" customWidth="1"/>
    <col min="11012" max="11012" width="13.42578125" style="1" customWidth="1"/>
    <col min="11013" max="11013" width="13.85546875" style="1" customWidth="1"/>
    <col min="11014" max="11018" width="16.5703125" style="1" customWidth="1"/>
    <col min="11019" max="11019" width="20.5703125" style="1" customWidth="1"/>
    <col min="11020" max="11020" width="21.140625" style="1" customWidth="1"/>
    <col min="11021" max="11021" width="9.5703125" style="1" customWidth="1"/>
    <col min="11022" max="11022" width="0.42578125" style="1" customWidth="1"/>
    <col min="11023" max="11029" width="6.42578125" style="1" customWidth="1"/>
    <col min="11030" max="11258" width="11.42578125" style="1"/>
    <col min="11259" max="11259" width="1" style="1" customWidth="1"/>
    <col min="11260" max="11260" width="4.28515625" style="1" customWidth="1"/>
    <col min="11261" max="11261" width="34.7109375" style="1" customWidth="1"/>
    <col min="11262" max="11262" width="0" style="1" hidden="1" customWidth="1"/>
    <col min="11263" max="11263" width="20" style="1" customWidth="1"/>
    <col min="11264" max="11264" width="20.85546875" style="1" customWidth="1"/>
    <col min="11265" max="11265" width="25" style="1" customWidth="1"/>
    <col min="11266" max="11266" width="18.7109375" style="1" customWidth="1"/>
    <col min="11267" max="11267" width="29.7109375" style="1" customWidth="1"/>
    <col min="11268" max="11268" width="13.42578125" style="1" customWidth="1"/>
    <col min="11269" max="11269" width="13.85546875" style="1" customWidth="1"/>
    <col min="11270" max="11274" width="16.5703125" style="1" customWidth="1"/>
    <col min="11275" max="11275" width="20.5703125" style="1" customWidth="1"/>
    <col min="11276" max="11276" width="21.140625" style="1" customWidth="1"/>
    <col min="11277" max="11277" width="9.5703125" style="1" customWidth="1"/>
    <col min="11278" max="11278" width="0.42578125" style="1" customWidth="1"/>
    <col min="11279" max="11285" width="6.42578125" style="1" customWidth="1"/>
    <col min="11286" max="11514" width="11.42578125" style="1"/>
    <col min="11515" max="11515" width="1" style="1" customWidth="1"/>
    <col min="11516" max="11516" width="4.28515625" style="1" customWidth="1"/>
    <col min="11517" max="11517" width="34.7109375" style="1" customWidth="1"/>
    <col min="11518" max="11518" width="0" style="1" hidden="1" customWidth="1"/>
    <col min="11519" max="11519" width="20" style="1" customWidth="1"/>
    <col min="11520" max="11520" width="20.85546875" style="1" customWidth="1"/>
    <col min="11521" max="11521" width="25" style="1" customWidth="1"/>
    <col min="11522" max="11522" width="18.7109375" style="1" customWidth="1"/>
    <col min="11523" max="11523" width="29.7109375" style="1" customWidth="1"/>
    <col min="11524" max="11524" width="13.42578125" style="1" customWidth="1"/>
    <col min="11525" max="11525" width="13.85546875" style="1" customWidth="1"/>
    <col min="11526" max="11530" width="16.5703125" style="1" customWidth="1"/>
    <col min="11531" max="11531" width="20.5703125" style="1" customWidth="1"/>
    <col min="11532" max="11532" width="21.140625" style="1" customWidth="1"/>
    <col min="11533" max="11533" width="9.5703125" style="1" customWidth="1"/>
    <col min="11534" max="11534" width="0.42578125" style="1" customWidth="1"/>
    <col min="11535" max="11541" width="6.42578125" style="1" customWidth="1"/>
    <col min="11542" max="11770" width="11.42578125" style="1"/>
    <col min="11771" max="11771" width="1" style="1" customWidth="1"/>
    <col min="11772" max="11772" width="4.28515625" style="1" customWidth="1"/>
    <col min="11773" max="11773" width="34.7109375" style="1" customWidth="1"/>
    <col min="11774" max="11774" width="0" style="1" hidden="1" customWidth="1"/>
    <col min="11775" max="11775" width="20" style="1" customWidth="1"/>
    <col min="11776" max="11776" width="20.85546875" style="1" customWidth="1"/>
    <col min="11777" max="11777" width="25" style="1" customWidth="1"/>
    <col min="11778" max="11778" width="18.7109375" style="1" customWidth="1"/>
    <col min="11779" max="11779" width="29.7109375" style="1" customWidth="1"/>
    <col min="11780" max="11780" width="13.42578125" style="1" customWidth="1"/>
    <col min="11781" max="11781" width="13.85546875" style="1" customWidth="1"/>
    <col min="11782" max="11786" width="16.5703125" style="1" customWidth="1"/>
    <col min="11787" max="11787" width="20.5703125" style="1" customWidth="1"/>
    <col min="11788" max="11788" width="21.140625" style="1" customWidth="1"/>
    <col min="11789" max="11789" width="9.5703125" style="1" customWidth="1"/>
    <col min="11790" max="11790" width="0.42578125" style="1" customWidth="1"/>
    <col min="11791" max="11797" width="6.42578125" style="1" customWidth="1"/>
    <col min="11798" max="12026" width="11.42578125" style="1"/>
    <col min="12027" max="12027" width="1" style="1" customWidth="1"/>
    <col min="12028" max="12028" width="4.28515625" style="1" customWidth="1"/>
    <col min="12029" max="12029" width="34.7109375" style="1" customWidth="1"/>
    <col min="12030" max="12030" width="0" style="1" hidden="1" customWidth="1"/>
    <col min="12031" max="12031" width="20" style="1" customWidth="1"/>
    <col min="12032" max="12032" width="20.85546875" style="1" customWidth="1"/>
    <col min="12033" max="12033" width="25" style="1" customWidth="1"/>
    <col min="12034" max="12034" width="18.7109375" style="1" customWidth="1"/>
    <col min="12035" max="12035" width="29.7109375" style="1" customWidth="1"/>
    <col min="12036" max="12036" width="13.42578125" style="1" customWidth="1"/>
    <col min="12037" max="12037" width="13.85546875" style="1" customWidth="1"/>
    <col min="12038" max="12042" width="16.5703125" style="1" customWidth="1"/>
    <col min="12043" max="12043" width="20.5703125" style="1" customWidth="1"/>
    <col min="12044" max="12044" width="21.140625" style="1" customWidth="1"/>
    <col min="12045" max="12045" width="9.5703125" style="1" customWidth="1"/>
    <col min="12046" max="12046" width="0.42578125" style="1" customWidth="1"/>
    <col min="12047" max="12053" width="6.42578125" style="1" customWidth="1"/>
    <col min="12054" max="12282" width="11.42578125" style="1"/>
    <col min="12283" max="12283" width="1" style="1" customWidth="1"/>
    <col min="12284" max="12284" width="4.28515625" style="1" customWidth="1"/>
    <col min="12285" max="12285" width="34.7109375" style="1" customWidth="1"/>
    <col min="12286" max="12286" width="0" style="1" hidden="1" customWidth="1"/>
    <col min="12287" max="12287" width="20" style="1" customWidth="1"/>
    <col min="12288" max="12288" width="20.85546875" style="1" customWidth="1"/>
    <col min="12289" max="12289" width="25" style="1" customWidth="1"/>
    <col min="12290" max="12290" width="18.7109375" style="1" customWidth="1"/>
    <col min="12291" max="12291" width="29.7109375" style="1" customWidth="1"/>
    <col min="12292" max="12292" width="13.42578125" style="1" customWidth="1"/>
    <col min="12293" max="12293" width="13.85546875" style="1" customWidth="1"/>
    <col min="12294" max="12298" width="16.5703125" style="1" customWidth="1"/>
    <col min="12299" max="12299" width="20.5703125" style="1" customWidth="1"/>
    <col min="12300" max="12300" width="21.140625" style="1" customWidth="1"/>
    <col min="12301" max="12301" width="9.5703125" style="1" customWidth="1"/>
    <col min="12302" max="12302" width="0.42578125" style="1" customWidth="1"/>
    <col min="12303" max="12309" width="6.42578125" style="1" customWidth="1"/>
    <col min="12310" max="12538" width="11.42578125" style="1"/>
    <col min="12539" max="12539" width="1" style="1" customWidth="1"/>
    <col min="12540" max="12540" width="4.28515625" style="1" customWidth="1"/>
    <col min="12541" max="12541" width="34.7109375" style="1" customWidth="1"/>
    <col min="12542" max="12542" width="0" style="1" hidden="1" customWidth="1"/>
    <col min="12543" max="12543" width="20" style="1" customWidth="1"/>
    <col min="12544" max="12544" width="20.85546875" style="1" customWidth="1"/>
    <col min="12545" max="12545" width="25" style="1" customWidth="1"/>
    <col min="12546" max="12546" width="18.7109375" style="1" customWidth="1"/>
    <col min="12547" max="12547" width="29.7109375" style="1" customWidth="1"/>
    <col min="12548" max="12548" width="13.42578125" style="1" customWidth="1"/>
    <col min="12549" max="12549" width="13.85546875" style="1" customWidth="1"/>
    <col min="12550" max="12554" width="16.5703125" style="1" customWidth="1"/>
    <col min="12555" max="12555" width="20.5703125" style="1" customWidth="1"/>
    <col min="12556" max="12556" width="21.140625" style="1" customWidth="1"/>
    <col min="12557" max="12557" width="9.5703125" style="1" customWidth="1"/>
    <col min="12558" max="12558" width="0.42578125" style="1" customWidth="1"/>
    <col min="12559" max="12565" width="6.42578125" style="1" customWidth="1"/>
    <col min="12566" max="12794" width="11.42578125" style="1"/>
    <col min="12795" max="12795" width="1" style="1" customWidth="1"/>
    <col min="12796" max="12796" width="4.28515625" style="1" customWidth="1"/>
    <col min="12797" max="12797" width="34.7109375" style="1" customWidth="1"/>
    <col min="12798" max="12798" width="0" style="1" hidden="1" customWidth="1"/>
    <col min="12799" max="12799" width="20" style="1" customWidth="1"/>
    <col min="12800" max="12800" width="20.85546875" style="1" customWidth="1"/>
    <col min="12801" max="12801" width="25" style="1" customWidth="1"/>
    <col min="12802" max="12802" width="18.7109375" style="1" customWidth="1"/>
    <col min="12803" max="12803" width="29.7109375" style="1" customWidth="1"/>
    <col min="12804" max="12804" width="13.42578125" style="1" customWidth="1"/>
    <col min="12805" max="12805" width="13.85546875" style="1" customWidth="1"/>
    <col min="12806" max="12810" width="16.5703125" style="1" customWidth="1"/>
    <col min="12811" max="12811" width="20.5703125" style="1" customWidth="1"/>
    <col min="12812" max="12812" width="21.140625" style="1" customWidth="1"/>
    <col min="12813" max="12813" width="9.5703125" style="1" customWidth="1"/>
    <col min="12814" max="12814" width="0.42578125" style="1" customWidth="1"/>
    <col min="12815" max="12821" width="6.42578125" style="1" customWidth="1"/>
    <col min="12822" max="13050" width="11.42578125" style="1"/>
    <col min="13051" max="13051" width="1" style="1" customWidth="1"/>
    <col min="13052" max="13052" width="4.28515625" style="1" customWidth="1"/>
    <col min="13053" max="13053" width="34.7109375" style="1" customWidth="1"/>
    <col min="13054" max="13054" width="0" style="1" hidden="1" customWidth="1"/>
    <col min="13055" max="13055" width="20" style="1" customWidth="1"/>
    <col min="13056" max="13056" width="20.85546875" style="1" customWidth="1"/>
    <col min="13057" max="13057" width="25" style="1" customWidth="1"/>
    <col min="13058" max="13058" width="18.7109375" style="1" customWidth="1"/>
    <col min="13059" max="13059" width="29.7109375" style="1" customWidth="1"/>
    <col min="13060" max="13060" width="13.42578125" style="1" customWidth="1"/>
    <col min="13061" max="13061" width="13.85546875" style="1" customWidth="1"/>
    <col min="13062" max="13066" width="16.5703125" style="1" customWidth="1"/>
    <col min="13067" max="13067" width="20.5703125" style="1" customWidth="1"/>
    <col min="13068" max="13068" width="21.140625" style="1" customWidth="1"/>
    <col min="13069" max="13069" width="9.5703125" style="1" customWidth="1"/>
    <col min="13070" max="13070" width="0.42578125" style="1" customWidth="1"/>
    <col min="13071" max="13077" width="6.42578125" style="1" customWidth="1"/>
    <col min="13078" max="13306" width="11.42578125" style="1"/>
    <col min="13307" max="13307" width="1" style="1" customWidth="1"/>
    <col min="13308" max="13308" width="4.28515625" style="1" customWidth="1"/>
    <col min="13309" max="13309" width="34.7109375" style="1" customWidth="1"/>
    <col min="13310" max="13310" width="0" style="1" hidden="1" customWidth="1"/>
    <col min="13311" max="13311" width="20" style="1" customWidth="1"/>
    <col min="13312" max="13312" width="20.85546875" style="1" customWidth="1"/>
    <col min="13313" max="13313" width="25" style="1" customWidth="1"/>
    <col min="13314" max="13314" width="18.7109375" style="1" customWidth="1"/>
    <col min="13315" max="13315" width="29.7109375" style="1" customWidth="1"/>
    <col min="13316" max="13316" width="13.42578125" style="1" customWidth="1"/>
    <col min="13317" max="13317" width="13.85546875" style="1" customWidth="1"/>
    <col min="13318" max="13322" width="16.5703125" style="1" customWidth="1"/>
    <col min="13323" max="13323" width="20.5703125" style="1" customWidth="1"/>
    <col min="13324" max="13324" width="21.140625" style="1" customWidth="1"/>
    <col min="13325" max="13325" width="9.5703125" style="1" customWidth="1"/>
    <col min="13326" max="13326" width="0.42578125" style="1" customWidth="1"/>
    <col min="13327" max="13333" width="6.42578125" style="1" customWidth="1"/>
    <col min="13334" max="13562" width="11.42578125" style="1"/>
    <col min="13563" max="13563" width="1" style="1" customWidth="1"/>
    <col min="13564" max="13564" width="4.28515625" style="1" customWidth="1"/>
    <col min="13565" max="13565" width="34.7109375" style="1" customWidth="1"/>
    <col min="13566" max="13566" width="0" style="1" hidden="1" customWidth="1"/>
    <col min="13567" max="13567" width="20" style="1" customWidth="1"/>
    <col min="13568" max="13568" width="20.85546875" style="1" customWidth="1"/>
    <col min="13569" max="13569" width="25" style="1" customWidth="1"/>
    <col min="13570" max="13570" width="18.7109375" style="1" customWidth="1"/>
    <col min="13571" max="13571" width="29.7109375" style="1" customWidth="1"/>
    <col min="13572" max="13572" width="13.42578125" style="1" customWidth="1"/>
    <col min="13573" max="13573" width="13.85546875" style="1" customWidth="1"/>
    <col min="13574" max="13578" width="16.5703125" style="1" customWidth="1"/>
    <col min="13579" max="13579" width="20.5703125" style="1" customWidth="1"/>
    <col min="13580" max="13580" width="21.140625" style="1" customWidth="1"/>
    <col min="13581" max="13581" width="9.5703125" style="1" customWidth="1"/>
    <col min="13582" max="13582" width="0.42578125" style="1" customWidth="1"/>
    <col min="13583" max="13589" width="6.42578125" style="1" customWidth="1"/>
    <col min="13590" max="13818" width="11.42578125" style="1"/>
    <col min="13819" max="13819" width="1" style="1" customWidth="1"/>
    <col min="13820" max="13820" width="4.28515625" style="1" customWidth="1"/>
    <col min="13821" max="13821" width="34.7109375" style="1" customWidth="1"/>
    <col min="13822" max="13822" width="0" style="1" hidden="1" customWidth="1"/>
    <col min="13823" max="13823" width="20" style="1" customWidth="1"/>
    <col min="13824" max="13824" width="20.85546875" style="1" customWidth="1"/>
    <col min="13825" max="13825" width="25" style="1" customWidth="1"/>
    <col min="13826" max="13826" width="18.7109375" style="1" customWidth="1"/>
    <col min="13827" max="13827" width="29.7109375" style="1" customWidth="1"/>
    <col min="13828" max="13828" width="13.42578125" style="1" customWidth="1"/>
    <col min="13829" max="13829" width="13.85546875" style="1" customWidth="1"/>
    <col min="13830" max="13834" width="16.5703125" style="1" customWidth="1"/>
    <col min="13835" max="13835" width="20.5703125" style="1" customWidth="1"/>
    <col min="13836" max="13836" width="21.140625" style="1" customWidth="1"/>
    <col min="13837" max="13837" width="9.5703125" style="1" customWidth="1"/>
    <col min="13838" max="13838" width="0.42578125" style="1" customWidth="1"/>
    <col min="13839" max="13845" width="6.42578125" style="1" customWidth="1"/>
    <col min="13846" max="14074" width="11.42578125" style="1"/>
    <col min="14075" max="14075" width="1" style="1" customWidth="1"/>
    <col min="14076" max="14076" width="4.28515625" style="1" customWidth="1"/>
    <col min="14077" max="14077" width="34.7109375" style="1" customWidth="1"/>
    <col min="14078" max="14078" width="0" style="1" hidden="1" customWidth="1"/>
    <col min="14079" max="14079" width="20" style="1" customWidth="1"/>
    <col min="14080" max="14080" width="20.85546875" style="1" customWidth="1"/>
    <col min="14081" max="14081" width="25" style="1" customWidth="1"/>
    <col min="14082" max="14082" width="18.7109375" style="1" customWidth="1"/>
    <col min="14083" max="14083" width="29.7109375" style="1" customWidth="1"/>
    <col min="14084" max="14084" width="13.42578125" style="1" customWidth="1"/>
    <col min="14085" max="14085" width="13.85546875" style="1" customWidth="1"/>
    <col min="14086" max="14090" width="16.5703125" style="1" customWidth="1"/>
    <col min="14091" max="14091" width="20.5703125" style="1" customWidth="1"/>
    <col min="14092" max="14092" width="21.140625" style="1" customWidth="1"/>
    <col min="14093" max="14093" width="9.5703125" style="1" customWidth="1"/>
    <col min="14094" max="14094" width="0.42578125" style="1" customWidth="1"/>
    <col min="14095" max="14101" width="6.42578125" style="1" customWidth="1"/>
    <col min="14102" max="14330" width="11.42578125" style="1"/>
    <col min="14331" max="14331" width="1" style="1" customWidth="1"/>
    <col min="14332" max="14332" width="4.28515625" style="1" customWidth="1"/>
    <col min="14333" max="14333" width="34.7109375" style="1" customWidth="1"/>
    <col min="14334" max="14334" width="0" style="1" hidden="1" customWidth="1"/>
    <col min="14335" max="14335" width="20" style="1" customWidth="1"/>
    <col min="14336" max="14336" width="20.85546875" style="1" customWidth="1"/>
    <col min="14337" max="14337" width="25" style="1" customWidth="1"/>
    <col min="14338" max="14338" width="18.7109375" style="1" customWidth="1"/>
    <col min="14339" max="14339" width="29.7109375" style="1" customWidth="1"/>
    <col min="14340" max="14340" width="13.42578125" style="1" customWidth="1"/>
    <col min="14341" max="14341" width="13.85546875" style="1" customWidth="1"/>
    <col min="14342" max="14346" width="16.5703125" style="1" customWidth="1"/>
    <col min="14347" max="14347" width="20.5703125" style="1" customWidth="1"/>
    <col min="14348" max="14348" width="21.140625" style="1" customWidth="1"/>
    <col min="14349" max="14349" width="9.5703125" style="1" customWidth="1"/>
    <col min="14350" max="14350" width="0.42578125" style="1" customWidth="1"/>
    <col min="14351" max="14357" width="6.42578125" style="1" customWidth="1"/>
    <col min="14358" max="14586" width="11.42578125" style="1"/>
    <col min="14587" max="14587" width="1" style="1" customWidth="1"/>
    <col min="14588" max="14588" width="4.28515625" style="1" customWidth="1"/>
    <col min="14589" max="14589" width="34.7109375" style="1" customWidth="1"/>
    <col min="14590" max="14590" width="0" style="1" hidden="1" customWidth="1"/>
    <col min="14591" max="14591" width="20" style="1" customWidth="1"/>
    <col min="14592" max="14592" width="20.85546875" style="1" customWidth="1"/>
    <col min="14593" max="14593" width="25" style="1" customWidth="1"/>
    <col min="14594" max="14594" width="18.7109375" style="1" customWidth="1"/>
    <col min="14595" max="14595" width="29.7109375" style="1" customWidth="1"/>
    <col min="14596" max="14596" width="13.42578125" style="1" customWidth="1"/>
    <col min="14597" max="14597" width="13.85546875" style="1" customWidth="1"/>
    <col min="14598" max="14602" width="16.5703125" style="1" customWidth="1"/>
    <col min="14603" max="14603" width="20.5703125" style="1" customWidth="1"/>
    <col min="14604" max="14604" width="21.140625" style="1" customWidth="1"/>
    <col min="14605" max="14605" width="9.5703125" style="1" customWidth="1"/>
    <col min="14606" max="14606" width="0.42578125" style="1" customWidth="1"/>
    <col min="14607" max="14613" width="6.42578125" style="1" customWidth="1"/>
    <col min="14614" max="14842" width="11.42578125" style="1"/>
    <col min="14843" max="14843" width="1" style="1" customWidth="1"/>
    <col min="14844" max="14844" width="4.28515625" style="1" customWidth="1"/>
    <col min="14845" max="14845" width="34.7109375" style="1" customWidth="1"/>
    <col min="14846" max="14846" width="0" style="1" hidden="1" customWidth="1"/>
    <col min="14847" max="14847" width="20" style="1" customWidth="1"/>
    <col min="14848" max="14848" width="20.85546875" style="1" customWidth="1"/>
    <col min="14849" max="14849" width="25" style="1" customWidth="1"/>
    <col min="14850" max="14850" width="18.7109375" style="1" customWidth="1"/>
    <col min="14851" max="14851" width="29.7109375" style="1" customWidth="1"/>
    <col min="14852" max="14852" width="13.42578125" style="1" customWidth="1"/>
    <col min="14853" max="14853" width="13.85546875" style="1" customWidth="1"/>
    <col min="14854" max="14858" width="16.5703125" style="1" customWidth="1"/>
    <col min="14859" max="14859" width="20.5703125" style="1" customWidth="1"/>
    <col min="14860" max="14860" width="21.140625" style="1" customWidth="1"/>
    <col min="14861" max="14861" width="9.5703125" style="1" customWidth="1"/>
    <col min="14862" max="14862" width="0.42578125" style="1" customWidth="1"/>
    <col min="14863" max="14869" width="6.42578125" style="1" customWidth="1"/>
    <col min="14870" max="15098" width="11.42578125" style="1"/>
    <col min="15099" max="15099" width="1" style="1" customWidth="1"/>
    <col min="15100" max="15100" width="4.28515625" style="1" customWidth="1"/>
    <col min="15101" max="15101" width="34.7109375" style="1" customWidth="1"/>
    <col min="15102" max="15102" width="0" style="1" hidden="1" customWidth="1"/>
    <col min="15103" max="15103" width="20" style="1" customWidth="1"/>
    <col min="15104" max="15104" width="20.85546875" style="1" customWidth="1"/>
    <col min="15105" max="15105" width="25" style="1" customWidth="1"/>
    <col min="15106" max="15106" width="18.7109375" style="1" customWidth="1"/>
    <col min="15107" max="15107" width="29.7109375" style="1" customWidth="1"/>
    <col min="15108" max="15108" width="13.42578125" style="1" customWidth="1"/>
    <col min="15109" max="15109" width="13.85546875" style="1" customWidth="1"/>
    <col min="15110" max="15114" width="16.5703125" style="1" customWidth="1"/>
    <col min="15115" max="15115" width="20.5703125" style="1" customWidth="1"/>
    <col min="15116" max="15116" width="21.140625" style="1" customWidth="1"/>
    <col min="15117" max="15117" width="9.5703125" style="1" customWidth="1"/>
    <col min="15118" max="15118" width="0.42578125" style="1" customWidth="1"/>
    <col min="15119" max="15125" width="6.42578125" style="1" customWidth="1"/>
    <col min="15126" max="15354" width="11.42578125" style="1"/>
    <col min="15355" max="15355" width="1" style="1" customWidth="1"/>
    <col min="15356" max="15356" width="4.28515625" style="1" customWidth="1"/>
    <col min="15357" max="15357" width="34.7109375" style="1" customWidth="1"/>
    <col min="15358" max="15358" width="0" style="1" hidden="1" customWidth="1"/>
    <col min="15359" max="15359" width="20" style="1" customWidth="1"/>
    <col min="15360" max="15360" width="20.85546875" style="1" customWidth="1"/>
    <col min="15361" max="15361" width="25" style="1" customWidth="1"/>
    <col min="15362" max="15362" width="18.7109375" style="1" customWidth="1"/>
    <col min="15363" max="15363" width="29.7109375" style="1" customWidth="1"/>
    <col min="15364" max="15364" width="13.42578125" style="1" customWidth="1"/>
    <col min="15365" max="15365" width="13.85546875" style="1" customWidth="1"/>
    <col min="15366" max="15370" width="16.5703125" style="1" customWidth="1"/>
    <col min="15371" max="15371" width="20.5703125" style="1" customWidth="1"/>
    <col min="15372" max="15372" width="21.140625" style="1" customWidth="1"/>
    <col min="15373" max="15373" width="9.5703125" style="1" customWidth="1"/>
    <col min="15374" max="15374" width="0.42578125" style="1" customWidth="1"/>
    <col min="15375" max="15381" width="6.42578125" style="1" customWidth="1"/>
    <col min="15382" max="15610" width="11.42578125" style="1"/>
    <col min="15611" max="15611" width="1" style="1" customWidth="1"/>
    <col min="15612" max="15612" width="4.28515625" style="1" customWidth="1"/>
    <col min="15613" max="15613" width="34.7109375" style="1" customWidth="1"/>
    <col min="15614" max="15614" width="0" style="1" hidden="1" customWidth="1"/>
    <col min="15615" max="15615" width="20" style="1" customWidth="1"/>
    <col min="15616" max="15616" width="20.85546875" style="1" customWidth="1"/>
    <col min="15617" max="15617" width="25" style="1" customWidth="1"/>
    <col min="15618" max="15618" width="18.7109375" style="1" customWidth="1"/>
    <col min="15619" max="15619" width="29.7109375" style="1" customWidth="1"/>
    <col min="15620" max="15620" width="13.42578125" style="1" customWidth="1"/>
    <col min="15621" max="15621" width="13.85546875" style="1" customWidth="1"/>
    <col min="15622" max="15626" width="16.5703125" style="1" customWidth="1"/>
    <col min="15627" max="15627" width="20.5703125" style="1" customWidth="1"/>
    <col min="15628" max="15628" width="21.140625" style="1" customWidth="1"/>
    <col min="15629" max="15629" width="9.5703125" style="1" customWidth="1"/>
    <col min="15630" max="15630" width="0.42578125" style="1" customWidth="1"/>
    <col min="15631" max="15637" width="6.42578125" style="1" customWidth="1"/>
    <col min="15638" max="15866" width="11.42578125" style="1"/>
    <col min="15867" max="15867" width="1" style="1" customWidth="1"/>
    <col min="15868" max="15868" width="4.28515625" style="1" customWidth="1"/>
    <col min="15869" max="15869" width="34.7109375" style="1" customWidth="1"/>
    <col min="15870" max="15870" width="0" style="1" hidden="1" customWidth="1"/>
    <col min="15871" max="15871" width="20" style="1" customWidth="1"/>
    <col min="15872" max="15872" width="20.85546875" style="1" customWidth="1"/>
    <col min="15873" max="15873" width="25" style="1" customWidth="1"/>
    <col min="15874" max="15874" width="18.7109375" style="1" customWidth="1"/>
    <col min="15875" max="15875" width="29.7109375" style="1" customWidth="1"/>
    <col min="15876" max="15876" width="13.42578125" style="1" customWidth="1"/>
    <col min="15877" max="15877" width="13.85546875" style="1" customWidth="1"/>
    <col min="15878" max="15882" width="16.5703125" style="1" customWidth="1"/>
    <col min="15883" max="15883" width="20.5703125" style="1" customWidth="1"/>
    <col min="15884" max="15884" width="21.140625" style="1" customWidth="1"/>
    <col min="15885" max="15885" width="9.5703125" style="1" customWidth="1"/>
    <col min="15886" max="15886" width="0.42578125" style="1" customWidth="1"/>
    <col min="15887" max="15893" width="6.42578125" style="1" customWidth="1"/>
    <col min="15894" max="16122" width="11.42578125" style="1"/>
    <col min="16123" max="16123" width="1" style="1" customWidth="1"/>
    <col min="16124" max="16124" width="4.28515625" style="1" customWidth="1"/>
    <col min="16125" max="16125" width="34.7109375" style="1" customWidth="1"/>
    <col min="16126" max="16126" width="0" style="1" hidden="1" customWidth="1"/>
    <col min="16127" max="16127" width="20" style="1" customWidth="1"/>
    <col min="16128" max="16128" width="20.85546875" style="1" customWidth="1"/>
    <col min="16129" max="16129" width="25" style="1" customWidth="1"/>
    <col min="16130" max="16130" width="18.7109375" style="1" customWidth="1"/>
    <col min="16131" max="16131" width="29.7109375" style="1" customWidth="1"/>
    <col min="16132" max="16132" width="13.42578125" style="1" customWidth="1"/>
    <col min="16133" max="16133" width="13.85546875" style="1" customWidth="1"/>
    <col min="16134" max="16138" width="16.5703125" style="1" customWidth="1"/>
    <col min="16139" max="16139" width="20.5703125" style="1" customWidth="1"/>
    <col min="16140" max="16140" width="21.140625" style="1" customWidth="1"/>
    <col min="16141" max="16141" width="9.5703125" style="1" customWidth="1"/>
    <col min="16142" max="16142" width="0.42578125" style="1" customWidth="1"/>
    <col min="16143" max="16149" width="6.42578125" style="1" customWidth="1"/>
    <col min="16150" max="16370" width="11.42578125" style="1"/>
    <col min="16371" max="16383" width="11.42578125" style="1" customWidth="1"/>
    <col min="16384" max="16384" width="11.42578125" style="1"/>
  </cols>
  <sheetData>
    <row r="2" spans="2:15" ht="26.25" x14ac:dyDescent="0.25">
      <c r="B2" s="1881" t="s">
        <v>0</v>
      </c>
      <c r="C2" s="1882"/>
      <c r="D2" s="1882"/>
      <c r="E2" s="1882"/>
      <c r="F2" s="1882"/>
      <c r="G2" s="1882"/>
      <c r="H2" s="1882"/>
      <c r="I2" s="1882"/>
      <c r="J2" s="1882"/>
      <c r="K2" s="1882"/>
      <c r="L2" s="1882"/>
      <c r="M2" s="1882"/>
      <c r="N2" s="1882"/>
      <c r="O2" s="1882"/>
    </row>
    <row r="4" spans="2:15" ht="26.25" x14ac:dyDescent="0.25">
      <c r="B4" s="1881" t="s">
        <v>1</v>
      </c>
      <c r="C4" s="1882"/>
      <c r="D4" s="1882"/>
      <c r="E4" s="1882"/>
      <c r="F4" s="1882"/>
      <c r="G4" s="1882"/>
      <c r="H4" s="1882"/>
      <c r="I4" s="1882"/>
      <c r="J4" s="1882"/>
      <c r="K4" s="1882"/>
      <c r="L4" s="1882"/>
      <c r="M4" s="1882"/>
      <c r="N4" s="1882"/>
      <c r="O4" s="1882"/>
    </row>
    <row r="5" spans="2:15" ht="15.75" thickBot="1" x14ac:dyDescent="0.3"/>
    <row r="6" spans="2:15" ht="21.75" thickBot="1" x14ac:dyDescent="0.3">
      <c r="B6" s="4" t="s">
        <v>2</v>
      </c>
      <c r="C6" s="1883" t="s">
        <v>1194</v>
      </c>
      <c r="D6" s="1883"/>
      <c r="E6" s="1883"/>
      <c r="F6" s="1883"/>
      <c r="G6" s="1883"/>
      <c r="H6" s="1883"/>
      <c r="I6" s="1883"/>
      <c r="J6" s="1883"/>
      <c r="K6" s="1883"/>
      <c r="L6" s="1883"/>
      <c r="M6" s="1883"/>
      <c r="N6" s="1884"/>
    </row>
    <row r="7" spans="2:15" ht="16.5" thickBot="1" x14ac:dyDescent="0.3">
      <c r="B7" s="5" t="s">
        <v>4</v>
      </c>
      <c r="C7" s="1883"/>
      <c r="D7" s="1883"/>
      <c r="E7" s="1883"/>
      <c r="F7" s="1883"/>
      <c r="G7" s="1883"/>
      <c r="H7" s="1883"/>
      <c r="I7" s="1883"/>
      <c r="J7" s="1883"/>
      <c r="K7" s="1883"/>
      <c r="L7" s="1883"/>
      <c r="M7" s="1883"/>
      <c r="N7" s="1884"/>
    </row>
    <row r="8" spans="2:15" ht="16.5" thickBot="1" x14ac:dyDescent="0.3">
      <c r="B8" s="5" t="s">
        <v>5</v>
      </c>
      <c r="C8" s="1883"/>
      <c r="D8" s="1883"/>
      <c r="E8" s="1883"/>
      <c r="F8" s="1883"/>
      <c r="G8" s="1883"/>
      <c r="H8" s="1883"/>
      <c r="I8" s="1883"/>
      <c r="J8" s="1883"/>
      <c r="K8" s="1883"/>
      <c r="L8" s="1883"/>
      <c r="M8" s="1883"/>
      <c r="N8" s="1884"/>
    </row>
    <row r="9" spans="2:15" ht="16.5" thickBot="1" x14ac:dyDescent="0.3">
      <c r="B9" s="5" t="s">
        <v>6</v>
      </c>
      <c r="C9" s="2309"/>
      <c r="D9" s="1883"/>
      <c r="E9" s="1883"/>
      <c r="F9" s="1883"/>
      <c r="G9" s="1883"/>
      <c r="H9" s="1883"/>
      <c r="I9" s="1883"/>
      <c r="J9" s="1883"/>
      <c r="K9" s="1883"/>
      <c r="L9" s="1883"/>
      <c r="M9" s="1883"/>
      <c r="N9" s="1884"/>
    </row>
    <row r="10" spans="2:15" s="404" customFormat="1" ht="16.5" thickBot="1" x14ac:dyDescent="0.3">
      <c r="B10" s="2306" t="s">
        <v>1195</v>
      </c>
      <c r="C10" s="400" t="s">
        <v>1196</v>
      </c>
      <c r="D10" s="2304" t="s">
        <v>1197</v>
      </c>
      <c r="E10" s="2305"/>
      <c r="F10" s="402"/>
      <c r="G10" s="402"/>
      <c r="H10" s="401"/>
      <c r="I10" s="402"/>
      <c r="J10" s="401"/>
      <c r="K10" s="401"/>
      <c r="L10" s="401"/>
      <c r="M10" s="401"/>
      <c r="N10" s="403"/>
    </row>
    <row r="11" spans="2:15" s="404" customFormat="1" ht="16.5" thickBot="1" x14ac:dyDescent="0.3">
      <c r="B11" s="2307"/>
      <c r="C11" s="405" t="s">
        <v>1198</v>
      </c>
      <c r="D11" s="406" t="s">
        <v>1197</v>
      </c>
      <c r="E11" s="407"/>
      <c r="F11" s="402"/>
      <c r="G11" s="402"/>
      <c r="H11" s="401"/>
      <c r="I11" s="402"/>
      <c r="J11" s="401"/>
      <c r="K11" s="401"/>
      <c r="L11" s="401"/>
      <c r="M11" s="401"/>
      <c r="N11" s="403"/>
    </row>
    <row r="12" spans="2:15" s="404" customFormat="1" ht="16.5" thickBot="1" x14ac:dyDescent="0.3">
      <c r="B12" s="2307"/>
      <c r="C12" s="405" t="s">
        <v>1199</v>
      </c>
      <c r="D12" s="2304" t="s">
        <v>1200</v>
      </c>
      <c r="E12" s="2305"/>
      <c r="F12" s="402"/>
      <c r="G12" s="402"/>
      <c r="H12" s="401"/>
      <c r="I12" s="402"/>
      <c r="J12" s="401"/>
      <c r="K12" s="401"/>
      <c r="L12" s="401"/>
      <c r="M12" s="401"/>
      <c r="N12" s="403"/>
    </row>
    <row r="13" spans="2:15" s="404" customFormat="1" ht="16.5" thickBot="1" x14ac:dyDescent="0.3">
      <c r="B13" s="2307"/>
      <c r="C13" s="405" t="s">
        <v>1201</v>
      </c>
      <c r="D13" s="2304" t="s">
        <v>1200</v>
      </c>
      <c r="E13" s="2305"/>
      <c r="F13" s="402"/>
      <c r="G13" s="402"/>
      <c r="H13" s="401"/>
      <c r="I13" s="402"/>
      <c r="J13" s="401"/>
      <c r="K13" s="401"/>
      <c r="L13" s="401"/>
      <c r="M13" s="401"/>
      <c r="N13" s="403"/>
    </row>
    <row r="14" spans="2:15" s="404" customFormat="1" ht="16.5" thickBot="1" x14ac:dyDescent="0.3">
      <c r="B14" s="2307"/>
      <c r="C14" s="405" t="s">
        <v>1202</v>
      </c>
      <c r="D14" s="2304" t="s">
        <v>1203</v>
      </c>
      <c r="E14" s="2305"/>
      <c r="F14" s="402"/>
      <c r="G14" s="402"/>
      <c r="H14" s="401"/>
      <c r="I14" s="402"/>
      <c r="J14" s="401"/>
      <c r="K14" s="401"/>
      <c r="L14" s="401"/>
      <c r="M14" s="401"/>
      <c r="N14" s="403"/>
    </row>
    <row r="15" spans="2:15" s="404" customFormat="1" ht="16.5" thickBot="1" x14ac:dyDescent="0.3">
      <c r="B15" s="2307"/>
      <c r="C15" s="405" t="s">
        <v>1204</v>
      </c>
      <c r="D15" s="2304" t="s">
        <v>1205</v>
      </c>
      <c r="E15" s="2305"/>
      <c r="F15" s="402"/>
      <c r="G15" s="402"/>
      <c r="H15" s="401"/>
      <c r="I15" s="402"/>
      <c r="J15" s="401"/>
      <c r="K15" s="401"/>
      <c r="L15" s="401"/>
      <c r="M15" s="401"/>
      <c r="N15" s="403"/>
    </row>
    <row r="16" spans="2:15" s="404" customFormat="1" ht="16.5" thickBot="1" x14ac:dyDescent="0.3">
      <c r="B16" s="2307"/>
      <c r="C16" s="405" t="s">
        <v>1206</v>
      </c>
      <c r="D16" s="2304" t="s">
        <v>1207</v>
      </c>
      <c r="E16" s="2305"/>
      <c r="F16" s="402"/>
      <c r="G16" s="402"/>
      <c r="H16" s="401"/>
      <c r="I16" s="402"/>
      <c r="J16" s="401"/>
      <c r="K16" s="401"/>
      <c r="L16" s="401"/>
      <c r="M16" s="401"/>
      <c r="N16" s="403"/>
    </row>
    <row r="17" spans="2:14" s="404" customFormat="1" ht="16.5" thickBot="1" x14ac:dyDescent="0.3">
      <c r="B17" s="2307"/>
      <c r="C17" s="405" t="s">
        <v>1208</v>
      </c>
      <c r="D17" s="2304" t="s">
        <v>1207</v>
      </c>
      <c r="E17" s="2305"/>
      <c r="F17" s="402"/>
      <c r="G17" s="402"/>
      <c r="H17" s="401"/>
      <c r="I17" s="402"/>
      <c r="J17" s="401"/>
      <c r="K17" s="401"/>
      <c r="L17" s="401"/>
      <c r="M17" s="401"/>
      <c r="N17" s="403"/>
    </row>
    <row r="18" spans="2:14" s="404" customFormat="1" ht="16.5" thickBot="1" x14ac:dyDescent="0.3">
      <c r="B18" s="2307"/>
      <c r="C18" s="405" t="s">
        <v>1209</v>
      </c>
      <c r="D18" s="2304" t="s">
        <v>1210</v>
      </c>
      <c r="E18" s="2305"/>
      <c r="F18" s="402"/>
      <c r="G18" s="402"/>
      <c r="H18" s="401"/>
      <c r="I18" s="402"/>
      <c r="J18" s="401"/>
      <c r="K18" s="401"/>
      <c r="L18" s="401"/>
      <c r="M18" s="401"/>
      <c r="N18" s="403"/>
    </row>
    <row r="19" spans="2:14" s="404" customFormat="1" ht="16.5" thickBot="1" x14ac:dyDescent="0.3">
      <c r="B19" s="2307"/>
      <c r="C19" s="405" t="s">
        <v>1211</v>
      </c>
      <c r="D19" s="2304" t="s">
        <v>1212</v>
      </c>
      <c r="E19" s="2305"/>
      <c r="F19" s="402"/>
      <c r="G19" s="402"/>
      <c r="H19" s="401"/>
      <c r="I19" s="402"/>
      <c r="J19" s="401"/>
      <c r="K19" s="401"/>
      <c r="L19" s="401"/>
      <c r="M19" s="401"/>
      <c r="N19" s="403"/>
    </row>
    <row r="20" spans="2:14" s="404" customFormat="1" ht="16.5" thickBot="1" x14ac:dyDescent="0.3">
      <c r="B20" s="2308"/>
      <c r="C20" s="405" t="s">
        <v>1213</v>
      </c>
      <c r="D20" s="2304" t="s">
        <v>1212</v>
      </c>
      <c r="E20" s="2305"/>
      <c r="F20" s="402"/>
      <c r="G20" s="402"/>
      <c r="H20" s="401"/>
      <c r="I20" s="402"/>
      <c r="J20" s="401"/>
      <c r="K20" s="401"/>
      <c r="L20" s="401"/>
      <c r="M20" s="401"/>
      <c r="N20" s="403"/>
    </row>
    <row r="21" spans="2:14" ht="16.5" thickBot="1" x14ac:dyDescent="0.3">
      <c r="B21" s="9" t="s">
        <v>8</v>
      </c>
      <c r="C21" s="408">
        <v>41971</v>
      </c>
      <c r="D21" s="12"/>
      <c r="E21" s="12"/>
      <c r="F21" s="12"/>
      <c r="G21" s="12"/>
      <c r="H21" s="11"/>
      <c r="I21" s="12"/>
      <c r="J21" s="11"/>
      <c r="K21" s="11"/>
      <c r="L21" s="11"/>
      <c r="M21" s="11"/>
      <c r="N21" s="13"/>
    </row>
    <row r="22" spans="2:14" ht="15.75" x14ac:dyDescent="0.25">
      <c r="B22" s="14"/>
      <c r="C22" s="244"/>
      <c r="D22" s="409"/>
      <c r="E22" s="409"/>
      <c r="F22" s="409"/>
      <c r="G22" s="409"/>
      <c r="H22" s="16"/>
      <c r="J22" s="653"/>
      <c r="K22" s="653"/>
      <c r="L22" s="653"/>
      <c r="M22" s="653"/>
      <c r="N22" s="16"/>
    </row>
    <row r="23" spans="2:14" x14ac:dyDescent="0.25">
      <c r="J23" s="653"/>
      <c r="K23" s="653"/>
      <c r="L23" s="653"/>
      <c r="M23" s="653"/>
      <c r="N23" s="17"/>
    </row>
    <row r="24" spans="2:14" x14ac:dyDescent="0.25">
      <c r="B24" s="1893" t="s">
        <v>10</v>
      </c>
      <c r="C24" s="1893"/>
      <c r="D24" s="600" t="s">
        <v>11</v>
      </c>
      <c r="E24" s="600" t="s">
        <v>12</v>
      </c>
      <c r="F24" s="600" t="s">
        <v>13</v>
      </c>
      <c r="G24" s="19"/>
      <c r="I24" s="655"/>
      <c r="J24" s="20"/>
      <c r="K24" s="20"/>
      <c r="L24" s="20"/>
      <c r="M24" s="20"/>
      <c r="N24" s="17"/>
    </row>
    <row r="25" spans="2:14" x14ac:dyDescent="0.25">
      <c r="B25" s="1893"/>
      <c r="C25" s="1893"/>
      <c r="D25" s="600">
        <v>33</v>
      </c>
      <c r="E25" s="334">
        <v>1630308653</v>
      </c>
      <c r="F25" s="23">
        <v>733</v>
      </c>
      <c r="G25" s="684"/>
      <c r="I25" s="26"/>
      <c r="J25" s="25"/>
      <c r="K25" s="25"/>
      <c r="L25" s="25"/>
      <c r="M25" s="25"/>
      <c r="N25" s="17"/>
    </row>
    <row r="26" spans="2:14" x14ac:dyDescent="0.25">
      <c r="B26" s="1893"/>
      <c r="C26" s="1893"/>
      <c r="D26" s="600">
        <v>34</v>
      </c>
      <c r="E26" s="334">
        <v>715554094</v>
      </c>
      <c r="F26" s="23">
        <v>263</v>
      </c>
      <c r="G26" s="684"/>
      <c r="I26" s="26"/>
      <c r="J26" s="25"/>
      <c r="K26" s="25"/>
      <c r="L26" s="25"/>
      <c r="M26" s="25"/>
      <c r="N26" s="17"/>
    </row>
    <row r="27" spans="2:14" x14ac:dyDescent="0.25">
      <c r="B27" s="1893"/>
      <c r="C27" s="1893"/>
      <c r="D27" s="600">
        <v>41</v>
      </c>
      <c r="E27" s="334">
        <v>1061087820</v>
      </c>
      <c r="F27" s="23">
        <v>390</v>
      </c>
      <c r="G27" s="684"/>
      <c r="I27" s="26"/>
      <c r="J27" s="25"/>
      <c r="K27" s="25"/>
      <c r="L27" s="25"/>
      <c r="M27" s="25"/>
      <c r="N27" s="17"/>
    </row>
    <row r="28" spans="2:14" x14ac:dyDescent="0.25">
      <c r="B28" s="1893"/>
      <c r="C28" s="1893"/>
      <c r="D28" s="600">
        <v>42</v>
      </c>
      <c r="E28" s="334">
        <v>3184628525</v>
      </c>
      <c r="F28" s="23">
        <v>1525</v>
      </c>
      <c r="G28" s="684"/>
      <c r="I28" s="26"/>
      <c r="J28" s="25"/>
      <c r="K28" s="25"/>
      <c r="L28" s="25"/>
      <c r="M28" s="25"/>
      <c r="N28" s="17"/>
    </row>
    <row r="29" spans="2:14" x14ac:dyDescent="0.25">
      <c r="B29" s="1893"/>
      <c r="C29" s="1893"/>
      <c r="D29" s="600">
        <v>43</v>
      </c>
      <c r="E29" s="334">
        <v>953822116</v>
      </c>
      <c r="F29" s="23">
        <v>410</v>
      </c>
      <c r="G29" s="684"/>
      <c r="I29" s="26"/>
      <c r="J29" s="25"/>
      <c r="K29" s="25"/>
      <c r="L29" s="25"/>
      <c r="M29" s="25"/>
      <c r="N29" s="17"/>
    </row>
    <row r="30" spans="2:14" x14ac:dyDescent="0.25">
      <c r="B30" s="1893"/>
      <c r="C30" s="1893"/>
      <c r="D30" s="600">
        <v>44</v>
      </c>
      <c r="E30" s="334">
        <v>953822116</v>
      </c>
      <c r="F30" s="23">
        <v>175</v>
      </c>
      <c r="G30" s="684"/>
      <c r="I30" s="26"/>
      <c r="J30" s="25"/>
      <c r="K30" s="25"/>
      <c r="L30" s="25"/>
      <c r="M30" s="25"/>
      <c r="N30" s="17"/>
    </row>
    <row r="31" spans="2:14" x14ac:dyDescent="0.25">
      <c r="B31" s="1893"/>
      <c r="C31" s="1893"/>
      <c r="D31" s="600">
        <v>45</v>
      </c>
      <c r="E31" s="334">
        <v>672022286</v>
      </c>
      <c r="F31" s="23">
        <v>247</v>
      </c>
      <c r="G31" s="684"/>
      <c r="H31" s="1">
        <f>5181*80/100</f>
        <v>4144.8</v>
      </c>
      <c r="I31" s="26"/>
      <c r="J31" s="25"/>
      <c r="K31" s="25"/>
      <c r="L31" s="25"/>
      <c r="M31" s="25"/>
      <c r="N31" s="17"/>
    </row>
    <row r="32" spans="2:14" x14ac:dyDescent="0.25">
      <c r="B32" s="1893"/>
      <c r="C32" s="1893"/>
      <c r="D32" s="600">
        <v>46</v>
      </c>
      <c r="E32" s="334">
        <v>1401236551</v>
      </c>
      <c r="F32" s="23">
        <v>671</v>
      </c>
      <c r="G32" s="684"/>
      <c r="I32" s="26"/>
      <c r="J32" s="25"/>
      <c r="K32" s="25"/>
      <c r="L32" s="25"/>
      <c r="M32" s="25"/>
      <c r="N32" s="17"/>
    </row>
    <row r="33" spans="1:14" x14ac:dyDescent="0.25">
      <c r="B33" s="1893"/>
      <c r="C33" s="1893"/>
      <c r="D33" s="600">
        <v>47</v>
      </c>
      <c r="E33" s="334">
        <v>1773739831</v>
      </c>
      <c r="F33" s="23">
        <v>767</v>
      </c>
      <c r="G33" s="684"/>
      <c r="I33" s="26"/>
      <c r="J33" s="25"/>
      <c r="K33" s="25"/>
      <c r="L33" s="25"/>
      <c r="M33" s="25"/>
      <c r="N33" s="17"/>
    </row>
    <row r="34" spans="1:14" x14ac:dyDescent="0.25">
      <c r="B34" s="1893"/>
      <c r="C34" s="1893"/>
      <c r="D34" s="600">
        <v>48</v>
      </c>
      <c r="E34" s="334">
        <v>208828100</v>
      </c>
      <c r="F34" s="23">
        <v>100</v>
      </c>
      <c r="G34" s="684"/>
      <c r="I34" s="26"/>
      <c r="J34" s="25"/>
      <c r="K34" s="25"/>
      <c r="L34" s="25"/>
      <c r="M34" s="25"/>
      <c r="N34" s="17"/>
    </row>
    <row r="35" spans="1:14" x14ac:dyDescent="0.25">
      <c r="B35" s="1893"/>
      <c r="C35" s="1893"/>
      <c r="D35" s="600">
        <v>49</v>
      </c>
      <c r="E35" s="334">
        <v>291118966</v>
      </c>
      <c r="F35" s="23">
        <v>107</v>
      </c>
      <c r="G35" s="684"/>
      <c r="I35" s="26"/>
      <c r="J35" s="25"/>
      <c r="K35" s="25"/>
      <c r="L35" s="25"/>
      <c r="M35" s="25"/>
      <c r="N35" s="17"/>
    </row>
    <row r="36" spans="1:14" ht="15.75" thickBot="1" x14ac:dyDescent="0.3">
      <c r="B36" s="1894" t="s">
        <v>14</v>
      </c>
      <c r="C36" s="1895"/>
      <c r="D36" s="600"/>
      <c r="E36" s="334">
        <f>SUM(E25:E35)</f>
        <v>12846169058</v>
      </c>
      <c r="F36" s="23">
        <f>SUM(F25:F35)</f>
        <v>5388</v>
      </c>
      <c r="G36" s="684"/>
      <c r="H36" s="28"/>
      <c r="J36" s="653"/>
      <c r="K36" s="653"/>
      <c r="L36" s="653"/>
      <c r="M36" s="653"/>
      <c r="N36" s="29"/>
    </row>
    <row r="37" spans="1:14" ht="45.75" thickBot="1" x14ac:dyDescent="0.3">
      <c r="A37" s="32"/>
      <c r="B37" s="1422" t="s">
        <v>1214</v>
      </c>
      <c r="C37" s="33" t="s">
        <v>16</v>
      </c>
      <c r="E37" s="655"/>
      <c r="F37" s="655"/>
      <c r="G37" s="655"/>
      <c r="H37" s="20"/>
      <c r="I37" s="670"/>
      <c r="J37" s="35"/>
      <c r="K37" s="35"/>
      <c r="L37" s="35"/>
      <c r="M37" s="35"/>
    </row>
    <row r="38" spans="1:14" ht="15.75" thickBot="1" x14ac:dyDescent="0.3">
      <c r="A38" s="37">
        <v>1</v>
      </c>
      <c r="C38" s="248">
        <f>F25*80/100</f>
        <v>586.4</v>
      </c>
      <c r="D38" s="410"/>
      <c r="E38" s="411">
        <v>1630308653</v>
      </c>
      <c r="F38" s="685"/>
      <c r="G38" s="685"/>
      <c r="H38" s="41"/>
      <c r="I38" s="43"/>
      <c r="J38" s="42"/>
      <c r="K38" s="42"/>
      <c r="L38" s="42"/>
      <c r="M38" s="42"/>
    </row>
    <row r="39" spans="1:14" ht="15.75" thickBot="1" x14ac:dyDescent="0.3">
      <c r="A39" s="44"/>
      <c r="C39" s="250"/>
      <c r="D39" s="26"/>
      <c r="E39" s="412"/>
      <c r="F39" s="685"/>
      <c r="G39" s="685"/>
      <c r="H39" s="41"/>
      <c r="I39" s="43"/>
      <c r="J39" s="42"/>
      <c r="K39" s="42"/>
      <c r="L39" s="42"/>
      <c r="M39" s="42"/>
    </row>
    <row r="40" spans="1:14" ht="45.75" thickBot="1" x14ac:dyDescent="0.3">
      <c r="A40" s="32"/>
      <c r="B40" s="33" t="s">
        <v>1215</v>
      </c>
      <c r="C40" s="33" t="s">
        <v>16</v>
      </c>
      <c r="E40" s="655"/>
      <c r="F40" s="655"/>
      <c r="G40" s="655"/>
      <c r="H40" s="20"/>
      <c r="I40" s="670"/>
      <c r="J40" s="35"/>
      <c r="K40" s="35"/>
      <c r="L40" s="35"/>
      <c r="M40" s="35"/>
    </row>
    <row r="41" spans="1:14" ht="15.75" thickBot="1" x14ac:dyDescent="0.3">
      <c r="A41" s="37">
        <v>1</v>
      </c>
      <c r="C41" s="248">
        <f>F26*80/100</f>
        <v>210.4</v>
      </c>
      <c r="D41" s="410"/>
      <c r="E41" s="411">
        <v>715554094</v>
      </c>
      <c r="F41" s="685"/>
      <c r="G41" s="685"/>
      <c r="H41" s="41"/>
      <c r="I41" s="43"/>
      <c r="J41" s="42"/>
      <c r="K41" s="42"/>
      <c r="L41" s="42"/>
      <c r="M41" s="42"/>
    </row>
    <row r="42" spans="1:14" ht="15.75" thickBot="1" x14ac:dyDescent="0.3">
      <c r="A42" s="44"/>
      <c r="C42" s="250"/>
      <c r="D42" s="26"/>
      <c r="E42" s="412"/>
      <c r="F42" s="685"/>
      <c r="G42" s="685"/>
      <c r="H42" s="41"/>
      <c r="I42" s="43"/>
      <c r="J42" s="42"/>
      <c r="K42" s="42"/>
      <c r="L42" s="42"/>
      <c r="M42" s="42"/>
    </row>
    <row r="43" spans="1:14" ht="45.75" thickBot="1" x14ac:dyDescent="0.3">
      <c r="A43" s="32"/>
      <c r="B43" s="33" t="s">
        <v>1216</v>
      </c>
      <c r="C43" s="33" t="s">
        <v>16</v>
      </c>
      <c r="E43" s="655"/>
      <c r="F43" s="655"/>
      <c r="G43" s="655"/>
      <c r="H43" s="20"/>
      <c r="I43" s="670"/>
      <c r="J43" s="35"/>
      <c r="K43" s="35"/>
      <c r="L43" s="35"/>
      <c r="M43" s="35"/>
    </row>
    <row r="44" spans="1:14" ht="15.75" thickBot="1" x14ac:dyDescent="0.3">
      <c r="A44" s="37">
        <v>1</v>
      </c>
      <c r="C44" s="248">
        <f>F27*80/100</f>
        <v>312</v>
      </c>
      <c r="D44" s="410"/>
      <c r="E44" s="411">
        <v>1061087820</v>
      </c>
      <c r="F44" s="685"/>
      <c r="G44" s="685"/>
      <c r="H44" s="41"/>
      <c r="I44" s="43"/>
      <c r="J44" s="42"/>
      <c r="K44" s="42"/>
      <c r="L44" s="42"/>
      <c r="M44" s="42"/>
    </row>
    <row r="45" spans="1:14" ht="15.75" thickBot="1" x14ac:dyDescent="0.3">
      <c r="A45" s="44"/>
      <c r="C45" s="250"/>
      <c r="D45" s="26"/>
      <c r="E45" s="412"/>
      <c r="F45" s="685"/>
      <c r="G45" s="685"/>
      <c r="H45" s="41"/>
      <c r="I45" s="43"/>
      <c r="J45" s="42"/>
      <c r="K45" s="42"/>
      <c r="L45" s="42"/>
      <c r="M45" s="42"/>
    </row>
    <row r="46" spans="1:14" ht="45.75" thickBot="1" x14ac:dyDescent="0.3">
      <c r="A46" s="32"/>
      <c r="B46" s="33" t="s">
        <v>1217</v>
      </c>
      <c r="C46" s="33" t="s">
        <v>16</v>
      </c>
      <c r="E46" s="655"/>
      <c r="F46" s="655"/>
      <c r="G46" s="655"/>
      <c r="H46" s="20"/>
      <c r="I46" s="670"/>
      <c r="J46" s="35"/>
      <c r="K46" s="35"/>
      <c r="L46" s="35"/>
      <c r="M46" s="35"/>
    </row>
    <row r="47" spans="1:14" ht="15.75" thickBot="1" x14ac:dyDescent="0.3">
      <c r="A47" s="37">
        <v>1</v>
      </c>
      <c r="C47" s="248">
        <f>+F28*80/100</f>
        <v>1220</v>
      </c>
      <c r="D47" s="410"/>
      <c r="E47" s="411">
        <v>3184628525</v>
      </c>
      <c r="F47" s="685"/>
      <c r="G47" s="685"/>
      <c r="H47" s="41"/>
      <c r="I47" s="43"/>
      <c r="J47" s="42"/>
      <c r="K47" s="42"/>
      <c r="L47" s="42"/>
      <c r="M47" s="42"/>
    </row>
    <row r="48" spans="1:14" ht="15.75" thickBot="1" x14ac:dyDescent="0.3">
      <c r="A48" s="44"/>
      <c r="C48" s="250"/>
      <c r="D48" s="26"/>
      <c r="E48" s="412"/>
      <c r="F48" s="685"/>
      <c r="G48" s="685"/>
      <c r="H48" s="41"/>
      <c r="I48" s="43"/>
      <c r="J48" s="42"/>
      <c r="K48" s="42"/>
      <c r="L48" s="42"/>
      <c r="M48" s="42"/>
    </row>
    <row r="49" spans="1:13" ht="45.75" thickBot="1" x14ac:dyDescent="0.3">
      <c r="A49" s="32"/>
      <c r="B49" s="33" t="s">
        <v>1218</v>
      </c>
      <c r="C49" s="33" t="s">
        <v>16</v>
      </c>
      <c r="E49" s="655"/>
      <c r="F49" s="655"/>
      <c r="G49" s="655"/>
      <c r="H49" s="20"/>
      <c r="I49" s="670"/>
      <c r="J49" s="35"/>
      <c r="K49" s="35"/>
      <c r="L49" s="35"/>
      <c r="M49" s="35"/>
    </row>
    <row r="50" spans="1:13" ht="15.75" thickBot="1" x14ac:dyDescent="0.3">
      <c r="A50" s="37">
        <v>1</v>
      </c>
      <c r="C50" s="248">
        <f>+F29*80/100</f>
        <v>328</v>
      </c>
      <c r="D50" s="410"/>
      <c r="E50" s="411">
        <v>953822116</v>
      </c>
      <c r="F50" s="685"/>
      <c r="G50" s="685"/>
      <c r="H50" s="41"/>
      <c r="I50" s="43"/>
      <c r="J50" s="42"/>
      <c r="K50" s="42"/>
      <c r="L50" s="42"/>
      <c r="M50" s="42"/>
    </row>
    <row r="51" spans="1:13" ht="15.75" thickBot="1" x14ac:dyDescent="0.3">
      <c r="A51" s="44"/>
      <c r="C51" s="250"/>
      <c r="D51" s="26"/>
      <c r="E51" s="412"/>
      <c r="F51" s="685"/>
      <c r="G51" s="685"/>
      <c r="H51" s="41"/>
      <c r="I51" s="43"/>
      <c r="J51" s="42"/>
      <c r="K51" s="42"/>
      <c r="L51" s="42"/>
      <c r="M51" s="42"/>
    </row>
    <row r="52" spans="1:13" ht="45.75" thickBot="1" x14ac:dyDescent="0.3">
      <c r="A52" s="32"/>
      <c r="B52" s="33" t="s">
        <v>1219</v>
      </c>
      <c r="C52" s="33" t="s">
        <v>16</v>
      </c>
      <c r="E52" s="655"/>
      <c r="F52" s="655"/>
      <c r="G52" s="655"/>
      <c r="H52" s="20"/>
      <c r="I52" s="670"/>
      <c r="J52" s="35"/>
      <c r="K52" s="35"/>
      <c r="L52" s="35"/>
      <c r="M52" s="35"/>
    </row>
    <row r="53" spans="1:13" ht="15.75" thickBot="1" x14ac:dyDescent="0.3">
      <c r="A53" s="37">
        <v>1</v>
      </c>
      <c r="C53" s="248">
        <f>+F30*80/100</f>
        <v>140</v>
      </c>
      <c r="D53" s="410"/>
      <c r="E53" s="411">
        <v>953822116</v>
      </c>
      <c r="F53" s="685"/>
      <c r="G53" s="685"/>
      <c r="H53" s="41"/>
      <c r="I53" s="43"/>
      <c r="J53" s="42"/>
      <c r="K53" s="42"/>
      <c r="L53" s="42"/>
      <c r="M53" s="42"/>
    </row>
    <row r="54" spans="1:13" ht="15.75" thickBot="1" x14ac:dyDescent="0.3">
      <c r="A54" s="44"/>
      <c r="C54" s="250"/>
      <c r="D54" s="26"/>
      <c r="E54" s="412"/>
      <c r="F54" s="685"/>
      <c r="G54" s="685"/>
      <c r="H54" s="41"/>
      <c r="I54" s="43"/>
      <c r="J54" s="42"/>
      <c r="K54" s="42"/>
      <c r="L54" s="42"/>
      <c r="M54" s="42"/>
    </row>
    <row r="55" spans="1:13" ht="45.75" thickBot="1" x14ac:dyDescent="0.3">
      <c r="A55" s="32"/>
      <c r="B55" s="33" t="s">
        <v>1220</v>
      </c>
      <c r="C55" s="33" t="s">
        <v>16</v>
      </c>
      <c r="E55" s="655"/>
      <c r="F55" s="655"/>
      <c r="G55" s="655"/>
      <c r="H55" s="20"/>
      <c r="I55" s="670"/>
      <c r="J55" s="35"/>
      <c r="K55" s="35"/>
      <c r="L55" s="35"/>
      <c r="M55" s="35"/>
    </row>
    <row r="56" spans="1:13" ht="15.75" thickBot="1" x14ac:dyDescent="0.3">
      <c r="A56" s="37">
        <v>1</v>
      </c>
      <c r="C56" s="248">
        <f>+F31*80/100</f>
        <v>197.6</v>
      </c>
      <c r="D56" s="410"/>
      <c r="E56" s="411">
        <v>672022286</v>
      </c>
      <c r="F56" s="685"/>
      <c r="G56" s="685"/>
      <c r="H56" s="41"/>
      <c r="I56" s="43"/>
      <c r="J56" s="42"/>
      <c r="K56" s="42"/>
      <c r="L56" s="42"/>
      <c r="M56" s="42"/>
    </row>
    <row r="57" spans="1:13" ht="15.75" thickBot="1" x14ac:dyDescent="0.3">
      <c r="A57" s="44"/>
      <c r="C57" s="250"/>
      <c r="D57" s="26"/>
      <c r="E57" s="412"/>
      <c r="F57" s="685"/>
      <c r="G57" s="685"/>
      <c r="H57" s="41"/>
      <c r="I57" s="43"/>
      <c r="J57" s="42"/>
      <c r="K57" s="42"/>
      <c r="L57" s="42"/>
      <c r="M57" s="42"/>
    </row>
    <row r="58" spans="1:13" ht="45.75" thickBot="1" x14ac:dyDescent="0.3">
      <c r="A58" s="32"/>
      <c r="B58" s="33" t="s">
        <v>1221</v>
      </c>
      <c r="C58" s="33" t="s">
        <v>16</v>
      </c>
      <c r="E58" s="655"/>
      <c r="F58" s="655"/>
      <c r="G58" s="655"/>
      <c r="H58" s="20"/>
      <c r="I58" s="670"/>
      <c r="J58" s="35"/>
      <c r="K58" s="35"/>
      <c r="L58" s="35"/>
      <c r="M58" s="35"/>
    </row>
    <row r="59" spans="1:13" ht="15.75" thickBot="1" x14ac:dyDescent="0.3">
      <c r="A59" s="37">
        <v>1</v>
      </c>
      <c r="C59" s="248">
        <f>+F32*80/100</f>
        <v>536.79999999999995</v>
      </c>
      <c r="D59" s="410"/>
      <c r="E59" s="411">
        <v>1401236551</v>
      </c>
      <c r="F59" s="685"/>
      <c r="G59" s="685"/>
      <c r="H59" s="41"/>
      <c r="I59" s="43"/>
      <c r="J59" s="42"/>
      <c r="K59" s="42"/>
      <c r="L59" s="42"/>
      <c r="M59" s="42"/>
    </row>
    <row r="60" spans="1:13" ht="15.75" thickBot="1" x14ac:dyDescent="0.3">
      <c r="A60" s="44"/>
      <c r="C60" s="250"/>
      <c r="D60" s="26"/>
      <c r="E60" s="412"/>
      <c r="F60" s="685"/>
      <c r="G60" s="685"/>
      <c r="H60" s="41"/>
      <c r="I60" s="43"/>
      <c r="J60" s="42"/>
      <c r="K60" s="42"/>
      <c r="L60" s="42"/>
      <c r="M60" s="42"/>
    </row>
    <row r="61" spans="1:13" ht="45.75" thickBot="1" x14ac:dyDescent="0.3">
      <c r="A61" s="32"/>
      <c r="B61" s="33" t="s">
        <v>1222</v>
      </c>
      <c r="C61" s="33" t="s">
        <v>16</v>
      </c>
      <c r="E61" s="655"/>
      <c r="F61" s="655"/>
      <c r="G61" s="655"/>
      <c r="H61" s="20"/>
      <c r="I61" s="670"/>
      <c r="J61" s="35"/>
      <c r="K61" s="35"/>
      <c r="L61" s="35"/>
      <c r="M61" s="35"/>
    </row>
    <row r="62" spans="1:13" ht="15.75" thickBot="1" x14ac:dyDescent="0.3">
      <c r="A62" s="37">
        <v>1</v>
      </c>
      <c r="C62" s="248">
        <f>+F32*80/100</f>
        <v>536.79999999999995</v>
      </c>
      <c r="D62" s="410"/>
      <c r="E62" s="411">
        <v>1773739831</v>
      </c>
      <c r="F62" s="685"/>
      <c r="G62" s="685"/>
      <c r="H62" s="41"/>
      <c r="I62" s="43"/>
      <c r="J62" s="42"/>
      <c r="K62" s="42"/>
      <c r="L62" s="42"/>
      <c r="M62" s="42"/>
    </row>
    <row r="63" spans="1:13" ht="15.75" thickBot="1" x14ac:dyDescent="0.3">
      <c r="A63" s="44"/>
      <c r="C63" s="250"/>
      <c r="D63" s="26"/>
      <c r="E63" s="412"/>
      <c r="F63" s="685"/>
      <c r="G63" s="685"/>
      <c r="H63" s="41"/>
      <c r="I63" s="43"/>
      <c r="J63" s="42"/>
      <c r="K63" s="42"/>
      <c r="L63" s="42"/>
      <c r="M63" s="42"/>
    </row>
    <row r="64" spans="1:13" ht="45.75" thickBot="1" x14ac:dyDescent="0.3">
      <c r="A64" s="32"/>
      <c r="B64" s="33" t="s">
        <v>1223</v>
      </c>
      <c r="C64" s="33" t="s">
        <v>16</v>
      </c>
      <c r="E64" s="655"/>
      <c r="F64" s="655"/>
      <c r="G64" s="655"/>
      <c r="H64" s="20"/>
      <c r="I64" s="670"/>
      <c r="J64" s="35"/>
      <c r="K64" s="35"/>
      <c r="L64" s="35"/>
      <c r="M64" s="35"/>
    </row>
    <row r="65" spans="1:14" ht="15.75" thickBot="1" x14ac:dyDescent="0.3">
      <c r="A65" s="37">
        <v>1</v>
      </c>
      <c r="C65" s="248">
        <f>+F33*80/100</f>
        <v>613.6</v>
      </c>
      <c r="D65" s="410"/>
      <c r="E65" s="411">
        <v>208828100</v>
      </c>
      <c r="F65" s="685"/>
      <c r="G65" s="685"/>
      <c r="H65" s="41"/>
      <c r="I65" s="43"/>
      <c r="J65" s="42"/>
      <c r="K65" s="42"/>
      <c r="L65" s="42"/>
      <c r="M65" s="42"/>
    </row>
    <row r="66" spans="1:14" x14ac:dyDescent="0.25">
      <c r="A66" s="44"/>
      <c r="C66" s="250"/>
      <c r="D66" s="26"/>
      <c r="E66" s="412"/>
      <c r="F66" s="685"/>
      <c r="G66" s="685"/>
      <c r="H66" s="41"/>
      <c r="I66" s="43"/>
      <c r="J66" s="42"/>
      <c r="K66" s="42"/>
      <c r="L66" s="42"/>
      <c r="M66" s="42"/>
    </row>
    <row r="67" spans="1:14" ht="15.75" thickBot="1" x14ac:dyDescent="0.3">
      <c r="A67" s="44"/>
      <c r="C67" s="250"/>
      <c r="D67" s="26"/>
      <c r="E67" s="412"/>
      <c r="F67" s="685"/>
      <c r="G67" s="685"/>
      <c r="H67" s="41"/>
      <c r="I67" s="43"/>
      <c r="J67" s="42"/>
      <c r="K67" s="42"/>
      <c r="L67" s="42"/>
      <c r="M67" s="42"/>
    </row>
    <row r="68" spans="1:14" ht="45.75" thickBot="1" x14ac:dyDescent="0.3">
      <c r="A68" s="32"/>
      <c r="B68" s="33" t="s">
        <v>1224</v>
      </c>
      <c r="C68" s="33" t="s">
        <v>16</v>
      </c>
      <c r="E68" s="655"/>
      <c r="F68" s="655"/>
      <c r="G68" s="655"/>
      <c r="H68" s="20"/>
      <c r="I68" s="670"/>
      <c r="J68" s="35"/>
      <c r="K68" s="35"/>
      <c r="L68" s="35"/>
      <c r="M68" s="35"/>
    </row>
    <row r="69" spans="1:14" ht="15.75" thickBot="1" x14ac:dyDescent="0.3">
      <c r="A69" s="37">
        <v>1</v>
      </c>
      <c r="C69" s="248">
        <f>+F34*80/100</f>
        <v>80</v>
      </c>
      <c r="D69" s="410"/>
      <c r="E69" s="411">
        <v>291118966</v>
      </c>
      <c r="F69" s="685"/>
      <c r="G69" s="685"/>
      <c r="H69" s="41"/>
      <c r="I69" s="43"/>
      <c r="J69" s="42"/>
      <c r="K69" s="42"/>
      <c r="L69" s="42"/>
      <c r="M69" s="42"/>
    </row>
    <row r="70" spans="1:14" x14ac:dyDescent="0.25">
      <c r="A70" s="44"/>
      <c r="C70" s="250"/>
      <c r="D70" s="26"/>
      <c r="E70" s="412"/>
      <c r="F70" s="685"/>
      <c r="G70" s="685"/>
      <c r="H70" s="41"/>
      <c r="I70" s="43"/>
      <c r="J70" s="42"/>
      <c r="K70" s="42"/>
      <c r="L70" s="42"/>
      <c r="M70" s="42"/>
    </row>
    <row r="71" spans="1:14" x14ac:dyDescent="0.25">
      <c r="A71" s="44"/>
      <c r="C71" s="250"/>
      <c r="D71" s="26"/>
      <c r="E71" s="412"/>
      <c r="F71" s="685"/>
      <c r="G71" s="685"/>
      <c r="H71" s="41"/>
      <c r="I71" s="43"/>
      <c r="J71" s="42"/>
      <c r="K71" s="42"/>
      <c r="L71" s="42"/>
      <c r="M71" s="42"/>
    </row>
    <row r="72" spans="1:14" x14ac:dyDescent="0.25">
      <c r="A72" s="44"/>
      <c r="B72" s="1415" t="s">
        <v>1225</v>
      </c>
      <c r="C72" s="1416"/>
      <c r="D72" s="1417"/>
      <c r="E72" s="206"/>
      <c r="F72" s="206"/>
      <c r="G72" s="206"/>
      <c r="H72"/>
      <c r="J72" s="653"/>
      <c r="K72" s="653"/>
      <c r="L72" s="653"/>
      <c r="M72" s="653"/>
      <c r="N72" s="17"/>
    </row>
    <row r="73" spans="1:14" x14ac:dyDescent="0.25">
      <c r="A73" s="44"/>
      <c r="B73" s="1418" t="s">
        <v>18</v>
      </c>
      <c r="C73" s="1418" t="s">
        <v>19</v>
      </c>
      <c r="D73" s="1418" t="s">
        <v>20</v>
      </c>
      <c r="E73" s="206"/>
      <c r="F73" s="206"/>
      <c r="G73" s="206"/>
      <c r="H73"/>
      <c r="J73" s="653"/>
      <c r="K73" s="653"/>
      <c r="L73" s="653"/>
      <c r="M73" s="653"/>
      <c r="N73" s="17"/>
    </row>
    <row r="74" spans="1:14" x14ac:dyDescent="0.25">
      <c r="A74" s="44"/>
      <c r="B74" s="1419" t="s">
        <v>21</v>
      </c>
      <c r="C74" s="1420" t="s">
        <v>22</v>
      </c>
      <c r="D74" s="1420"/>
      <c r="E74" s="206"/>
      <c r="F74" s="206"/>
      <c r="G74" s="206"/>
      <c r="H74"/>
      <c r="J74" s="653"/>
      <c r="K74" s="653"/>
      <c r="L74" s="653"/>
      <c r="M74" s="653"/>
      <c r="N74" s="17"/>
    </row>
    <row r="75" spans="1:14" x14ac:dyDescent="0.25">
      <c r="A75" s="44"/>
      <c r="B75" s="1419" t="s">
        <v>23</v>
      </c>
      <c r="C75" s="1420" t="s">
        <v>22</v>
      </c>
      <c r="D75" s="1420"/>
      <c r="E75" s="206"/>
      <c r="F75" s="206"/>
      <c r="G75" s="206"/>
      <c r="H75"/>
      <c r="J75" s="653"/>
      <c r="K75" s="653"/>
      <c r="L75" s="653"/>
      <c r="M75" s="653"/>
      <c r="N75" s="17"/>
    </row>
    <row r="76" spans="1:14" x14ac:dyDescent="0.25">
      <c r="A76" s="44"/>
      <c r="B76" s="1419" t="s">
        <v>24</v>
      </c>
      <c r="C76" s="1420" t="s">
        <v>22</v>
      </c>
      <c r="D76" s="1420"/>
      <c r="E76" s="206"/>
      <c r="F76" s="206"/>
      <c r="G76" s="206"/>
      <c r="H76"/>
      <c r="J76" s="653"/>
      <c r="K76" s="653"/>
      <c r="L76" s="653"/>
      <c r="M76" s="653"/>
      <c r="N76" s="17"/>
    </row>
    <row r="77" spans="1:14" x14ac:dyDescent="0.25">
      <c r="A77" s="44"/>
      <c r="B77" s="1419" t="s">
        <v>25</v>
      </c>
      <c r="C77" s="1420" t="s">
        <v>22</v>
      </c>
      <c r="D77" s="1420"/>
      <c r="E77" s="206"/>
      <c r="F77" s="206"/>
      <c r="G77" s="206"/>
      <c r="H77"/>
      <c r="J77" s="653"/>
      <c r="K77" s="653"/>
      <c r="L77" s="653"/>
      <c r="M77" s="653"/>
      <c r="N77" s="17"/>
    </row>
    <row r="78" spans="1:14" x14ac:dyDescent="0.25">
      <c r="A78" s="44"/>
      <c r="B78" s="35"/>
      <c r="C78" s="670"/>
      <c r="D78" s="670"/>
      <c r="E78" s="206"/>
      <c r="F78" s="206"/>
      <c r="G78" s="206"/>
      <c r="H78"/>
      <c r="J78" s="653"/>
      <c r="K78" s="653"/>
      <c r="L78" s="653"/>
      <c r="M78" s="653"/>
      <c r="N78" s="17"/>
    </row>
    <row r="79" spans="1:14" x14ac:dyDescent="0.25">
      <c r="A79" s="44"/>
      <c r="B79" s="47" t="s">
        <v>1226</v>
      </c>
      <c r="C79"/>
      <c r="D79" s="206"/>
      <c r="E79" s="206"/>
      <c r="F79" s="206"/>
      <c r="G79" s="206"/>
      <c r="H79"/>
      <c r="J79" s="653"/>
      <c r="K79" s="653"/>
      <c r="L79" s="653"/>
      <c r="M79" s="653"/>
      <c r="N79" s="17"/>
    </row>
    <row r="80" spans="1:14" x14ac:dyDescent="0.25">
      <c r="A80" s="44"/>
      <c r="B80" s="49" t="s">
        <v>18</v>
      </c>
      <c r="C80" s="49" t="s">
        <v>19</v>
      </c>
      <c r="D80" s="49" t="s">
        <v>20</v>
      </c>
      <c r="E80" s="206"/>
      <c r="F80" s="206"/>
      <c r="G80" s="206"/>
      <c r="H80"/>
      <c r="J80" s="653"/>
      <c r="K80" s="653"/>
      <c r="L80" s="653"/>
      <c r="M80" s="653"/>
      <c r="N80" s="17"/>
    </row>
    <row r="81" spans="1:14" x14ac:dyDescent="0.25">
      <c r="A81" s="44"/>
      <c r="B81" s="51" t="s">
        <v>21</v>
      </c>
      <c r="C81" s="620"/>
      <c r="D81" s="620" t="s">
        <v>22</v>
      </c>
      <c r="E81" s="206"/>
      <c r="F81" s="206"/>
      <c r="G81" s="206"/>
      <c r="H81"/>
      <c r="J81" s="653"/>
      <c r="K81" s="653"/>
      <c r="L81" s="653"/>
      <c r="M81" s="653"/>
      <c r="N81" s="17"/>
    </row>
    <row r="82" spans="1:14" x14ac:dyDescent="0.25">
      <c r="A82" s="44"/>
      <c r="B82" s="51" t="s">
        <v>23</v>
      </c>
      <c r="C82" s="620" t="s">
        <v>22</v>
      </c>
      <c r="D82" s="620"/>
      <c r="E82" s="206"/>
      <c r="F82" s="206"/>
      <c r="G82" s="206"/>
      <c r="H82"/>
      <c r="J82" s="653"/>
      <c r="K82" s="653"/>
      <c r="L82" s="653"/>
      <c r="M82" s="653"/>
      <c r="N82" s="17"/>
    </row>
    <row r="83" spans="1:14" x14ac:dyDescent="0.25">
      <c r="A83" s="44"/>
      <c r="B83" s="51" t="s">
        <v>24</v>
      </c>
      <c r="C83" s="620" t="s">
        <v>22</v>
      </c>
      <c r="D83" s="620"/>
      <c r="E83" s="206"/>
      <c r="F83" s="206"/>
      <c r="G83" s="206"/>
      <c r="H83"/>
      <c r="J83" s="653"/>
      <c r="K83" s="653"/>
      <c r="L83" s="653"/>
      <c r="M83" s="653"/>
      <c r="N83" s="17"/>
    </row>
    <row r="84" spans="1:14" x14ac:dyDescent="0.25">
      <c r="A84" s="44"/>
      <c r="B84" s="51" t="s">
        <v>25</v>
      </c>
      <c r="C84" s="620"/>
      <c r="D84" s="620" t="s">
        <v>22</v>
      </c>
      <c r="E84" s="206"/>
      <c r="F84" s="206"/>
      <c r="G84" s="206"/>
      <c r="H84"/>
      <c r="J84" s="653"/>
      <c r="K84" s="653"/>
      <c r="L84" s="653"/>
      <c r="M84" s="653"/>
      <c r="N84" s="17"/>
    </row>
    <row r="85" spans="1:14" x14ac:dyDescent="0.25">
      <c r="A85" s="44"/>
      <c r="B85"/>
      <c r="C85" s="206"/>
      <c r="D85" s="206"/>
      <c r="E85" s="206"/>
      <c r="F85" s="206"/>
      <c r="G85" s="206"/>
      <c r="H85"/>
      <c r="J85" s="653"/>
      <c r="K85" s="653"/>
      <c r="L85" s="653"/>
      <c r="M85" s="653"/>
      <c r="N85" s="17"/>
    </row>
    <row r="86" spans="1:14" x14ac:dyDescent="0.25">
      <c r="A86" s="44"/>
      <c r="B86"/>
      <c r="C86" s="206"/>
      <c r="D86" s="206"/>
      <c r="E86" s="206"/>
      <c r="F86" s="206"/>
      <c r="G86" s="206"/>
      <c r="H86"/>
      <c r="J86" s="653"/>
      <c r="K86" s="653"/>
      <c r="L86" s="653"/>
      <c r="M86" s="653"/>
      <c r="N86" s="17"/>
    </row>
    <row r="87" spans="1:14" x14ac:dyDescent="0.25">
      <c r="A87" s="44"/>
      <c r="B87" s="47" t="s">
        <v>1227</v>
      </c>
      <c r="C87"/>
      <c r="D87" s="206"/>
      <c r="E87" s="206"/>
      <c r="F87" s="206"/>
      <c r="G87" s="206"/>
      <c r="H87"/>
      <c r="J87" s="653"/>
      <c r="K87" s="653"/>
      <c r="L87" s="653"/>
      <c r="M87" s="653"/>
      <c r="N87" s="17"/>
    </row>
    <row r="88" spans="1:14" x14ac:dyDescent="0.25">
      <c r="A88" s="44"/>
      <c r="B88" s="49" t="s">
        <v>18</v>
      </c>
      <c r="C88" s="49" t="s">
        <v>19</v>
      </c>
      <c r="D88" s="49" t="s">
        <v>20</v>
      </c>
      <c r="E88" s="206"/>
      <c r="F88" s="206"/>
      <c r="G88" s="206"/>
      <c r="H88"/>
      <c r="J88" s="653"/>
      <c r="K88" s="653"/>
      <c r="L88" s="653"/>
      <c r="M88" s="653"/>
      <c r="N88" s="17"/>
    </row>
    <row r="89" spans="1:14" x14ac:dyDescent="0.25">
      <c r="A89" s="44"/>
      <c r="B89" s="51" t="s">
        <v>21</v>
      </c>
      <c r="C89" s="620"/>
      <c r="D89" s="620" t="s">
        <v>22</v>
      </c>
      <c r="E89" s="206"/>
      <c r="F89" s="206"/>
      <c r="G89" s="206"/>
      <c r="H89"/>
      <c r="J89" s="653"/>
      <c r="K89" s="653"/>
      <c r="L89" s="653"/>
      <c r="M89" s="653"/>
      <c r="N89" s="17"/>
    </row>
    <row r="90" spans="1:14" x14ac:dyDescent="0.25">
      <c r="A90" s="44"/>
      <c r="B90" s="51" t="s">
        <v>23</v>
      </c>
      <c r="C90" s="620" t="s">
        <v>22</v>
      </c>
      <c r="D90" s="620"/>
      <c r="E90" s="206"/>
      <c r="F90" s="206"/>
      <c r="G90" s="206"/>
      <c r="H90"/>
      <c r="J90" s="653"/>
      <c r="K90" s="653"/>
      <c r="L90" s="653"/>
      <c r="M90" s="653"/>
      <c r="N90" s="17"/>
    </row>
    <row r="91" spans="1:14" x14ac:dyDescent="0.25">
      <c r="A91" s="44"/>
      <c r="B91" s="51" t="s">
        <v>24</v>
      </c>
      <c r="C91" s="620" t="s">
        <v>22</v>
      </c>
      <c r="D91" s="620"/>
      <c r="E91" s="206"/>
      <c r="F91" s="206"/>
      <c r="G91" s="206"/>
      <c r="H91"/>
      <c r="J91" s="653"/>
      <c r="K91" s="653"/>
      <c r="L91" s="653"/>
      <c r="M91" s="653"/>
      <c r="N91" s="17"/>
    </row>
    <row r="92" spans="1:14" x14ac:dyDescent="0.25">
      <c r="A92" s="44"/>
      <c r="B92" s="51" t="s">
        <v>25</v>
      </c>
      <c r="C92" s="620" t="s">
        <v>22</v>
      </c>
      <c r="D92" s="620"/>
      <c r="E92" s="206"/>
      <c r="F92" s="206"/>
      <c r="G92" s="206"/>
      <c r="H92"/>
      <c r="J92" s="653"/>
      <c r="K92" s="653"/>
      <c r="L92" s="653"/>
      <c r="M92" s="653"/>
      <c r="N92" s="17"/>
    </row>
    <row r="93" spans="1:14" x14ac:dyDescent="0.25">
      <c r="A93" s="44"/>
      <c r="B93"/>
      <c r="C93" s="206"/>
      <c r="D93" s="206"/>
      <c r="E93" s="206"/>
      <c r="F93" s="206"/>
      <c r="G93" s="206"/>
      <c r="H93"/>
      <c r="J93" s="653"/>
      <c r="K93" s="653"/>
      <c r="L93" s="653"/>
      <c r="M93" s="653"/>
      <c r="N93" s="17"/>
    </row>
    <row r="94" spans="1:14" x14ac:dyDescent="0.25">
      <c r="A94" s="44"/>
      <c r="B94"/>
      <c r="C94" s="206"/>
      <c r="D94" s="206"/>
      <c r="E94" s="206"/>
      <c r="F94" s="206"/>
      <c r="G94" s="206"/>
      <c r="H94"/>
      <c r="J94" s="653"/>
      <c r="K94" s="653"/>
      <c r="L94" s="653"/>
      <c r="M94" s="653"/>
      <c r="N94" s="17"/>
    </row>
    <row r="95" spans="1:14" x14ac:dyDescent="0.25">
      <c r="A95" s="44"/>
      <c r="B95" s="1415" t="s">
        <v>1228</v>
      </c>
      <c r="C95" s="1416"/>
      <c r="D95" s="1417"/>
      <c r="E95" s="206"/>
      <c r="F95" s="206"/>
      <c r="G95" s="206"/>
      <c r="H95"/>
      <c r="J95" s="653"/>
      <c r="K95" s="653"/>
      <c r="L95" s="653"/>
      <c r="M95" s="653"/>
      <c r="N95" s="17"/>
    </row>
    <row r="96" spans="1:14" x14ac:dyDescent="0.25">
      <c r="A96" s="44"/>
      <c r="B96" s="1418" t="s">
        <v>18</v>
      </c>
      <c r="C96" s="1418" t="s">
        <v>19</v>
      </c>
      <c r="D96" s="1418" t="s">
        <v>20</v>
      </c>
      <c r="E96" s="206"/>
      <c r="F96" s="206"/>
      <c r="G96" s="206"/>
      <c r="H96"/>
      <c r="J96" s="653"/>
      <c r="K96" s="653"/>
      <c r="L96" s="653"/>
      <c r="M96" s="653"/>
      <c r="N96" s="17"/>
    </row>
    <row r="97" spans="1:14" x14ac:dyDescent="0.25">
      <c r="A97" s="44"/>
      <c r="B97" s="1419" t="s">
        <v>21</v>
      </c>
      <c r="C97" s="1420" t="s">
        <v>22</v>
      </c>
      <c r="D97" s="1420"/>
      <c r="E97" s="206"/>
      <c r="F97" s="206"/>
      <c r="G97" s="206"/>
      <c r="H97"/>
      <c r="J97" s="653"/>
      <c r="K97" s="653"/>
      <c r="L97" s="653"/>
      <c r="M97" s="653"/>
      <c r="N97" s="17"/>
    </row>
    <row r="98" spans="1:14" x14ac:dyDescent="0.25">
      <c r="A98" s="44"/>
      <c r="B98" s="1419" t="s">
        <v>23</v>
      </c>
      <c r="C98" s="1420" t="s">
        <v>22</v>
      </c>
      <c r="D98" s="1420"/>
      <c r="E98" s="206"/>
      <c r="F98" s="206"/>
      <c r="G98" s="206"/>
      <c r="H98"/>
      <c r="J98" s="653"/>
      <c r="K98" s="653"/>
      <c r="L98" s="653"/>
      <c r="M98" s="653"/>
      <c r="N98" s="17"/>
    </row>
    <row r="99" spans="1:14" x14ac:dyDescent="0.25">
      <c r="A99" s="44"/>
      <c r="B99" s="1419" t="s">
        <v>24</v>
      </c>
      <c r="C99" s="1420" t="s">
        <v>22</v>
      </c>
      <c r="D99" s="1420"/>
      <c r="E99" s="206"/>
      <c r="F99" s="206"/>
      <c r="G99" s="206"/>
      <c r="H99"/>
      <c r="J99" s="653"/>
      <c r="K99" s="653"/>
      <c r="L99" s="653"/>
      <c r="M99" s="653"/>
      <c r="N99" s="17"/>
    </row>
    <row r="100" spans="1:14" x14ac:dyDescent="0.25">
      <c r="A100" s="44"/>
      <c r="B100" s="1419" t="s">
        <v>25</v>
      </c>
      <c r="C100" s="1420" t="s">
        <v>811</v>
      </c>
      <c r="D100" s="1419" t="s">
        <v>237</v>
      </c>
      <c r="E100" s="206"/>
      <c r="F100" s="206"/>
      <c r="G100" s="206"/>
      <c r="H100"/>
      <c r="J100" s="653"/>
      <c r="K100" s="653"/>
      <c r="L100" s="653"/>
      <c r="M100" s="653"/>
      <c r="N100" s="17"/>
    </row>
    <row r="101" spans="1:14" x14ac:dyDescent="0.25">
      <c r="A101" s="44"/>
      <c r="B101"/>
      <c r="C101" s="206"/>
      <c r="D101" s="206"/>
      <c r="E101" s="206"/>
      <c r="F101" s="206"/>
      <c r="G101" s="206"/>
      <c r="H101"/>
      <c r="J101" s="653"/>
      <c r="K101" s="653"/>
      <c r="L101" s="653"/>
      <c r="M101" s="653"/>
      <c r="N101" s="17"/>
    </row>
    <row r="102" spans="1:14" x14ac:dyDescent="0.25">
      <c r="A102" s="44"/>
      <c r="B102"/>
      <c r="C102" s="206"/>
      <c r="D102" s="206"/>
      <c r="E102" s="206"/>
      <c r="F102" s="206"/>
      <c r="G102" s="206"/>
      <c r="H102"/>
      <c r="J102" s="653"/>
      <c r="K102" s="653"/>
      <c r="L102" s="653"/>
      <c r="M102" s="653"/>
      <c r="N102" s="17"/>
    </row>
    <row r="103" spans="1:14" x14ac:dyDescent="0.25">
      <c r="A103" s="44"/>
      <c r="B103" s="1415" t="s">
        <v>1229</v>
      </c>
      <c r="C103" s="1416"/>
      <c r="D103" s="1417"/>
      <c r="E103" s="206"/>
      <c r="F103" s="206"/>
      <c r="G103" s="206"/>
      <c r="H103"/>
      <c r="J103" s="653"/>
      <c r="K103" s="653"/>
      <c r="L103" s="653"/>
      <c r="M103" s="653"/>
      <c r="N103" s="17"/>
    </row>
    <row r="104" spans="1:14" x14ac:dyDescent="0.25">
      <c r="A104" s="44"/>
      <c r="B104" s="1418" t="s">
        <v>18</v>
      </c>
      <c r="C104" s="1418" t="s">
        <v>19</v>
      </c>
      <c r="D104" s="1418" t="s">
        <v>20</v>
      </c>
      <c r="E104" s="206"/>
      <c r="F104" s="206"/>
      <c r="G104" s="206"/>
      <c r="H104"/>
      <c r="J104" s="653"/>
      <c r="K104" s="653"/>
      <c r="L104" s="653"/>
      <c r="M104" s="653"/>
      <c r="N104" s="17"/>
    </row>
    <row r="105" spans="1:14" x14ac:dyDescent="0.25">
      <c r="A105" s="44"/>
      <c r="B105" s="1419" t="s">
        <v>21</v>
      </c>
      <c r="C105" s="1420" t="s">
        <v>22</v>
      </c>
      <c r="D105" s="1420"/>
      <c r="E105" s="206"/>
      <c r="F105" s="206"/>
      <c r="G105" s="206"/>
      <c r="H105"/>
      <c r="J105" s="653"/>
      <c r="K105" s="653"/>
      <c r="L105" s="653"/>
      <c r="M105" s="653"/>
      <c r="N105" s="17"/>
    </row>
    <row r="106" spans="1:14" x14ac:dyDescent="0.25">
      <c r="A106" s="44"/>
      <c r="B106" s="1419" t="s">
        <v>23</v>
      </c>
      <c r="C106" s="1420" t="s">
        <v>22</v>
      </c>
      <c r="D106" s="1420"/>
      <c r="E106" s="206"/>
      <c r="F106" s="206"/>
      <c r="G106" s="206"/>
      <c r="H106"/>
      <c r="J106" s="653"/>
      <c r="K106" s="653"/>
      <c r="L106" s="653"/>
      <c r="M106" s="653"/>
      <c r="N106" s="17"/>
    </row>
    <row r="107" spans="1:14" x14ac:dyDescent="0.25">
      <c r="A107" s="44"/>
      <c r="B107" s="1419" t="s">
        <v>24</v>
      </c>
      <c r="C107" s="1420" t="s">
        <v>22</v>
      </c>
      <c r="D107" s="1420"/>
      <c r="E107" s="206"/>
      <c r="F107" s="206"/>
      <c r="G107" s="206"/>
      <c r="H107"/>
      <c r="J107" s="653"/>
      <c r="K107" s="653"/>
      <c r="L107" s="653"/>
      <c r="M107" s="653"/>
      <c r="N107" s="17"/>
    </row>
    <row r="108" spans="1:14" x14ac:dyDescent="0.25">
      <c r="A108" s="44"/>
      <c r="B108" s="1419" t="s">
        <v>25</v>
      </c>
      <c r="C108" s="1420" t="s">
        <v>22</v>
      </c>
      <c r="D108" s="1420"/>
      <c r="E108" s="206"/>
      <c r="F108" s="206"/>
      <c r="G108" s="206"/>
      <c r="H108"/>
      <c r="J108" s="653"/>
      <c r="K108" s="653"/>
      <c r="L108" s="653"/>
      <c r="M108" s="653"/>
      <c r="N108" s="17"/>
    </row>
    <row r="109" spans="1:14" x14ac:dyDescent="0.25">
      <c r="A109" s="44"/>
      <c r="B109"/>
      <c r="C109" s="206"/>
      <c r="D109" s="206"/>
      <c r="E109" s="206"/>
      <c r="F109" s="206"/>
      <c r="G109" s="206"/>
      <c r="H109"/>
      <c r="J109" s="653"/>
      <c r="K109" s="653"/>
      <c r="L109" s="653"/>
      <c r="M109" s="653"/>
      <c r="N109" s="17"/>
    </row>
    <row r="110" spans="1:14" x14ac:dyDescent="0.25">
      <c r="A110" s="44"/>
      <c r="B110"/>
      <c r="C110" s="206"/>
      <c r="D110" s="206"/>
      <c r="E110" s="206"/>
      <c r="F110" s="206"/>
      <c r="G110" s="206"/>
      <c r="H110"/>
      <c r="J110" s="653"/>
      <c r="K110" s="653"/>
      <c r="L110" s="653"/>
      <c r="M110" s="653"/>
      <c r="N110" s="17"/>
    </row>
    <row r="111" spans="1:14" x14ac:dyDescent="0.25">
      <c r="A111" s="44"/>
      <c r="B111" s="47" t="s">
        <v>1230</v>
      </c>
      <c r="C111"/>
      <c r="D111" s="206"/>
      <c r="E111" s="206"/>
      <c r="F111" s="206"/>
      <c r="G111" s="206"/>
      <c r="H111"/>
      <c r="J111" s="653"/>
      <c r="K111" s="653"/>
      <c r="L111" s="653"/>
      <c r="M111" s="653"/>
      <c r="N111" s="17"/>
    </row>
    <row r="112" spans="1:14" x14ac:dyDescent="0.25">
      <c r="A112" s="44"/>
      <c r="B112" s="49" t="s">
        <v>18</v>
      </c>
      <c r="C112" s="49" t="s">
        <v>19</v>
      </c>
      <c r="D112" s="49" t="s">
        <v>20</v>
      </c>
      <c r="E112" s="206"/>
      <c r="F112" s="206"/>
      <c r="G112" s="206"/>
      <c r="H112"/>
      <c r="J112" s="653"/>
      <c r="K112" s="653"/>
      <c r="L112" s="653"/>
      <c r="M112" s="653"/>
      <c r="N112" s="17"/>
    </row>
    <row r="113" spans="1:14" x14ac:dyDescent="0.25">
      <c r="A113" s="44"/>
      <c r="B113" s="51" t="s">
        <v>21</v>
      </c>
      <c r="C113" s="620"/>
      <c r="D113" s="620" t="s">
        <v>22</v>
      </c>
      <c r="E113" s="206"/>
      <c r="F113" s="206"/>
      <c r="G113" s="206"/>
      <c r="H113"/>
      <c r="J113" s="653"/>
      <c r="K113" s="653"/>
      <c r="L113" s="653"/>
      <c r="M113" s="653"/>
      <c r="N113" s="17"/>
    </row>
    <row r="114" spans="1:14" x14ac:dyDescent="0.25">
      <c r="A114" s="44"/>
      <c r="B114" s="51" t="s">
        <v>23</v>
      </c>
      <c r="C114" s="620" t="s">
        <v>22</v>
      </c>
      <c r="D114" s="620"/>
      <c r="E114" s="206"/>
      <c r="F114" s="206"/>
      <c r="G114" s="206"/>
      <c r="H114"/>
      <c r="J114" s="653"/>
      <c r="K114" s="653"/>
      <c r="L114" s="653"/>
      <c r="M114" s="653"/>
      <c r="N114" s="17"/>
    </row>
    <row r="115" spans="1:14" x14ac:dyDescent="0.25">
      <c r="A115" s="44"/>
      <c r="B115" s="51" t="s">
        <v>24</v>
      </c>
      <c r="C115" s="620" t="s">
        <v>22</v>
      </c>
      <c r="D115" s="620"/>
      <c r="E115" s="206"/>
      <c r="F115" s="206"/>
      <c r="G115" s="206"/>
      <c r="H115"/>
      <c r="J115" s="653"/>
      <c r="K115" s="653"/>
      <c r="L115" s="653"/>
      <c r="M115" s="653"/>
      <c r="N115" s="17"/>
    </row>
    <row r="116" spans="1:14" x14ac:dyDescent="0.25">
      <c r="A116" s="44"/>
      <c r="B116" s="51" t="s">
        <v>25</v>
      </c>
      <c r="C116" s="620" t="s">
        <v>22</v>
      </c>
      <c r="D116" s="620"/>
      <c r="E116" s="206"/>
      <c r="F116" s="206"/>
      <c r="G116" s="206"/>
      <c r="H116"/>
      <c r="J116" s="653"/>
      <c r="K116" s="653"/>
      <c r="L116" s="653"/>
      <c r="M116" s="653"/>
      <c r="N116" s="17"/>
    </row>
    <row r="117" spans="1:14" x14ac:dyDescent="0.25">
      <c r="A117" s="44"/>
      <c r="B117"/>
      <c r="C117" s="206"/>
      <c r="D117" s="206"/>
      <c r="E117" s="206"/>
      <c r="F117" s="206"/>
      <c r="G117" s="206"/>
      <c r="H117"/>
      <c r="J117" s="653"/>
      <c r="K117" s="653"/>
      <c r="L117" s="653"/>
      <c r="M117" s="653"/>
      <c r="N117" s="17"/>
    </row>
    <row r="118" spans="1:14" x14ac:dyDescent="0.25">
      <c r="A118" s="44"/>
      <c r="B118"/>
      <c r="C118" s="206"/>
      <c r="D118" s="206"/>
      <c r="E118" s="206"/>
      <c r="F118" s="206"/>
      <c r="G118" s="206"/>
      <c r="H118"/>
      <c r="J118" s="653"/>
      <c r="K118" s="653"/>
      <c r="L118" s="653"/>
      <c r="M118" s="653"/>
      <c r="N118" s="17"/>
    </row>
    <row r="119" spans="1:14" x14ac:dyDescent="0.25">
      <c r="A119" s="44"/>
      <c r="B119" s="47" t="s">
        <v>1231</v>
      </c>
      <c r="C119"/>
      <c r="D119" s="206"/>
      <c r="E119" s="206"/>
      <c r="F119" s="206"/>
      <c r="G119" s="206"/>
      <c r="H119"/>
      <c r="J119" s="653"/>
      <c r="K119" s="653"/>
      <c r="L119" s="653"/>
      <c r="M119" s="653"/>
      <c r="N119" s="17"/>
    </row>
    <row r="120" spans="1:14" x14ac:dyDescent="0.25">
      <c r="A120" s="44"/>
      <c r="B120" s="49" t="s">
        <v>18</v>
      </c>
      <c r="C120" s="49" t="s">
        <v>19</v>
      </c>
      <c r="D120" s="49" t="s">
        <v>20</v>
      </c>
      <c r="E120" s="206"/>
      <c r="F120" s="206"/>
      <c r="G120" s="206"/>
      <c r="H120"/>
      <c r="J120" s="653"/>
      <c r="K120" s="653"/>
      <c r="L120" s="653"/>
      <c r="M120" s="653"/>
      <c r="N120" s="17"/>
    </row>
    <row r="121" spans="1:14" x14ac:dyDescent="0.25">
      <c r="A121" s="44"/>
      <c r="B121" s="51" t="s">
        <v>21</v>
      </c>
      <c r="C121" s="620"/>
      <c r="D121" s="620" t="s">
        <v>22</v>
      </c>
      <c r="E121" s="206"/>
      <c r="F121" s="206"/>
      <c r="G121" s="206"/>
      <c r="H121"/>
      <c r="J121" s="653"/>
      <c r="K121" s="653"/>
      <c r="L121" s="653"/>
      <c r="M121" s="653"/>
      <c r="N121" s="17"/>
    </row>
    <row r="122" spans="1:14" x14ac:dyDescent="0.25">
      <c r="A122" s="44"/>
      <c r="B122" s="51" t="s">
        <v>23</v>
      </c>
      <c r="C122" s="620" t="s">
        <v>22</v>
      </c>
      <c r="D122" s="620"/>
      <c r="E122" s="206"/>
      <c r="F122" s="206"/>
      <c r="G122" s="206"/>
      <c r="H122"/>
      <c r="J122" s="653"/>
      <c r="K122" s="653"/>
      <c r="L122" s="653"/>
      <c r="M122" s="653"/>
      <c r="N122" s="17"/>
    </row>
    <row r="123" spans="1:14" x14ac:dyDescent="0.25">
      <c r="A123" s="44"/>
      <c r="B123" s="51" t="s">
        <v>24</v>
      </c>
      <c r="C123" s="620" t="s">
        <v>22</v>
      </c>
      <c r="D123" s="620"/>
      <c r="E123" s="206"/>
      <c r="F123" s="206"/>
      <c r="G123" s="206"/>
      <c r="H123"/>
      <c r="J123" s="653"/>
      <c r="K123" s="653"/>
      <c r="L123" s="653"/>
      <c r="M123" s="653"/>
      <c r="N123" s="17"/>
    </row>
    <row r="124" spans="1:14" x14ac:dyDescent="0.25">
      <c r="A124" s="44"/>
      <c r="B124" s="51" t="s">
        <v>25</v>
      </c>
      <c r="C124" s="620" t="s">
        <v>22</v>
      </c>
      <c r="D124" s="620"/>
      <c r="E124" s="206"/>
      <c r="F124" s="206"/>
      <c r="G124" s="206"/>
      <c r="H124"/>
      <c r="J124" s="653"/>
      <c r="K124" s="653"/>
      <c r="L124" s="653"/>
      <c r="M124" s="653"/>
      <c r="N124" s="17"/>
    </row>
    <row r="125" spans="1:14" x14ac:dyDescent="0.25">
      <c r="A125" s="44"/>
      <c r="B125"/>
      <c r="C125" s="206"/>
      <c r="D125" s="206"/>
      <c r="E125" s="206"/>
      <c r="F125" s="206"/>
      <c r="G125" s="206"/>
      <c r="H125"/>
      <c r="J125" s="653"/>
      <c r="K125" s="653"/>
      <c r="L125" s="653"/>
      <c r="M125" s="653"/>
      <c r="N125" s="17"/>
    </row>
    <row r="126" spans="1:14" x14ac:dyDescent="0.25">
      <c r="A126" s="44"/>
      <c r="B126"/>
      <c r="C126" s="206"/>
      <c r="D126" s="206"/>
      <c r="E126" s="206"/>
      <c r="F126" s="206"/>
      <c r="G126" s="206"/>
      <c r="H126"/>
      <c r="J126" s="653"/>
      <c r="K126" s="653"/>
      <c r="L126" s="653"/>
      <c r="M126" s="653"/>
      <c r="N126" s="17"/>
    </row>
    <row r="127" spans="1:14" x14ac:dyDescent="0.25">
      <c r="A127" s="44"/>
      <c r="B127" s="1415" t="s">
        <v>1232</v>
      </c>
      <c r="C127" s="1416"/>
      <c r="D127" s="1417"/>
      <c r="E127" s="206"/>
      <c r="F127" s="206"/>
      <c r="G127" s="206"/>
      <c r="H127"/>
      <c r="J127" s="653"/>
      <c r="K127" s="653"/>
      <c r="L127" s="653"/>
      <c r="M127" s="653"/>
      <c r="N127" s="17"/>
    </row>
    <row r="128" spans="1:14" x14ac:dyDescent="0.25">
      <c r="A128" s="44"/>
      <c r="B128" s="1418" t="s">
        <v>18</v>
      </c>
      <c r="C128" s="1418" t="s">
        <v>19</v>
      </c>
      <c r="D128" s="1418" t="s">
        <v>20</v>
      </c>
      <c r="E128" s="206"/>
      <c r="F128" s="206"/>
      <c r="G128" s="206"/>
      <c r="H128"/>
      <c r="J128" s="653"/>
      <c r="K128" s="653"/>
      <c r="L128" s="653"/>
      <c r="M128" s="653"/>
      <c r="N128" s="17"/>
    </row>
    <row r="129" spans="1:14" x14ac:dyDescent="0.25">
      <c r="A129" s="44"/>
      <c r="B129" s="1419" t="s">
        <v>21</v>
      </c>
      <c r="C129" s="1420" t="s">
        <v>22</v>
      </c>
      <c r="D129" s="1420"/>
      <c r="E129" s="206"/>
      <c r="F129" s="206"/>
      <c r="G129" s="206"/>
      <c r="H129"/>
      <c r="J129" s="653"/>
      <c r="K129" s="653"/>
      <c r="L129" s="653"/>
      <c r="M129" s="653"/>
      <c r="N129" s="17"/>
    </row>
    <row r="130" spans="1:14" x14ac:dyDescent="0.25">
      <c r="A130" s="44"/>
      <c r="B130" s="1419" t="s">
        <v>23</v>
      </c>
      <c r="C130" s="1420" t="s">
        <v>22</v>
      </c>
      <c r="D130" s="1420"/>
      <c r="E130" s="206"/>
      <c r="F130" s="206"/>
      <c r="G130" s="206"/>
      <c r="H130"/>
      <c r="J130" s="653"/>
      <c r="K130" s="653"/>
      <c r="L130" s="653"/>
      <c r="M130" s="653"/>
      <c r="N130" s="17"/>
    </row>
    <row r="131" spans="1:14" x14ac:dyDescent="0.25">
      <c r="A131" s="44"/>
      <c r="B131" s="1419" t="s">
        <v>24</v>
      </c>
      <c r="C131" s="1420" t="s">
        <v>22</v>
      </c>
      <c r="D131" s="1420"/>
      <c r="E131" s="206"/>
      <c r="F131" s="206"/>
      <c r="G131" s="206"/>
      <c r="H131"/>
      <c r="J131" s="653"/>
      <c r="K131" s="653"/>
      <c r="L131" s="653"/>
      <c r="M131" s="653"/>
      <c r="N131" s="17"/>
    </row>
    <row r="132" spans="1:14" x14ac:dyDescent="0.25">
      <c r="A132" s="44"/>
      <c r="B132" s="1419" t="s">
        <v>25</v>
      </c>
      <c r="C132" s="1420" t="s">
        <v>22</v>
      </c>
      <c r="D132" s="1420"/>
      <c r="E132" s="206"/>
      <c r="F132" s="206"/>
      <c r="G132" s="206"/>
      <c r="H132"/>
      <c r="J132" s="653"/>
      <c r="K132" s="653"/>
      <c r="L132" s="653"/>
      <c r="M132" s="653"/>
      <c r="N132" s="17"/>
    </row>
    <row r="133" spans="1:14" x14ac:dyDescent="0.25">
      <c r="A133" s="44"/>
      <c r="B133"/>
      <c r="C133" s="206"/>
      <c r="D133" s="206"/>
      <c r="E133" s="206"/>
      <c r="F133" s="206"/>
      <c r="G133" s="206"/>
      <c r="H133"/>
      <c r="J133" s="653"/>
      <c r="K133" s="653"/>
      <c r="L133" s="653"/>
      <c r="M133" s="653"/>
      <c r="N133" s="17"/>
    </row>
    <row r="134" spans="1:14" x14ac:dyDescent="0.25">
      <c r="A134" s="44"/>
      <c r="B134"/>
      <c r="C134" s="206"/>
      <c r="D134" s="206"/>
      <c r="E134" s="206"/>
      <c r="F134" s="206"/>
      <c r="G134" s="206"/>
      <c r="H134"/>
      <c r="J134" s="653"/>
      <c r="K134" s="653"/>
      <c r="L134" s="653"/>
      <c r="M134" s="653"/>
      <c r="N134" s="17"/>
    </row>
    <row r="135" spans="1:14" x14ac:dyDescent="0.25">
      <c r="A135" s="44"/>
      <c r="B135" s="47" t="s">
        <v>810</v>
      </c>
      <c r="C135"/>
      <c r="D135" s="206"/>
      <c r="E135" s="206"/>
      <c r="F135" s="206"/>
      <c r="G135" s="206"/>
      <c r="H135"/>
      <c r="J135" s="653"/>
      <c r="K135" s="653"/>
      <c r="L135" s="653"/>
      <c r="M135" s="653"/>
      <c r="N135" s="17"/>
    </row>
    <row r="136" spans="1:14" x14ac:dyDescent="0.25">
      <c r="A136" s="44"/>
      <c r="B136" s="49" t="s">
        <v>18</v>
      </c>
      <c r="C136" s="49" t="s">
        <v>19</v>
      </c>
      <c r="D136" s="49" t="s">
        <v>20</v>
      </c>
      <c r="E136" s="206"/>
      <c r="F136" s="206"/>
      <c r="G136" s="206"/>
      <c r="H136"/>
      <c r="J136" s="653"/>
      <c r="K136" s="653"/>
      <c r="L136" s="653"/>
      <c r="M136" s="653"/>
      <c r="N136" s="17"/>
    </row>
    <row r="137" spans="1:14" x14ac:dyDescent="0.25">
      <c r="A137" s="44"/>
      <c r="B137" s="51" t="s">
        <v>21</v>
      </c>
      <c r="C137" s="620"/>
      <c r="D137" s="620" t="s">
        <v>22</v>
      </c>
      <c r="E137" s="206"/>
      <c r="F137" s="206"/>
      <c r="G137" s="206"/>
      <c r="H137"/>
      <c r="J137" s="653"/>
      <c r="K137" s="653"/>
      <c r="L137" s="653"/>
      <c r="M137" s="653"/>
      <c r="N137" s="17"/>
    </row>
    <row r="138" spans="1:14" x14ac:dyDescent="0.25">
      <c r="A138" s="44"/>
      <c r="B138" s="51" t="s">
        <v>23</v>
      </c>
      <c r="C138" s="620"/>
      <c r="D138" s="620" t="s">
        <v>22</v>
      </c>
      <c r="E138" s="206"/>
      <c r="F138" s="206"/>
      <c r="G138" s="206"/>
      <c r="H138"/>
      <c r="J138" s="653"/>
      <c r="K138" s="653"/>
      <c r="L138" s="653"/>
      <c r="M138" s="653"/>
      <c r="N138" s="17"/>
    </row>
    <row r="139" spans="1:14" x14ac:dyDescent="0.25">
      <c r="A139" s="44"/>
      <c r="B139" s="51" t="s">
        <v>24</v>
      </c>
      <c r="C139" s="620" t="s">
        <v>22</v>
      </c>
      <c r="D139" s="620"/>
      <c r="E139" s="206"/>
      <c r="F139" s="206"/>
      <c r="G139" s="206"/>
      <c r="H139"/>
      <c r="J139" s="653"/>
      <c r="K139" s="653"/>
      <c r="L139" s="653"/>
      <c r="M139" s="653"/>
      <c r="N139" s="17"/>
    </row>
    <row r="140" spans="1:14" x14ac:dyDescent="0.25">
      <c r="A140" s="44"/>
      <c r="B140" s="51" t="s">
        <v>25</v>
      </c>
      <c r="C140" s="620"/>
      <c r="D140" s="620" t="s">
        <v>22</v>
      </c>
      <c r="E140" s="206"/>
      <c r="F140" s="206"/>
      <c r="G140" s="206"/>
      <c r="H140"/>
      <c r="J140" s="653"/>
      <c r="K140" s="653"/>
      <c r="L140" s="653"/>
      <c r="M140" s="653"/>
      <c r="N140" s="17"/>
    </row>
    <row r="141" spans="1:14" x14ac:dyDescent="0.25">
      <c r="A141" s="44"/>
      <c r="B141"/>
      <c r="C141"/>
      <c r="D141" s="206"/>
      <c r="E141" s="206"/>
      <c r="F141" s="206"/>
      <c r="G141" s="206"/>
      <c r="H141"/>
      <c r="J141" s="653"/>
      <c r="K141" s="653"/>
      <c r="L141" s="653"/>
      <c r="M141" s="653"/>
      <c r="N141" s="17"/>
    </row>
    <row r="142" spans="1:14" x14ac:dyDescent="0.25">
      <c r="A142" s="44"/>
      <c r="B142"/>
      <c r="C142"/>
      <c r="D142" s="206"/>
      <c r="E142" s="206"/>
      <c r="F142" s="206"/>
      <c r="G142" s="206"/>
      <c r="H142"/>
      <c r="J142" s="653"/>
      <c r="K142" s="653"/>
      <c r="L142" s="653"/>
      <c r="M142" s="653"/>
      <c r="N142" s="17"/>
    </row>
    <row r="143" spans="1:14" x14ac:dyDescent="0.25">
      <c r="A143" s="44"/>
      <c r="B143" s="47" t="s">
        <v>1233</v>
      </c>
      <c r="C143"/>
      <c r="D143" s="206"/>
      <c r="E143" s="206"/>
      <c r="F143" s="206"/>
      <c r="G143" s="206"/>
      <c r="H143"/>
      <c r="J143" s="653"/>
      <c r="K143" s="653"/>
      <c r="L143" s="653"/>
      <c r="M143" s="653"/>
      <c r="N143" s="17"/>
    </row>
    <row r="144" spans="1:14" x14ac:dyDescent="0.25">
      <c r="A144" s="44"/>
      <c r="B144" s="49" t="s">
        <v>18</v>
      </c>
      <c r="C144" s="49" t="s">
        <v>19</v>
      </c>
      <c r="D144" s="49" t="s">
        <v>20</v>
      </c>
      <c r="E144" s="206"/>
      <c r="F144" s="206"/>
      <c r="G144" s="206"/>
      <c r="H144"/>
      <c r="J144" s="653"/>
      <c r="K144" s="653"/>
      <c r="L144" s="653"/>
      <c r="M144" s="653"/>
      <c r="N144" s="17"/>
    </row>
    <row r="145" spans="1:14" x14ac:dyDescent="0.25">
      <c r="A145" s="44"/>
      <c r="B145" s="51" t="s">
        <v>21</v>
      </c>
      <c r="C145" s="620"/>
      <c r="D145" s="620" t="s">
        <v>22</v>
      </c>
      <c r="E145" s="206"/>
      <c r="F145" s="206"/>
      <c r="G145" s="206"/>
      <c r="H145"/>
      <c r="J145" s="653"/>
      <c r="K145" s="653"/>
      <c r="L145" s="653"/>
      <c r="M145" s="653"/>
      <c r="N145" s="17"/>
    </row>
    <row r="146" spans="1:14" x14ac:dyDescent="0.25">
      <c r="A146" s="44"/>
      <c r="B146" s="51" t="s">
        <v>23</v>
      </c>
      <c r="C146" s="620"/>
      <c r="D146" s="620" t="s">
        <v>22</v>
      </c>
      <c r="E146" s="206"/>
      <c r="F146" s="206"/>
      <c r="G146" s="206"/>
      <c r="H146"/>
      <c r="J146" s="653"/>
      <c r="K146" s="653"/>
      <c r="L146" s="653"/>
      <c r="M146" s="653"/>
      <c r="N146" s="17"/>
    </row>
    <row r="147" spans="1:14" x14ac:dyDescent="0.25">
      <c r="A147" s="44"/>
      <c r="B147" s="51" t="s">
        <v>24</v>
      </c>
      <c r="C147" s="620" t="s">
        <v>22</v>
      </c>
      <c r="D147" s="620"/>
      <c r="E147" s="206"/>
      <c r="F147" s="206"/>
      <c r="G147" s="206"/>
      <c r="H147"/>
      <c r="J147" s="653"/>
      <c r="K147" s="653"/>
      <c r="L147" s="653"/>
      <c r="M147" s="653"/>
      <c r="N147" s="17"/>
    </row>
    <row r="148" spans="1:14" x14ac:dyDescent="0.25">
      <c r="A148" s="44"/>
      <c r="B148" s="51" t="s">
        <v>25</v>
      </c>
      <c r="C148" s="620"/>
      <c r="D148" s="620" t="s">
        <v>22</v>
      </c>
      <c r="E148" s="206"/>
      <c r="F148" s="206"/>
      <c r="G148" s="206"/>
      <c r="H148"/>
      <c r="J148" s="653"/>
      <c r="K148" s="653"/>
      <c r="L148" s="653"/>
      <c r="M148" s="653"/>
      <c r="N148" s="17"/>
    </row>
    <row r="149" spans="1:14" x14ac:dyDescent="0.25">
      <c r="A149" s="44"/>
      <c r="B149" s="35"/>
      <c r="C149" s="670"/>
      <c r="D149" s="670"/>
      <c r="E149" s="206"/>
      <c r="F149" s="206"/>
      <c r="G149" s="206"/>
      <c r="H149"/>
      <c r="J149" s="653"/>
      <c r="K149" s="653"/>
      <c r="L149" s="653"/>
      <c r="M149" s="653"/>
      <c r="N149" s="17"/>
    </row>
    <row r="150" spans="1:14" x14ac:dyDescent="0.25">
      <c r="A150" s="44"/>
      <c r="B150" s="47" t="s">
        <v>1234</v>
      </c>
      <c r="C150"/>
      <c r="D150" s="206"/>
      <c r="E150" s="206"/>
      <c r="F150" s="206"/>
      <c r="G150" s="206"/>
      <c r="H150"/>
      <c r="J150" s="653"/>
      <c r="K150" s="653"/>
      <c r="L150" s="653"/>
      <c r="M150" s="653"/>
      <c r="N150" s="17"/>
    </row>
    <row r="151" spans="1:14" x14ac:dyDescent="0.25">
      <c r="A151" s="44"/>
      <c r="B151" s="49" t="s">
        <v>18</v>
      </c>
      <c r="C151" s="49" t="s">
        <v>19</v>
      </c>
      <c r="D151" s="49" t="s">
        <v>20</v>
      </c>
      <c r="E151" s="206"/>
      <c r="F151" s="206"/>
      <c r="G151" s="206"/>
      <c r="H151"/>
      <c r="J151" s="653"/>
      <c r="K151" s="653"/>
      <c r="L151" s="653"/>
      <c r="M151" s="653"/>
      <c r="N151" s="17"/>
    </row>
    <row r="152" spans="1:14" x14ac:dyDescent="0.25">
      <c r="A152" s="44"/>
      <c r="B152" s="51" t="s">
        <v>21</v>
      </c>
      <c r="C152" s="620"/>
      <c r="D152" s="620" t="s">
        <v>22</v>
      </c>
      <c r="E152" s="206"/>
      <c r="F152" s="206"/>
      <c r="G152" s="206"/>
      <c r="H152"/>
      <c r="J152" s="653"/>
      <c r="K152" s="653"/>
      <c r="L152" s="653"/>
      <c r="M152" s="653"/>
      <c r="N152" s="17"/>
    </row>
    <row r="153" spans="1:14" x14ac:dyDescent="0.25">
      <c r="A153" s="44"/>
      <c r="B153" s="51" t="s">
        <v>23</v>
      </c>
      <c r="C153" s="620"/>
      <c r="D153" s="620" t="s">
        <v>22</v>
      </c>
      <c r="E153" s="206"/>
      <c r="F153" s="206"/>
      <c r="G153" s="206"/>
      <c r="H153"/>
      <c r="J153" s="653"/>
      <c r="K153" s="653"/>
      <c r="L153" s="653"/>
      <c r="M153" s="653"/>
      <c r="N153" s="17"/>
    </row>
    <row r="154" spans="1:14" x14ac:dyDescent="0.25">
      <c r="A154" s="44"/>
      <c r="B154" s="51" t="s">
        <v>24</v>
      </c>
      <c r="C154" s="620" t="s">
        <v>22</v>
      </c>
      <c r="D154" s="620"/>
      <c r="E154" s="206"/>
      <c r="F154" s="206"/>
      <c r="G154" s="206"/>
      <c r="H154"/>
      <c r="J154" s="653"/>
      <c r="K154" s="653"/>
      <c r="L154" s="653"/>
      <c r="M154" s="653"/>
      <c r="N154" s="17"/>
    </row>
    <row r="155" spans="1:14" x14ac:dyDescent="0.25">
      <c r="A155" s="44"/>
      <c r="B155" s="51" t="s">
        <v>25</v>
      </c>
      <c r="C155" s="620" t="s">
        <v>22</v>
      </c>
      <c r="D155" s="620"/>
      <c r="E155" s="206"/>
      <c r="F155" s="206"/>
      <c r="G155" s="206"/>
      <c r="H155"/>
      <c r="J155" s="653"/>
      <c r="K155" s="653"/>
      <c r="L155" s="653"/>
      <c r="M155" s="653"/>
      <c r="N155" s="17"/>
    </row>
    <row r="156" spans="1:14" x14ac:dyDescent="0.25">
      <c r="A156" s="44"/>
      <c r="B156" s="35"/>
      <c r="C156" s="670"/>
      <c r="D156" s="670"/>
      <c r="E156" s="206"/>
      <c r="F156" s="206"/>
      <c r="G156" s="206"/>
      <c r="H156"/>
      <c r="J156" s="653"/>
      <c r="K156" s="653"/>
      <c r="L156" s="653"/>
      <c r="M156" s="653"/>
      <c r="N156" s="17"/>
    </row>
    <row r="157" spans="1:14" x14ac:dyDescent="0.25">
      <c r="A157" s="44"/>
      <c r="B157" s="47" t="s">
        <v>1235</v>
      </c>
      <c r="C157"/>
      <c r="D157" s="206"/>
      <c r="E157" s="206"/>
      <c r="F157" s="206"/>
      <c r="G157" s="206"/>
      <c r="H157"/>
      <c r="J157" s="653"/>
      <c r="K157" s="653"/>
      <c r="L157" s="653"/>
      <c r="M157" s="653"/>
      <c r="N157" s="17"/>
    </row>
    <row r="158" spans="1:14" x14ac:dyDescent="0.25">
      <c r="A158" s="44"/>
      <c r="B158" s="1418" t="s">
        <v>18</v>
      </c>
      <c r="C158" s="1418" t="s">
        <v>27</v>
      </c>
      <c r="D158" s="1443" t="s">
        <v>28</v>
      </c>
      <c r="E158" s="1443" t="s">
        <v>29</v>
      </c>
      <c r="F158" s="206"/>
      <c r="G158" s="206"/>
      <c r="H158"/>
      <c r="J158" s="653"/>
      <c r="K158" s="653"/>
      <c r="L158" s="653"/>
      <c r="M158" s="653"/>
      <c r="N158" s="17"/>
    </row>
    <row r="159" spans="1:14" ht="28.5" x14ac:dyDescent="0.25">
      <c r="A159" s="44"/>
      <c r="B159" s="1447" t="s">
        <v>30</v>
      </c>
      <c r="C159" s="1448">
        <v>40</v>
      </c>
      <c r="D159" s="1420">
        <v>40</v>
      </c>
      <c r="E159" s="2302">
        <v>75</v>
      </c>
      <c r="F159" s="206"/>
      <c r="G159" s="206"/>
      <c r="H159"/>
      <c r="J159" s="653"/>
      <c r="K159" s="653"/>
      <c r="L159" s="653"/>
      <c r="M159" s="653"/>
      <c r="N159" s="17"/>
    </row>
    <row r="160" spans="1:14" ht="42.75" x14ac:dyDescent="0.25">
      <c r="A160" s="44"/>
      <c r="B160" s="1447" t="s">
        <v>31</v>
      </c>
      <c r="C160" s="1448">
        <v>60</v>
      </c>
      <c r="D160" s="1420">
        <v>35</v>
      </c>
      <c r="E160" s="2303"/>
      <c r="F160" s="206"/>
      <c r="G160" s="206"/>
      <c r="H160"/>
      <c r="J160" s="653"/>
      <c r="K160" s="653"/>
      <c r="L160" s="653"/>
      <c r="M160" s="653"/>
      <c r="N160" s="17"/>
    </row>
    <row r="161" spans="1:14" x14ac:dyDescent="0.25">
      <c r="A161" s="44"/>
      <c r="B161"/>
      <c r="C161"/>
      <c r="D161" s="206"/>
      <c r="E161" s="206"/>
      <c r="F161" s="206"/>
      <c r="G161" s="206"/>
      <c r="H161"/>
      <c r="J161" s="653"/>
      <c r="K161" s="653"/>
      <c r="L161" s="653"/>
      <c r="M161" s="653"/>
      <c r="N161" s="17"/>
    </row>
    <row r="162" spans="1:14" x14ac:dyDescent="0.25">
      <c r="A162" s="44"/>
      <c r="B162"/>
      <c r="C162"/>
      <c r="D162" s="206"/>
      <c r="E162" s="206"/>
      <c r="F162" s="206"/>
      <c r="G162" s="206"/>
      <c r="H162"/>
      <c r="J162" s="653"/>
      <c r="K162" s="653"/>
      <c r="L162" s="653"/>
      <c r="M162" s="653"/>
      <c r="N162" s="17"/>
    </row>
    <row r="163" spans="1:14" x14ac:dyDescent="0.25">
      <c r="A163" s="44"/>
      <c r="B163" s="47" t="s">
        <v>1236</v>
      </c>
      <c r="C163"/>
      <c r="D163" s="206"/>
      <c r="E163" s="206"/>
      <c r="F163" s="206"/>
      <c r="G163" s="206"/>
      <c r="H163"/>
      <c r="J163" s="653"/>
      <c r="K163" s="653"/>
      <c r="L163" s="653"/>
      <c r="M163" s="653"/>
      <c r="N163" s="17"/>
    </row>
    <row r="164" spans="1:14" x14ac:dyDescent="0.25">
      <c r="A164" s="44"/>
      <c r="B164" s="49" t="s">
        <v>18</v>
      </c>
      <c r="C164" s="49" t="s">
        <v>27</v>
      </c>
      <c r="D164" s="55" t="s">
        <v>28</v>
      </c>
      <c r="E164" s="55" t="s">
        <v>29</v>
      </c>
      <c r="F164" s="206"/>
      <c r="G164" s="206"/>
      <c r="H164"/>
      <c r="J164" s="653"/>
      <c r="K164" s="653"/>
      <c r="L164" s="653"/>
      <c r="M164" s="653"/>
      <c r="N164" s="17"/>
    </row>
    <row r="165" spans="1:14" ht="28.5" x14ac:dyDescent="0.25">
      <c r="A165" s="44"/>
      <c r="B165" s="56" t="s">
        <v>30</v>
      </c>
      <c r="C165" s="252">
        <v>40</v>
      </c>
      <c r="D165" s="620">
        <v>0</v>
      </c>
      <c r="E165" s="1885">
        <v>35</v>
      </c>
      <c r="F165" s="206"/>
      <c r="G165" s="206"/>
      <c r="H165"/>
      <c r="J165" s="653"/>
      <c r="K165" s="653"/>
      <c r="L165" s="653"/>
      <c r="M165" s="653"/>
      <c r="N165" s="17"/>
    </row>
    <row r="166" spans="1:14" ht="42.75" x14ac:dyDescent="0.25">
      <c r="A166" s="44"/>
      <c r="B166" s="56" t="s">
        <v>31</v>
      </c>
      <c r="C166" s="252">
        <v>60</v>
      </c>
      <c r="D166" s="620">
        <v>35</v>
      </c>
      <c r="E166" s="1886"/>
      <c r="F166" s="206"/>
      <c r="G166" s="206"/>
      <c r="H166"/>
      <c r="J166" s="653"/>
      <c r="K166" s="653"/>
      <c r="L166" s="653"/>
      <c r="M166" s="653"/>
      <c r="N166" s="17"/>
    </row>
    <row r="167" spans="1:14" x14ac:dyDescent="0.25">
      <c r="A167" s="44"/>
      <c r="B167"/>
      <c r="C167"/>
      <c r="D167" s="206"/>
      <c r="E167" s="206"/>
      <c r="F167" s="206"/>
      <c r="G167" s="206"/>
      <c r="H167"/>
      <c r="J167" s="653"/>
      <c r="K167" s="653"/>
      <c r="L167" s="653"/>
      <c r="M167" s="653"/>
      <c r="N167" s="17"/>
    </row>
    <row r="168" spans="1:14" x14ac:dyDescent="0.25">
      <c r="A168" s="44"/>
      <c r="B168"/>
      <c r="C168"/>
      <c r="D168" s="206"/>
      <c r="E168" s="206"/>
      <c r="F168" s="206"/>
      <c r="G168" s="206"/>
      <c r="H168"/>
      <c r="J168" s="653"/>
      <c r="K168" s="653"/>
      <c r="L168" s="653"/>
      <c r="M168" s="653"/>
      <c r="N168" s="17"/>
    </row>
    <row r="169" spans="1:14" x14ac:dyDescent="0.25">
      <c r="A169" s="44"/>
      <c r="B169" s="47" t="s">
        <v>1237</v>
      </c>
      <c r="C169"/>
      <c r="D169" s="206"/>
      <c r="E169" s="206"/>
      <c r="F169" s="206"/>
      <c r="G169" s="206"/>
      <c r="H169"/>
      <c r="J169" s="653"/>
      <c r="K169" s="653"/>
      <c r="L169" s="653"/>
      <c r="M169" s="653"/>
      <c r="N169" s="17"/>
    </row>
    <row r="170" spans="1:14" x14ac:dyDescent="0.25">
      <c r="A170" s="44"/>
      <c r="B170" s="49" t="s">
        <v>18</v>
      </c>
      <c r="C170" s="49" t="s">
        <v>27</v>
      </c>
      <c r="D170" s="55" t="s">
        <v>28</v>
      </c>
      <c r="E170" s="55" t="s">
        <v>29</v>
      </c>
      <c r="F170" s="206"/>
      <c r="G170" s="206"/>
      <c r="H170"/>
      <c r="J170" s="653"/>
      <c r="K170" s="653"/>
      <c r="L170" s="653"/>
      <c r="M170" s="653"/>
      <c r="N170" s="17"/>
    </row>
    <row r="171" spans="1:14" ht="28.5" x14ac:dyDescent="0.25">
      <c r="A171" s="44"/>
      <c r="B171" s="56" t="s">
        <v>30</v>
      </c>
      <c r="C171" s="252">
        <v>40</v>
      </c>
      <c r="D171" s="620">
        <v>0</v>
      </c>
      <c r="E171" s="1885">
        <v>60</v>
      </c>
      <c r="F171" s="206"/>
      <c r="G171" s="206"/>
      <c r="H171"/>
      <c r="J171" s="653"/>
      <c r="K171" s="653"/>
      <c r="L171" s="653"/>
      <c r="M171" s="653"/>
      <c r="N171" s="17"/>
    </row>
    <row r="172" spans="1:14" ht="42.75" x14ac:dyDescent="0.25">
      <c r="A172" s="44"/>
      <c r="B172" s="56" t="s">
        <v>31</v>
      </c>
      <c r="C172" s="252">
        <v>60</v>
      </c>
      <c r="D172" s="620">
        <v>60</v>
      </c>
      <c r="E172" s="1886"/>
      <c r="F172" s="206"/>
      <c r="G172" s="206"/>
      <c r="H172"/>
      <c r="J172" s="653"/>
      <c r="K172" s="653"/>
      <c r="L172" s="653"/>
      <c r="M172" s="653"/>
      <c r="N172" s="17"/>
    </row>
    <row r="173" spans="1:14" x14ac:dyDescent="0.25">
      <c r="A173" s="44"/>
      <c r="B173"/>
      <c r="C173"/>
      <c r="D173" s="206"/>
      <c r="E173" s="206"/>
      <c r="F173" s="206"/>
      <c r="G173" s="206"/>
      <c r="H173"/>
      <c r="J173" s="653"/>
      <c r="K173" s="653"/>
      <c r="L173" s="653"/>
      <c r="M173" s="653"/>
      <c r="N173" s="17"/>
    </row>
    <row r="174" spans="1:14" x14ac:dyDescent="0.25">
      <c r="A174" s="44"/>
      <c r="B174"/>
      <c r="C174"/>
      <c r="D174" s="206"/>
      <c r="E174" s="206"/>
      <c r="F174" s="206"/>
      <c r="G174" s="206"/>
      <c r="H174"/>
      <c r="J174" s="653"/>
      <c r="K174" s="653"/>
      <c r="L174" s="653"/>
      <c r="M174" s="653"/>
      <c r="N174" s="17"/>
    </row>
    <row r="175" spans="1:14" x14ac:dyDescent="0.25">
      <c r="A175" s="44"/>
      <c r="B175" s="47" t="s">
        <v>1238</v>
      </c>
      <c r="C175"/>
      <c r="D175" s="206"/>
      <c r="E175" s="206"/>
      <c r="F175" s="206"/>
      <c r="G175" s="206"/>
      <c r="H175"/>
      <c r="J175" s="653"/>
      <c r="K175" s="653"/>
      <c r="L175" s="653"/>
      <c r="M175" s="653"/>
      <c r="N175" s="17"/>
    </row>
    <row r="176" spans="1:14" x14ac:dyDescent="0.25">
      <c r="A176" s="44"/>
      <c r="B176" s="1418" t="s">
        <v>18</v>
      </c>
      <c r="C176" s="1418" t="s">
        <v>27</v>
      </c>
      <c r="D176" s="1443" t="s">
        <v>28</v>
      </c>
      <c r="E176" s="1443" t="s">
        <v>29</v>
      </c>
      <c r="F176" s="206"/>
      <c r="G176" s="206"/>
      <c r="H176"/>
      <c r="J176" s="653"/>
      <c r="K176" s="653"/>
      <c r="L176" s="653"/>
      <c r="M176" s="653"/>
      <c r="N176" s="17"/>
    </row>
    <row r="177" spans="1:14" ht="28.5" x14ac:dyDescent="0.25">
      <c r="A177" s="44"/>
      <c r="B177" s="1447" t="s">
        <v>30</v>
      </c>
      <c r="C177" s="1448">
        <v>40</v>
      </c>
      <c r="D177" s="1420">
        <v>0</v>
      </c>
      <c r="E177" s="2302">
        <v>60</v>
      </c>
      <c r="F177" s="206"/>
      <c r="G177" s="206"/>
      <c r="H177"/>
      <c r="J177" s="653"/>
      <c r="K177" s="653"/>
      <c r="L177" s="653"/>
      <c r="M177" s="653"/>
      <c r="N177" s="17"/>
    </row>
    <row r="178" spans="1:14" ht="42.75" x14ac:dyDescent="0.25">
      <c r="A178" s="44"/>
      <c r="B178" s="1447" t="s">
        <v>31</v>
      </c>
      <c r="C178" s="1448">
        <v>60</v>
      </c>
      <c r="D178" s="1420">
        <v>60</v>
      </c>
      <c r="E178" s="2303"/>
      <c r="F178" s="206"/>
      <c r="G178" s="206"/>
      <c r="H178"/>
      <c r="J178" s="653"/>
      <c r="K178" s="653"/>
      <c r="L178" s="653"/>
      <c r="M178" s="653"/>
      <c r="N178" s="17"/>
    </row>
    <row r="179" spans="1:14" x14ac:dyDescent="0.25">
      <c r="A179" s="44"/>
      <c r="B179"/>
      <c r="C179"/>
      <c r="D179" s="206"/>
      <c r="E179" s="206"/>
      <c r="F179" s="206"/>
      <c r="G179" s="206"/>
      <c r="H179"/>
      <c r="J179" s="653"/>
      <c r="K179" s="653"/>
      <c r="L179" s="653"/>
      <c r="M179" s="653"/>
      <c r="N179" s="17"/>
    </row>
    <row r="180" spans="1:14" x14ac:dyDescent="0.25">
      <c r="A180" s="44"/>
      <c r="B180"/>
      <c r="C180"/>
      <c r="D180" s="206"/>
      <c r="E180" s="206"/>
      <c r="F180" s="206"/>
      <c r="G180" s="206"/>
      <c r="H180"/>
      <c r="J180" s="653"/>
      <c r="K180" s="653"/>
      <c r="L180" s="653"/>
      <c r="M180" s="653"/>
      <c r="N180" s="17"/>
    </row>
    <row r="181" spans="1:14" x14ac:dyDescent="0.25">
      <c r="A181" s="44"/>
      <c r="B181" s="47" t="s">
        <v>1239</v>
      </c>
      <c r="C181"/>
      <c r="D181" s="206"/>
      <c r="E181" s="206"/>
      <c r="F181" s="206"/>
      <c r="G181" s="206"/>
      <c r="H181"/>
      <c r="J181" s="653"/>
      <c r="K181" s="653"/>
      <c r="L181" s="653"/>
      <c r="M181" s="653"/>
      <c r="N181" s="17"/>
    </row>
    <row r="182" spans="1:14" x14ac:dyDescent="0.25">
      <c r="A182" s="44"/>
      <c r="B182" s="1418" t="s">
        <v>18</v>
      </c>
      <c r="C182" s="1418" t="s">
        <v>27</v>
      </c>
      <c r="D182" s="1443" t="s">
        <v>28</v>
      </c>
      <c r="E182" s="1443" t="s">
        <v>29</v>
      </c>
      <c r="F182" s="206"/>
      <c r="G182" s="206"/>
      <c r="H182"/>
      <c r="J182" s="653"/>
      <c r="K182" s="653"/>
      <c r="L182" s="653"/>
      <c r="M182" s="653"/>
      <c r="N182" s="17"/>
    </row>
    <row r="183" spans="1:14" ht="28.5" x14ac:dyDescent="0.25">
      <c r="A183" s="44"/>
      <c r="B183" s="1447" t="s">
        <v>30</v>
      </c>
      <c r="C183" s="1448">
        <v>40</v>
      </c>
      <c r="D183" s="1420">
        <v>40</v>
      </c>
      <c r="E183" s="2302">
        <v>100</v>
      </c>
      <c r="F183" s="206"/>
      <c r="G183" s="206"/>
      <c r="H183"/>
      <c r="J183" s="653"/>
      <c r="K183" s="653"/>
      <c r="L183" s="653"/>
      <c r="M183" s="653"/>
      <c r="N183" s="17"/>
    </row>
    <row r="184" spans="1:14" ht="42.75" x14ac:dyDescent="0.25">
      <c r="A184" s="44"/>
      <c r="B184" s="1447" t="s">
        <v>31</v>
      </c>
      <c r="C184" s="1448">
        <v>60</v>
      </c>
      <c r="D184" s="1420">
        <v>60</v>
      </c>
      <c r="E184" s="2303"/>
      <c r="F184" s="206"/>
      <c r="G184" s="206"/>
      <c r="H184"/>
      <c r="J184" s="653"/>
      <c r="K184" s="653"/>
      <c r="L184" s="653"/>
      <c r="M184" s="653"/>
      <c r="N184" s="17"/>
    </row>
    <row r="185" spans="1:14" x14ac:dyDescent="0.25">
      <c r="A185" s="44"/>
      <c r="B185"/>
      <c r="C185"/>
      <c r="D185" s="206"/>
      <c r="E185" s="206"/>
      <c r="F185" s="206"/>
      <c r="G185" s="206"/>
      <c r="H185"/>
      <c r="J185" s="653"/>
      <c r="K185" s="653"/>
      <c r="L185" s="653"/>
      <c r="M185" s="653"/>
      <c r="N185" s="17"/>
    </row>
    <row r="186" spans="1:14" x14ac:dyDescent="0.25">
      <c r="A186" s="44"/>
      <c r="B186"/>
      <c r="C186"/>
      <c r="D186" s="206"/>
      <c r="E186" s="206"/>
      <c r="F186" s="206"/>
      <c r="G186" s="206"/>
      <c r="H186"/>
      <c r="J186" s="653"/>
      <c r="K186" s="653"/>
      <c r="L186" s="653"/>
      <c r="M186" s="653"/>
      <c r="N186" s="17"/>
    </row>
    <row r="187" spans="1:14" x14ac:dyDescent="0.25">
      <c r="A187" s="44"/>
      <c r="B187" s="47" t="s">
        <v>1240</v>
      </c>
      <c r="C187"/>
      <c r="D187" s="206"/>
      <c r="E187" s="206"/>
      <c r="F187" s="206"/>
      <c r="G187" s="206"/>
      <c r="H187"/>
      <c r="J187" s="653"/>
      <c r="K187" s="653"/>
      <c r="L187" s="653"/>
      <c r="M187" s="653"/>
      <c r="N187" s="17"/>
    </row>
    <row r="188" spans="1:14" x14ac:dyDescent="0.25">
      <c r="A188" s="44"/>
      <c r="B188" s="49" t="s">
        <v>18</v>
      </c>
      <c r="C188" s="49" t="s">
        <v>27</v>
      </c>
      <c r="D188" s="55" t="s">
        <v>28</v>
      </c>
      <c r="E188" s="55" t="s">
        <v>29</v>
      </c>
      <c r="F188" s="206"/>
      <c r="G188" s="206"/>
      <c r="H188"/>
      <c r="J188" s="653"/>
      <c r="K188" s="653"/>
      <c r="L188" s="653"/>
      <c r="M188" s="653"/>
      <c r="N188" s="17"/>
    </row>
    <row r="189" spans="1:14" ht="28.5" x14ac:dyDescent="0.25">
      <c r="A189" s="44"/>
      <c r="B189" s="56" t="s">
        <v>30</v>
      </c>
      <c r="C189" s="252">
        <v>40</v>
      </c>
      <c r="D189" s="620">
        <v>0</v>
      </c>
      <c r="E189" s="1885">
        <v>60</v>
      </c>
      <c r="F189" s="206"/>
      <c r="G189" s="206"/>
      <c r="H189"/>
      <c r="J189" s="653"/>
      <c r="K189" s="653"/>
      <c r="L189" s="653"/>
      <c r="M189" s="653"/>
      <c r="N189" s="17"/>
    </row>
    <row r="190" spans="1:14" ht="42.75" x14ac:dyDescent="0.25">
      <c r="A190" s="44"/>
      <c r="B190" s="56" t="s">
        <v>31</v>
      </c>
      <c r="C190" s="252">
        <v>60</v>
      </c>
      <c r="D190" s="620">
        <v>60</v>
      </c>
      <c r="E190" s="1886"/>
      <c r="F190" s="206"/>
      <c r="G190" s="206"/>
      <c r="H190"/>
      <c r="J190" s="653"/>
      <c r="K190" s="653"/>
      <c r="L190" s="653"/>
      <c r="M190" s="653"/>
      <c r="N190" s="17"/>
    </row>
    <row r="191" spans="1:14" x14ac:dyDescent="0.25">
      <c r="A191" s="44"/>
      <c r="B191"/>
      <c r="C191"/>
      <c r="D191" s="206"/>
      <c r="E191" s="206"/>
      <c r="F191" s="206"/>
      <c r="G191" s="206"/>
      <c r="H191"/>
      <c r="J191" s="653"/>
      <c r="K191" s="653"/>
      <c r="L191" s="653"/>
      <c r="M191" s="653"/>
      <c r="N191" s="17"/>
    </row>
    <row r="192" spans="1:14" x14ac:dyDescent="0.25">
      <c r="A192" s="44"/>
      <c r="B192"/>
      <c r="C192"/>
      <c r="D192" s="206"/>
      <c r="E192" s="206"/>
      <c r="F192" s="206"/>
      <c r="G192" s="206"/>
      <c r="H192"/>
      <c r="J192" s="653"/>
      <c r="K192" s="653"/>
      <c r="L192" s="653"/>
      <c r="M192" s="653"/>
      <c r="N192" s="17"/>
    </row>
    <row r="193" spans="1:14" x14ac:dyDescent="0.25">
      <c r="A193" s="44"/>
      <c r="B193" s="47" t="s">
        <v>1241</v>
      </c>
      <c r="C193"/>
      <c r="D193" s="206"/>
      <c r="E193" s="206"/>
      <c r="F193" s="206"/>
      <c r="G193" s="206"/>
      <c r="H193"/>
      <c r="J193" s="653"/>
      <c r="K193" s="653"/>
      <c r="L193" s="653"/>
      <c r="M193" s="653"/>
      <c r="N193" s="17"/>
    </row>
    <row r="194" spans="1:14" x14ac:dyDescent="0.25">
      <c r="A194" s="44"/>
      <c r="B194" s="49" t="s">
        <v>18</v>
      </c>
      <c r="C194" s="49" t="s">
        <v>27</v>
      </c>
      <c r="D194" s="55" t="s">
        <v>28</v>
      </c>
      <c r="E194" s="55" t="s">
        <v>29</v>
      </c>
      <c r="F194" s="206"/>
      <c r="G194" s="206"/>
      <c r="H194"/>
      <c r="J194" s="653"/>
      <c r="K194" s="653"/>
      <c r="L194" s="653"/>
      <c r="M194" s="653"/>
      <c r="N194" s="17"/>
    </row>
    <row r="195" spans="1:14" ht="28.5" x14ac:dyDescent="0.25">
      <c r="A195" s="44"/>
      <c r="B195" s="56" t="s">
        <v>30</v>
      </c>
      <c r="C195" s="252">
        <v>40</v>
      </c>
      <c r="D195" s="620">
        <v>0</v>
      </c>
      <c r="E195" s="1885">
        <v>60</v>
      </c>
      <c r="F195" s="206"/>
      <c r="G195" s="206"/>
      <c r="H195"/>
      <c r="J195" s="653"/>
      <c r="K195" s="653"/>
      <c r="L195" s="653"/>
      <c r="M195" s="653"/>
      <c r="N195" s="17"/>
    </row>
    <row r="196" spans="1:14" ht="42.75" x14ac:dyDescent="0.25">
      <c r="A196" s="44"/>
      <c r="B196" s="56" t="s">
        <v>31</v>
      </c>
      <c r="C196" s="252">
        <v>60</v>
      </c>
      <c r="D196" s="620">
        <v>60</v>
      </c>
      <c r="E196" s="1886"/>
      <c r="F196" s="206"/>
      <c r="G196" s="206"/>
      <c r="H196"/>
      <c r="J196" s="653"/>
      <c r="K196" s="653"/>
      <c r="L196" s="653"/>
      <c r="M196" s="653"/>
      <c r="N196" s="17"/>
    </row>
    <row r="197" spans="1:14" x14ac:dyDescent="0.25">
      <c r="A197" s="44"/>
      <c r="B197"/>
      <c r="C197"/>
      <c r="D197" s="206"/>
      <c r="E197" s="206"/>
      <c r="F197" s="206"/>
      <c r="G197" s="206"/>
      <c r="H197"/>
      <c r="J197" s="653"/>
      <c r="K197" s="653"/>
      <c r="L197" s="653"/>
      <c r="M197" s="653"/>
      <c r="N197" s="17"/>
    </row>
    <row r="198" spans="1:14" x14ac:dyDescent="0.25">
      <c r="A198" s="44"/>
      <c r="B198"/>
      <c r="C198"/>
      <c r="D198" s="206"/>
      <c r="E198" s="206"/>
      <c r="F198" s="206"/>
      <c r="G198" s="206"/>
      <c r="H198"/>
      <c r="J198" s="653"/>
      <c r="K198" s="653"/>
      <c r="L198" s="653"/>
      <c r="M198" s="653"/>
      <c r="N198" s="17"/>
    </row>
    <row r="199" spans="1:14" x14ac:dyDescent="0.25">
      <c r="A199" s="44"/>
      <c r="B199" s="47" t="s">
        <v>1242</v>
      </c>
      <c r="C199"/>
      <c r="D199" s="206"/>
      <c r="E199" s="206"/>
      <c r="F199" s="206"/>
      <c r="G199" s="206"/>
      <c r="H199"/>
      <c r="J199" s="653"/>
      <c r="K199" s="653"/>
      <c r="L199" s="653"/>
      <c r="M199" s="653"/>
      <c r="N199" s="17"/>
    </row>
    <row r="200" spans="1:14" x14ac:dyDescent="0.25">
      <c r="A200" s="44"/>
      <c r="B200" s="1418" t="s">
        <v>18</v>
      </c>
      <c r="C200" s="1418" t="s">
        <v>27</v>
      </c>
      <c r="D200" s="1443" t="s">
        <v>28</v>
      </c>
      <c r="E200" s="1443" t="s">
        <v>29</v>
      </c>
      <c r="F200" s="206"/>
      <c r="G200" s="206"/>
      <c r="H200"/>
      <c r="J200" s="653"/>
      <c r="K200" s="653"/>
      <c r="L200" s="653"/>
      <c r="M200" s="653"/>
      <c r="N200" s="17"/>
    </row>
    <row r="201" spans="1:14" ht="28.5" x14ac:dyDescent="0.25">
      <c r="A201" s="44"/>
      <c r="B201" s="1447" t="s">
        <v>30</v>
      </c>
      <c r="C201" s="1448">
        <v>40</v>
      </c>
      <c r="D201" s="1420">
        <v>40</v>
      </c>
      <c r="E201" s="2302">
        <v>100</v>
      </c>
      <c r="F201" s="206"/>
      <c r="G201" s="206"/>
      <c r="H201"/>
      <c r="J201" s="653"/>
      <c r="K201" s="653"/>
      <c r="L201" s="653"/>
      <c r="M201" s="653"/>
      <c r="N201" s="17"/>
    </row>
    <row r="202" spans="1:14" ht="42.75" x14ac:dyDescent="0.25">
      <c r="A202" s="44"/>
      <c r="B202" s="1447" t="s">
        <v>31</v>
      </c>
      <c r="C202" s="1448">
        <v>60</v>
      </c>
      <c r="D202" s="1420">
        <v>60</v>
      </c>
      <c r="E202" s="2303"/>
      <c r="F202" s="206"/>
      <c r="G202" s="206"/>
      <c r="H202"/>
      <c r="J202" s="653"/>
      <c r="K202" s="653"/>
      <c r="L202" s="653"/>
      <c r="M202" s="653"/>
      <c r="N202" s="17"/>
    </row>
    <row r="203" spans="1:14" x14ac:dyDescent="0.25">
      <c r="A203" s="44"/>
      <c r="B203"/>
      <c r="C203"/>
      <c r="D203" s="206"/>
      <c r="E203" s="206"/>
      <c r="F203" s="206"/>
      <c r="G203" s="206"/>
      <c r="H203"/>
      <c r="J203" s="653"/>
      <c r="K203" s="653"/>
      <c r="L203" s="653"/>
      <c r="M203" s="653"/>
      <c r="N203" s="17"/>
    </row>
    <row r="204" spans="1:14" x14ac:dyDescent="0.25">
      <c r="A204" s="44"/>
      <c r="B204"/>
      <c r="C204"/>
      <c r="D204" s="206"/>
      <c r="E204" s="206"/>
      <c r="F204" s="206"/>
      <c r="G204" s="206"/>
      <c r="H204"/>
      <c r="J204" s="653"/>
      <c r="K204" s="653"/>
      <c r="L204" s="653"/>
      <c r="M204" s="653"/>
      <c r="N204" s="17"/>
    </row>
    <row r="205" spans="1:14" x14ac:dyDescent="0.25">
      <c r="A205" s="44"/>
      <c r="B205" s="47" t="s">
        <v>812</v>
      </c>
      <c r="C205"/>
      <c r="D205" s="206"/>
      <c r="E205" s="206"/>
      <c r="F205" s="206"/>
      <c r="G205" s="206"/>
      <c r="H205"/>
      <c r="J205" s="653"/>
      <c r="K205" s="653"/>
      <c r="L205" s="653"/>
      <c r="M205" s="653"/>
      <c r="N205" s="17"/>
    </row>
    <row r="206" spans="1:14" x14ac:dyDescent="0.25">
      <c r="A206" s="44"/>
      <c r="B206" s="49" t="s">
        <v>18</v>
      </c>
      <c r="C206" s="49" t="s">
        <v>27</v>
      </c>
      <c r="D206" s="55" t="s">
        <v>28</v>
      </c>
      <c r="E206" s="55" t="s">
        <v>29</v>
      </c>
      <c r="F206" s="206"/>
      <c r="G206" s="206"/>
      <c r="H206"/>
      <c r="J206" s="653"/>
      <c r="K206" s="653"/>
      <c r="L206" s="653"/>
      <c r="M206" s="653"/>
      <c r="N206" s="17"/>
    </row>
    <row r="207" spans="1:14" ht="28.5" x14ac:dyDescent="0.25">
      <c r="A207" s="44"/>
      <c r="B207" s="56" t="s">
        <v>30</v>
      </c>
      <c r="C207" s="252">
        <v>40</v>
      </c>
      <c r="D207" s="620">
        <v>40</v>
      </c>
      <c r="E207" s="1885">
        <v>65</v>
      </c>
      <c r="F207" s="206"/>
      <c r="G207" s="206"/>
      <c r="H207"/>
      <c r="J207" s="653"/>
      <c r="K207" s="653"/>
      <c r="L207" s="653"/>
      <c r="M207" s="653"/>
      <c r="N207" s="17"/>
    </row>
    <row r="208" spans="1:14" ht="42.75" x14ac:dyDescent="0.25">
      <c r="A208" s="44"/>
      <c r="B208" s="56" t="s">
        <v>31</v>
      </c>
      <c r="C208" s="252">
        <v>60</v>
      </c>
      <c r="D208" s="620">
        <v>25</v>
      </c>
      <c r="E208" s="1886"/>
      <c r="F208" s="206"/>
      <c r="G208" s="206"/>
      <c r="H208"/>
      <c r="J208" s="653"/>
      <c r="K208" s="653"/>
      <c r="L208" s="653"/>
      <c r="M208" s="653"/>
      <c r="N208" s="17"/>
    </row>
    <row r="209" spans="1:16" x14ac:dyDescent="0.25">
      <c r="A209" s="44"/>
      <c r="B209"/>
      <c r="C209"/>
      <c r="D209" s="206"/>
      <c r="E209" s="206"/>
      <c r="F209" s="206"/>
      <c r="G209" s="206"/>
      <c r="H209"/>
      <c r="J209" s="653"/>
      <c r="K209" s="653"/>
      <c r="L209" s="653"/>
      <c r="M209" s="653"/>
      <c r="N209" s="17"/>
    </row>
    <row r="210" spans="1:16" x14ac:dyDescent="0.25">
      <c r="A210" s="44"/>
      <c r="B210"/>
      <c r="C210"/>
      <c r="D210" s="206"/>
      <c r="E210" s="206"/>
      <c r="F210" s="206"/>
      <c r="G210" s="206"/>
      <c r="H210"/>
      <c r="J210" s="653"/>
      <c r="K210" s="653"/>
      <c r="L210" s="653"/>
      <c r="M210" s="653"/>
      <c r="N210" s="17"/>
    </row>
    <row r="211" spans="1:16" x14ac:dyDescent="0.25">
      <c r="A211" s="44"/>
      <c r="B211" s="47" t="s">
        <v>1243</v>
      </c>
      <c r="C211"/>
      <c r="D211" s="206"/>
      <c r="E211" s="206"/>
      <c r="F211" s="206"/>
      <c r="G211" s="206"/>
      <c r="H211"/>
      <c r="J211" s="653"/>
      <c r="K211" s="653"/>
      <c r="L211" s="653"/>
      <c r="M211" s="653"/>
      <c r="N211" s="17"/>
    </row>
    <row r="212" spans="1:16" x14ac:dyDescent="0.25">
      <c r="A212" s="44"/>
      <c r="B212" s="49" t="s">
        <v>18</v>
      </c>
      <c r="C212" s="49" t="s">
        <v>27</v>
      </c>
      <c r="D212" s="55" t="s">
        <v>28</v>
      </c>
      <c r="E212" s="55" t="s">
        <v>29</v>
      </c>
      <c r="F212" s="206"/>
      <c r="G212" s="206"/>
      <c r="H212"/>
      <c r="J212" s="653"/>
      <c r="K212" s="653"/>
      <c r="L212" s="653"/>
      <c r="M212" s="653"/>
      <c r="N212" s="17"/>
    </row>
    <row r="213" spans="1:16" ht="28.5" x14ac:dyDescent="0.25">
      <c r="A213" s="44"/>
      <c r="B213" s="56" t="s">
        <v>30</v>
      </c>
      <c r="C213" s="252">
        <v>40</v>
      </c>
      <c r="D213" s="620">
        <v>0</v>
      </c>
      <c r="E213" s="1885">
        <v>50</v>
      </c>
      <c r="F213" s="206"/>
      <c r="G213" s="206"/>
      <c r="H213"/>
      <c r="J213" s="653"/>
      <c r="K213" s="653"/>
      <c r="L213" s="653"/>
      <c r="M213" s="653"/>
      <c r="N213" s="17"/>
    </row>
    <row r="214" spans="1:16" ht="42.75" x14ac:dyDescent="0.25">
      <c r="A214" s="44"/>
      <c r="B214" s="56" t="s">
        <v>31</v>
      </c>
      <c r="C214" s="252">
        <v>60</v>
      </c>
      <c r="D214" s="620">
        <v>50</v>
      </c>
      <c r="E214" s="1886"/>
      <c r="F214" s="206"/>
      <c r="G214" s="206"/>
      <c r="H214"/>
      <c r="J214" s="653"/>
      <c r="K214" s="653"/>
      <c r="L214" s="653"/>
      <c r="M214" s="653"/>
      <c r="N214" s="17"/>
    </row>
    <row r="215" spans="1:16" x14ac:dyDescent="0.25">
      <c r="A215" s="44"/>
      <c r="B215"/>
      <c r="C215"/>
      <c r="D215" s="206"/>
      <c r="E215" s="206"/>
      <c r="F215" s="206"/>
      <c r="G215" s="206"/>
      <c r="H215"/>
      <c r="J215" s="653"/>
      <c r="K215" s="653"/>
      <c r="L215" s="653"/>
      <c r="M215" s="653"/>
      <c r="N215" s="17"/>
    </row>
    <row r="216" spans="1:16" x14ac:dyDescent="0.25">
      <c r="A216" s="44"/>
      <c r="B216"/>
      <c r="C216"/>
      <c r="D216" s="206"/>
      <c r="E216" s="206"/>
      <c r="F216" s="206"/>
      <c r="G216" s="206"/>
      <c r="H216"/>
      <c r="J216" s="653"/>
      <c r="K216" s="653"/>
      <c r="L216" s="653"/>
      <c r="M216" s="653"/>
      <c r="N216" s="17"/>
    </row>
    <row r="217" spans="1:16" x14ac:dyDescent="0.25">
      <c r="A217" s="44"/>
      <c r="B217" s="47" t="s">
        <v>1244</v>
      </c>
      <c r="C217"/>
      <c r="D217" s="206"/>
      <c r="E217" s="206"/>
      <c r="F217" s="206"/>
      <c r="G217" s="206"/>
      <c r="H217"/>
      <c r="J217" s="653"/>
      <c r="K217" s="653"/>
      <c r="L217" s="653"/>
      <c r="M217" s="653"/>
      <c r="N217" s="17"/>
    </row>
    <row r="218" spans="1:16" x14ac:dyDescent="0.25">
      <c r="A218" s="44"/>
      <c r="B218" s="49" t="s">
        <v>18</v>
      </c>
      <c r="C218" s="49" t="s">
        <v>27</v>
      </c>
      <c r="D218" s="55" t="s">
        <v>28</v>
      </c>
      <c r="E218" s="55" t="s">
        <v>29</v>
      </c>
      <c r="F218" s="206"/>
      <c r="G218" s="206"/>
      <c r="H218"/>
      <c r="J218" s="653"/>
      <c r="K218" s="653"/>
      <c r="L218" s="653"/>
      <c r="M218" s="653"/>
      <c r="N218" s="17"/>
    </row>
    <row r="219" spans="1:16" ht="28.5" x14ac:dyDescent="0.25">
      <c r="A219" s="44"/>
      <c r="B219" s="56" t="s">
        <v>30</v>
      </c>
      <c r="C219" s="252">
        <v>40</v>
      </c>
      <c r="D219" s="620">
        <v>0</v>
      </c>
      <c r="E219" s="1885">
        <v>50</v>
      </c>
      <c r="F219" s="206"/>
      <c r="G219" s="206"/>
      <c r="H219"/>
      <c r="J219" s="653"/>
      <c r="K219" s="653"/>
      <c r="L219" s="653"/>
      <c r="M219" s="653"/>
      <c r="N219" s="17"/>
    </row>
    <row r="220" spans="1:16" ht="42.75" x14ac:dyDescent="0.25">
      <c r="A220" s="44"/>
      <c r="B220" s="56" t="s">
        <v>31</v>
      </c>
      <c r="C220" s="252">
        <v>60</v>
      </c>
      <c r="D220" s="620">
        <v>50</v>
      </c>
      <c r="E220" s="1886"/>
      <c r="F220" s="206"/>
      <c r="G220" s="206"/>
      <c r="H220"/>
      <c r="J220" s="653"/>
      <c r="K220" s="653"/>
      <c r="L220" s="653"/>
      <c r="M220" s="653"/>
      <c r="N220" s="17"/>
    </row>
    <row r="221" spans="1:16" x14ac:dyDescent="0.25">
      <c r="A221" s="44"/>
      <c r="C221" s="250"/>
      <c r="D221" s="26"/>
      <c r="E221" s="412"/>
      <c r="F221" s="685"/>
      <c r="G221" s="685"/>
      <c r="H221" s="41"/>
      <c r="I221" s="43"/>
      <c r="J221" s="42"/>
      <c r="K221" s="42"/>
      <c r="L221" s="42"/>
      <c r="M221" s="42"/>
    </row>
    <row r="222" spans="1:16" ht="15.75" thickBot="1" x14ac:dyDescent="0.3">
      <c r="M222" s="1887"/>
      <c r="N222" s="1887"/>
    </row>
    <row r="223" spans="1:16" ht="18.75" x14ac:dyDescent="0.25">
      <c r="B223" s="2298" t="s">
        <v>1245</v>
      </c>
      <c r="C223" s="2298"/>
      <c r="D223" s="2298"/>
      <c r="E223" s="2298"/>
      <c r="F223" s="2298"/>
      <c r="G223" s="2298"/>
      <c r="H223" s="2298"/>
      <c r="I223" s="2298"/>
      <c r="J223" s="2298"/>
      <c r="K223" s="2298"/>
      <c r="L223" s="2298"/>
      <c r="M223" s="2298"/>
      <c r="N223" s="2298"/>
      <c r="O223" s="2298"/>
      <c r="P223" s="2298"/>
    </row>
    <row r="224" spans="1:16" ht="15.75" thickBot="1" x14ac:dyDescent="0.3">
      <c r="M224" s="58"/>
      <c r="N224" s="58"/>
    </row>
    <row r="225" spans="1:26" s="653" customFormat="1" ht="60" x14ac:dyDescent="0.25">
      <c r="B225" s="155" t="s">
        <v>34</v>
      </c>
      <c r="C225" s="155" t="s">
        <v>35</v>
      </c>
      <c r="D225" s="155" t="s">
        <v>36</v>
      </c>
      <c r="E225" s="155" t="s">
        <v>37</v>
      </c>
      <c r="F225" s="155" t="s">
        <v>38</v>
      </c>
      <c r="G225" s="155" t="s">
        <v>39</v>
      </c>
      <c r="H225" s="155" t="s">
        <v>40</v>
      </c>
      <c r="I225" s="155" t="s">
        <v>41</v>
      </c>
      <c r="J225" s="155" t="s">
        <v>42</v>
      </c>
      <c r="K225" s="155" t="s">
        <v>43</v>
      </c>
      <c r="L225" s="155" t="s">
        <v>44</v>
      </c>
      <c r="M225" s="157" t="s">
        <v>45</v>
      </c>
      <c r="N225" s="155" t="s">
        <v>46</v>
      </c>
      <c r="O225" s="155" t="s">
        <v>47</v>
      </c>
      <c r="P225" s="601" t="s">
        <v>49</v>
      </c>
    </row>
    <row r="226" spans="1:26" s="76" customFormat="1" ht="30" x14ac:dyDescent="0.25">
      <c r="A226" s="62">
        <v>1</v>
      </c>
      <c r="B226" s="162" t="s">
        <v>1246</v>
      </c>
      <c r="C226" s="79" t="s">
        <v>1246</v>
      </c>
      <c r="D226" s="77" t="s">
        <v>1247</v>
      </c>
      <c r="E226" s="78" t="s">
        <v>1248</v>
      </c>
      <c r="F226" s="79" t="s">
        <v>19</v>
      </c>
      <c r="G226" s="159">
        <v>1</v>
      </c>
      <c r="H226" s="80">
        <v>41540</v>
      </c>
      <c r="I226" s="413">
        <v>41988</v>
      </c>
      <c r="J226" s="82" t="s">
        <v>20</v>
      </c>
      <c r="K226" s="83">
        <v>12.2</v>
      </c>
      <c r="L226" s="83">
        <v>0</v>
      </c>
      <c r="M226" s="84">
        <v>1496</v>
      </c>
      <c r="N226" s="84">
        <v>1496</v>
      </c>
      <c r="O226" s="414">
        <v>2573184753</v>
      </c>
      <c r="P226" s="415"/>
      <c r="Q226" s="74"/>
      <c r="R226" s="75"/>
      <c r="S226" s="75"/>
      <c r="T226" s="75"/>
      <c r="U226" s="75"/>
      <c r="V226" s="75"/>
      <c r="W226" s="75"/>
      <c r="X226" s="75"/>
      <c r="Y226" s="75"/>
      <c r="Z226" s="75"/>
    </row>
    <row r="227" spans="1:26" s="76" customFormat="1" ht="30" x14ac:dyDescent="0.25">
      <c r="A227" s="62">
        <f>+A226+1</f>
        <v>2</v>
      </c>
      <c r="B227" s="162" t="s">
        <v>1246</v>
      </c>
      <c r="C227" s="79" t="s">
        <v>1246</v>
      </c>
      <c r="D227" s="77" t="s">
        <v>1249</v>
      </c>
      <c r="E227" s="78" t="s">
        <v>1250</v>
      </c>
      <c r="F227" s="79" t="s">
        <v>19</v>
      </c>
      <c r="G227" s="78">
        <v>1</v>
      </c>
      <c r="H227" s="80">
        <v>41537</v>
      </c>
      <c r="I227" s="413">
        <v>41988</v>
      </c>
      <c r="J227" s="82" t="s">
        <v>20</v>
      </c>
      <c r="K227" s="83">
        <v>0</v>
      </c>
      <c r="L227" s="83">
        <v>12.2</v>
      </c>
      <c r="M227" s="84">
        <v>844</v>
      </c>
      <c r="N227" s="84">
        <v>844</v>
      </c>
      <c r="O227" s="414">
        <v>1660607852</v>
      </c>
      <c r="P227" s="85" t="s">
        <v>1251</v>
      </c>
      <c r="Q227" s="2249"/>
      <c r="R227" s="75"/>
      <c r="S227" s="75"/>
      <c r="T227" s="75"/>
      <c r="U227" s="75"/>
      <c r="V227" s="75"/>
      <c r="W227" s="75"/>
      <c r="X227" s="75"/>
      <c r="Y227" s="75"/>
      <c r="Z227" s="75"/>
    </row>
    <row r="228" spans="1:26" s="76" customFormat="1" ht="30" x14ac:dyDescent="0.25">
      <c r="A228" s="62">
        <v>3</v>
      </c>
      <c r="B228" s="162" t="s">
        <v>1246</v>
      </c>
      <c r="C228" s="79" t="s">
        <v>1246</v>
      </c>
      <c r="D228" s="77" t="s">
        <v>1252</v>
      </c>
      <c r="E228" s="78" t="s">
        <v>1253</v>
      </c>
      <c r="F228" s="79" t="s">
        <v>19</v>
      </c>
      <c r="G228" s="78">
        <v>1</v>
      </c>
      <c r="H228" s="80">
        <v>41548</v>
      </c>
      <c r="I228" s="413">
        <v>41988</v>
      </c>
      <c r="J228" s="82" t="s">
        <v>20</v>
      </c>
      <c r="K228" s="83">
        <v>0</v>
      </c>
      <c r="L228" s="83">
        <v>11.9</v>
      </c>
      <c r="M228" s="84">
        <v>1366</v>
      </c>
      <c r="N228" s="84">
        <v>1366</v>
      </c>
      <c r="O228" s="414">
        <v>2292317032</v>
      </c>
      <c r="P228" s="85" t="s">
        <v>1254</v>
      </c>
      <c r="Q228" s="2249"/>
      <c r="R228" s="75"/>
      <c r="S228" s="75"/>
      <c r="T228" s="75"/>
      <c r="U228" s="75"/>
      <c r="V228" s="75"/>
      <c r="W228" s="75"/>
      <c r="X228" s="75"/>
      <c r="Y228" s="75"/>
      <c r="Z228" s="75"/>
    </row>
    <row r="229" spans="1:26" s="76" customFormat="1" ht="45" x14ac:dyDescent="0.25">
      <c r="A229" s="62">
        <v>4</v>
      </c>
      <c r="B229" s="162" t="s">
        <v>1246</v>
      </c>
      <c r="C229" s="79" t="s">
        <v>1246</v>
      </c>
      <c r="D229" s="77" t="s">
        <v>1255</v>
      </c>
      <c r="E229" s="416">
        <v>2111591</v>
      </c>
      <c r="F229" s="79" t="s">
        <v>19</v>
      </c>
      <c r="G229" s="78">
        <v>1</v>
      </c>
      <c r="H229" s="80">
        <v>40816</v>
      </c>
      <c r="I229" s="413">
        <v>40960</v>
      </c>
      <c r="J229" s="82" t="s">
        <v>20</v>
      </c>
      <c r="K229" s="83">
        <v>4.7</v>
      </c>
      <c r="L229" s="83">
        <v>0</v>
      </c>
      <c r="M229" s="84">
        <v>860</v>
      </c>
      <c r="N229" s="84">
        <v>860</v>
      </c>
      <c r="O229" s="414">
        <v>346082714</v>
      </c>
      <c r="P229" s="85" t="s">
        <v>1256</v>
      </c>
      <c r="Q229" s="417"/>
      <c r="R229" s="75"/>
      <c r="S229" s="75"/>
      <c r="T229" s="75"/>
      <c r="U229" s="75"/>
      <c r="V229" s="75"/>
      <c r="W229" s="75"/>
      <c r="X229" s="75"/>
      <c r="Y229" s="75"/>
      <c r="Z229" s="75"/>
    </row>
    <row r="230" spans="1:26" s="76" customFormat="1" ht="45" x14ac:dyDescent="0.25">
      <c r="A230" s="62">
        <v>5</v>
      </c>
      <c r="B230" s="162" t="s">
        <v>1246</v>
      </c>
      <c r="C230" s="79" t="s">
        <v>1246</v>
      </c>
      <c r="D230" s="77" t="s">
        <v>1255</v>
      </c>
      <c r="E230" s="416">
        <v>2121352</v>
      </c>
      <c r="F230" s="79" t="s">
        <v>19</v>
      </c>
      <c r="G230" s="78">
        <v>1</v>
      </c>
      <c r="H230" s="80">
        <v>41031</v>
      </c>
      <c r="I230" s="413">
        <v>41182</v>
      </c>
      <c r="J230" s="82" t="s">
        <v>20</v>
      </c>
      <c r="K230" s="83">
        <v>4.9000000000000004</v>
      </c>
      <c r="L230" s="83">
        <v>0</v>
      </c>
      <c r="M230" s="84">
        <v>860</v>
      </c>
      <c r="N230" s="84">
        <v>860</v>
      </c>
      <c r="O230" s="414">
        <v>522444094</v>
      </c>
      <c r="P230" s="85" t="s">
        <v>1257</v>
      </c>
      <c r="Q230" s="74"/>
      <c r="R230" s="75"/>
      <c r="S230" s="75"/>
      <c r="T230" s="75"/>
      <c r="U230" s="75"/>
      <c r="V230" s="75"/>
      <c r="W230" s="75"/>
      <c r="X230" s="75"/>
      <c r="Y230" s="75"/>
      <c r="Z230" s="75"/>
    </row>
    <row r="231" spans="1:26" s="76" customFormat="1" ht="45" x14ac:dyDescent="0.25">
      <c r="A231" s="62">
        <v>6</v>
      </c>
      <c r="B231" s="162" t="s">
        <v>1246</v>
      </c>
      <c r="C231" s="79" t="s">
        <v>1246</v>
      </c>
      <c r="D231" s="77" t="s">
        <v>1255</v>
      </c>
      <c r="E231" s="416">
        <v>2130818</v>
      </c>
      <c r="F231" s="79" t="s">
        <v>19</v>
      </c>
      <c r="G231" s="78">
        <v>1</v>
      </c>
      <c r="H231" s="80">
        <v>41354</v>
      </c>
      <c r="I231" s="413">
        <v>41453</v>
      </c>
      <c r="J231" s="82" t="s">
        <v>20</v>
      </c>
      <c r="K231" s="83">
        <v>3.16</v>
      </c>
      <c r="L231" s="83">
        <v>0</v>
      </c>
      <c r="M231" s="84">
        <v>860</v>
      </c>
      <c r="N231" s="84">
        <v>860</v>
      </c>
      <c r="O231" s="414">
        <v>312692101</v>
      </c>
      <c r="P231" s="85" t="s">
        <v>1258</v>
      </c>
      <c r="Q231" s="2228"/>
      <c r="R231" s="75"/>
      <c r="S231" s="75"/>
      <c r="T231" s="75"/>
      <c r="U231" s="75"/>
      <c r="V231" s="75"/>
      <c r="W231" s="75"/>
      <c r="X231" s="75"/>
      <c r="Y231" s="75"/>
      <c r="Z231" s="75"/>
    </row>
    <row r="232" spans="1:26" s="76" customFormat="1" ht="45" x14ac:dyDescent="0.25">
      <c r="A232" s="62">
        <v>7</v>
      </c>
      <c r="B232" s="162" t="s">
        <v>1246</v>
      </c>
      <c r="C232" s="79" t="s">
        <v>1246</v>
      </c>
      <c r="D232" s="77" t="s">
        <v>1255</v>
      </c>
      <c r="E232" s="416">
        <v>2123679</v>
      </c>
      <c r="F232" s="79" t="s">
        <v>19</v>
      </c>
      <c r="G232" s="78">
        <v>1</v>
      </c>
      <c r="H232" s="80">
        <v>41193</v>
      </c>
      <c r="I232" s="413">
        <v>41258</v>
      </c>
      <c r="J232" s="82" t="s">
        <v>20</v>
      </c>
      <c r="K232" s="83">
        <v>2.1</v>
      </c>
      <c r="L232" s="83">
        <v>0</v>
      </c>
      <c r="M232" s="84">
        <v>860</v>
      </c>
      <c r="N232" s="84">
        <v>860</v>
      </c>
      <c r="O232" s="414">
        <v>262951995</v>
      </c>
      <c r="P232" s="85" t="s">
        <v>1259</v>
      </c>
      <c r="Q232" s="2229"/>
      <c r="R232" s="75"/>
      <c r="S232" s="75"/>
      <c r="T232" s="75"/>
      <c r="U232" s="75"/>
      <c r="V232" s="75"/>
      <c r="W232" s="75"/>
      <c r="X232" s="75"/>
      <c r="Y232" s="75"/>
      <c r="Z232" s="75"/>
    </row>
    <row r="233" spans="1:26" s="76" customFormat="1" x14ac:dyDescent="0.25">
      <c r="A233" s="62"/>
      <c r="B233" s="162" t="s">
        <v>29</v>
      </c>
      <c r="C233" s="79"/>
      <c r="D233" s="77"/>
      <c r="E233" s="84"/>
      <c r="F233" s="79"/>
      <c r="G233" s="79"/>
      <c r="H233" s="81"/>
      <c r="I233" s="81"/>
      <c r="J233" s="82"/>
      <c r="K233" s="89">
        <f>SUM(K226:K232)</f>
        <v>27.06</v>
      </c>
      <c r="L233" s="89">
        <f t="shared" ref="L233" si="0">SUM(L226:L232)</f>
        <v>24.1</v>
      </c>
      <c r="M233" s="418">
        <f>SUM(M226:M232)</f>
        <v>7146</v>
      </c>
      <c r="N233" s="418">
        <f>SUM(N226:N232)</f>
        <v>7146</v>
      </c>
      <c r="O233" s="85"/>
      <c r="P233" s="88"/>
    </row>
    <row r="234" spans="1:26" s="100" customFormat="1" x14ac:dyDescent="0.25">
      <c r="D234" s="103"/>
      <c r="E234" s="419"/>
      <c r="F234" s="103"/>
      <c r="G234" s="103"/>
      <c r="I234" s="103"/>
    </row>
    <row r="235" spans="1:26" s="100" customFormat="1" x14ac:dyDescent="0.25">
      <c r="B235" s="1888" t="s">
        <v>60</v>
      </c>
      <c r="C235" s="1888" t="s">
        <v>61</v>
      </c>
      <c r="D235" s="1890" t="s">
        <v>62</v>
      </c>
      <c r="E235" s="1890"/>
      <c r="F235" s="103"/>
      <c r="G235" s="103"/>
      <c r="I235" s="103"/>
    </row>
    <row r="236" spans="1:26" s="100" customFormat="1" x14ac:dyDescent="0.25">
      <c r="B236" s="1889"/>
      <c r="C236" s="1889"/>
      <c r="D236" s="599" t="s">
        <v>19</v>
      </c>
      <c r="E236" s="105" t="s">
        <v>20</v>
      </c>
      <c r="F236" s="103"/>
      <c r="G236" s="103"/>
      <c r="I236" s="103"/>
    </row>
    <row r="237" spans="1:26" s="100" customFormat="1" ht="18.75" x14ac:dyDescent="0.25">
      <c r="B237" s="106" t="s">
        <v>65</v>
      </c>
      <c r="C237" s="107" t="s">
        <v>1260</v>
      </c>
      <c r="D237" s="671" t="s">
        <v>22</v>
      </c>
      <c r="E237" s="671"/>
      <c r="F237" s="111"/>
      <c r="G237" s="111"/>
      <c r="H237" s="110"/>
      <c r="I237" s="111"/>
      <c r="J237" s="110"/>
      <c r="K237" s="110"/>
      <c r="L237" s="110"/>
      <c r="M237" s="110"/>
    </row>
    <row r="238" spans="1:26" s="100" customFormat="1" x14ac:dyDescent="0.25">
      <c r="B238" s="106" t="s">
        <v>66</v>
      </c>
      <c r="C238" s="107" t="s">
        <v>1261</v>
      </c>
      <c r="D238" s="671" t="s">
        <v>22</v>
      </c>
      <c r="E238" s="671"/>
      <c r="F238" s="103"/>
      <c r="G238" s="103"/>
      <c r="I238" s="103"/>
    </row>
    <row r="239" spans="1:26" s="100" customFormat="1" x14ac:dyDescent="0.25">
      <c r="B239" s="420"/>
      <c r="C239" s="421"/>
      <c r="D239" s="247"/>
      <c r="E239" s="247"/>
      <c r="F239" s="103"/>
      <c r="G239" s="103"/>
      <c r="I239" s="103"/>
    </row>
    <row r="240" spans="1:26" s="100" customFormat="1" x14ac:dyDescent="0.25">
      <c r="B240" s="420"/>
      <c r="C240" s="421"/>
      <c r="D240" s="247"/>
      <c r="E240" s="247"/>
      <c r="F240" s="103"/>
      <c r="G240" s="103"/>
      <c r="I240" s="103"/>
    </row>
    <row r="241" spans="1:26" ht="18.75" x14ac:dyDescent="0.25">
      <c r="B241" s="2298" t="s">
        <v>1262</v>
      </c>
      <c r="C241" s="2298"/>
      <c r="D241" s="2298"/>
      <c r="E241" s="2298"/>
      <c r="F241" s="2298"/>
      <c r="G241" s="2298"/>
      <c r="H241" s="2298"/>
      <c r="I241" s="2298"/>
      <c r="J241" s="2298"/>
      <c r="K241" s="2298"/>
      <c r="L241" s="2298"/>
      <c r="M241" s="2298"/>
      <c r="N241" s="2298"/>
      <c r="O241" s="2298"/>
      <c r="P241" s="2298"/>
    </row>
    <row r="242" spans="1:26" ht="15.75" thickBot="1" x14ac:dyDescent="0.3">
      <c r="M242" s="58"/>
      <c r="N242" s="58"/>
    </row>
    <row r="243" spans="1:26" s="653" customFormat="1" ht="60" x14ac:dyDescent="0.25">
      <c r="B243" s="155" t="s">
        <v>34</v>
      </c>
      <c r="C243" s="155" t="s">
        <v>35</v>
      </c>
      <c r="D243" s="155" t="s">
        <v>36</v>
      </c>
      <c r="E243" s="155" t="s">
        <v>37</v>
      </c>
      <c r="F243" s="155" t="s">
        <v>38</v>
      </c>
      <c r="G243" s="155" t="s">
        <v>39</v>
      </c>
      <c r="H243" s="155" t="s">
        <v>40</v>
      </c>
      <c r="I243" s="155" t="s">
        <v>41</v>
      </c>
      <c r="J243" s="155" t="s">
        <v>42</v>
      </c>
      <c r="K243" s="155" t="s">
        <v>43</v>
      </c>
      <c r="L243" s="155" t="s">
        <v>44</v>
      </c>
      <c r="M243" s="157" t="s">
        <v>45</v>
      </c>
      <c r="N243" s="155" t="s">
        <v>46</v>
      </c>
      <c r="O243" s="155" t="s">
        <v>47</v>
      </c>
      <c r="P243" s="601" t="s">
        <v>49</v>
      </c>
    </row>
    <row r="244" spans="1:26" s="76" customFormat="1" ht="45" x14ac:dyDescent="0.25">
      <c r="A244" s="62">
        <v>1</v>
      </c>
      <c r="B244" s="162" t="s">
        <v>1246</v>
      </c>
      <c r="C244" s="79" t="s">
        <v>1246</v>
      </c>
      <c r="D244" s="77" t="s">
        <v>1247</v>
      </c>
      <c r="E244" s="78" t="s">
        <v>1248</v>
      </c>
      <c r="F244" s="79" t="s">
        <v>19</v>
      </c>
      <c r="G244" s="159">
        <v>1</v>
      </c>
      <c r="H244" s="80">
        <v>41540</v>
      </c>
      <c r="I244" s="413">
        <v>41988</v>
      </c>
      <c r="J244" s="82" t="s">
        <v>20</v>
      </c>
      <c r="K244" s="83">
        <v>12.2</v>
      </c>
      <c r="L244" s="83">
        <v>0</v>
      </c>
      <c r="M244" s="84">
        <v>1496</v>
      </c>
      <c r="N244" s="84">
        <v>1496</v>
      </c>
      <c r="O244" s="414">
        <v>2573184753</v>
      </c>
      <c r="P244" s="422" t="s">
        <v>1263</v>
      </c>
      <c r="Q244" s="74"/>
      <c r="R244" s="75"/>
      <c r="S244" s="75"/>
      <c r="T244" s="75"/>
      <c r="U244" s="75"/>
      <c r="V244" s="75"/>
      <c r="W244" s="75"/>
      <c r="X244" s="75"/>
      <c r="Y244" s="75"/>
      <c r="Z244" s="75"/>
    </row>
    <row r="245" spans="1:26" s="76" customFormat="1" ht="45" x14ac:dyDescent="0.25">
      <c r="A245" s="62">
        <f>+A244+1</f>
        <v>2</v>
      </c>
      <c r="B245" s="162" t="s">
        <v>1246</v>
      </c>
      <c r="C245" s="79" t="s">
        <v>1246</v>
      </c>
      <c r="D245" s="77" t="s">
        <v>1249</v>
      </c>
      <c r="E245" s="78" t="s">
        <v>1250</v>
      </c>
      <c r="F245" s="79" t="s">
        <v>19</v>
      </c>
      <c r="G245" s="78">
        <v>1</v>
      </c>
      <c r="H245" s="80">
        <v>41537</v>
      </c>
      <c r="I245" s="413">
        <v>41988</v>
      </c>
      <c r="J245" s="82" t="s">
        <v>20</v>
      </c>
      <c r="K245" s="83">
        <v>0</v>
      </c>
      <c r="L245" s="83">
        <v>12.2</v>
      </c>
      <c r="M245" s="84">
        <v>844</v>
      </c>
      <c r="N245" s="84">
        <v>844</v>
      </c>
      <c r="O245" s="414">
        <v>1660607852</v>
      </c>
      <c r="P245" s="422" t="s">
        <v>1263</v>
      </c>
      <c r="Q245" s="2249"/>
      <c r="R245" s="75"/>
      <c r="S245" s="75"/>
      <c r="T245" s="75"/>
      <c r="U245" s="75"/>
      <c r="V245" s="75"/>
      <c r="W245" s="75"/>
      <c r="X245" s="75"/>
      <c r="Y245" s="75"/>
      <c r="Z245" s="75"/>
    </row>
    <row r="246" spans="1:26" s="76" customFormat="1" ht="45" x14ac:dyDescent="0.25">
      <c r="A246" s="62">
        <v>3</v>
      </c>
      <c r="B246" s="162" t="s">
        <v>1246</v>
      </c>
      <c r="C246" s="79" t="s">
        <v>1246</v>
      </c>
      <c r="D246" s="77" t="s">
        <v>1252</v>
      </c>
      <c r="E246" s="78" t="s">
        <v>1253</v>
      </c>
      <c r="F246" s="79" t="s">
        <v>19</v>
      </c>
      <c r="G246" s="78">
        <v>1</v>
      </c>
      <c r="H246" s="80">
        <v>41548</v>
      </c>
      <c r="I246" s="413">
        <v>41988</v>
      </c>
      <c r="J246" s="82" t="s">
        <v>20</v>
      </c>
      <c r="K246" s="83">
        <v>0</v>
      </c>
      <c r="L246" s="83">
        <v>11.9</v>
      </c>
      <c r="M246" s="84">
        <v>1366</v>
      </c>
      <c r="N246" s="84">
        <v>1366</v>
      </c>
      <c r="O246" s="414">
        <v>2292317032</v>
      </c>
      <c r="P246" s="422" t="s">
        <v>1263</v>
      </c>
      <c r="Q246" s="2249"/>
      <c r="R246" s="75"/>
      <c r="S246" s="75"/>
      <c r="T246" s="75"/>
      <c r="U246" s="75"/>
      <c r="V246" s="75"/>
      <c r="W246" s="75"/>
      <c r="X246" s="75"/>
      <c r="Y246" s="75"/>
      <c r="Z246" s="75"/>
    </row>
    <row r="247" spans="1:26" s="76" customFormat="1" ht="45" x14ac:dyDescent="0.25">
      <c r="A247" s="62">
        <v>4</v>
      </c>
      <c r="B247" s="162" t="s">
        <v>1246</v>
      </c>
      <c r="C247" s="79" t="s">
        <v>1246</v>
      </c>
      <c r="D247" s="77" t="s">
        <v>1255</v>
      </c>
      <c r="E247" s="416">
        <v>2111591</v>
      </c>
      <c r="F247" s="79" t="s">
        <v>19</v>
      </c>
      <c r="G247" s="78">
        <v>1</v>
      </c>
      <c r="H247" s="80">
        <v>40816</v>
      </c>
      <c r="I247" s="413">
        <v>40960</v>
      </c>
      <c r="J247" s="82" t="s">
        <v>20</v>
      </c>
      <c r="K247" s="83">
        <v>4.7</v>
      </c>
      <c r="L247" s="83">
        <v>0</v>
      </c>
      <c r="M247" s="84">
        <v>860</v>
      </c>
      <c r="N247" s="84">
        <v>860</v>
      </c>
      <c r="O247" s="414">
        <v>346082714</v>
      </c>
      <c r="P247" s="422" t="s">
        <v>1263</v>
      </c>
      <c r="Q247" s="417"/>
      <c r="R247" s="75"/>
      <c r="S247" s="75"/>
      <c r="T247" s="75"/>
      <c r="U247" s="75"/>
      <c r="V247" s="75"/>
      <c r="W247" s="75"/>
      <c r="X247" s="75"/>
      <c r="Y247" s="75"/>
      <c r="Z247" s="75"/>
    </row>
    <row r="248" spans="1:26" s="76" customFormat="1" ht="45" x14ac:dyDescent="0.25">
      <c r="A248" s="62">
        <v>5</v>
      </c>
      <c r="B248" s="162" t="s">
        <v>1246</v>
      </c>
      <c r="C248" s="79" t="s">
        <v>1246</v>
      </c>
      <c r="D248" s="77" t="s">
        <v>1255</v>
      </c>
      <c r="E248" s="416">
        <v>2121352</v>
      </c>
      <c r="F248" s="79" t="s">
        <v>19</v>
      </c>
      <c r="G248" s="78">
        <v>1</v>
      </c>
      <c r="H248" s="80">
        <v>41031</v>
      </c>
      <c r="I248" s="413">
        <v>41182</v>
      </c>
      <c r="J248" s="82" t="s">
        <v>20</v>
      </c>
      <c r="K248" s="83">
        <v>4.9000000000000004</v>
      </c>
      <c r="L248" s="83">
        <v>0</v>
      </c>
      <c r="M248" s="84">
        <v>860</v>
      </c>
      <c r="N248" s="84">
        <v>860</v>
      </c>
      <c r="O248" s="414">
        <v>522444094</v>
      </c>
      <c r="P248" s="422" t="s">
        <v>1263</v>
      </c>
      <c r="Q248" s="74"/>
      <c r="R248" s="75"/>
      <c r="S248" s="75"/>
      <c r="T248" s="75"/>
      <c r="U248" s="75"/>
      <c r="V248" s="75"/>
      <c r="W248" s="75"/>
      <c r="X248" s="75"/>
      <c r="Y248" s="75"/>
      <c r="Z248" s="75"/>
    </row>
    <row r="249" spans="1:26" s="76" customFormat="1" ht="45" x14ac:dyDescent="0.25">
      <c r="A249" s="62">
        <v>6</v>
      </c>
      <c r="B249" s="162" t="s">
        <v>1246</v>
      </c>
      <c r="C249" s="79" t="s">
        <v>1246</v>
      </c>
      <c r="D249" s="77" t="s">
        <v>1255</v>
      </c>
      <c r="E249" s="416">
        <v>2130818</v>
      </c>
      <c r="F249" s="79" t="s">
        <v>19</v>
      </c>
      <c r="G249" s="78">
        <v>1</v>
      </c>
      <c r="H249" s="80">
        <v>41354</v>
      </c>
      <c r="I249" s="413">
        <v>41453</v>
      </c>
      <c r="J249" s="82" t="s">
        <v>20</v>
      </c>
      <c r="K249" s="83">
        <v>3.16</v>
      </c>
      <c r="L249" s="83">
        <v>0</v>
      </c>
      <c r="M249" s="84">
        <v>860</v>
      </c>
      <c r="N249" s="84">
        <v>860</v>
      </c>
      <c r="O249" s="414">
        <v>312692101</v>
      </c>
      <c r="P249" s="422" t="s">
        <v>1263</v>
      </c>
      <c r="Q249" s="2228"/>
      <c r="R249" s="75"/>
      <c r="S249" s="75"/>
      <c r="T249" s="75"/>
      <c r="U249" s="75"/>
      <c r="V249" s="75"/>
      <c r="W249" s="75"/>
      <c r="X249" s="75"/>
      <c r="Y249" s="75"/>
      <c r="Z249" s="75"/>
    </row>
    <row r="250" spans="1:26" s="76" customFormat="1" ht="45" x14ac:dyDescent="0.25">
      <c r="A250" s="62">
        <v>7</v>
      </c>
      <c r="B250" s="162" t="s">
        <v>1246</v>
      </c>
      <c r="C250" s="79" t="s">
        <v>1246</v>
      </c>
      <c r="D250" s="77" t="s">
        <v>1255</v>
      </c>
      <c r="E250" s="416">
        <v>2123679</v>
      </c>
      <c r="F250" s="79" t="s">
        <v>19</v>
      </c>
      <c r="G250" s="78">
        <v>1</v>
      </c>
      <c r="H250" s="80">
        <v>41193</v>
      </c>
      <c r="I250" s="413">
        <v>41258</v>
      </c>
      <c r="J250" s="82" t="s">
        <v>20</v>
      </c>
      <c r="K250" s="83">
        <v>2.1</v>
      </c>
      <c r="L250" s="83">
        <v>0</v>
      </c>
      <c r="M250" s="84">
        <v>860</v>
      </c>
      <c r="N250" s="84">
        <v>860</v>
      </c>
      <c r="O250" s="414">
        <v>262951995</v>
      </c>
      <c r="P250" s="422" t="s">
        <v>1263</v>
      </c>
      <c r="Q250" s="2229"/>
      <c r="R250" s="75"/>
      <c r="S250" s="75"/>
      <c r="T250" s="75"/>
      <c r="U250" s="75"/>
      <c r="V250" s="75"/>
      <c r="W250" s="75"/>
      <c r="X250" s="75"/>
      <c r="Y250" s="75"/>
      <c r="Z250" s="75"/>
    </row>
    <row r="251" spans="1:26" s="76" customFormat="1" x14ac:dyDescent="0.25">
      <c r="A251" s="62"/>
      <c r="B251" s="162" t="s">
        <v>29</v>
      </c>
      <c r="C251" s="79"/>
      <c r="D251" s="77"/>
      <c r="E251" s="84"/>
      <c r="F251" s="79"/>
      <c r="G251" s="79"/>
      <c r="H251" s="81"/>
      <c r="I251" s="81"/>
      <c r="J251" s="82"/>
      <c r="K251" s="418">
        <f>SUM(K244:K250)</f>
        <v>27.06</v>
      </c>
      <c r="L251" s="418">
        <f t="shared" ref="L251" si="1">SUM(L244:L250)</f>
        <v>24.1</v>
      </c>
      <c r="M251" s="418">
        <f>SUM(M244:M250)</f>
        <v>7146</v>
      </c>
      <c r="N251" s="418">
        <f>SUM(N244:N250)</f>
        <v>7146</v>
      </c>
      <c r="O251" s="85"/>
      <c r="P251" s="88"/>
    </row>
    <row r="252" spans="1:26" s="100" customFormat="1" x14ac:dyDescent="0.25">
      <c r="D252" s="103"/>
      <c r="E252" s="419"/>
      <c r="F252" s="103"/>
      <c r="G252" s="103"/>
      <c r="I252" s="103"/>
    </row>
    <row r="253" spans="1:26" s="100" customFormat="1" x14ac:dyDescent="0.25">
      <c r="B253" s="1888" t="s">
        <v>60</v>
      </c>
      <c r="C253" s="1888" t="s">
        <v>61</v>
      </c>
      <c r="D253" s="1890" t="s">
        <v>62</v>
      </c>
      <c r="E253" s="1890"/>
      <c r="F253" s="103"/>
      <c r="G253" s="103"/>
      <c r="I253" s="103"/>
    </row>
    <row r="254" spans="1:26" s="100" customFormat="1" x14ac:dyDescent="0.25">
      <c r="B254" s="1889"/>
      <c r="C254" s="1889"/>
      <c r="D254" s="599" t="s">
        <v>19</v>
      </c>
      <c r="E254" s="105" t="s">
        <v>20</v>
      </c>
      <c r="F254" s="103"/>
      <c r="G254" s="103"/>
      <c r="I254" s="103"/>
    </row>
    <row r="255" spans="1:26" s="100" customFormat="1" ht="18.75" x14ac:dyDescent="0.25">
      <c r="B255" s="106" t="s">
        <v>65</v>
      </c>
      <c r="C255" s="107" t="s">
        <v>1260</v>
      </c>
      <c r="D255" s="671"/>
      <c r="E255" s="671" t="s">
        <v>22</v>
      </c>
      <c r="F255" s="111"/>
      <c r="G255" s="111"/>
      <c r="H255" s="110"/>
      <c r="I255" s="111"/>
      <c r="J255" s="110"/>
      <c r="K255" s="110"/>
      <c r="L255" s="110"/>
      <c r="M255" s="110"/>
    </row>
    <row r="256" spans="1:26" s="100" customFormat="1" x14ac:dyDescent="0.25">
      <c r="B256" s="106" t="s">
        <v>66</v>
      </c>
      <c r="C256" s="107" t="s">
        <v>1261</v>
      </c>
      <c r="D256" s="671" t="s">
        <v>22</v>
      </c>
      <c r="E256" s="671"/>
      <c r="F256" s="103"/>
      <c r="G256" s="103"/>
      <c r="I256" s="103"/>
    </row>
    <row r="257" spans="1:26" s="100" customFormat="1" x14ac:dyDescent="0.25">
      <c r="B257" s="420"/>
      <c r="C257" s="421"/>
      <c r="D257" s="247"/>
      <c r="E257" s="247"/>
      <c r="F257" s="103"/>
      <c r="G257" s="103"/>
      <c r="I257" s="103"/>
    </row>
    <row r="258" spans="1:26" s="100" customFormat="1" x14ac:dyDescent="0.25">
      <c r="B258" s="420"/>
      <c r="C258" s="421"/>
      <c r="D258" s="247"/>
      <c r="E258" s="247"/>
      <c r="F258" s="103"/>
      <c r="G258" s="103"/>
      <c r="I258" s="103"/>
    </row>
    <row r="259" spans="1:26" ht="18.75" x14ac:dyDescent="0.25">
      <c r="B259" s="2298" t="s">
        <v>1264</v>
      </c>
      <c r="C259" s="2298"/>
      <c r="D259" s="2298"/>
      <c r="E259" s="2298"/>
      <c r="F259" s="2298"/>
      <c r="G259" s="2298"/>
      <c r="H259" s="2298"/>
      <c r="I259" s="2298"/>
      <c r="J259" s="2298"/>
      <c r="K259" s="2298"/>
      <c r="L259" s="2298"/>
      <c r="M259" s="2298"/>
      <c r="N259" s="2298"/>
      <c r="O259" s="2298"/>
      <c r="P259" s="2298"/>
    </row>
    <row r="260" spans="1:26" ht="15.75" thickBot="1" x14ac:dyDescent="0.3">
      <c r="M260" s="58"/>
      <c r="N260" s="58"/>
    </row>
    <row r="261" spans="1:26" s="653" customFormat="1" ht="60" x14ac:dyDescent="0.25">
      <c r="B261" s="155" t="s">
        <v>34</v>
      </c>
      <c r="C261" s="155" t="s">
        <v>35</v>
      </c>
      <c r="D261" s="155" t="s">
        <v>36</v>
      </c>
      <c r="E261" s="155" t="s">
        <v>37</v>
      </c>
      <c r="F261" s="155" t="s">
        <v>38</v>
      </c>
      <c r="G261" s="155" t="s">
        <v>39</v>
      </c>
      <c r="H261" s="155" t="s">
        <v>40</v>
      </c>
      <c r="I261" s="155" t="s">
        <v>41</v>
      </c>
      <c r="J261" s="155" t="s">
        <v>42</v>
      </c>
      <c r="K261" s="155" t="s">
        <v>43</v>
      </c>
      <c r="L261" s="155" t="s">
        <v>44</v>
      </c>
      <c r="M261" s="157" t="s">
        <v>45</v>
      </c>
      <c r="N261" s="155" t="s">
        <v>46</v>
      </c>
      <c r="O261" s="155" t="s">
        <v>47</v>
      </c>
      <c r="P261" s="601" t="s">
        <v>49</v>
      </c>
    </row>
    <row r="262" spans="1:26" s="76" customFormat="1" ht="45" x14ac:dyDescent="0.25">
      <c r="A262" s="62">
        <v>1</v>
      </c>
      <c r="B262" s="162" t="s">
        <v>1246</v>
      </c>
      <c r="C262" s="79" t="s">
        <v>1246</v>
      </c>
      <c r="D262" s="77" t="s">
        <v>1247</v>
      </c>
      <c r="E262" s="78" t="s">
        <v>1248</v>
      </c>
      <c r="F262" s="79" t="s">
        <v>19</v>
      </c>
      <c r="G262" s="159">
        <v>1</v>
      </c>
      <c r="H262" s="80">
        <v>41540</v>
      </c>
      <c r="I262" s="413">
        <v>41988</v>
      </c>
      <c r="J262" s="82" t="s">
        <v>20</v>
      </c>
      <c r="K262" s="83">
        <v>12.2</v>
      </c>
      <c r="L262" s="83">
        <v>0</v>
      </c>
      <c r="M262" s="84">
        <v>1496</v>
      </c>
      <c r="N262" s="84">
        <v>1496</v>
      </c>
      <c r="O262" s="414">
        <v>2573184753</v>
      </c>
      <c r="P262" s="422" t="s">
        <v>1263</v>
      </c>
      <c r="Q262" s="74"/>
      <c r="R262" s="75"/>
      <c r="S262" s="75"/>
      <c r="T262" s="75"/>
      <c r="U262" s="75"/>
      <c r="V262" s="75"/>
      <c r="W262" s="75"/>
      <c r="X262" s="75"/>
      <c r="Y262" s="75"/>
      <c r="Z262" s="75"/>
    </row>
    <row r="263" spans="1:26" s="76" customFormat="1" ht="45" x14ac:dyDescent="0.25">
      <c r="A263" s="62">
        <f>+A262+1</f>
        <v>2</v>
      </c>
      <c r="B263" s="162" t="s">
        <v>1246</v>
      </c>
      <c r="C263" s="79" t="s">
        <v>1246</v>
      </c>
      <c r="D263" s="77" t="s">
        <v>1249</v>
      </c>
      <c r="E263" s="78" t="s">
        <v>1250</v>
      </c>
      <c r="F263" s="79" t="s">
        <v>19</v>
      </c>
      <c r="G263" s="78">
        <v>1</v>
      </c>
      <c r="H263" s="80">
        <v>41537</v>
      </c>
      <c r="I263" s="413">
        <v>41988</v>
      </c>
      <c r="J263" s="82" t="s">
        <v>20</v>
      </c>
      <c r="K263" s="83">
        <v>0</v>
      </c>
      <c r="L263" s="83">
        <v>12.2</v>
      </c>
      <c r="M263" s="84">
        <v>844</v>
      </c>
      <c r="N263" s="84">
        <v>844</v>
      </c>
      <c r="O263" s="414">
        <v>1660607852</v>
      </c>
      <c r="P263" s="422" t="s">
        <v>1263</v>
      </c>
      <c r="Q263" s="2249"/>
      <c r="R263" s="75"/>
      <c r="S263" s="75"/>
      <c r="T263" s="75"/>
      <c r="U263" s="75"/>
      <c r="V263" s="75"/>
      <c r="W263" s="75"/>
      <c r="X263" s="75"/>
      <c r="Y263" s="75"/>
      <c r="Z263" s="75"/>
    </row>
    <row r="264" spans="1:26" s="76" customFormat="1" ht="45" x14ac:dyDescent="0.25">
      <c r="A264" s="62">
        <v>3</v>
      </c>
      <c r="B264" s="162" t="s">
        <v>1246</v>
      </c>
      <c r="C264" s="79" t="s">
        <v>1246</v>
      </c>
      <c r="D264" s="77" t="s">
        <v>1252</v>
      </c>
      <c r="E264" s="78" t="s">
        <v>1253</v>
      </c>
      <c r="F264" s="79" t="s">
        <v>19</v>
      </c>
      <c r="G264" s="78">
        <v>1</v>
      </c>
      <c r="H264" s="80">
        <v>41548</v>
      </c>
      <c r="I264" s="413">
        <v>41988</v>
      </c>
      <c r="J264" s="82" t="s">
        <v>20</v>
      </c>
      <c r="K264" s="83">
        <v>0</v>
      </c>
      <c r="L264" s="83">
        <v>11.9</v>
      </c>
      <c r="M264" s="84">
        <v>1366</v>
      </c>
      <c r="N264" s="84">
        <v>1366</v>
      </c>
      <c r="O264" s="414">
        <v>2292317032</v>
      </c>
      <c r="P264" s="422" t="s">
        <v>1263</v>
      </c>
      <c r="Q264" s="2249"/>
      <c r="R264" s="75"/>
      <c r="S264" s="75"/>
      <c r="T264" s="75"/>
      <c r="U264" s="75"/>
      <c r="V264" s="75"/>
      <c r="W264" s="75"/>
      <c r="X264" s="75"/>
      <c r="Y264" s="75"/>
      <c r="Z264" s="75"/>
    </row>
    <row r="265" spans="1:26" s="76" customFormat="1" ht="45" x14ac:dyDescent="0.25">
      <c r="A265" s="62">
        <v>4</v>
      </c>
      <c r="B265" s="162" t="s">
        <v>1246</v>
      </c>
      <c r="C265" s="79" t="s">
        <v>1246</v>
      </c>
      <c r="D265" s="77" t="s">
        <v>1255</v>
      </c>
      <c r="E265" s="416">
        <v>2111591</v>
      </c>
      <c r="F265" s="79" t="s">
        <v>19</v>
      </c>
      <c r="G265" s="78">
        <v>1</v>
      </c>
      <c r="H265" s="80">
        <v>40816</v>
      </c>
      <c r="I265" s="413">
        <v>40960</v>
      </c>
      <c r="J265" s="82" t="s">
        <v>20</v>
      </c>
      <c r="K265" s="83">
        <v>4.7</v>
      </c>
      <c r="L265" s="83">
        <v>0</v>
      </c>
      <c r="M265" s="84">
        <v>860</v>
      </c>
      <c r="N265" s="84">
        <v>860</v>
      </c>
      <c r="O265" s="414">
        <v>346082714</v>
      </c>
      <c r="P265" s="422" t="s">
        <v>1263</v>
      </c>
      <c r="Q265" s="417"/>
      <c r="R265" s="75"/>
      <c r="S265" s="75"/>
      <c r="T265" s="75"/>
      <c r="U265" s="75"/>
      <c r="V265" s="75"/>
      <c r="W265" s="75"/>
      <c r="X265" s="75"/>
      <c r="Y265" s="75"/>
      <c r="Z265" s="75"/>
    </row>
    <row r="266" spans="1:26" s="76" customFormat="1" ht="45" x14ac:dyDescent="0.25">
      <c r="A266" s="62">
        <v>5</v>
      </c>
      <c r="B266" s="162" t="s">
        <v>1246</v>
      </c>
      <c r="C266" s="79" t="s">
        <v>1246</v>
      </c>
      <c r="D266" s="77" t="s">
        <v>1255</v>
      </c>
      <c r="E266" s="416">
        <v>2121352</v>
      </c>
      <c r="F266" s="79" t="s">
        <v>19</v>
      </c>
      <c r="G266" s="78">
        <v>1</v>
      </c>
      <c r="H266" s="80">
        <v>41031</v>
      </c>
      <c r="I266" s="413">
        <v>41182</v>
      </c>
      <c r="J266" s="82" t="s">
        <v>20</v>
      </c>
      <c r="K266" s="83">
        <v>4.9000000000000004</v>
      </c>
      <c r="L266" s="83">
        <v>0</v>
      </c>
      <c r="M266" s="84">
        <v>860</v>
      </c>
      <c r="N266" s="84">
        <v>860</v>
      </c>
      <c r="O266" s="414">
        <v>522444094</v>
      </c>
      <c r="P266" s="422" t="s">
        <v>1263</v>
      </c>
      <c r="Q266" s="74"/>
      <c r="R266" s="75"/>
      <c r="S266" s="75"/>
      <c r="T266" s="75"/>
      <c r="U266" s="75"/>
      <c r="V266" s="75"/>
      <c r="W266" s="75"/>
      <c r="X266" s="75"/>
      <c r="Y266" s="75"/>
      <c r="Z266" s="75"/>
    </row>
    <row r="267" spans="1:26" s="76" customFormat="1" ht="45" x14ac:dyDescent="0.25">
      <c r="A267" s="62">
        <v>6</v>
      </c>
      <c r="B267" s="162" t="s">
        <v>1246</v>
      </c>
      <c r="C267" s="79" t="s">
        <v>1246</v>
      </c>
      <c r="D267" s="77" t="s">
        <v>1255</v>
      </c>
      <c r="E267" s="416">
        <v>2130818</v>
      </c>
      <c r="F267" s="79" t="s">
        <v>19</v>
      </c>
      <c r="G267" s="78">
        <v>1</v>
      </c>
      <c r="H267" s="80">
        <v>41354</v>
      </c>
      <c r="I267" s="413">
        <v>41453</v>
      </c>
      <c r="J267" s="82" t="s">
        <v>20</v>
      </c>
      <c r="K267" s="83">
        <v>3.16</v>
      </c>
      <c r="L267" s="83">
        <v>0</v>
      </c>
      <c r="M267" s="84">
        <v>860</v>
      </c>
      <c r="N267" s="84">
        <v>860</v>
      </c>
      <c r="O267" s="414">
        <v>312692101</v>
      </c>
      <c r="P267" s="422" t="s">
        <v>1263</v>
      </c>
      <c r="Q267" s="2228"/>
      <c r="R267" s="75"/>
      <c r="S267" s="75"/>
      <c r="T267" s="75"/>
      <c r="U267" s="75"/>
      <c r="V267" s="75"/>
      <c r="W267" s="75"/>
      <c r="X267" s="75"/>
      <c r="Y267" s="75"/>
      <c r="Z267" s="75"/>
    </row>
    <row r="268" spans="1:26" s="76" customFormat="1" ht="45" x14ac:dyDescent="0.25">
      <c r="A268" s="62">
        <v>7</v>
      </c>
      <c r="B268" s="162" t="s">
        <v>1246</v>
      </c>
      <c r="C268" s="79" t="s">
        <v>1246</v>
      </c>
      <c r="D268" s="77" t="s">
        <v>1255</v>
      </c>
      <c r="E268" s="416">
        <v>2123679</v>
      </c>
      <c r="F268" s="79" t="s">
        <v>19</v>
      </c>
      <c r="G268" s="78">
        <v>1</v>
      </c>
      <c r="H268" s="80">
        <v>41193</v>
      </c>
      <c r="I268" s="413">
        <v>41258</v>
      </c>
      <c r="J268" s="82" t="s">
        <v>20</v>
      </c>
      <c r="K268" s="83">
        <v>2.1</v>
      </c>
      <c r="L268" s="83">
        <v>0</v>
      </c>
      <c r="M268" s="84">
        <v>860</v>
      </c>
      <c r="N268" s="84">
        <v>860</v>
      </c>
      <c r="O268" s="414">
        <v>262951995</v>
      </c>
      <c r="P268" s="422" t="s">
        <v>1263</v>
      </c>
      <c r="Q268" s="2229"/>
      <c r="R268" s="75"/>
      <c r="S268" s="75"/>
      <c r="T268" s="75"/>
      <c r="U268" s="75"/>
      <c r="V268" s="75"/>
      <c r="W268" s="75"/>
      <c r="X268" s="75"/>
      <c r="Y268" s="75"/>
      <c r="Z268" s="75"/>
    </row>
    <row r="269" spans="1:26" s="76" customFormat="1" x14ac:dyDescent="0.25">
      <c r="A269" s="62"/>
      <c r="B269" s="162" t="s">
        <v>29</v>
      </c>
      <c r="C269" s="79"/>
      <c r="D269" s="77"/>
      <c r="E269" s="84"/>
      <c r="F269" s="79"/>
      <c r="G269" s="79"/>
      <c r="H269" s="81"/>
      <c r="I269" s="81"/>
      <c r="J269" s="82"/>
      <c r="K269" s="418">
        <f>SUM(K262:K268)</f>
        <v>27.06</v>
      </c>
      <c r="L269" s="418">
        <f t="shared" ref="L269" si="2">SUM(L262:L268)</f>
        <v>24.1</v>
      </c>
      <c r="M269" s="418">
        <f>SUM(M262:M268)</f>
        <v>7146</v>
      </c>
      <c r="N269" s="418">
        <f>SUM(N262:N268)</f>
        <v>7146</v>
      </c>
      <c r="O269" s="85"/>
      <c r="P269" s="88"/>
    </row>
    <row r="270" spans="1:26" s="100" customFormat="1" x14ac:dyDescent="0.25">
      <c r="D270" s="103"/>
      <c r="E270" s="419"/>
      <c r="F270" s="103"/>
      <c r="G270" s="103"/>
      <c r="I270" s="103"/>
    </row>
    <row r="271" spans="1:26" s="100" customFormat="1" x14ac:dyDescent="0.25">
      <c r="B271" s="1888" t="s">
        <v>60</v>
      </c>
      <c r="C271" s="1888" t="s">
        <v>61</v>
      </c>
      <c r="D271" s="1890" t="s">
        <v>62</v>
      </c>
      <c r="E271" s="1890"/>
      <c r="F271" s="103"/>
      <c r="G271" s="103"/>
      <c r="I271" s="103"/>
    </row>
    <row r="272" spans="1:26" s="100" customFormat="1" x14ac:dyDescent="0.25">
      <c r="B272" s="1889"/>
      <c r="C272" s="1889"/>
      <c r="D272" s="599" t="s">
        <v>19</v>
      </c>
      <c r="E272" s="105" t="s">
        <v>20</v>
      </c>
      <c r="F272" s="103"/>
      <c r="G272" s="103"/>
      <c r="I272" s="103"/>
    </row>
    <row r="273" spans="1:26" s="100" customFormat="1" ht="18.75" x14ac:dyDescent="0.25">
      <c r="B273" s="106" t="s">
        <v>65</v>
      </c>
      <c r="C273" s="107" t="s">
        <v>1260</v>
      </c>
      <c r="D273" s="671"/>
      <c r="E273" s="671" t="s">
        <v>22</v>
      </c>
      <c r="F273" s="111"/>
      <c r="G273" s="111"/>
      <c r="H273" s="110"/>
      <c r="I273" s="111"/>
      <c r="J273" s="110"/>
      <c r="K273" s="110"/>
      <c r="L273" s="110"/>
      <c r="M273" s="110"/>
    </row>
    <row r="274" spans="1:26" s="100" customFormat="1" x14ac:dyDescent="0.25">
      <c r="B274" s="106" t="s">
        <v>66</v>
      </c>
      <c r="C274" s="107" t="s">
        <v>1261</v>
      </c>
      <c r="D274" s="671" t="s">
        <v>22</v>
      </c>
      <c r="E274" s="671"/>
      <c r="F274" s="103"/>
      <c r="G274" s="103"/>
      <c r="I274" s="103"/>
    </row>
    <row r="275" spans="1:26" s="100" customFormat="1" x14ac:dyDescent="0.25">
      <c r="B275" s="420"/>
      <c r="C275" s="421"/>
      <c r="D275" s="247"/>
      <c r="E275" s="247"/>
      <c r="F275" s="103"/>
      <c r="G275" s="103"/>
      <c r="I275" s="103"/>
    </row>
    <row r="276" spans="1:26" s="100" customFormat="1" x14ac:dyDescent="0.25">
      <c r="B276" s="420"/>
      <c r="C276" s="421"/>
      <c r="D276" s="247"/>
      <c r="E276" s="247"/>
      <c r="F276" s="103"/>
      <c r="G276" s="103"/>
      <c r="I276" s="103"/>
    </row>
    <row r="277" spans="1:26" s="100" customFormat="1" x14ac:dyDescent="0.25">
      <c r="B277" s="420"/>
      <c r="C277" s="421"/>
      <c r="D277" s="247"/>
      <c r="E277" s="247"/>
      <c r="F277" s="103"/>
      <c r="G277" s="103"/>
      <c r="I277" s="103"/>
    </row>
    <row r="278" spans="1:26" ht="18.75" x14ac:dyDescent="0.25">
      <c r="B278" s="2298" t="s">
        <v>1265</v>
      </c>
      <c r="C278" s="2298"/>
      <c r="D278" s="2298"/>
      <c r="E278" s="2298"/>
      <c r="F278" s="2298"/>
      <c r="G278" s="2298"/>
      <c r="H278" s="2298"/>
      <c r="I278" s="2298"/>
      <c r="J278" s="2298"/>
      <c r="K278" s="2298"/>
      <c r="L278" s="2298"/>
      <c r="M278" s="2298"/>
      <c r="N278" s="2298"/>
      <c r="O278" s="2298"/>
      <c r="P278" s="2298"/>
    </row>
    <row r="279" spans="1:26" ht="15.75" thickBot="1" x14ac:dyDescent="0.3">
      <c r="M279" s="58"/>
      <c r="N279" s="58"/>
    </row>
    <row r="280" spans="1:26" s="653" customFormat="1" ht="60" x14ac:dyDescent="0.25">
      <c r="B280" s="155" t="s">
        <v>34</v>
      </c>
      <c r="C280" s="155" t="s">
        <v>35</v>
      </c>
      <c r="D280" s="155" t="s">
        <v>36</v>
      </c>
      <c r="E280" s="155" t="s">
        <v>37</v>
      </c>
      <c r="F280" s="155" t="s">
        <v>38</v>
      </c>
      <c r="G280" s="155" t="s">
        <v>39</v>
      </c>
      <c r="H280" s="155" t="s">
        <v>40</v>
      </c>
      <c r="I280" s="155" t="s">
        <v>41</v>
      </c>
      <c r="J280" s="155" t="s">
        <v>42</v>
      </c>
      <c r="K280" s="155" t="s">
        <v>43</v>
      </c>
      <c r="L280" s="155" t="s">
        <v>44</v>
      </c>
      <c r="M280" s="157" t="s">
        <v>45</v>
      </c>
      <c r="N280" s="155" t="s">
        <v>46</v>
      </c>
      <c r="O280" s="155" t="s">
        <v>47</v>
      </c>
      <c r="P280" s="601" t="s">
        <v>49</v>
      </c>
    </row>
    <row r="281" spans="1:26" s="76" customFormat="1" ht="45" x14ac:dyDescent="0.25">
      <c r="A281" s="62">
        <v>1</v>
      </c>
      <c r="B281" s="162" t="s">
        <v>1246</v>
      </c>
      <c r="C281" s="79" t="s">
        <v>1246</v>
      </c>
      <c r="D281" s="77" t="s">
        <v>1247</v>
      </c>
      <c r="E281" s="78" t="s">
        <v>1248</v>
      </c>
      <c r="F281" s="79" t="s">
        <v>19</v>
      </c>
      <c r="G281" s="159">
        <v>1</v>
      </c>
      <c r="H281" s="80">
        <v>41540</v>
      </c>
      <c r="I281" s="413">
        <v>41988</v>
      </c>
      <c r="J281" s="82" t="s">
        <v>20</v>
      </c>
      <c r="K281" s="83"/>
      <c r="L281" s="83">
        <v>12.2</v>
      </c>
      <c r="M281" s="84">
        <v>1496</v>
      </c>
      <c r="N281" s="84">
        <v>1496</v>
      </c>
      <c r="O281" s="414">
        <v>2573184753</v>
      </c>
      <c r="P281" s="422" t="s">
        <v>1263</v>
      </c>
      <c r="Q281" s="74"/>
      <c r="R281" s="75"/>
      <c r="S281" s="75"/>
      <c r="T281" s="75"/>
      <c r="U281" s="75"/>
      <c r="V281" s="75"/>
      <c r="W281" s="75"/>
      <c r="X281" s="75"/>
      <c r="Y281" s="75"/>
      <c r="Z281" s="75"/>
    </row>
    <row r="282" spans="1:26" s="76" customFormat="1" ht="45" x14ac:dyDescent="0.25">
      <c r="A282" s="62">
        <f>+A281+1</f>
        <v>2</v>
      </c>
      <c r="B282" s="162" t="s">
        <v>1246</v>
      </c>
      <c r="C282" s="79" t="s">
        <v>1246</v>
      </c>
      <c r="D282" s="77" t="s">
        <v>1249</v>
      </c>
      <c r="E282" s="78" t="s">
        <v>1250</v>
      </c>
      <c r="F282" s="79" t="s">
        <v>19</v>
      </c>
      <c r="G282" s="78">
        <v>1</v>
      </c>
      <c r="H282" s="80">
        <v>41537</v>
      </c>
      <c r="I282" s="413">
        <v>41988</v>
      </c>
      <c r="J282" s="82" t="s">
        <v>20</v>
      </c>
      <c r="K282" s="83"/>
      <c r="L282" s="83">
        <v>0</v>
      </c>
      <c r="M282" s="84">
        <v>844</v>
      </c>
      <c r="N282" s="84">
        <v>844</v>
      </c>
      <c r="O282" s="414">
        <v>1660607852</v>
      </c>
      <c r="P282" s="422" t="s">
        <v>1263</v>
      </c>
      <c r="Q282" s="2249"/>
      <c r="R282" s="75"/>
      <c r="S282" s="75"/>
      <c r="T282" s="75"/>
      <c r="U282" s="75"/>
      <c r="V282" s="75"/>
      <c r="W282" s="75"/>
      <c r="X282" s="75"/>
      <c r="Y282" s="75"/>
      <c r="Z282" s="75"/>
    </row>
    <row r="283" spans="1:26" s="76" customFormat="1" ht="45" x14ac:dyDescent="0.25">
      <c r="A283" s="62">
        <v>3</v>
      </c>
      <c r="B283" s="162" t="s">
        <v>1246</v>
      </c>
      <c r="C283" s="79" t="s">
        <v>1246</v>
      </c>
      <c r="D283" s="77" t="s">
        <v>1252</v>
      </c>
      <c r="E283" s="78" t="s">
        <v>1253</v>
      </c>
      <c r="F283" s="79" t="s">
        <v>19</v>
      </c>
      <c r="G283" s="78">
        <v>1</v>
      </c>
      <c r="H283" s="80">
        <v>41548</v>
      </c>
      <c r="I283" s="413">
        <v>41988</v>
      </c>
      <c r="J283" s="82" t="s">
        <v>20</v>
      </c>
      <c r="K283" s="83"/>
      <c r="L283" s="83">
        <v>0</v>
      </c>
      <c r="M283" s="84">
        <v>1366</v>
      </c>
      <c r="N283" s="84">
        <v>1366</v>
      </c>
      <c r="O283" s="414">
        <v>2292317032</v>
      </c>
      <c r="P283" s="422" t="s">
        <v>1263</v>
      </c>
      <c r="Q283" s="2249"/>
      <c r="R283" s="75"/>
      <c r="S283" s="75"/>
      <c r="T283" s="75"/>
      <c r="U283" s="75"/>
      <c r="V283" s="75"/>
      <c r="W283" s="75"/>
      <c r="X283" s="75"/>
      <c r="Y283" s="75"/>
      <c r="Z283" s="75"/>
    </row>
    <row r="284" spans="1:26" s="76" customFormat="1" ht="45" x14ac:dyDescent="0.25">
      <c r="A284" s="62">
        <v>4</v>
      </c>
      <c r="B284" s="162" t="s">
        <v>1246</v>
      </c>
      <c r="C284" s="79" t="s">
        <v>1246</v>
      </c>
      <c r="D284" s="77" t="s">
        <v>1255</v>
      </c>
      <c r="E284" s="416">
        <v>2111591</v>
      </c>
      <c r="F284" s="79" t="s">
        <v>19</v>
      </c>
      <c r="G284" s="78">
        <v>1</v>
      </c>
      <c r="H284" s="80">
        <v>40816</v>
      </c>
      <c r="I284" s="413">
        <v>40960</v>
      </c>
      <c r="J284" s="82" t="s">
        <v>20</v>
      </c>
      <c r="K284" s="83"/>
      <c r="L284" s="83">
        <v>4.7</v>
      </c>
      <c r="M284" s="84">
        <v>860</v>
      </c>
      <c r="N284" s="84">
        <v>860</v>
      </c>
      <c r="O284" s="414">
        <v>346082714</v>
      </c>
      <c r="P284" s="422" t="s">
        <v>4612</v>
      </c>
      <c r="Q284" s="417"/>
      <c r="R284" s="75"/>
      <c r="S284" s="75"/>
      <c r="T284" s="75"/>
      <c r="U284" s="75"/>
      <c r="V284" s="75"/>
      <c r="W284" s="75"/>
      <c r="X284" s="75"/>
      <c r="Y284" s="75"/>
      <c r="Z284" s="75"/>
    </row>
    <row r="285" spans="1:26" s="76" customFormat="1" ht="45" x14ac:dyDescent="0.25">
      <c r="A285" s="62">
        <v>5</v>
      </c>
      <c r="B285" s="162" t="s">
        <v>1246</v>
      </c>
      <c r="C285" s="79" t="s">
        <v>1246</v>
      </c>
      <c r="D285" s="77" t="s">
        <v>1255</v>
      </c>
      <c r="E285" s="416">
        <v>2121352</v>
      </c>
      <c r="F285" s="79" t="s">
        <v>19</v>
      </c>
      <c r="G285" s="78">
        <v>1</v>
      </c>
      <c r="H285" s="80">
        <v>41031</v>
      </c>
      <c r="I285" s="413">
        <v>41182</v>
      </c>
      <c r="J285" s="82" t="s">
        <v>20</v>
      </c>
      <c r="K285" s="83"/>
      <c r="L285" s="83">
        <v>4.9000000000000004</v>
      </c>
      <c r="M285" s="84">
        <v>860</v>
      </c>
      <c r="N285" s="84">
        <v>860</v>
      </c>
      <c r="O285" s="414">
        <v>522444094</v>
      </c>
      <c r="P285" s="422" t="s">
        <v>4612</v>
      </c>
      <c r="Q285" s="74"/>
      <c r="R285" s="75"/>
      <c r="S285" s="75"/>
      <c r="T285" s="75"/>
      <c r="U285" s="75"/>
      <c r="V285" s="75"/>
      <c r="W285" s="75"/>
      <c r="X285" s="75"/>
      <c r="Y285" s="75"/>
      <c r="Z285" s="75"/>
    </row>
    <row r="286" spans="1:26" s="76" customFormat="1" ht="45" x14ac:dyDescent="0.25">
      <c r="A286" s="62">
        <v>6</v>
      </c>
      <c r="B286" s="162" t="s">
        <v>1246</v>
      </c>
      <c r="C286" s="79" t="s">
        <v>1246</v>
      </c>
      <c r="D286" s="77" t="s">
        <v>1255</v>
      </c>
      <c r="E286" s="416">
        <v>2130818</v>
      </c>
      <c r="F286" s="79" t="s">
        <v>19</v>
      </c>
      <c r="G286" s="78">
        <v>1</v>
      </c>
      <c r="H286" s="80">
        <v>41354</v>
      </c>
      <c r="I286" s="413">
        <v>41453</v>
      </c>
      <c r="J286" s="82" t="s">
        <v>20</v>
      </c>
      <c r="K286" s="83"/>
      <c r="L286" s="83">
        <v>3.16</v>
      </c>
      <c r="M286" s="84">
        <v>860</v>
      </c>
      <c r="N286" s="84">
        <v>860</v>
      </c>
      <c r="O286" s="414">
        <v>312692101</v>
      </c>
      <c r="P286" s="422" t="s">
        <v>4612</v>
      </c>
      <c r="Q286" s="2228"/>
      <c r="R286" s="75"/>
      <c r="S286" s="75"/>
      <c r="T286" s="75"/>
      <c r="U286" s="75"/>
      <c r="V286" s="75"/>
      <c r="W286" s="75"/>
      <c r="X286" s="75"/>
      <c r="Y286" s="75"/>
      <c r="Z286" s="75"/>
    </row>
    <row r="287" spans="1:26" s="76" customFormat="1" ht="45" x14ac:dyDescent="0.25">
      <c r="A287" s="62">
        <v>7</v>
      </c>
      <c r="B287" s="162" t="s">
        <v>1246</v>
      </c>
      <c r="C287" s="79" t="s">
        <v>1246</v>
      </c>
      <c r="D287" s="77" t="s">
        <v>1255</v>
      </c>
      <c r="E287" s="416">
        <v>2123679</v>
      </c>
      <c r="F287" s="79" t="s">
        <v>19</v>
      </c>
      <c r="G287" s="78">
        <v>1</v>
      </c>
      <c r="H287" s="80">
        <v>41193</v>
      </c>
      <c r="I287" s="413">
        <v>41258</v>
      </c>
      <c r="J287" s="82" t="s">
        <v>20</v>
      </c>
      <c r="K287" s="83"/>
      <c r="L287" s="83">
        <v>2.1</v>
      </c>
      <c r="M287" s="84">
        <v>860</v>
      </c>
      <c r="N287" s="84">
        <v>860</v>
      </c>
      <c r="O287" s="414">
        <v>262951995</v>
      </c>
      <c r="P287" s="422" t="s">
        <v>4612</v>
      </c>
      <c r="Q287" s="2229"/>
      <c r="R287" s="75"/>
      <c r="S287" s="75"/>
      <c r="T287" s="75"/>
      <c r="U287" s="75"/>
      <c r="V287" s="75"/>
      <c r="W287" s="75"/>
      <c r="X287" s="75"/>
      <c r="Y287" s="75"/>
      <c r="Z287" s="75"/>
    </row>
    <row r="288" spans="1:26" s="76" customFormat="1" ht="45" x14ac:dyDescent="0.25">
      <c r="A288" s="62">
        <v>8</v>
      </c>
      <c r="B288" s="1423" t="s">
        <v>1246</v>
      </c>
      <c r="C288" s="79" t="s">
        <v>1246</v>
      </c>
      <c r="D288" s="1412" t="s">
        <v>1255</v>
      </c>
      <c r="E288" s="1424">
        <v>2121348</v>
      </c>
      <c r="F288" s="1413" t="s">
        <v>19</v>
      </c>
      <c r="G288" s="1414">
        <v>1</v>
      </c>
      <c r="H288" s="1425">
        <v>41031</v>
      </c>
      <c r="I288" s="1426">
        <v>41182</v>
      </c>
      <c r="J288" s="82" t="s">
        <v>20</v>
      </c>
      <c r="K288" s="83">
        <v>4.9000000000000004</v>
      </c>
      <c r="L288" s="83">
        <v>0</v>
      </c>
      <c r="M288" s="84">
        <v>95</v>
      </c>
      <c r="N288" s="84">
        <v>95</v>
      </c>
      <c r="O288" s="414">
        <v>109851312</v>
      </c>
      <c r="P288" s="422" t="s">
        <v>4611</v>
      </c>
      <c r="Q288" s="449"/>
      <c r="R288" s="75"/>
      <c r="S288" s="75"/>
      <c r="T288" s="75"/>
      <c r="U288" s="75"/>
      <c r="V288" s="75"/>
      <c r="W288" s="75"/>
      <c r="X288" s="75"/>
      <c r="Y288" s="75"/>
      <c r="Z288" s="75"/>
    </row>
    <row r="289" spans="1:26" s="76" customFormat="1" ht="45" x14ac:dyDescent="0.25">
      <c r="A289" s="62"/>
      <c r="B289" s="1423" t="s">
        <v>1246</v>
      </c>
      <c r="C289" s="79" t="s">
        <v>1246</v>
      </c>
      <c r="D289" s="1412" t="s">
        <v>1255</v>
      </c>
      <c r="E289" s="1424">
        <v>2130817</v>
      </c>
      <c r="F289" s="1413" t="s">
        <v>19</v>
      </c>
      <c r="G289" s="1414">
        <v>1</v>
      </c>
      <c r="H289" s="1425">
        <v>41345</v>
      </c>
      <c r="I289" s="1426">
        <v>41453</v>
      </c>
      <c r="J289" s="82" t="s">
        <v>20</v>
      </c>
      <c r="K289" s="83">
        <v>2.5</v>
      </c>
      <c r="L289" s="83">
        <v>0</v>
      </c>
      <c r="M289" s="84">
        <v>284</v>
      </c>
      <c r="N289" s="84">
        <v>284</v>
      </c>
      <c r="O289" s="414">
        <v>103251113</v>
      </c>
      <c r="P289" s="422" t="s">
        <v>4611</v>
      </c>
      <c r="Q289" s="449"/>
      <c r="R289" s="75"/>
      <c r="S289" s="75"/>
      <c r="T289" s="75"/>
      <c r="U289" s="75"/>
      <c r="V289" s="75"/>
      <c r="W289" s="75"/>
      <c r="X289" s="75"/>
      <c r="Y289" s="75"/>
      <c r="Z289" s="75"/>
    </row>
    <row r="290" spans="1:26" s="76" customFormat="1" ht="45" x14ac:dyDescent="0.25">
      <c r="A290" s="62"/>
      <c r="B290" s="1423" t="s">
        <v>1246</v>
      </c>
      <c r="C290" s="79" t="s">
        <v>1246</v>
      </c>
      <c r="D290" s="1412" t="s">
        <v>1255</v>
      </c>
      <c r="E290" s="1424">
        <v>268</v>
      </c>
      <c r="F290" s="1413" t="s">
        <v>63</v>
      </c>
      <c r="G290" s="1414">
        <v>1</v>
      </c>
      <c r="H290" s="1425">
        <v>40207</v>
      </c>
      <c r="I290" s="1426">
        <v>40512</v>
      </c>
      <c r="J290" s="82" t="s">
        <v>64</v>
      </c>
      <c r="K290" s="83">
        <v>10</v>
      </c>
      <c r="L290" s="83"/>
      <c r="M290" s="84"/>
      <c r="N290" s="84"/>
      <c r="O290" s="414"/>
      <c r="P290" s="422"/>
      <c r="Q290" s="449"/>
      <c r="R290" s="75"/>
      <c r="S290" s="75"/>
      <c r="T290" s="75"/>
      <c r="U290" s="75"/>
      <c r="V290" s="75"/>
      <c r="W290" s="75"/>
      <c r="X290" s="75"/>
      <c r="Y290" s="75"/>
      <c r="Z290" s="75"/>
    </row>
    <row r="291" spans="1:26" s="76" customFormat="1" ht="30" x14ac:dyDescent="0.25">
      <c r="A291" s="62"/>
      <c r="B291" s="162" t="s">
        <v>1246</v>
      </c>
      <c r="C291" s="79" t="s">
        <v>1246</v>
      </c>
      <c r="D291" s="1412" t="s">
        <v>1252</v>
      </c>
      <c r="E291" s="1414" t="s">
        <v>1253</v>
      </c>
      <c r="F291" s="1413" t="s">
        <v>19</v>
      </c>
      <c r="G291" s="1414">
        <v>1</v>
      </c>
      <c r="H291" s="1425">
        <v>41548</v>
      </c>
      <c r="I291" s="1426">
        <v>41988</v>
      </c>
      <c r="J291" s="82" t="s">
        <v>20</v>
      </c>
      <c r="K291" s="83">
        <v>11.5</v>
      </c>
      <c r="L291" s="83">
        <v>0</v>
      </c>
      <c r="M291" s="84">
        <v>1366</v>
      </c>
      <c r="N291" s="84">
        <v>1366</v>
      </c>
      <c r="O291" s="414">
        <v>2292317032</v>
      </c>
      <c r="P291" s="422"/>
      <c r="Q291" s="449"/>
      <c r="R291" s="75"/>
      <c r="S291" s="75"/>
      <c r="T291" s="75"/>
      <c r="U291" s="75"/>
      <c r="V291" s="75"/>
      <c r="W291" s="75"/>
      <c r="X291" s="75"/>
      <c r="Y291" s="75"/>
      <c r="Z291" s="75"/>
    </row>
    <row r="292" spans="1:26" s="76" customFormat="1" x14ac:dyDescent="0.25">
      <c r="A292" s="62"/>
      <c r="B292" s="162"/>
      <c r="C292" s="79"/>
      <c r="D292" s="77"/>
      <c r="E292" s="416"/>
      <c r="F292" s="79"/>
      <c r="G292" s="78"/>
      <c r="H292" s="80"/>
      <c r="I292" s="413"/>
      <c r="J292" s="82"/>
      <c r="K292" s="83"/>
      <c r="L292" s="83"/>
      <c r="M292" s="84"/>
      <c r="N292" s="84"/>
      <c r="O292" s="414"/>
      <c r="P292" s="422"/>
      <c r="Q292" s="449"/>
      <c r="R292" s="75"/>
      <c r="S292" s="75"/>
      <c r="T292" s="75"/>
      <c r="U292" s="75"/>
      <c r="V292" s="75"/>
      <c r="W292" s="75"/>
      <c r="X292" s="75"/>
      <c r="Y292" s="75"/>
      <c r="Z292" s="75"/>
    </row>
    <row r="293" spans="1:26" s="76" customFormat="1" x14ac:dyDescent="0.25">
      <c r="A293" s="62"/>
      <c r="B293" s="162" t="s">
        <v>29</v>
      </c>
      <c r="C293" s="79"/>
      <c r="D293" s="77"/>
      <c r="E293" s="84"/>
      <c r="F293" s="79"/>
      <c r="G293" s="79"/>
      <c r="H293" s="81"/>
      <c r="I293" s="81"/>
      <c r="J293" s="82"/>
      <c r="K293" s="418">
        <v>28.9</v>
      </c>
      <c r="L293" s="418">
        <f>SUM(L281:L289)</f>
        <v>27.06</v>
      </c>
      <c r="M293" s="418">
        <f>SUM(M281:M289)</f>
        <v>7525</v>
      </c>
      <c r="N293" s="418">
        <f>SUM(N281:N289)</f>
        <v>7525</v>
      </c>
      <c r="O293" s="85"/>
      <c r="P293" s="88"/>
    </row>
    <row r="294" spans="1:26" s="100" customFormat="1" x14ac:dyDescent="0.25">
      <c r="D294" s="103"/>
      <c r="E294" s="419"/>
      <c r="F294" s="103"/>
      <c r="G294" s="103"/>
      <c r="I294" s="103"/>
      <c r="K294" s="1427">
        <f>SUM(K288:K293)</f>
        <v>57.8</v>
      </c>
    </row>
    <row r="295" spans="1:26" s="100" customFormat="1" x14ac:dyDescent="0.25">
      <c r="B295" s="1888" t="s">
        <v>60</v>
      </c>
      <c r="C295" s="1888" t="s">
        <v>61</v>
      </c>
      <c r="D295" s="1890" t="s">
        <v>62</v>
      </c>
      <c r="E295" s="1890"/>
      <c r="F295" s="103"/>
      <c r="G295" s="103"/>
      <c r="I295" s="103"/>
    </row>
    <row r="296" spans="1:26" s="100" customFormat="1" x14ac:dyDescent="0.25">
      <c r="B296" s="1889"/>
      <c r="C296" s="1889"/>
      <c r="D296" s="599" t="s">
        <v>19</v>
      </c>
      <c r="E296" s="105" t="s">
        <v>20</v>
      </c>
      <c r="F296" s="103"/>
      <c r="G296" s="103"/>
      <c r="I296" s="103"/>
    </row>
    <row r="297" spans="1:26" s="100" customFormat="1" ht="18.75" x14ac:dyDescent="0.25">
      <c r="B297" s="106" t="s">
        <v>65</v>
      </c>
      <c r="C297" s="107" t="s">
        <v>4617</v>
      </c>
      <c r="D297" s="671" t="s">
        <v>22</v>
      </c>
      <c r="E297" s="671"/>
      <c r="F297" s="111"/>
      <c r="G297" s="111"/>
      <c r="H297" s="110"/>
      <c r="I297" s="111"/>
      <c r="J297" s="110"/>
      <c r="K297" s="110"/>
      <c r="L297" s="110"/>
      <c r="M297" s="110"/>
    </row>
    <row r="298" spans="1:26" s="100" customFormat="1" x14ac:dyDescent="0.25">
      <c r="B298" s="106" t="s">
        <v>66</v>
      </c>
      <c r="C298" s="107" t="s">
        <v>1261</v>
      </c>
      <c r="D298" s="671" t="s">
        <v>22</v>
      </c>
      <c r="E298" s="671"/>
      <c r="F298" s="103"/>
      <c r="G298" s="103"/>
      <c r="I298" s="103"/>
    </row>
    <row r="299" spans="1:26" s="100" customFormat="1" x14ac:dyDescent="0.25">
      <c r="B299" s="420"/>
      <c r="C299" s="421"/>
      <c r="D299" s="247"/>
      <c r="E299" s="247"/>
      <c r="F299" s="103"/>
      <c r="G299" s="103"/>
      <c r="I299" s="103"/>
    </row>
    <row r="300" spans="1:26" s="100" customFormat="1" x14ac:dyDescent="0.25">
      <c r="B300" s="420"/>
      <c r="C300" s="421"/>
      <c r="D300" s="247"/>
      <c r="E300" s="247"/>
      <c r="F300" s="103"/>
      <c r="G300" s="103"/>
      <c r="I300" s="103"/>
    </row>
    <row r="301" spans="1:26" ht="18.75" x14ac:dyDescent="0.25">
      <c r="B301" s="2298" t="s">
        <v>1266</v>
      </c>
      <c r="C301" s="2298"/>
      <c r="D301" s="2298"/>
      <c r="E301" s="2298"/>
      <c r="F301" s="2298"/>
      <c r="G301" s="2298"/>
      <c r="H301" s="2298"/>
      <c r="I301" s="2298"/>
      <c r="J301" s="2298"/>
      <c r="K301" s="2298"/>
      <c r="L301" s="2298"/>
      <c r="M301" s="2298"/>
      <c r="N301" s="2298"/>
      <c r="O301" s="2298"/>
      <c r="P301" s="2298"/>
    </row>
    <row r="302" spans="1:26" ht="15.75" thickBot="1" x14ac:dyDescent="0.3">
      <c r="M302" s="58"/>
      <c r="N302" s="58"/>
    </row>
    <row r="303" spans="1:26" s="653" customFormat="1" ht="60" x14ac:dyDescent="0.25">
      <c r="B303" s="155" t="s">
        <v>34</v>
      </c>
      <c r="C303" s="155" t="s">
        <v>35</v>
      </c>
      <c r="D303" s="155" t="s">
        <v>36</v>
      </c>
      <c r="E303" s="155" t="s">
        <v>37</v>
      </c>
      <c r="F303" s="155" t="s">
        <v>38</v>
      </c>
      <c r="G303" s="155" t="s">
        <v>39</v>
      </c>
      <c r="H303" s="155" t="s">
        <v>40</v>
      </c>
      <c r="I303" s="155" t="s">
        <v>41</v>
      </c>
      <c r="J303" s="155" t="s">
        <v>42</v>
      </c>
      <c r="K303" s="155" t="s">
        <v>43</v>
      </c>
      <c r="L303" s="155" t="s">
        <v>44</v>
      </c>
      <c r="M303" s="157" t="s">
        <v>45</v>
      </c>
      <c r="N303" s="155" t="s">
        <v>46</v>
      </c>
      <c r="O303" s="155" t="s">
        <v>47</v>
      </c>
      <c r="P303" s="601" t="s">
        <v>49</v>
      </c>
    </row>
    <row r="304" spans="1:26" s="76" customFormat="1" ht="45" x14ac:dyDescent="0.25">
      <c r="A304" s="62">
        <v>1</v>
      </c>
      <c r="B304" s="162" t="s">
        <v>1246</v>
      </c>
      <c r="C304" s="79" t="s">
        <v>1246</v>
      </c>
      <c r="D304" s="77" t="s">
        <v>1247</v>
      </c>
      <c r="E304" s="78" t="s">
        <v>1248</v>
      </c>
      <c r="F304" s="79" t="s">
        <v>19</v>
      </c>
      <c r="G304" s="159">
        <v>1</v>
      </c>
      <c r="H304" s="80">
        <v>41540</v>
      </c>
      <c r="I304" s="413">
        <v>41988</v>
      </c>
      <c r="J304" s="82" t="s">
        <v>20</v>
      </c>
      <c r="K304" s="83">
        <v>0</v>
      </c>
      <c r="L304" s="83">
        <v>12.2</v>
      </c>
      <c r="M304" s="84">
        <v>1496</v>
      </c>
      <c r="N304" s="84">
        <v>1496</v>
      </c>
      <c r="O304" s="414">
        <v>2573184753</v>
      </c>
      <c r="P304" s="422" t="s">
        <v>1263</v>
      </c>
      <c r="Q304" s="74"/>
      <c r="R304" s="75"/>
      <c r="S304" s="75"/>
      <c r="T304" s="75"/>
      <c r="U304" s="75"/>
      <c r="V304" s="75"/>
      <c r="W304" s="75"/>
      <c r="X304" s="75"/>
      <c r="Y304" s="75"/>
      <c r="Z304" s="75"/>
    </row>
    <row r="305" spans="1:26" s="76" customFormat="1" ht="45" x14ac:dyDescent="0.25">
      <c r="A305" s="62">
        <f>+A304+1</f>
        <v>2</v>
      </c>
      <c r="B305" s="162" t="s">
        <v>1246</v>
      </c>
      <c r="C305" s="79" t="s">
        <v>1246</v>
      </c>
      <c r="D305" s="77" t="s">
        <v>1249</v>
      </c>
      <c r="E305" s="78" t="s">
        <v>1250</v>
      </c>
      <c r="F305" s="79" t="s">
        <v>19</v>
      </c>
      <c r="G305" s="78">
        <v>1</v>
      </c>
      <c r="H305" s="80">
        <v>41537</v>
      </c>
      <c r="I305" s="413">
        <v>41988</v>
      </c>
      <c r="J305" s="82" t="s">
        <v>20</v>
      </c>
      <c r="K305" s="83">
        <v>0</v>
      </c>
      <c r="L305" s="83">
        <v>0</v>
      </c>
      <c r="M305" s="84">
        <v>844</v>
      </c>
      <c r="N305" s="84">
        <v>844</v>
      </c>
      <c r="O305" s="414">
        <v>1660607852</v>
      </c>
      <c r="P305" s="422" t="s">
        <v>1263</v>
      </c>
      <c r="Q305" s="2249"/>
      <c r="R305" s="75"/>
      <c r="S305" s="75"/>
      <c r="T305" s="75"/>
      <c r="U305" s="75"/>
      <c r="V305" s="75"/>
      <c r="W305" s="75"/>
      <c r="X305" s="75"/>
      <c r="Y305" s="75"/>
      <c r="Z305" s="75"/>
    </row>
    <row r="306" spans="1:26" s="76" customFormat="1" ht="45" x14ac:dyDescent="0.25">
      <c r="A306" s="62">
        <v>3</v>
      </c>
      <c r="B306" s="162" t="s">
        <v>1246</v>
      </c>
      <c r="C306" s="79" t="s">
        <v>1246</v>
      </c>
      <c r="D306" s="77" t="s">
        <v>1252</v>
      </c>
      <c r="E306" s="78" t="s">
        <v>1253</v>
      </c>
      <c r="F306" s="79" t="s">
        <v>19</v>
      </c>
      <c r="G306" s="78">
        <v>1</v>
      </c>
      <c r="H306" s="80">
        <v>41548</v>
      </c>
      <c r="I306" s="413">
        <v>41988</v>
      </c>
      <c r="J306" s="82" t="s">
        <v>20</v>
      </c>
      <c r="K306" s="83">
        <v>0</v>
      </c>
      <c r="L306" s="83">
        <v>0</v>
      </c>
      <c r="M306" s="84">
        <v>1366</v>
      </c>
      <c r="N306" s="84">
        <v>1366</v>
      </c>
      <c r="O306" s="414">
        <v>2292317032</v>
      </c>
      <c r="P306" s="422" t="s">
        <v>1263</v>
      </c>
      <c r="Q306" s="2249"/>
      <c r="R306" s="75"/>
      <c r="S306" s="75"/>
      <c r="T306" s="75"/>
      <c r="U306" s="75"/>
      <c r="V306" s="75"/>
      <c r="W306" s="75"/>
      <c r="X306" s="75"/>
      <c r="Y306" s="75"/>
      <c r="Z306" s="75"/>
    </row>
    <row r="307" spans="1:26" s="76" customFormat="1" ht="45" x14ac:dyDescent="0.25">
      <c r="A307" s="62">
        <v>4</v>
      </c>
      <c r="B307" s="162" t="s">
        <v>1246</v>
      </c>
      <c r="C307" s="79" t="s">
        <v>1246</v>
      </c>
      <c r="D307" s="77" t="s">
        <v>1255</v>
      </c>
      <c r="E307" s="416">
        <v>2111591</v>
      </c>
      <c r="F307" s="79" t="s">
        <v>19</v>
      </c>
      <c r="G307" s="78">
        <v>1</v>
      </c>
      <c r="H307" s="80">
        <v>40816</v>
      </c>
      <c r="I307" s="413">
        <v>40960</v>
      </c>
      <c r="J307" s="82" t="s">
        <v>20</v>
      </c>
      <c r="K307" s="83">
        <v>0</v>
      </c>
      <c r="L307" s="83">
        <v>4.7</v>
      </c>
      <c r="M307" s="84">
        <v>860</v>
      </c>
      <c r="N307" s="84">
        <v>860</v>
      </c>
      <c r="O307" s="414">
        <v>346082714</v>
      </c>
      <c r="P307" s="422" t="s">
        <v>1263</v>
      </c>
      <c r="Q307" s="417"/>
      <c r="R307" s="75"/>
      <c r="S307" s="75"/>
      <c r="T307" s="75"/>
      <c r="U307" s="75"/>
      <c r="V307" s="75"/>
      <c r="W307" s="75"/>
      <c r="X307" s="75"/>
      <c r="Y307" s="75"/>
      <c r="Z307" s="75"/>
    </row>
    <row r="308" spans="1:26" s="76" customFormat="1" ht="45" x14ac:dyDescent="0.25">
      <c r="A308" s="62">
        <v>5</v>
      </c>
      <c r="B308" s="162" t="s">
        <v>1246</v>
      </c>
      <c r="C308" s="79" t="s">
        <v>1246</v>
      </c>
      <c r="D308" s="77" t="s">
        <v>1255</v>
      </c>
      <c r="E308" s="416">
        <v>2121352</v>
      </c>
      <c r="F308" s="79" t="s">
        <v>19</v>
      </c>
      <c r="G308" s="78">
        <v>1</v>
      </c>
      <c r="H308" s="80">
        <v>41031</v>
      </c>
      <c r="I308" s="413">
        <v>41182</v>
      </c>
      <c r="J308" s="82" t="s">
        <v>20</v>
      </c>
      <c r="K308" s="83">
        <v>0</v>
      </c>
      <c r="L308" s="83">
        <v>4.9000000000000004</v>
      </c>
      <c r="M308" s="84">
        <v>860</v>
      </c>
      <c r="N308" s="84">
        <v>860</v>
      </c>
      <c r="O308" s="414">
        <v>522444094</v>
      </c>
      <c r="P308" s="422" t="s">
        <v>1263</v>
      </c>
      <c r="Q308" s="74"/>
      <c r="R308" s="75"/>
      <c r="S308" s="75"/>
      <c r="T308" s="75"/>
      <c r="U308" s="75"/>
      <c r="V308" s="75"/>
      <c r="W308" s="75"/>
      <c r="X308" s="75"/>
      <c r="Y308" s="75"/>
      <c r="Z308" s="75"/>
    </row>
    <row r="309" spans="1:26" s="76" customFormat="1" ht="45" x14ac:dyDescent="0.25">
      <c r="A309" s="62">
        <v>6</v>
      </c>
      <c r="B309" s="162" t="s">
        <v>1246</v>
      </c>
      <c r="C309" s="79" t="s">
        <v>1246</v>
      </c>
      <c r="D309" s="77" t="s">
        <v>1255</v>
      </c>
      <c r="E309" s="416">
        <v>2130818</v>
      </c>
      <c r="F309" s="79" t="s">
        <v>19</v>
      </c>
      <c r="G309" s="78">
        <v>1</v>
      </c>
      <c r="H309" s="80">
        <v>41354</v>
      </c>
      <c r="I309" s="413">
        <v>41453</v>
      </c>
      <c r="J309" s="82" t="s">
        <v>20</v>
      </c>
      <c r="K309" s="83">
        <v>0</v>
      </c>
      <c r="L309" s="83">
        <v>3.16</v>
      </c>
      <c r="M309" s="84">
        <v>860</v>
      </c>
      <c r="N309" s="84">
        <v>860</v>
      </c>
      <c r="O309" s="414">
        <v>312692101</v>
      </c>
      <c r="P309" s="422" t="s">
        <v>1263</v>
      </c>
      <c r="Q309" s="2228"/>
      <c r="R309" s="75"/>
      <c r="S309" s="75"/>
      <c r="T309" s="75"/>
      <c r="U309" s="75"/>
      <c r="V309" s="75"/>
      <c r="W309" s="75"/>
      <c r="X309" s="75"/>
      <c r="Y309" s="75"/>
      <c r="Z309" s="75"/>
    </row>
    <row r="310" spans="1:26" s="76" customFormat="1" ht="45" x14ac:dyDescent="0.25">
      <c r="A310" s="62">
        <v>7</v>
      </c>
      <c r="B310" s="162" t="s">
        <v>1246</v>
      </c>
      <c r="C310" s="79" t="s">
        <v>1246</v>
      </c>
      <c r="D310" s="77" t="s">
        <v>1255</v>
      </c>
      <c r="E310" s="416">
        <v>2123679</v>
      </c>
      <c r="F310" s="79" t="s">
        <v>19</v>
      </c>
      <c r="G310" s="78">
        <v>1</v>
      </c>
      <c r="H310" s="80">
        <v>41193</v>
      </c>
      <c r="I310" s="413">
        <v>41258</v>
      </c>
      <c r="J310" s="82" t="s">
        <v>20</v>
      </c>
      <c r="K310" s="83">
        <v>0</v>
      </c>
      <c r="L310" s="83">
        <v>2.1</v>
      </c>
      <c r="M310" s="84">
        <v>860</v>
      </c>
      <c r="N310" s="84">
        <v>860</v>
      </c>
      <c r="O310" s="414">
        <v>262951995</v>
      </c>
      <c r="P310" s="422" t="s">
        <v>1263</v>
      </c>
      <c r="Q310" s="2229"/>
      <c r="R310" s="75"/>
      <c r="S310" s="75"/>
      <c r="T310" s="75"/>
      <c r="U310" s="75"/>
      <c r="V310" s="75"/>
      <c r="W310" s="75"/>
      <c r="X310" s="75"/>
      <c r="Y310" s="75"/>
      <c r="Z310" s="75"/>
    </row>
    <row r="311" spans="1:26" s="76" customFormat="1" ht="30" x14ac:dyDescent="0.25">
      <c r="A311" s="62"/>
      <c r="B311" s="1431" t="s">
        <v>1246</v>
      </c>
      <c r="C311" s="1413" t="s">
        <v>1246</v>
      </c>
      <c r="D311" s="1412" t="s">
        <v>4557</v>
      </c>
      <c r="E311" s="1424" t="s">
        <v>4613</v>
      </c>
      <c r="F311" s="1413" t="s">
        <v>19</v>
      </c>
      <c r="G311" s="1414">
        <v>1</v>
      </c>
      <c r="H311" s="1425">
        <v>41558</v>
      </c>
      <c r="I311" s="1426">
        <v>41943</v>
      </c>
      <c r="J311" s="1432" t="s">
        <v>20</v>
      </c>
      <c r="K311" s="1433">
        <v>11.6</v>
      </c>
      <c r="L311" s="1433">
        <v>0</v>
      </c>
      <c r="M311" s="84">
        <v>410</v>
      </c>
      <c r="N311" s="84">
        <v>410</v>
      </c>
      <c r="O311" s="414"/>
      <c r="P311" s="422"/>
      <c r="Q311" s="449"/>
      <c r="R311" s="75"/>
      <c r="S311" s="75"/>
      <c r="T311" s="75"/>
      <c r="U311" s="75"/>
      <c r="V311" s="75"/>
      <c r="W311" s="75"/>
      <c r="X311" s="75"/>
      <c r="Y311" s="75"/>
      <c r="Z311" s="75"/>
    </row>
    <row r="312" spans="1:26" s="76" customFormat="1" ht="30" x14ac:dyDescent="0.25">
      <c r="A312" s="62"/>
      <c r="B312" s="1431"/>
      <c r="C312" s="1413" t="s">
        <v>1246</v>
      </c>
      <c r="D312" s="1412" t="s">
        <v>4614</v>
      </c>
      <c r="E312" s="1424">
        <v>23205</v>
      </c>
      <c r="F312" s="1413" t="s">
        <v>19</v>
      </c>
      <c r="G312" s="1414">
        <v>1</v>
      </c>
      <c r="H312" s="1425">
        <v>41208</v>
      </c>
      <c r="I312" s="1426">
        <v>41450</v>
      </c>
      <c r="J312" s="1432" t="s">
        <v>20</v>
      </c>
      <c r="K312" s="1433">
        <v>8</v>
      </c>
      <c r="L312" s="1433"/>
      <c r="M312" s="84">
        <v>410</v>
      </c>
      <c r="N312" s="84">
        <v>410</v>
      </c>
      <c r="O312" s="414"/>
      <c r="P312" s="422"/>
      <c r="Q312" s="449"/>
      <c r="R312" s="75"/>
      <c r="S312" s="75"/>
      <c r="T312" s="75"/>
      <c r="U312" s="75"/>
      <c r="V312" s="75"/>
      <c r="W312" s="75"/>
      <c r="X312" s="75"/>
      <c r="Y312" s="75"/>
      <c r="Z312" s="75"/>
    </row>
    <row r="313" spans="1:26" s="76" customFormat="1" ht="30" x14ac:dyDescent="0.25">
      <c r="A313" s="62"/>
      <c r="B313" s="1431"/>
      <c r="C313" s="1413" t="s">
        <v>1246</v>
      </c>
      <c r="D313" s="1412" t="s">
        <v>4615</v>
      </c>
      <c r="E313" s="1434" t="s">
        <v>4616</v>
      </c>
      <c r="F313" s="1413" t="s">
        <v>19</v>
      </c>
      <c r="G313" s="1414">
        <v>1</v>
      </c>
      <c r="H313" s="1425">
        <v>40554</v>
      </c>
      <c r="I313" s="1426">
        <v>40877</v>
      </c>
      <c r="J313" s="1432" t="s">
        <v>20</v>
      </c>
      <c r="K313" s="1433">
        <v>10.9</v>
      </c>
      <c r="L313" s="1433"/>
      <c r="M313" s="84"/>
      <c r="N313" s="84"/>
      <c r="O313" s="414"/>
      <c r="P313" s="422"/>
      <c r="Q313" s="449"/>
      <c r="R313" s="75"/>
      <c r="S313" s="75"/>
      <c r="T313" s="75"/>
      <c r="U313" s="75"/>
      <c r="V313" s="75"/>
      <c r="W313" s="75"/>
      <c r="X313" s="75"/>
      <c r="Y313" s="75"/>
      <c r="Z313" s="75"/>
    </row>
    <row r="314" spans="1:26" s="76" customFormat="1" x14ac:dyDescent="0.25">
      <c r="A314" s="62"/>
      <c r="B314" s="162" t="s">
        <v>29</v>
      </c>
      <c r="C314" s="79"/>
      <c r="D314" s="77"/>
      <c r="E314" s="84"/>
      <c r="F314" s="79"/>
      <c r="G314" s="79"/>
      <c r="H314" s="81"/>
      <c r="I314" s="81"/>
      <c r="J314" s="82"/>
      <c r="K314" s="418">
        <v>30.5</v>
      </c>
      <c r="L314" s="418">
        <f>SUM(L304:L311)</f>
        <v>27.06</v>
      </c>
      <c r="M314" s="418">
        <f>SUM(M304:M312)</f>
        <v>7966</v>
      </c>
      <c r="N314" s="418">
        <f>SUM(N304:N310)</f>
        <v>7146</v>
      </c>
      <c r="O314" s="85"/>
      <c r="P314" s="88"/>
    </row>
    <row r="315" spans="1:26" s="100" customFormat="1" x14ac:dyDescent="0.25">
      <c r="D315" s="103"/>
      <c r="E315" s="419"/>
      <c r="F315" s="103"/>
      <c r="G315" s="103"/>
      <c r="I315" s="103"/>
    </row>
    <row r="316" spans="1:26" s="100" customFormat="1" x14ac:dyDescent="0.25">
      <c r="B316" s="1888" t="s">
        <v>60</v>
      </c>
      <c r="C316" s="1888" t="s">
        <v>61</v>
      </c>
      <c r="D316" s="1890" t="s">
        <v>62</v>
      </c>
      <c r="E316" s="1890"/>
      <c r="F316" s="103"/>
      <c r="G316" s="103"/>
      <c r="I316" s="103"/>
    </row>
    <row r="317" spans="1:26" s="100" customFormat="1" x14ac:dyDescent="0.25">
      <c r="B317" s="1889"/>
      <c r="C317" s="1889"/>
      <c r="D317" s="599" t="s">
        <v>19</v>
      </c>
      <c r="E317" s="105" t="s">
        <v>20</v>
      </c>
      <c r="F317" s="103"/>
      <c r="G317" s="103"/>
      <c r="I317" s="103"/>
    </row>
    <row r="318" spans="1:26" s="100" customFormat="1" ht="18.75" x14ac:dyDescent="0.25">
      <c r="B318" s="106" t="s">
        <v>65</v>
      </c>
      <c r="C318" s="107" t="s">
        <v>1260</v>
      </c>
      <c r="D318" s="671"/>
      <c r="E318" s="671" t="s">
        <v>22</v>
      </c>
      <c r="F318" s="111"/>
      <c r="G318" s="111"/>
      <c r="H318" s="110"/>
      <c r="I318" s="111"/>
      <c r="J318" s="110"/>
      <c r="K318" s="110"/>
      <c r="L318" s="110"/>
      <c r="M318" s="110"/>
    </row>
    <row r="319" spans="1:26" s="100" customFormat="1" x14ac:dyDescent="0.25">
      <c r="B319" s="106" t="s">
        <v>66</v>
      </c>
      <c r="C319" s="107" t="s">
        <v>1261</v>
      </c>
      <c r="D319" s="671" t="s">
        <v>22</v>
      </c>
      <c r="E319" s="671"/>
      <c r="F319" s="103"/>
      <c r="G319" s="103"/>
      <c r="I319" s="103"/>
    </row>
    <row r="320" spans="1:26" s="100" customFormat="1" x14ac:dyDescent="0.25">
      <c r="B320" s="420"/>
      <c r="C320" s="421"/>
      <c r="D320" s="247"/>
      <c r="E320" s="247"/>
      <c r="F320" s="103"/>
      <c r="G320" s="103"/>
      <c r="I320" s="103"/>
    </row>
    <row r="321" spans="1:26" s="100" customFormat="1" x14ac:dyDescent="0.25">
      <c r="B321" s="420"/>
      <c r="C321" s="421"/>
      <c r="D321" s="247"/>
      <c r="E321" s="247"/>
      <c r="F321" s="103"/>
      <c r="G321" s="103"/>
      <c r="I321" s="103"/>
    </row>
    <row r="322" spans="1:26" x14ac:dyDescent="0.25">
      <c r="B322" s="47" t="s">
        <v>1267</v>
      </c>
      <c r="M322" s="58"/>
      <c r="N322" s="58"/>
    </row>
    <row r="323" spans="1:26" ht="15.75" thickBot="1" x14ac:dyDescent="0.3">
      <c r="M323" s="58"/>
      <c r="N323" s="58"/>
    </row>
    <row r="324" spans="1:26" s="653" customFormat="1" ht="60" x14ac:dyDescent="0.25">
      <c r="B324" s="155" t="s">
        <v>34</v>
      </c>
      <c r="C324" s="155" t="s">
        <v>35</v>
      </c>
      <c r="D324" s="155" t="s">
        <v>36</v>
      </c>
      <c r="E324" s="155" t="s">
        <v>37</v>
      </c>
      <c r="F324" s="155" t="s">
        <v>38</v>
      </c>
      <c r="G324" s="155" t="s">
        <v>39</v>
      </c>
      <c r="H324" s="155" t="s">
        <v>40</v>
      </c>
      <c r="I324" s="155" t="s">
        <v>41</v>
      </c>
      <c r="J324" s="155" t="s">
        <v>42</v>
      </c>
      <c r="K324" s="155" t="s">
        <v>43</v>
      </c>
      <c r="L324" s="155" t="s">
        <v>44</v>
      </c>
      <c r="M324" s="157" t="s">
        <v>45</v>
      </c>
      <c r="N324" s="155" t="s">
        <v>46</v>
      </c>
      <c r="O324" s="155" t="s">
        <v>47</v>
      </c>
      <c r="P324" s="601" t="s">
        <v>49</v>
      </c>
    </row>
    <row r="325" spans="1:26" s="76" customFormat="1" ht="45" x14ac:dyDescent="0.25">
      <c r="A325" s="62">
        <v>1</v>
      </c>
      <c r="B325" s="162" t="s">
        <v>1246</v>
      </c>
      <c r="C325" s="79" t="s">
        <v>1246</v>
      </c>
      <c r="D325" s="77" t="s">
        <v>1247</v>
      </c>
      <c r="E325" s="78" t="s">
        <v>1248</v>
      </c>
      <c r="F325" s="79" t="s">
        <v>19</v>
      </c>
      <c r="G325" s="159">
        <v>1</v>
      </c>
      <c r="H325" s="80">
        <v>41540</v>
      </c>
      <c r="I325" s="413">
        <v>41988</v>
      </c>
      <c r="J325" s="82" t="s">
        <v>20</v>
      </c>
      <c r="K325" s="83">
        <v>12.2</v>
      </c>
      <c r="L325" s="83">
        <v>0</v>
      </c>
      <c r="M325" s="84">
        <v>1496</v>
      </c>
      <c r="N325" s="84">
        <v>1496</v>
      </c>
      <c r="O325" s="414">
        <v>2573184753</v>
      </c>
      <c r="P325" s="422" t="s">
        <v>1263</v>
      </c>
      <c r="Q325" s="74"/>
      <c r="R325" s="75"/>
      <c r="S325" s="75"/>
      <c r="T325" s="75"/>
      <c r="U325" s="75"/>
      <c r="V325" s="75"/>
      <c r="W325" s="75"/>
      <c r="X325" s="75"/>
      <c r="Y325" s="75"/>
      <c r="Z325" s="75"/>
    </row>
    <row r="326" spans="1:26" s="76" customFormat="1" ht="45" x14ac:dyDescent="0.25">
      <c r="A326" s="62">
        <f>+A325+1</f>
        <v>2</v>
      </c>
      <c r="B326" s="162" t="s">
        <v>1246</v>
      </c>
      <c r="C326" s="79" t="s">
        <v>1246</v>
      </c>
      <c r="D326" s="77" t="s">
        <v>1249</v>
      </c>
      <c r="E326" s="78" t="s">
        <v>1250</v>
      </c>
      <c r="F326" s="79" t="s">
        <v>19</v>
      </c>
      <c r="G326" s="78">
        <v>1</v>
      </c>
      <c r="H326" s="80">
        <v>41537</v>
      </c>
      <c r="I326" s="413">
        <v>41988</v>
      </c>
      <c r="J326" s="82" t="s">
        <v>20</v>
      </c>
      <c r="K326" s="83">
        <v>0</v>
      </c>
      <c r="L326" s="83">
        <v>12.2</v>
      </c>
      <c r="M326" s="84">
        <v>844</v>
      </c>
      <c r="N326" s="84">
        <v>844</v>
      </c>
      <c r="O326" s="414">
        <v>1660607852</v>
      </c>
      <c r="P326" s="422" t="s">
        <v>1263</v>
      </c>
      <c r="Q326" s="2249"/>
      <c r="R326" s="75"/>
      <c r="S326" s="75"/>
      <c r="T326" s="75"/>
      <c r="U326" s="75"/>
      <c r="V326" s="75"/>
      <c r="W326" s="75"/>
      <c r="X326" s="75"/>
      <c r="Y326" s="75"/>
      <c r="Z326" s="75"/>
    </row>
    <row r="327" spans="1:26" s="76" customFormat="1" ht="45" x14ac:dyDescent="0.25">
      <c r="A327" s="62">
        <v>3</v>
      </c>
      <c r="B327" s="162" t="s">
        <v>1246</v>
      </c>
      <c r="C327" s="79" t="s">
        <v>1246</v>
      </c>
      <c r="D327" s="77" t="s">
        <v>1252</v>
      </c>
      <c r="E327" s="78" t="s">
        <v>1253</v>
      </c>
      <c r="F327" s="79" t="s">
        <v>19</v>
      </c>
      <c r="G327" s="78">
        <v>1</v>
      </c>
      <c r="H327" s="80">
        <v>41548</v>
      </c>
      <c r="I327" s="413">
        <v>41988</v>
      </c>
      <c r="J327" s="82" t="s">
        <v>20</v>
      </c>
      <c r="K327" s="83">
        <v>0</v>
      </c>
      <c r="L327" s="83">
        <v>11.9</v>
      </c>
      <c r="M327" s="84">
        <v>1366</v>
      </c>
      <c r="N327" s="84">
        <v>1366</v>
      </c>
      <c r="O327" s="414">
        <v>2292317032</v>
      </c>
      <c r="P327" s="422" t="s">
        <v>1263</v>
      </c>
      <c r="Q327" s="2249"/>
      <c r="R327" s="75"/>
      <c r="S327" s="75"/>
      <c r="T327" s="75"/>
      <c r="U327" s="75"/>
      <c r="V327" s="75"/>
      <c r="W327" s="75"/>
      <c r="X327" s="75"/>
      <c r="Y327" s="75"/>
      <c r="Z327" s="75"/>
    </row>
    <row r="328" spans="1:26" s="76" customFormat="1" ht="45" x14ac:dyDescent="0.25">
      <c r="A328" s="62">
        <v>4</v>
      </c>
      <c r="B328" s="162" t="s">
        <v>1246</v>
      </c>
      <c r="C328" s="79" t="s">
        <v>1246</v>
      </c>
      <c r="D328" s="77" t="s">
        <v>1255</v>
      </c>
      <c r="E328" s="416">
        <v>2111591</v>
      </c>
      <c r="F328" s="79" t="s">
        <v>19</v>
      </c>
      <c r="G328" s="78">
        <v>1</v>
      </c>
      <c r="H328" s="80">
        <v>40816</v>
      </c>
      <c r="I328" s="413">
        <v>40960</v>
      </c>
      <c r="J328" s="82" t="s">
        <v>20</v>
      </c>
      <c r="K328" s="83">
        <v>4.7</v>
      </c>
      <c r="L328" s="83">
        <v>0</v>
      </c>
      <c r="M328" s="84">
        <v>860</v>
      </c>
      <c r="N328" s="84">
        <v>860</v>
      </c>
      <c r="O328" s="414">
        <v>346082714</v>
      </c>
      <c r="P328" s="422" t="s">
        <v>1263</v>
      </c>
      <c r="Q328" s="417"/>
      <c r="R328" s="75"/>
      <c r="S328" s="75"/>
      <c r="T328" s="75"/>
      <c r="U328" s="75"/>
      <c r="V328" s="75"/>
      <c r="W328" s="75"/>
      <c r="X328" s="75"/>
      <c r="Y328" s="75"/>
      <c r="Z328" s="75"/>
    </row>
    <row r="329" spans="1:26" s="76" customFormat="1" ht="45" x14ac:dyDescent="0.25">
      <c r="A329" s="62">
        <v>5</v>
      </c>
      <c r="B329" s="162" t="s">
        <v>1246</v>
      </c>
      <c r="C329" s="79" t="s">
        <v>1246</v>
      </c>
      <c r="D329" s="77" t="s">
        <v>1255</v>
      </c>
      <c r="E329" s="416">
        <v>2121352</v>
      </c>
      <c r="F329" s="79" t="s">
        <v>19</v>
      </c>
      <c r="G329" s="78">
        <v>1</v>
      </c>
      <c r="H329" s="80">
        <v>41031</v>
      </c>
      <c r="I329" s="413">
        <v>41182</v>
      </c>
      <c r="J329" s="82" t="s">
        <v>20</v>
      </c>
      <c r="K329" s="83">
        <v>4.9000000000000004</v>
      </c>
      <c r="L329" s="83">
        <v>0</v>
      </c>
      <c r="M329" s="84">
        <v>860</v>
      </c>
      <c r="N329" s="84">
        <v>860</v>
      </c>
      <c r="O329" s="414">
        <v>522444094</v>
      </c>
      <c r="P329" s="422" t="s">
        <v>1263</v>
      </c>
      <c r="Q329" s="74"/>
      <c r="R329" s="75"/>
      <c r="S329" s="75"/>
      <c r="T329" s="75"/>
      <c r="U329" s="75"/>
      <c r="V329" s="75"/>
      <c r="W329" s="75"/>
      <c r="X329" s="75"/>
      <c r="Y329" s="75"/>
      <c r="Z329" s="75"/>
    </row>
    <row r="330" spans="1:26" s="76" customFormat="1" ht="45" x14ac:dyDescent="0.25">
      <c r="A330" s="62">
        <v>6</v>
      </c>
      <c r="B330" s="162" t="s">
        <v>1246</v>
      </c>
      <c r="C330" s="79" t="s">
        <v>1246</v>
      </c>
      <c r="D330" s="77" t="s">
        <v>1255</v>
      </c>
      <c r="E330" s="416">
        <v>2130818</v>
      </c>
      <c r="F330" s="79" t="s">
        <v>19</v>
      </c>
      <c r="G330" s="78">
        <v>1</v>
      </c>
      <c r="H330" s="80">
        <v>41354</v>
      </c>
      <c r="I330" s="413">
        <v>41453</v>
      </c>
      <c r="J330" s="82" t="s">
        <v>20</v>
      </c>
      <c r="K330" s="83">
        <v>3.16</v>
      </c>
      <c r="L330" s="83">
        <v>0</v>
      </c>
      <c r="M330" s="84">
        <v>860</v>
      </c>
      <c r="N330" s="84">
        <v>860</v>
      </c>
      <c r="O330" s="414">
        <v>312692101</v>
      </c>
      <c r="P330" s="422" t="s">
        <v>1263</v>
      </c>
      <c r="Q330" s="2228"/>
      <c r="R330" s="75"/>
      <c r="S330" s="75"/>
      <c r="T330" s="75"/>
      <c r="U330" s="75"/>
      <c r="V330" s="75"/>
      <c r="W330" s="75"/>
      <c r="X330" s="75"/>
      <c r="Y330" s="75"/>
      <c r="Z330" s="75"/>
    </row>
    <row r="331" spans="1:26" s="76" customFormat="1" ht="45" x14ac:dyDescent="0.25">
      <c r="A331" s="62">
        <v>7</v>
      </c>
      <c r="B331" s="162" t="s">
        <v>1246</v>
      </c>
      <c r="C331" s="79" t="s">
        <v>1246</v>
      </c>
      <c r="D331" s="77" t="s">
        <v>1255</v>
      </c>
      <c r="E331" s="416">
        <v>2123679</v>
      </c>
      <c r="F331" s="79" t="s">
        <v>19</v>
      </c>
      <c r="G331" s="78">
        <v>1</v>
      </c>
      <c r="H331" s="80">
        <v>41193</v>
      </c>
      <c r="I331" s="413">
        <v>41258</v>
      </c>
      <c r="J331" s="82" t="s">
        <v>20</v>
      </c>
      <c r="K331" s="83">
        <v>2.1</v>
      </c>
      <c r="L331" s="83">
        <v>0</v>
      </c>
      <c r="M331" s="84">
        <v>860</v>
      </c>
      <c r="N331" s="84">
        <v>860</v>
      </c>
      <c r="O331" s="414">
        <v>262951995</v>
      </c>
      <c r="P331" s="422" t="s">
        <v>1263</v>
      </c>
      <c r="Q331" s="2229"/>
      <c r="R331" s="75"/>
      <c r="S331" s="75"/>
      <c r="T331" s="75"/>
      <c r="U331" s="75"/>
      <c r="V331" s="75"/>
      <c r="W331" s="75"/>
      <c r="X331" s="75"/>
      <c r="Y331" s="75"/>
      <c r="Z331" s="75"/>
    </row>
    <row r="332" spans="1:26" s="76" customFormat="1" x14ac:dyDescent="0.25">
      <c r="A332" s="62"/>
      <c r="B332" s="162" t="s">
        <v>29</v>
      </c>
      <c r="C332" s="79"/>
      <c r="D332" s="77"/>
      <c r="E332" s="84"/>
      <c r="F332" s="79"/>
      <c r="G332" s="79"/>
      <c r="H332" s="81"/>
      <c r="I332" s="81"/>
      <c r="J332" s="82"/>
      <c r="K332" s="418">
        <f>SUM(K325:K331)</f>
        <v>27.06</v>
      </c>
      <c r="L332" s="418">
        <f t="shared" ref="L332" si="3">SUM(L325:L331)</f>
        <v>24.1</v>
      </c>
      <c r="M332" s="418">
        <f>SUM(M325:M331)</f>
        <v>7146</v>
      </c>
      <c r="N332" s="418">
        <f>SUM(N325:N331)</f>
        <v>7146</v>
      </c>
      <c r="O332" s="85"/>
      <c r="P332" s="88"/>
    </row>
    <row r="333" spans="1:26" s="100" customFormat="1" x14ac:dyDescent="0.25">
      <c r="D333" s="103"/>
      <c r="E333" s="419"/>
      <c r="F333" s="103"/>
      <c r="G333" s="103"/>
      <c r="I333" s="103"/>
    </row>
    <row r="334" spans="1:26" s="100" customFormat="1" x14ac:dyDescent="0.25">
      <c r="B334" s="1888" t="s">
        <v>60</v>
      </c>
      <c r="C334" s="1888" t="s">
        <v>61</v>
      </c>
      <c r="D334" s="1890" t="s">
        <v>62</v>
      </c>
      <c r="E334" s="1890"/>
      <c r="F334" s="103"/>
      <c r="G334" s="103"/>
      <c r="I334" s="103"/>
    </row>
    <row r="335" spans="1:26" s="100" customFormat="1" x14ac:dyDescent="0.25">
      <c r="B335" s="1889"/>
      <c r="C335" s="1889"/>
      <c r="D335" s="599" t="s">
        <v>19</v>
      </c>
      <c r="E335" s="105" t="s">
        <v>20</v>
      </c>
      <c r="F335" s="103"/>
      <c r="G335" s="103"/>
      <c r="I335" s="103"/>
    </row>
    <row r="336" spans="1:26" s="100" customFormat="1" ht="18.75" x14ac:dyDescent="0.25">
      <c r="B336" s="106" t="s">
        <v>65</v>
      </c>
      <c r="C336" s="107" t="s">
        <v>1260</v>
      </c>
      <c r="D336" s="671"/>
      <c r="E336" s="671" t="s">
        <v>22</v>
      </c>
      <c r="F336" s="111"/>
      <c r="G336" s="111"/>
      <c r="H336" s="110"/>
      <c r="I336" s="111"/>
      <c r="J336" s="110"/>
      <c r="K336" s="110"/>
      <c r="L336" s="110"/>
      <c r="M336" s="110"/>
    </row>
    <row r="337" spans="1:26" s="100" customFormat="1" x14ac:dyDescent="0.25">
      <c r="B337" s="106" t="s">
        <v>66</v>
      </c>
      <c r="C337" s="107" t="s">
        <v>1261</v>
      </c>
      <c r="D337" s="671" t="s">
        <v>22</v>
      </c>
      <c r="E337" s="671"/>
      <c r="F337" s="103"/>
      <c r="G337" s="103"/>
      <c r="I337" s="103"/>
    </row>
    <row r="338" spans="1:26" s="100" customFormat="1" x14ac:dyDescent="0.25">
      <c r="B338" s="420"/>
      <c r="C338" s="421"/>
      <c r="D338" s="247"/>
      <c r="E338" s="247"/>
      <c r="F338" s="103"/>
      <c r="G338" s="103"/>
      <c r="I338" s="103"/>
    </row>
    <row r="339" spans="1:26" s="100" customFormat="1" x14ac:dyDescent="0.25">
      <c r="B339" s="420"/>
      <c r="C339" s="421"/>
      <c r="D339" s="247"/>
      <c r="E339" s="247"/>
      <c r="F339" s="103"/>
      <c r="G339" s="103"/>
      <c r="I339" s="103"/>
    </row>
    <row r="340" spans="1:26" x14ac:dyDescent="0.25">
      <c r="B340" s="47" t="s">
        <v>1268</v>
      </c>
      <c r="M340" s="58"/>
      <c r="N340" s="58"/>
    </row>
    <row r="341" spans="1:26" ht="15.75" thickBot="1" x14ac:dyDescent="0.3">
      <c r="M341" s="58"/>
      <c r="N341" s="58"/>
    </row>
    <row r="342" spans="1:26" s="653" customFormat="1" ht="60" x14ac:dyDescent="0.25">
      <c r="B342" s="155" t="s">
        <v>34</v>
      </c>
      <c r="C342" s="155" t="s">
        <v>35</v>
      </c>
      <c r="D342" s="155" t="s">
        <v>36</v>
      </c>
      <c r="E342" s="155" t="s">
        <v>37</v>
      </c>
      <c r="F342" s="155" t="s">
        <v>38</v>
      </c>
      <c r="G342" s="155" t="s">
        <v>39</v>
      </c>
      <c r="H342" s="155" t="s">
        <v>40</v>
      </c>
      <c r="I342" s="155" t="s">
        <v>41</v>
      </c>
      <c r="J342" s="155" t="s">
        <v>42</v>
      </c>
      <c r="K342" s="155" t="s">
        <v>43</v>
      </c>
      <c r="L342" s="155" t="s">
        <v>44</v>
      </c>
      <c r="M342" s="157" t="s">
        <v>45</v>
      </c>
      <c r="N342" s="155" t="s">
        <v>46</v>
      </c>
      <c r="O342" s="155" t="s">
        <v>47</v>
      </c>
      <c r="P342" s="601" t="s">
        <v>49</v>
      </c>
    </row>
    <row r="343" spans="1:26" s="76" customFormat="1" ht="45" x14ac:dyDescent="0.25">
      <c r="A343" s="62">
        <v>1</v>
      </c>
      <c r="B343" s="162" t="s">
        <v>1246</v>
      </c>
      <c r="C343" s="79" t="s">
        <v>1246</v>
      </c>
      <c r="D343" s="77" t="s">
        <v>1247</v>
      </c>
      <c r="E343" s="78" t="s">
        <v>1248</v>
      </c>
      <c r="F343" s="79" t="s">
        <v>19</v>
      </c>
      <c r="G343" s="159">
        <v>1</v>
      </c>
      <c r="H343" s="80">
        <v>41540</v>
      </c>
      <c r="I343" s="413">
        <v>41988</v>
      </c>
      <c r="J343" s="82" t="s">
        <v>20</v>
      </c>
      <c r="K343" s="83">
        <v>12.2</v>
      </c>
      <c r="L343" s="83">
        <v>0</v>
      </c>
      <c r="M343" s="84">
        <v>1496</v>
      </c>
      <c r="N343" s="84">
        <v>1496</v>
      </c>
      <c r="O343" s="414">
        <v>2573184753</v>
      </c>
      <c r="P343" s="422" t="s">
        <v>1263</v>
      </c>
      <c r="Q343" s="74"/>
      <c r="R343" s="75"/>
      <c r="S343" s="75"/>
      <c r="T343" s="75"/>
      <c r="U343" s="75"/>
      <c r="V343" s="75"/>
      <c r="W343" s="75"/>
      <c r="X343" s="75"/>
      <c r="Y343" s="75"/>
      <c r="Z343" s="75"/>
    </row>
    <row r="344" spans="1:26" s="76" customFormat="1" ht="45" x14ac:dyDescent="0.25">
      <c r="A344" s="62">
        <f>+A343+1</f>
        <v>2</v>
      </c>
      <c r="B344" s="162" t="s">
        <v>1246</v>
      </c>
      <c r="C344" s="79" t="s">
        <v>1246</v>
      </c>
      <c r="D344" s="77" t="s">
        <v>1249</v>
      </c>
      <c r="E344" s="78" t="s">
        <v>1250</v>
      </c>
      <c r="F344" s="79" t="s">
        <v>19</v>
      </c>
      <c r="G344" s="78">
        <v>1</v>
      </c>
      <c r="H344" s="80">
        <v>41537</v>
      </c>
      <c r="I344" s="413">
        <v>41988</v>
      </c>
      <c r="J344" s="82" t="s">
        <v>20</v>
      </c>
      <c r="K344" s="83">
        <v>0</v>
      </c>
      <c r="L344" s="83">
        <v>12.2</v>
      </c>
      <c r="M344" s="84">
        <v>844</v>
      </c>
      <c r="N344" s="84">
        <v>844</v>
      </c>
      <c r="O344" s="414">
        <v>1660607852</v>
      </c>
      <c r="P344" s="422" t="s">
        <v>1263</v>
      </c>
      <c r="Q344" s="2249"/>
      <c r="R344" s="75"/>
      <c r="S344" s="75"/>
      <c r="T344" s="75"/>
      <c r="U344" s="75"/>
      <c r="V344" s="75"/>
      <c r="W344" s="75"/>
      <c r="X344" s="75"/>
      <c r="Y344" s="75"/>
      <c r="Z344" s="75"/>
    </row>
    <row r="345" spans="1:26" s="76" customFormat="1" ht="45" x14ac:dyDescent="0.25">
      <c r="A345" s="62">
        <v>3</v>
      </c>
      <c r="B345" s="162" t="s">
        <v>1246</v>
      </c>
      <c r="C345" s="79" t="s">
        <v>1246</v>
      </c>
      <c r="D345" s="77" t="s">
        <v>1252</v>
      </c>
      <c r="E345" s="78" t="s">
        <v>1253</v>
      </c>
      <c r="F345" s="79" t="s">
        <v>19</v>
      </c>
      <c r="G345" s="78">
        <v>1</v>
      </c>
      <c r="H345" s="80">
        <v>41548</v>
      </c>
      <c r="I345" s="413">
        <v>41988</v>
      </c>
      <c r="J345" s="82" t="s">
        <v>20</v>
      </c>
      <c r="K345" s="83">
        <v>0</v>
      </c>
      <c r="L345" s="83">
        <v>11.9</v>
      </c>
      <c r="M345" s="84">
        <v>1366</v>
      </c>
      <c r="N345" s="84">
        <v>1366</v>
      </c>
      <c r="O345" s="414">
        <v>2292317032</v>
      </c>
      <c r="P345" s="422" t="s">
        <v>1263</v>
      </c>
      <c r="Q345" s="2249"/>
      <c r="R345" s="75"/>
      <c r="S345" s="75"/>
      <c r="T345" s="75"/>
      <c r="U345" s="75"/>
      <c r="V345" s="75"/>
      <c r="W345" s="75"/>
      <c r="X345" s="75"/>
      <c r="Y345" s="75"/>
      <c r="Z345" s="75"/>
    </row>
    <row r="346" spans="1:26" s="76" customFormat="1" ht="45" x14ac:dyDescent="0.25">
      <c r="A346" s="62">
        <v>4</v>
      </c>
      <c r="B346" s="162" t="s">
        <v>1246</v>
      </c>
      <c r="C346" s="79" t="s">
        <v>1246</v>
      </c>
      <c r="D346" s="77" t="s">
        <v>1255</v>
      </c>
      <c r="E346" s="416">
        <v>2111591</v>
      </c>
      <c r="F346" s="79" t="s">
        <v>19</v>
      </c>
      <c r="G346" s="78">
        <v>1</v>
      </c>
      <c r="H346" s="80">
        <v>40816</v>
      </c>
      <c r="I346" s="413">
        <v>40960</v>
      </c>
      <c r="J346" s="82" t="s">
        <v>20</v>
      </c>
      <c r="K346" s="83">
        <v>4.7</v>
      </c>
      <c r="L346" s="83">
        <v>0</v>
      </c>
      <c r="M346" s="84">
        <v>860</v>
      </c>
      <c r="N346" s="84">
        <v>860</v>
      </c>
      <c r="O346" s="414">
        <v>346082714</v>
      </c>
      <c r="P346" s="422" t="s">
        <v>1263</v>
      </c>
      <c r="Q346" s="417"/>
      <c r="R346" s="75"/>
      <c r="S346" s="75"/>
      <c r="T346" s="75"/>
      <c r="U346" s="75"/>
      <c r="V346" s="75"/>
      <c r="W346" s="75"/>
      <c r="X346" s="75"/>
      <c r="Y346" s="75"/>
      <c r="Z346" s="75"/>
    </row>
    <row r="347" spans="1:26" s="76" customFormat="1" ht="45" x14ac:dyDescent="0.25">
      <c r="A347" s="62">
        <v>5</v>
      </c>
      <c r="B347" s="162" t="s">
        <v>1246</v>
      </c>
      <c r="C347" s="79" t="s">
        <v>1246</v>
      </c>
      <c r="D347" s="77" t="s">
        <v>1255</v>
      </c>
      <c r="E347" s="416">
        <v>2121352</v>
      </c>
      <c r="F347" s="79" t="s">
        <v>19</v>
      </c>
      <c r="G347" s="78">
        <v>1</v>
      </c>
      <c r="H347" s="80">
        <v>41031</v>
      </c>
      <c r="I347" s="413">
        <v>41182</v>
      </c>
      <c r="J347" s="82" t="s">
        <v>20</v>
      </c>
      <c r="K347" s="83">
        <v>4.9000000000000004</v>
      </c>
      <c r="L347" s="83">
        <v>0</v>
      </c>
      <c r="M347" s="84">
        <v>860</v>
      </c>
      <c r="N347" s="84">
        <v>860</v>
      </c>
      <c r="O347" s="414">
        <v>522444094</v>
      </c>
      <c r="P347" s="422" t="s">
        <v>1263</v>
      </c>
      <c r="Q347" s="74"/>
      <c r="R347" s="75"/>
      <c r="S347" s="75"/>
      <c r="T347" s="75"/>
      <c r="U347" s="75"/>
      <c r="V347" s="75"/>
      <c r="W347" s="75"/>
      <c r="X347" s="75"/>
      <c r="Y347" s="75"/>
      <c r="Z347" s="75"/>
    </row>
    <row r="348" spans="1:26" s="76" customFormat="1" ht="45" x14ac:dyDescent="0.25">
      <c r="A348" s="62">
        <v>6</v>
      </c>
      <c r="B348" s="162" t="s">
        <v>1246</v>
      </c>
      <c r="C348" s="79" t="s">
        <v>1246</v>
      </c>
      <c r="D348" s="77" t="s">
        <v>1255</v>
      </c>
      <c r="E348" s="416">
        <v>2130818</v>
      </c>
      <c r="F348" s="79" t="s">
        <v>19</v>
      </c>
      <c r="G348" s="78">
        <v>1</v>
      </c>
      <c r="H348" s="80">
        <v>41354</v>
      </c>
      <c r="I348" s="413">
        <v>41453</v>
      </c>
      <c r="J348" s="82" t="s">
        <v>20</v>
      </c>
      <c r="K348" s="83">
        <v>3.16</v>
      </c>
      <c r="L348" s="83">
        <v>0</v>
      </c>
      <c r="M348" s="84">
        <v>860</v>
      </c>
      <c r="N348" s="84">
        <v>860</v>
      </c>
      <c r="O348" s="414">
        <v>312692101</v>
      </c>
      <c r="P348" s="422" t="s">
        <v>1263</v>
      </c>
      <c r="Q348" s="2228"/>
      <c r="R348" s="75"/>
      <c r="S348" s="75"/>
      <c r="T348" s="75"/>
      <c r="U348" s="75"/>
      <c r="V348" s="75"/>
      <c r="W348" s="75"/>
      <c r="X348" s="75"/>
      <c r="Y348" s="75"/>
      <c r="Z348" s="75"/>
    </row>
    <row r="349" spans="1:26" s="76" customFormat="1" ht="45" x14ac:dyDescent="0.25">
      <c r="A349" s="62">
        <v>7</v>
      </c>
      <c r="B349" s="162" t="s">
        <v>1246</v>
      </c>
      <c r="C349" s="79" t="s">
        <v>1246</v>
      </c>
      <c r="D349" s="77" t="s">
        <v>1255</v>
      </c>
      <c r="E349" s="416">
        <v>2123679</v>
      </c>
      <c r="F349" s="79" t="s">
        <v>19</v>
      </c>
      <c r="G349" s="78">
        <v>1</v>
      </c>
      <c r="H349" s="80">
        <v>41193</v>
      </c>
      <c r="I349" s="413">
        <v>41258</v>
      </c>
      <c r="J349" s="82" t="s">
        <v>20</v>
      </c>
      <c r="K349" s="83">
        <v>2.1</v>
      </c>
      <c r="L349" s="83">
        <v>0</v>
      </c>
      <c r="M349" s="84">
        <v>860</v>
      </c>
      <c r="N349" s="84">
        <v>860</v>
      </c>
      <c r="O349" s="414">
        <v>262951995</v>
      </c>
      <c r="P349" s="422" t="s">
        <v>1263</v>
      </c>
      <c r="Q349" s="2229"/>
      <c r="R349" s="75"/>
      <c r="S349" s="75"/>
      <c r="T349" s="75"/>
      <c r="U349" s="75"/>
      <c r="V349" s="75"/>
      <c r="W349" s="75"/>
      <c r="X349" s="75"/>
      <c r="Y349" s="75"/>
      <c r="Z349" s="75"/>
    </row>
    <row r="350" spans="1:26" s="76" customFormat="1" x14ac:dyDescent="0.25">
      <c r="A350" s="62"/>
      <c r="B350" s="162" t="s">
        <v>29</v>
      </c>
      <c r="C350" s="79"/>
      <c r="D350" s="77"/>
      <c r="E350" s="84"/>
      <c r="F350" s="79"/>
      <c r="G350" s="79"/>
      <c r="H350" s="81"/>
      <c r="I350" s="81"/>
      <c r="J350" s="82"/>
      <c r="K350" s="418">
        <f>SUM(K343:K349)</f>
        <v>27.06</v>
      </c>
      <c r="L350" s="418">
        <f t="shared" ref="L350" si="4">SUM(L343:L349)</f>
        <v>24.1</v>
      </c>
      <c r="M350" s="418">
        <f>SUM(M343:M349)</f>
        <v>7146</v>
      </c>
      <c r="N350" s="418">
        <f>SUM(N343:N349)</f>
        <v>7146</v>
      </c>
      <c r="O350" s="85"/>
      <c r="P350" s="88"/>
    </row>
    <row r="351" spans="1:26" s="100" customFormat="1" x14ac:dyDescent="0.25">
      <c r="D351" s="103"/>
      <c r="E351" s="419"/>
      <c r="F351" s="103"/>
      <c r="G351" s="103"/>
      <c r="I351" s="103"/>
    </row>
    <row r="352" spans="1:26" s="100" customFormat="1" x14ac:dyDescent="0.25">
      <c r="B352" s="1888" t="s">
        <v>60</v>
      </c>
      <c r="C352" s="1888" t="s">
        <v>61</v>
      </c>
      <c r="D352" s="1890" t="s">
        <v>62</v>
      </c>
      <c r="E352" s="1890"/>
      <c r="F352" s="103"/>
      <c r="G352" s="103"/>
      <c r="I352" s="103"/>
    </row>
    <row r="353" spans="1:26" s="100" customFormat="1" x14ac:dyDescent="0.25">
      <c r="B353" s="1889"/>
      <c r="C353" s="1889"/>
      <c r="D353" s="599" t="s">
        <v>19</v>
      </c>
      <c r="E353" s="105" t="s">
        <v>20</v>
      </c>
      <c r="F353" s="103"/>
      <c r="G353" s="103"/>
      <c r="I353" s="103"/>
    </row>
    <row r="354" spans="1:26" s="100" customFormat="1" ht="18.75" x14ac:dyDescent="0.25">
      <c r="B354" s="106" t="s">
        <v>65</v>
      </c>
      <c r="C354" s="107" t="s">
        <v>1260</v>
      </c>
      <c r="D354" s="671"/>
      <c r="E354" s="671" t="s">
        <v>22</v>
      </c>
      <c r="F354" s="111"/>
      <c r="G354" s="111"/>
      <c r="H354" s="110"/>
      <c r="I354" s="111"/>
      <c r="J354" s="110"/>
      <c r="K354" s="110"/>
      <c r="L354" s="110"/>
      <c r="M354" s="110"/>
    </row>
    <row r="355" spans="1:26" s="100" customFormat="1" x14ac:dyDescent="0.25">
      <c r="B355" s="106" t="s">
        <v>66</v>
      </c>
      <c r="C355" s="107" t="s">
        <v>1261</v>
      </c>
      <c r="D355" s="671" t="s">
        <v>22</v>
      </c>
      <c r="E355" s="671"/>
      <c r="F355" s="103"/>
      <c r="G355" s="103"/>
      <c r="I355" s="103"/>
    </row>
    <row r="356" spans="1:26" s="100" customFormat="1" x14ac:dyDescent="0.25">
      <c r="B356" s="420"/>
      <c r="C356" s="421"/>
      <c r="D356" s="247"/>
      <c r="E356" s="247"/>
      <c r="F356" s="103"/>
      <c r="G356" s="103"/>
      <c r="I356" s="103"/>
    </row>
    <row r="357" spans="1:26" s="100" customFormat="1" x14ac:dyDescent="0.25">
      <c r="B357" s="420"/>
      <c r="C357" s="421"/>
      <c r="D357" s="247"/>
      <c r="E357" s="247"/>
      <c r="F357" s="103"/>
      <c r="G357" s="103"/>
      <c r="I357" s="103"/>
    </row>
    <row r="358" spans="1:26" ht="18.75" x14ac:dyDescent="0.25">
      <c r="B358" s="2298" t="s">
        <v>1269</v>
      </c>
      <c r="C358" s="2298"/>
      <c r="D358" s="2298"/>
      <c r="E358" s="2298"/>
      <c r="F358" s="2298"/>
      <c r="G358" s="2298"/>
      <c r="H358" s="2298"/>
      <c r="I358" s="2298"/>
      <c r="J358" s="2298"/>
      <c r="K358" s="2298"/>
      <c r="L358" s="2298"/>
      <c r="M358" s="2298"/>
      <c r="N358" s="2298"/>
      <c r="O358" s="2298"/>
      <c r="P358" s="2298"/>
    </row>
    <row r="359" spans="1:26" ht="15.75" thickBot="1" x14ac:dyDescent="0.3">
      <c r="M359" s="58"/>
      <c r="N359" s="58"/>
    </row>
    <row r="360" spans="1:26" s="653" customFormat="1" ht="60" x14ac:dyDescent="0.25">
      <c r="B360" s="155" t="s">
        <v>34</v>
      </c>
      <c r="C360" s="155" t="s">
        <v>35</v>
      </c>
      <c r="D360" s="155" t="s">
        <v>36</v>
      </c>
      <c r="E360" s="155" t="s">
        <v>37</v>
      </c>
      <c r="F360" s="155" t="s">
        <v>38</v>
      </c>
      <c r="G360" s="155" t="s">
        <v>39</v>
      </c>
      <c r="H360" s="155" t="s">
        <v>40</v>
      </c>
      <c r="I360" s="155" t="s">
        <v>41</v>
      </c>
      <c r="J360" s="155" t="s">
        <v>42</v>
      </c>
      <c r="K360" s="155" t="s">
        <v>43</v>
      </c>
      <c r="L360" s="155" t="s">
        <v>44</v>
      </c>
      <c r="M360" s="157" t="s">
        <v>45</v>
      </c>
      <c r="N360" s="155" t="s">
        <v>46</v>
      </c>
      <c r="O360" s="155" t="s">
        <v>47</v>
      </c>
      <c r="P360" s="601" t="s">
        <v>49</v>
      </c>
    </row>
    <row r="361" spans="1:26" s="76" customFormat="1" ht="45" x14ac:dyDescent="0.25">
      <c r="A361" s="62">
        <v>1</v>
      </c>
      <c r="B361" s="162" t="s">
        <v>1246</v>
      </c>
      <c r="C361" s="79" t="s">
        <v>1246</v>
      </c>
      <c r="D361" s="77" t="s">
        <v>1247</v>
      </c>
      <c r="E361" s="78" t="s">
        <v>1248</v>
      </c>
      <c r="F361" s="79" t="s">
        <v>19</v>
      </c>
      <c r="G361" s="159">
        <v>1</v>
      </c>
      <c r="H361" s="80">
        <v>41540</v>
      </c>
      <c r="I361" s="413">
        <v>41988</v>
      </c>
      <c r="J361" s="82" t="s">
        <v>20</v>
      </c>
      <c r="K361" s="83">
        <v>0</v>
      </c>
      <c r="L361" s="83">
        <v>12.2</v>
      </c>
      <c r="M361" s="84">
        <v>1496</v>
      </c>
      <c r="N361" s="84">
        <v>1496</v>
      </c>
      <c r="O361" s="414">
        <v>2573184753</v>
      </c>
      <c r="P361" s="422" t="s">
        <v>1263</v>
      </c>
      <c r="Q361" s="74"/>
      <c r="R361" s="75"/>
      <c r="S361" s="75"/>
      <c r="T361" s="75"/>
      <c r="U361" s="75"/>
      <c r="V361" s="75"/>
      <c r="W361" s="75"/>
      <c r="X361" s="75"/>
      <c r="Y361" s="75"/>
      <c r="Z361" s="75"/>
    </row>
    <row r="362" spans="1:26" s="76" customFormat="1" ht="45" x14ac:dyDescent="0.25">
      <c r="A362" s="62">
        <f>+A361+1</f>
        <v>2</v>
      </c>
      <c r="B362" s="1423" t="s">
        <v>1246</v>
      </c>
      <c r="C362" s="1387" t="s">
        <v>1246</v>
      </c>
      <c r="D362" s="1407" t="s">
        <v>1249</v>
      </c>
      <c r="E362" s="1408" t="s">
        <v>1250</v>
      </c>
      <c r="F362" s="1387" t="s">
        <v>19</v>
      </c>
      <c r="G362" s="1408">
        <v>1</v>
      </c>
      <c r="H362" s="1409">
        <v>41537</v>
      </c>
      <c r="I362" s="1428">
        <v>41988</v>
      </c>
      <c r="J362" s="1410" t="s">
        <v>20</v>
      </c>
      <c r="K362" s="1429">
        <v>0</v>
      </c>
      <c r="L362" s="1429">
        <v>0</v>
      </c>
      <c r="M362" s="1411">
        <v>844</v>
      </c>
      <c r="N362" s="1411">
        <v>844</v>
      </c>
      <c r="O362" s="1430">
        <v>1660607852</v>
      </c>
      <c r="P362" s="1435" t="s">
        <v>1263</v>
      </c>
      <c r="Q362" s="2249"/>
      <c r="R362" s="75"/>
      <c r="S362" s="75"/>
      <c r="T362" s="75"/>
      <c r="U362" s="75"/>
      <c r="V362" s="75"/>
      <c r="W362" s="75"/>
      <c r="X362" s="75"/>
      <c r="Y362" s="75"/>
      <c r="Z362" s="75"/>
    </row>
    <row r="363" spans="1:26" s="76" customFormat="1" ht="45" x14ac:dyDescent="0.25">
      <c r="A363" s="62">
        <v>3</v>
      </c>
      <c r="B363" s="162" t="s">
        <v>1246</v>
      </c>
      <c r="C363" s="79" t="s">
        <v>1246</v>
      </c>
      <c r="D363" s="77" t="s">
        <v>1252</v>
      </c>
      <c r="E363" s="78" t="s">
        <v>1253</v>
      </c>
      <c r="F363" s="79" t="s">
        <v>19</v>
      </c>
      <c r="G363" s="78">
        <v>1</v>
      </c>
      <c r="H363" s="80">
        <v>41548</v>
      </c>
      <c r="I363" s="413">
        <v>41988</v>
      </c>
      <c r="J363" s="82" t="s">
        <v>20</v>
      </c>
      <c r="K363" s="83">
        <v>0</v>
      </c>
      <c r="L363" s="83">
        <v>0</v>
      </c>
      <c r="M363" s="84">
        <v>1366</v>
      </c>
      <c r="N363" s="84">
        <v>1366</v>
      </c>
      <c r="O363" s="414">
        <v>2292317032</v>
      </c>
      <c r="P363" s="422" t="s">
        <v>1263</v>
      </c>
      <c r="Q363" s="2249"/>
      <c r="R363" s="75"/>
      <c r="S363" s="75"/>
      <c r="T363" s="75"/>
      <c r="U363" s="75"/>
      <c r="V363" s="75"/>
      <c r="W363" s="75"/>
      <c r="X363" s="75"/>
      <c r="Y363" s="75"/>
      <c r="Z363" s="75"/>
    </row>
    <row r="364" spans="1:26" s="76" customFormat="1" ht="45" x14ac:dyDescent="0.25">
      <c r="A364" s="62">
        <v>4</v>
      </c>
      <c r="B364" s="162" t="s">
        <v>1246</v>
      </c>
      <c r="C364" s="79" t="s">
        <v>1246</v>
      </c>
      <c r="D364" s="77" t="s">
        <v>1255</v>
      </c>
      <c r="E364" s="416">
        <v>2111591</v>
      </c>
      <c r="F364" s="79" t="s">
        <v>19</v>
      </c>
      <c r="G364" s="78">
        <v>1</v>
      </c>
      <c r="H364" s="80">
        <v>40816</v>
      </c>
      <c r="I364" s="413">
        <v>40960</v>
      </c>
      <c r="J364" s="82" t="s">
        <v>20</v>
      </c>
      <c r="K364" s="83">
        <v>0</v>
      </c>
      <c r="L364" s="83">
        <v>4.7</v>
      </c>
      <c r="M364" s="84">
        <v>860</v>
      </c>
      <c r="N364" s="84">
        <v>860</v>
      </c>
      <c r="O364" s="414">
        <v>346082714</v>
      </c>
      <c r="P364" s="422" t="s">
        <v>1263</v>
      </c>
      <c r="Q364" s="417"/>
      <c r="R364" s="75"/>
      <c r="S364" s="75"/>
      <c r="T364" s="75"/>
      <c r="U364" s="75"/>
      <c r="V364" s="75"/>
      <c r="W364" s="75"/>
      <c r="X364" s="75"/>
      <c r="Y364" s="75"/>
      <c r="Z364" s="75"/>
    </row>
    <row r="365" spans="1:26" s="76" customFormat="1" ht="45" x14ac:dyDescent="0.25">
      <c r="A365" s="62">
        <v>5</v>
      </c>
      <c r="B365" s="162" t="s">
        <v>1246</v>
      </c>
      <c r="C365" s="79" t="s">
        <v>1246</v>
      </c>
      <c r="D365" s="77" t="s">
        <v>1255</v>
      </c>
      <c r="E365" s="416">
        <v>2121352</v>
      </c>
      <c r="F365" s="79" t="s">
        <v>19</v>
      </c>
      <c r="G365" s="78">
        <v>1</v>
      </c>
      <c r="H365" s="80">
        <v>41031</v>
      </c>
      <c r="I365" s="413">
        <v>41182</v>
      </c>
      <c r="J365" s="82" t="s">
        <v>20</v>
      </c>
      <c r="K365" s="83">
        <v>0</v>
      </c>
      <c r="L365" s="83">
        <v>4.9000000000000004</v>
      </c>
      <c r="M365" s="84">
        <v>860</v>
      </c>
      <c r="N365" s="84">
        <v>860</v>
      </c>
      <c r="O365" s="414">
        <v>522444094</v>
      </c>
      <c r="P365" s="422" t="s">
        <v>1263</v>
      </c>
      <c r="Q365" s="74"/>
      <c r="R365" s="75"/>
      <c r="S365" s="75"/>
      <c r="T365" s="75"/>
      <c r="U365" s="75"/>
      <c r="V365" s="75"/>
      <c r="W365" s="75"/>
      <c r="X365" s="75"/>
      <c r="Y365" s="75"/>
      <c r="Z365" s="75"/>
    </row>
    <row r="366" spans="1:26" s="76" customFormat="1" ht="45" x14ac:dyDescent="0.25">
      <c r="A366" s="62">
        <v>6</v>
      </c>
      <c r="B366" s="162" t="s">
        <v>1246</v>
      </c>
      <c r="C366" s="79" t="s">
        <v>1246</v>
      </c>
      <c r="D366" s="77" t="s">
        <v>1255</v>
      </c>
      <c r="E366" s="416">
        <v>2130818</v>
      </c>
      <c r="F366" s="79" t="s">
        <v>19</v>
      </c>
      <c r="G366" s="78">
        <v>1</v>
      </c>
      <c r="H366" s="80">
        <v>41354</v>
      </c>
      <c r="I366" s="413">
        <v>41453</v>
      </c>
      <c r="J366" s="82" t="s">
        <v>20</v>
      </c>
      <c r="K366" s="83">
        <v>0</v>
      </c>
      <c r="L366" s="83">
        <v>3.16</v>
      </c>
      <c r="M366" s="84">
        <v>860</v>
      </c>
      <c r="N366" s="84">
        <v>860</v>
      </c>
      <c r="O366" s="414">
        <v>312692101</v>
      </c>
      <c r="P366" s="422" t="s">
        <v>1263</v>
      </c>
      <c r="Q366" s="2228"/>
      <c r="R366" s="75"/>
      <c r="S366" s="75"/>
      <c r="T366" s="75"/>
      <c r="U366" s="75"/>
      <c r="V366" s="75"/>
      <c r="W366" s="75"/>
      <c r="X366" s="75"/>
      <c r="Y366" s="75"/>
      <c r="Z366" s="75"/>
    </row>
    <row r="367" spans="1:26" s="76" customFormat="1" ht="45" x14ac:dyDescent="0.25">
      <c r="A367" s="62">
        <v>7</v>
      </c>
      <c r="B367" s="162" t="s">
        <v>1246</v>
      </c>
      <c r="C367" s="79" t="s">
        <v>1246</v>
      </c>
      <c r="D367" s="77" t="s">
        <v>1255</v>
      </c>
      <c r="E367" s="416">
        <v>2123679</v>
      </c>
      <c r="F367" s="79" t="s">
        <v>19</v>
      </c>
      <c r="G367" s="78">
        <v>1</v>
      </c>
      <c r="H367" s="80">
        <v>41193</v>
      </c>
      <c r="I367" s="413">
        <v>41258</v>
      </c>
      <c r="J367" s="82" t="s">
        <v>20</v>
      </c>
      <c r="K367" s="83">
        <v>0</v>
      </c>
      <c r="L367" s="83">
        <v>2.1</v>
      </c>
      <c r="M367" s="84">
        <v>860</v>
      </c>
      <c r="N367" s="84">
        <v>860</v>
      </c>
      <c r="O367" s="414">
        <v>262951995</v>
      </c>
      <c r="P367" s="422" t="s">
        <v>1263</v>
      </c>
      <c r="Q367" s="2229"/>
      <c r="R367" s="75"/>
      <c r="S367" s="75"/>
      <c r="T367" s="75"/>
      <c r="U367" s="75"/>
      <c r="V367" s="75"/>
      <c r="W367" s="75"/>
      <c r="X367" s="75"/>
      <c r="Y367" s="75"/>
      <c r="Z367" s="75"/>
    </row>
    <row r="368" spans="1:26" s="76" customFormat="1" ht="30" x14ac:dyDescent="0.25">
      <c r="A368" s="62"/>
      <c r="B368" s="1431" t="s">
        <v>1246</v>
      </c>
      <c r="C368" s="1413" t="s">
        <v>1246</v>
      </c>
      <c r="D368" s="1412" t="s">
        <v>1249</v>
      </c>
      <c r="E368" s="1414" t="s">
        <v>1250</v>
      </c>
      <c r="F368" s="1413" t="s">
        <v>19</v>
      </c>
      <c r="G368" s="1414">
        <v>1</v>
      </c>
      <c r="H368" s="1425">
        <v>41537</v>
      </c>
      <c r="I368" s="1426">
        <v>41988</v>
      </c>
      <c r="J368" s="1432" t="s">
        <v>20</v>
      </c>
      <c r="K368" s="1433">
        <v>12.2</v>
      </c>
      <c r="L368" s="1433">
        <v>0</v>
      </c>
      <c r="M368" s="1436">
        <v>844</v>
      </c>
      <c r="N368" s="1436">
        <v>844</v>
      </c>
      <c r="O368" s="1437">
        <v>1660607852</v>
      </c>
      <c r="P368" s="1438"/>
      <c r="Q368" s="449"/>
      <c r="R368" s="75"/>
      <c r="S368" s="75"/>
      <c r="T368" s="75"/>
      <c r="U368" s="75"/>
      <c r="V368" s="75"/>
      <c r="W368" s="75"/>
      <c r="X368" s="75"/>
      <c r="Y368" s="75"/>
      <c r="Z368" s="75"/>
    </row>
    <row r="369" spans="1:26" s="76" customFormat="1" ht="30" x14ac:dyDescent="0.25">
      <c r="A369" s="62"/>
      <c r="B369" s="1431" t="s">
        <v>1246</v>
      </c>
      <c r="C369" s="1413" t="s">
        <v>1246</v>
      </c>
      <c r="D369" s="1412" t="s">
        <v>458</v>
      </c>
      <c r="E369" s="1424">
        <v>1005</v>
      </c>
      <c r="F369" s="1413" t="s">
        <v>19</v>
      </c>
      <c r="G369" s="1414">
        <v>1</v>
      </c>
      <c r="H369" s="1425">
        <v>40772</v>
      </c>
      <c r="I369" s="1426">
        <v>40942</v>
      </c>
      <c r="J369" s="1432" t="s">
        <v>20</v>
      </c>
      <c r="K369" s="1433">
        <v>5.6</v>
      </c>
      <c r="L369" s="1433">
        <v>0</v>
      </c>
      <c r="M369" s="1436">
        <v>284</v>
      </c>
      <c r="N369" s="84">
        <v>284</v>
      </c>
      <c r="O369" s="414"/>
      <c r="P369" s="422"/>
      <c r="Q369" s="449"/>
      <c r="R369" s="75"/>
      <c r="S369" s="75"/>
      <c r="T369" s="75"/>
      <c r="U369" s="75"/>
      <c r="V369" s="75"/>
      <c r="W369" s="75"/>
      <c r="X369" s="75"/>
      <c r="Y369" s="75"/>
      <c r="Z369" s="75"/>
    </row>
    <row r="370" spans="1:26" s="76" customFormat="1" ht="30" x14ac:dyDescent="0.25">
      <c r="A370" s="62"/>
      <c r="B370" s="1431" t="s">
        <v>1246</v>
      </c>
      <c r="C370" s="1413" t="s">
        <v>1246</v>
      </c>
      <c r="D370" s="1412" t="s">
        <v>458</v>
      </c>
      <c r="E370" s="1424">
        <v>1350</v>
      </c>
      <c r="F370" s="1413" t="s">
        <v>19</v>
      </c>
      <c r="G370" s="1414">
        <v>1</v>
      </c>
      <c r="H370" s="1425">
        <v>41031</v>
      </c>
      <c r="I370" s="1426">
        <v>41182</v>
      </c>
      <c r="J370" s="1432" t="s">
        <v>20</v>
      </c>
      <c r="K370" s="1433">
        <v>4.9000000000000004</v>
      </c>
      <c r="L370" s="1433">
        <v>0</v>
      </c>
      <c r="M370" s="1436">
        <v>284</v>
      </c>
      <c r="N370" s="1436">
        <v>284</v>
      </c>
      <c r="O370" s="1437"/>
      <c r="P370" s="1438"/>
      <c r="Q370" s="449"/>
      <c r="R370" s="75"/>
      <c r="S370" s="75"/>
      <c r="T370" s="75"/>
      <c r="U370" s="75"/>
      <c r="V370" s="75"/>
      <c r="W370" s="75"/>
      <c r="X370" s="75"/>
      <c r="Y370" s="75"/>
      <c r="Z370" s="75"/>
    </row>
    <row r="371" spans="1:26" s="76" customFormat="1" ht="30" x14ac:dyDescent="0.25">
      <c r="A371" s="62"/>
      <c r="B371" s="1431" t="s">
        <v>1246</v>
      </c>
      <c r="C371" s="1413" t="s">
        <v>1246</v>
      </c>
      <c r="D371" s="77" t="s">
        <v>458</v>
      </c>
      <c r="E371" s="416">
        <v>3429</v>
      </c>
      <c r="F371" s="79" t="s">
        <v>19</v>
      </c>
      <c r="G371" s="78">
        <v>1</v>
      </c>
      <c r="H371" s="80">
        <v>41193</v>
      </c>
      <c r="I371" s="413">
        <v>41258</v>
      </c>
      <c r="J371" s="82" t="s">
        <v>20</v>
      </c>
      <c r="K371" s="83">
        <v>2.1</v>
      </c>
      <c r="L371" s="83">
        <v>0</v>
      </c>
      <c r="M371" s="84">
        <v>284</v>
      </c>
      <c r="N371" s="84">
        <v>284</v>
      </c>
      <c r="O371" s="414"/>
      <c r="P371" s="422"/>
      <c r="Q371" s="449"/>
      <c r="R371" s="75"/>
      <c r="S371" s="75"/>
      <c r="T371" s="75"/>
      <c r="U371" s="75"/>
      <c r="V371" s="75"/>
      <c r="W371" s="75"/>
      <c r="X371" s="75"/>
      <c r="Y371" s="75"/>
      <c r="Z371" s="75"/>
    </row>
    <row r="372" spans="1:26" s="76" customFormat="1" x14ac:dyDescent="0.25">
      <c r="A372" s="62"/>
      <c r="B372" s="1431" t="s">
        <v>1246</v>
      </c>
      <c r="C372" s="79"/>
      <c r="D372" s="77"/>
      <c r="E372" s="416"/>
      <c r="F372" s="79"/>
      <c r="G372" s="78"/>
      <c r="H372" s="80"/>
      <c r="I372" s="413"/>
      <c r="J372" s="82"/>
      <c r="K372" s="83"/>
      <c r="L372" s="83"/>
      <c r="M372" s="84"/>
      <c r="N372" s="84"/>
      <c r="O372" s="414"/>
      <c r="P372" s="422"/>
      <c r="Q372" s="449"/>
      <c r="R372" s="75"/>
      <c r="S372" s="75"/>
      <c r="T372" s="75"/>
      <c r="U372" s="75"/>
      <c r="V372" s="75"/>
      <c r="W372" s="75"/>
      <c r="X372" s="75"/>
      <c r="Y372" s="75"/>
      <c r="Z372" s="75"/>
    </row>
    <row r="373" spans="1:26" s="76" customFormat="1" x14ac:dyDescent="0.25">
      <c r="A373" s="62"/>
      <c r="B373" s="162" t="s">
        <v>29</v>
      </c>
      <c r="C373" s="79"/>
      <c r="D373" s="77"/>
      <c r="E373" s="84"/>
      <c r="F373" s="79"/>
      <c r="G373" s="79"/>
      <c r="H373" s="81"/>
      <c r="I373" s="81"/>
      <c r="J373" s="82"/>
      <c r="K373" s="418">
        <v>24.8</v>
      </c>
      <c r="L373" s="418">
        <f>SUM(L361:L371)</f>
        <v>27.06</v>
      </c>
      <c r="M373" s="418">
        <f>SUM(M361:M367)</f>
        <v>7146</v>
      </c>
      <c r="N373" s="418">
        <f>SUM(N361:N367)</f>
        <v>7146</v>
      </c>
      <c r="O373" s="85"/>
      <c r="P373" s="88"/>
    </row>
    <row r="374" spans="1:26" s="100" customFormat="1" x14ac:dyDescent="0.25">
      <c r="D374" s="103"/>
      <c r="E374" s="419"/>
      <c r="F374" s="103"/>
      <c r="G374" s="103"/>
      <c r="I374" s="103"/>
    </row>
    <row r="375" spans="1:26" s="100" customFormat="1" x14ac:dyDescent="0.25">
      <c r="B375" s="2299" t="s">
        <v>60</v>
      </c>
      <c r="C375" s="2299" t="s">
        <v>61</v>
      </c>
      <c r="D375" s="2301" t="s">
        <v>62</v>
      </c>
      <c r="E375" s="2301"/>
      <c r="F375" s="103"/>
      <c r="G375" s="103"/>
      <c r="I375" s="103"/>
    </row>
    <row r="376" spans="1:26" s="100" customFormat="1" x14ac:dyDescent="0.25">
      <c r="B376" s="2300"/>
      <c r="C376" s="2300"/>
      <c r="D376" s="1443" t="s">
        <v>19</v>
      </c>
      <c r="E376" s="1444" t="s">
        <v>20</v>
      </c>
      <c r="F376" s="103"/>
      <c r="G376" s="103"/>
      <c r="I376" s="103"/>
    </row>
    <row r="377" spans="1:26" s="100" customFormat="1" ht="18.75" x14ac:dyDescent="0.25">
      <c r="B377" s="1445" t="s">
        <v>65</v>
      </c>
      <c r="C377" s="1446" t="s">
        <v>4619</v>
      </c>
      <c r="D377" s="1420" t="s">
        <v>22</v>
      </c>
      <c r="E377" s="1420"/>
      <c r="F377" s="111"/>
      <c r="G377" s="111"/>
      <c r="H377" s="110"/>
      <c r="I377" s="111"/>
      <c r="J377" s="110"/>
      <c r="K377" s="110"/>
      <c r="L377" s="110"/>
      <c r="M377" s="110"/>
    </row>
    <row r="378" spans="1:26" s="100" customFormat="1" x14ac:dyDescent="0.25">
      <c r="B378" s="1445" t="s">
        <v>66</v>
      </c>
      <c r="C378" s="1446"/>
      <c r="D378" s="1420" t="s">
        <v>22</v>
      </c>
      <c r="E378" s="1420"/>
      <c r="F378" s="103"/>
      <c r="G378" s="103"/>
      <c r="I378" s="103"/>
    </row>
    <row r="379" spans="1:26" s="100" customFormat="1" x14ac:dyDescent="0.25">
      <c r="B379" s="420"/>
      <c r="C379" s="421"/>
      <c r="D379" s="247"/>
      <c r="E379" s="247"/>
      <c r="F379" s="103"/>
      <c r="G379" s="103"/>
      <c r="I379" s="103"/>
    </row>
    <row r="380" spans="1:26" s="100" customFormat="1" x14ac:dyDescent="0.25">
      <c r="B380" s="420"/>
      <c r="C380" s="421"/>
      <c r="D380" s="247"/>
      <c r="E380" s="247"/>
      <c r="F380" s="103"/>
      <c r="G380" s="103"/>
      <c r="I380" s="103"/>
    </row>
    <row r="381" spans="1:26" ht="18.75" x14ac:dyDescent="0.25">
      <c r="B381" s="2298" t="s">
        <v>1270</v>
      </c>
      <c r="C381" s="2298"/>
      <c r="D381" s="2298"/>
      <c r="E381" s="2298"/>
      <c r="F381" s="2298"/>
      <c r="G381" s="2298"/>
      <c r="H381" s="2298"/>
      <c r="I381" s="2298"/>
      <c r="J381" s="2298"/>
      <c r="K381" s="2298"/>
      <c r="L381" s="2298"/>
      <c r="M381" s="2298"/>
      <c r="N381" s="2298"/>
      <c r="O381" s="2298"/>
      <c r="P381" s="2298"/>
    </row>
    <row r="382" spans="1:26" ht="15.75" thickBot="1" x14ac:dyDescent="0.3">
      <c r="M382" s="58"/>
      <c r="N382" s="58"/>
    </row>
    <row r="383" spans="1:26" s="653" customFormat="1" ht="60" x14ac:dyDescent="0.25">
      <c r="B383" s="155" t="s">
        <v>34</v>
      </c>
      <c r="C383" s="155" t="s">
        <v>35</v>
      </c>
      <c r="D383" s="155" t="s">
        <v>36</v>
      </c>
      <c r="E383" s="155" t="s">
        <v>37</v>
      </c>
      <c r="F383" s="155" t="s">
        <v>38</v>
      </c>
      <c r="G383" s="155" t="s">
        <v>39</v>
      </c>
      <c r="H383" s="155" t="s">
        <v>40</v>
      </c>
      <c r="I383" s="155" t="s">
        <v>41</v>
      </c>
      <c r="J383" s="155" t="s">
        <v>42</v>
      </c>
      <c r="K383" s="155" t="s">
        <v>43</v>
      </c>
      <c r="L383" s="155" t="s">
        <v>44</v>
      </c>
      <c r="M383" s="157" t="s">
        <v>45</v>
      </c>
      <c r="N383" s="155" t="s">
        <v>46</v>
      </c>
      <c r="O383" s="155" t="s">
        <v>47</v>
      </c>
      <c r="P383" s="601" t="s">
        <v>49</v>
      </c>
    </row>
    <row r="384" spans="1:26" s="76" customFormat="1" ht="45" x14ac:dyDescent="0.25">
      <c r="A384" s="62">
        <v>1</v>
      </c>
      <c r="B384" s="162" t="s">
        <v>1246</v>
      </c>
      <c r="C384" s="79" t="s">
        <v>1246</v>
      </c>
      <c r="D384" s="77" t="s">
        <v>1247</v>
      </c>
      <c r="E384" s="78" t="s">
        <v>1248</v>
      </c>
      <c r="F384" s="79" t="s">
        <v>19</v>
      </c>
      <c r="G384" s="159">
        <v>1</v>
      </c>
      <c r="H384" s="80">
        <v>41540</v>
      </c>
      <c r="I384" s="413">
        <v>41988</v>
      </c>
      <c r="J384" s="82" t="s">
        <v>20</v>
      </c>
      <c r="K384" s="83">
        <v>12.2</v>
      </c>
      <c r="L384" s="83">
        <v>0</v>
      </c>
      <c r="M384" s="84">
        <v>1496</v>
      </c>
      <c r="N384" s="84">
        <v>1496</v>
      </c>
      <c r="O384" s="414">
        <v>2573184753</v>
      </c>
      <c r="P384" s="422" t="s">
        <v>1263</v>
      </c>
      <c r="Q384" s="74"/>
      <c r="R384" s="75"/>
      <c r="S384" s="75"/>
      <c r="T384" s="75"/>
      <c r="U384" s="75"/>
      <c r="V384" s="75"/>
      <c r="W384" s="75"/>
      <c r="X384" s="75"/>
      <c r="Y384" s="75"/>
      <c r="Z384" s="75"/>
    </row>
    <row r="385" spans="1:26" s="76" customFormat="1" ht="45" x14ac:dyDescent="0.25">
      <c r="A385" s="62">
        <f>+A384+1</f>
        <v>2</v>
      </c>
      <c r="B385" s="162" t="s">
        <v>1246</v>
      </c>
      <c r="C385" s="79" t="s">
        <v>1246</v>
      </c>
      <c r="D385" s="77" t="s">
        <v>1249</v>
      </c>
      <c r="E385" s="78" t="s">
        <v>1250</v>
      </c>
      <c r="F385" s="79" t="s">
        <v>19</v>
      </c>
      <c r="G385" s="78">
        <v>1</v>
      </c>
      <c r="H385" s="80">
        <v>41537</v>
      </c>
      <c r="I385" s="413">
        <v>41988</v>
      </c>
      <c r="J385" s="82" t="s">
        <v>20</v>
      </c>
      <c r="K385" s="83">
        <v>0</v>
      </c>
      <c r="L385" s="83">
        <v>12.2</v>
      </c>
      <c r="M385" s="84">
        <v>844</v>
      </c>
      <c r="N385" s="84">
        <v>844</v>
      </c>
      <c r="O385" s="414">
        <v>1660607852</v>
      </c>
      <c r="P385" s="422" t="s">
        <v>1263</v>
      </c>
      <c r="Q385" s="2249"/>
      <c r="R385" s="75"/>
      <c r="S385" s="75"/>
      <c r="T385" s="75"/>
      <c r="U385" s="75"/>
      <c r="V385" s="75"/>
      <c r="W385" s="75"/>
      <c r="X385" s="75"/>
      <c r="Y385" s="75"/>
      <c r="Z385" s="75"/>
    </row>
    <row r="386" spans="1:26" s="76" customFormat="1" ht="45" x14ac:dyDescent="0.25">
      <c r="A386" s="62">
        <v>3</v>
      </c>
      <c r="B386" s="162" t="s">
        <v>1246</v>
      </c>
      <c r="C386" s="79" t="s">
        <v>1246</v>
      </c>
      <c r="D386" s="77" t="s">
        <v>1252</v>
      </c>
      <c r="E386" s="78" t="s">
        <v>1253</v>
      </c>
      <c r="F386" s="79" t="s">
        <v>19</v>
      </c>
      <c r="G386" s="78">
        <v>1</v>
      </c>
      <c r="H386" s="80">
        <v>41548</v>
      </c>
      <c r="I386" s="413">
        <v>41988</v>
      </c>
      <c r="J386" s="82" t="s">
        <v>20</v>
      </c>
      <c r="K386" s="83">
        <v>0</v>
      </c>
      <c r="L386" s="83">
        <v>11.9</v>
      </c>
      <c r="M386" s="84">
        <v>1366</v>
      </c>
      <c r="N386" s="84">
        <v>1366</v>
      </c>
      <c r="O386" s="414">
        <v>2292317032</v>
      </c>
      <c r="P386" s="422" t="s">
        <v>1263</v>
      </c>
      <c r="Q386" s="2249"/>
      <c r="R386" s="75"/>
      <c r="S386" s="75"/>
      <c r="T386" s="75"/>
      <c r="U386" s="75"/>
      <c r="V386" s="75"/>
      <c r="W386" s="75"/>
      <c r="X386" s="75"/>
      <c r="Y386" s="75"/>
      <c r="Z386" s="75"/>
    </row>
    <row r="387" spans="1:26" s="76" customFormat="1" ht="45" x14ac:dyDescent="0.25">
      <c r="A387" s="62">
        <v>4</v>
      </c>
      <c r="B387" s="162" t="s">
        <v>1246</v>
      </c>
      <c r="C387" s="79" t="s">
        <v>1246</v>
      </c>
      <c r="D387" s="77" t="s">
        <v>1255</v>
      </c>
      <c r="E387" s="416">
        <v>2111591</v>
      </c>
      <c r="F387" s="79" t="s">
        <v>19</v>
      </c>
      <c r="G387" s="78">
        <v>1</v>
      </c>
      <c r="H387" s="80">
        <v>40816</v>
      </c>
      <c r="I387" s="413">
        <v>40960</v>
      </c>
      <c r="J387" s="82" t="s">
        <v>20</v>
      </c>
      <c r="K387" s="83">
        <v>4.7</v>
      </c>
      <c r="L387" s="83">
        <v>0</v>
      </c>
      <c r="M387" s="84">
        <v>860</v>
      </c>
      <c r="N387" s="84">
        <v>860</v>
      </c>
      <c r="O387" s="414">
        <v>346082714</v>
      </c>
      <c r="P387" s="422" t="s">
        <v>1263</v>
      </c>
      <c r="Q387" s="417"/>
      <c r="R387" s="75"/>
      <c r="S387" s="75"/>
      <c r="T387" s="75"/>
      <c r="U387" s="75"/>
      <c r="V387" s="75"/>
      <c r="W387" s="75"/>
      <c r="X387" s="75"/>
      <c r="Y387" s="75"/>
      <c r="Z387" s="75"/>
    </row>
    <row r="388" spans="1:26" s="76" customFormat="1" ht="45" x14ac:dyDescent="0.25">
      <c r="A388" s="62">
        <v>5</v>
      </c>
      <c r="B388" s="162" t="s">
        <v>1246</v>
      </c>
      <c r="C388" s="79" t="s">
        <v>1246</v>
      </c>
      <c r="D388" s="77" t="s">
        <v>1255</v>
      </c>
      <c r="E388" s="416">
        <v>2121352</v>
      </c>
      <c r="F388" s="79" t="s">
        <v>19</v>
      </c>
      <c r="G388" s="78">
        <v>1</v>
      </c>
      <c r="H388" s="80">
        <v>41031</v>
      </c>
      <c r="I388" s="413">
        <v>41182</v>
      </c>
      <c r="J388" s="82" t="s">
        <v>20</v>
      </c>
      <c r="K388" s="83">
        <v>4.9000000000000004</v>
      </c>
      <c r="L388" s="83">
        <v>0</v>
      </c>
      <c r="M388" s="84">
        <v>860</v>
      </c>
      <c r="N388" s="84">
        <v>860</v>
      </c>
      <c r="O388" s="414">
        <v>522444094</v>
      </c>
      <c r="P388" s="422" t="s">
        <v>1263</v>
      </c>
      <c r="Q388" s="74"/>
      <c r="R388" s="75"/>
      <c r="S388" s="75"/>
      <c r="T388" s="75"/>
      <c r="U388" s="75"/>
      <c r="V388" s="75"/>
      <c r="W388" s="75"/>
      <c r="X388" s="75"/>
      <c r="Y388" s="75"/>
      <c r="Z388" s="75"/>
    </row>
    <row r="389" spans="1:26" s="76" customFormat="1" ht="45" x14ac:dyDescent="0.25">
      <c r="A389" s="62">
        <v>6</v>
      </c>
      <c r="B389" s="162" t="s">
        <v>1246</v>
      </c>
      <c r="C389" s="79" t="s">
        <v>1246</v>
      </c>
      <c r="D389" s="77" t="s">
        <v>1255</v>
      </c>
      <c r="E389" s="416">
        <v>2130818</v>
      </c>
      <c r="F389" s="79" t="s">
        <v>19</v>
      </c>
      <c r="G389" s="78">
        <v>1</v>
      </c>
      <c r="H389" s="80">
        <v>41354</v>
      </c>
      <c r="I389" s="413">
        <v>41453</v>
      </c>
      <c r="J389" s="82" t="s">
        <v>20</v>
      </c>
      <c r="K389" s="83">
        <v>3.16</v>
      </c>
      <c r="L389" s="83">
        <v>0</v>
      </c>
      <c r="M389" s="84">
        <v>860</v>
      </c>
      <c r="N389" s="84">
        <v>860</v>
      </c>
      <c r="O389" s="414">
        <v>312692101</v>
      </c>
      <c r="P389" s="422" t="s">
        <v>1263</v>
      </c>
      <c r="Q389" s="2228"/>
      <c r="R389" s="75"/>
      <c r="S389" s="75"/>
      <c r="T389" s="75"/>
      <c r="U389" s="75"/>
      <c r="V389" s="75"/>
      <c r="W389" s="75"/>
      <c r="X389" s="75"/>
      <c r="Y389" s="75"/>
      <c r="Z389" s="75"/>
    </row>
    <row r="390" spans="1:26" s="76" customFormat="1" ht="45" x14ac:dyDescent="0.25">
      <c r="A390" s="62">
        <v>7</v>
      </c>
      <c r="B390" s="162" t="s">
        <v>1246</v>
      </c>
      <c r="C390" s="79" t="s">
        <v>1246</v>
      </c>
      <c r="D390" s="77" t="s">
        <v>1255</v>
      </c>
      <c r="E390" s="416">
        <v>2123679</v>
      </c>
      <c r="F390" s="79" t="s">
        <v>19</v>
      </c>
      <c r="G390" s="78">
        <v>1</v>
      </c>
      <c r="H390" s="80">
        <v>41193</v>
      </c>
      <c r="I390" s="413">
        <v>41258</v>
      </c>
      <c r="J390" s="82" t="s">
        <v>20</v>
      </c>
      <c r="K390" s="83">
        <v>2.1</v>
      </c>
      <c r="L390" s="83">
        <v>0</v>
      </c>
      <c r="M390" s="84">
        <v>860</v>
      </c>
      <c r="N390" s="84">
        <v>860</v>
      </c>
      <c r="O390" s="414">
        <v>262951995</v>
      </c>
      <c r="P390" s="422" t="s">
        <v>1263</v>
      </c>
      <c r="Q390" s="2229"/>
      <c r="R390" s="75"/>
      <c r="S390" s="75"/>
      <c r="T390" s="75"/>
      <c r="U390" s="75"/>
      <c r="V390" s="75"/>
      <c r="W390" s="75"/>
      <c r="X390" s="75"/>
      <c r="Y390" s="75"/>
      <c r="Z390" s="75"/>
    </row>
    <row r="391" spans="1:26" s="76" customFormat="1" x14ac:dyDescent="0.25">
      <c r="A391" s="62"/>
      <c r="B391" s="162" t="s">
        <v>29</v>
      </c>
      <c r="C391" s="79"/>
      <c r="D391" s="77"/>
      <c r="E391" s="84"/>
      <c r="F391" s="79"/>
      <c r="G391" s="79"/>
      <c r="H391" s="81"/>
      <c r="I391" s="81"/>
      <c r="J391" s="82"/>
      <c r="K391" s="418">
        <f>SUM(K384:K390)</f>
        <v>27.06</v>
      </c>
      <c r="L391" s="418">
        <f t="shared" ref="L391" si="5">SUM(L384:L390)</f>
        <v>24.1</v>
      </c>
      <c r="M391" s="418">
        <f>SUM(M384:M390)</f>
        <v>7146</v>
      </c>
      <c r="N391" s="418">
        <f>SUM(N384:N390)</f>
        <v>7146</v>
      </c>
      <c r="O391" s="85"/>
      <c r="P391" s="88"/>
    </row>
    <row r="392" spans="1:26" s="100" customFormat="1" x14ac:dyDescent="0.25">
      <c r="D392" s="103"/>
      <c r="E392" s="419"/>
      <c r="F392" s="103"/>
      <c r="G392" s="103"/>
      <c r="I392" s="103"/>
    </row>
    <row r="393" spans="1:26" s="100" customFormat="1" x14ac:dyDescent="0.25">
      <c r="B393" s="1888" t="s">
        <v>60</v>
      </c>
      <c r="C393" s="1888" t="s">
        <v>61</v>
      </c>
      <c r="D393" s="1890" t="s">
        <v>62</v>
      </c>
      <c r="E393" s="1890"/>
      <c r="F393" s="103"/>
      <c r="G393" s="103"/>
      <c r="I393" s="103"/>
    </row>
    <row r="394" spans="1:26" s="100" customFormat="1" x14ac:dyDescent="0.25">
      <c r="B394" s="1889"/>
      <c r="C394" s="1889"/>
      <c r="D394" s="599" t="s">
        <v>19</v>
      </c>
      <c r="E394" s="105" t="s">
        <v>20</v>
      </c>
      <c r="F394" s="103"/>
      <c r="G394" s="103"/>
      <c r="I394" s="103"/>
    </row>
    <row r="395" spans="1:26" s="100" customFormat="1" ht="18.75" x14ac:dyDescent="0.25">
      <c r="B395" s="106" t="s">
        <v>65</v>
      </c>
      <c r="C395" s="107" t="s">
        <v>1260</v>
      </c>
      <c r="D395" s="671"/>
      <c r="E395" s="671" t="s">
        <v>22</v>
      </c>
      <c r="F395" s="111"/>
      <c r="G395" s="111"/>
      <c r="H395" s="110"/>
      <c r="I395" s="111"/>
      <c r="J395" s="110"/>
      <c r="K395" s="110"/>
      <c r="L395" s="110"/>
      <c r="M395" s="110"/>
    </row>
    <row r="396" spans="1:26" s="100" customFormat="1" x14ac:dyDescent="0.25">
      <c r="B396" s="106" t="s">
        <v>66</v>
      </c>
      <c r="C396" s="107"/>
      <c r="D396" s="671"/>
      <c r="E396" s="671" t="s">
        <v>22</v>
      </c>
      <c r="F396" s="103"/>
      <c r="G396" s="103"/>
      <c r="I396" s="103"/>
    </row>
    <row r="397" spans="1:26" s="100" customFormat="1" x14ac:dyDescent="0.25">
      <c r="B397" s="420"/>
      <c r="C397" s="421"/>
      <c r="D397" s="247"/>
      <c r="E397" s="247"/>
      <c r="F397" s="103"/>
      <c r="G397" s="103"/>
      <c r="I397" s="103"/>
    </row>
    <row r="398" spans="1:26" s="100" customFormat="1" x14ac:dyDescent="0.25">
      <c r="B398" s="420"/>
      <c r="C398" s="421"/>
      <c r="D398" s="247"/>
      <c r="E398" s="247"/>
      <c r="F398" s="103"/>
      <c r="G398" s="103"/>
      <c r="I398" s="103"/>
    </row>
    <row r="399" spans="1:26" ht="18.75" x14ac:dyDescent="0.25">
      <c r="B399" s="2298" t="s">
        <v>1271</v>
      </c>
      <c r="C399" s="2298"/>
      <c r="D399" s="2298"/>
      <c r="E399" s="2298"/>
      <c r="F399" s="2298"/>
      <c r="G399" s="2298"/>
      <c r="H399" s="2298"/>
      <c r="I399" s="2298"/>
      <c r="J399" s="2298"/>
      <c r="K399" s="2298"/>
      <c r="L399" s="2298"/>
      <c r="M399" s="2298"/>
      <c r="N399" s="2298"/>
      <c r="O399" s="2298"/>
      <c r="P399" s="2298"/>
    </row>
    <row r="400" spans="1:26" ht="15.75" thickBot="1" x14ac:dyDescent="0.3">
      <c r="M400" s="58"/>
      <c r="N400" s="58"/>
    </row>
    <row r="401" spans="1:26" s="653" customFormat="1" ht="60" x14ac:dyDescent="0.25">
      <c r="B401" s="155" t="s">
        <v>34</v>
      </c>
      <c r="C401" s="155" t="s">
        <v>35</v>
      </c>
      <c r="D401" s="155" t="s">
        <v>36</v>
      </c>
      <c r="E401" s="155" t="s">
        <v>37</v>
      </c>
      <c r="F401" s="155" t="s">
        <v>38</v>
      </c>
      <c r="G401" s="155" t="s">
        <v>39</v>
      </c>
      <c r="H401" s="155" t="s">
        <v>40</v>
      </c>
      <c r="I401" s="155" t="s">
        <v>41</v>
      </c>
      <c r="J401" s="155" t="s">
        <v>42</v>
      </c>
      <c r="K401" s="155" t="s">
        <v>43</v>
      </c>
      <c r="L401" s="155" t="s">
        <v>44</v>
      </c>
      <c r="M401" s="157" t="s">
        <v>45</v>
      </c>
      <c r="N401" s="155" t="s">
        <v>46</v>
      </c>
      <c r="O401" s="155" t="s">
        <v>47</v>
      </c>
      <c r="P401" s="601" t="s">
        <v>49</v>
      </c>
    </row>
    <row r="402" spans="1:26" s="76" customFormat="1" ht="45" x14ac:dyDescent="0.25">
      <c r="A402" s="62">
        <v>1</v>
      </c>
      <c r="B402" s="162" t="s">
        <v>1246</v>
      </c>
      <c r="C402" s="79" t="s">
        <v>1246</v>
      </c>
      <c r="D402" s="77" t="s">
        <v>1247</v>
      </c>
      <c r="E402" s="78" t="s">
        <v>1248</v>
      </c>
      <c r="F402" s="79" t="s">
        <v>19</v>
      </c>
      <c r="G402" s="159">
        <v>1</v>
      </c>
      <c r="H402" s="80">
        <v>41540</v>
      </c>
      <c r="I402" s="413">
        <v>41988</v>
      </c>
      <c r="J402" s="82" t="s">
        <v>20</v>
      </c>
      <c r="K402" s="83">
        <v>12.2</v>
      </c>
      <c r="L402" s="83">
        <v>0</v>
      </c>
      <c r="M402" s="84">
        <v>1496</v>
      </c>
      <c r="N402" s="84">
        <v>1496</v>
      </c>
      <c r="O402" s="414">
        <v>2573184753</v>
      </c>
      <c r="P402" s="422" t="s">
        <v>1263</v>
      </c>
      <c r="Q402" s="74"/>
      <c r="R402" s="75"/>
      <c r="S402" s="75"/>
      <c r="T402" s="75"/>
      <c r="U402" s="75"/>
      <c r="V402" s="75"/>
      <c r="W402" s="75"/>
      <c r="X402" s="75"/>
      <c r="Y402" s="75"/>
      <c r="Z402" s="75"/>
    </row>
    <row r="403" spans="1:26" s="76" customFormat="1" ht="45" x14ac:dyDescent="0.25">
      <c r="A403" s="62">
        <f>+A402+1</f>
        <v>2</v>
      </c>
      <c r="B403" s="162" t="s">
        <v>1246</v>
      </c>
      <c r="C403" s="79" t="s">
        <v>1246</v>
      </c>
      <c r="D403" s="77" t="s">
        <v>1249</v>
      </c>
      <c r="E403" s="78" t="s">
        <v>1250</v>
      </c>
      <c r="F403" s="79" t="s">
        <v>19</v>
      </c>
      <c r="G403" s="78">
        <v>1</v>
      </c>
      <c r="H403" s="80">
        <v>41537</v>
      </c>
      <c r="I403" s="413">
        <v>41988</v>
      </c>
      <c r="J403" s="82" t="s">
        <v>20</v>
      </c>
      <c r="K403" s="83">
        <v>0</v>
      </c>
      <c r="L403" s="83">
        <v>12.2</v>
      </c>
      <c r="M403" s="84">
        <v>844</v>
      </c>
      <c r="N403" s="84">
        <v>844</v>
      </c>
      <c r="O403" s="414">
        <v>1660607852</v>
      </c>
      <c r="P403" s="422" t="s">
        <v>1263</v>
      </c>
      <c r="Q403" s="2228"/>
      <c r="R403" s="75"/>
      <c r="S403" s="75"/>
      <c r="T403" s="75"/>
      <c r="U403" s="75"/>
      <c r="V403" s="75"/>
      <c r="W403" s="75"/>
      <c r="X403" s="75"/>
      <c r="Y403" s="75"/>
      <c r="Z403" s="75"/>
    </row>
    <row r="404" spans="1:26" s="76" customFormat="1" ht="45" x14ac:dyDescent="0.25">
      <c r="A404" s="62">
        <v>3</v>
      </c>
      <c r="B404" s="162" t="s">
        <v>1246</v>
      </c>
      <c r="C404" s="79" t="s">
        <v>1246</v>
      </c>
      <c r="D404" s="77" t="s">
        <v>1252</v>
      </c>
      <c r="E404" s="78" t="s">
        <v>1253</v>
      </c>
      <c r="F404" s="79" t="s">
        <v>19</v>
      </c>
      <c r="G404" s="78">
        <v>1</v>
      </c>
      <c r="H404" s="80">
        <v>41548</v>
      </c>
      <c r="I404" s="413">
        <v>41988</v>
      </c>
      <c r="J404" s="82" t="s">
        <v>20</v>
      </c>
      <c r="K404" s="83">
        <v>0</v>
      </c>
      <c r="L404" s="83">
        <v>11.9</v>
      </c>
      <c r="M404" s="84">
        <v>1366</v>
      </c>
      <c r="N404" s="84">
        <v>1366</v>
      </c>
      <c r="O404" s="414">
        <v>2292317032</v>
      </c>
      <c r="P404" s="422" t="s">
        <v>1263</v>
      </c>
      <c r="Q404" s="2229"/>
      <c r="R404" s="75"/>
      <c r="S404" s="75"/>
      <c r="T404" s="75"/>
      <c r="U404" s="75"/>
      <c r="V404" s="75"/>
      <c r="W404" s="75"/>
      <c r="X404" s="75"/>
      <c r="Y404" s="75"/>
      <c r="Z404" s="75"/>
    </row>
    <row r="405" spans="1:26" s="76" customFormat="1" ht="45" x14ac:dyDescent="0.25">
      <c r="A405" s="62">
        <v>4</v>
      </c>
      <c r="B405" s="162" t="s">
        <v>1246</v>
      </c>
      <c r="C405" s="79" t="s">
        <v>1246</v>
      </c>
      <c r="D405" s="77" t="s">
        <v>1255</v>
      </c>
      <c r="E405" s="416">
        <v>2111591</v>
      </c>
      <c r="F405" s="79" t="s">
        <v>19</v>
      </c>
      <c r="G405" s="78">
        <v>1</v>
      </c>
      <c r="H405" s="80">
        <v>40816</v>
      </c>
      <c r="I405" s="413">
        <v>40960</v>
      </c>
      <c r="J405" s="82" t="s">
        <v>20</v>
      </c>
      <c r="K405" s="83">
        <v>4.7</v>
      </c>
      <c r="L405" s="83">
        <v>0</v>
      </c>
      <c r="M405" s="84">
        <v>860</v>
      </c>
      <c r="N405" s="84">
        <v>860</v>
      </c>
      <c r="O405" s="414">
        <v>346082714</v>
      </c>
      <c r="P405" s="422" t="s">
        <v>1263</v>
      </c>
      <c r="Q405" s="417"/>
      <c r="R405" s="75"/>
      <c r="S405" s="75"/>
      <c r="T405" s="75"/>
      <c r="U405" s="75"/>
      <c r="V405" s="75"/>
      <c r="W405" s="75"/>
      <c r="X405" s="75"/>
      <c r="Y405" s="75"/>
      <c r="Z405" s="75"/>
    </row>
    <row r="406" spans="1:26" s="76" customFormat="1" ht="45" x14ac:dyDescent="0.25">
      <c r="A406" s="62">
        <v>5</v>
      </c>
      <c r="B406" s="162" t="s">
        <v>1246</v>
      </c>
      <c r="C406" s="79" t="s">
        <v>1246</v>
      </c>
      <c r="D406" s="77" t="s">
        <v>1255</v>
      </c>
      <c r="E406" s="416">
        <v>2121352</v>
      </c>
      <c r="F406" s="79" t="s">
        <v>19</v>
      </c>
      <c r="G406" s="78">
        <v>1</v>
      </c>
      <c r="H406" s="80">
        <v>41031</v>
      </c>
      <c r="I406" s="413">
        <v>41182</v>
      </c>
      <c r="J406" s="82" t="s">
        <v>20</v>
      </c>
      <c r="K406" s="83">
        <v>4.9000000000000004</v>
      </c>
      <c r="L406" s="83">
        <v>0</v>
      </c>
      <c r="M406" s="84">
        <v>860</v>
      </c>
      <c r="N406" s="84">
        <v>860</v>
      </c>
      <c r="O406" s="414">
        <v>522444094</v>
      </c>
      <c r="P406" s="422" t="s">
        <v>1263</v>
      </c>
      <c r="Q406" s="74"/>
      <c r="R406" s="75"/>
      <c r="S406" s="75"/>
      <c r="T406" s="75"/>
      <c r="U406" s="75"/>
      <c r="V406" s="75"/>
      <c r="W406" s="75"/>
      <c r="X406" s="75"/>
      <c r="Y406" s="75"/>
      <c r="Z406" s="75"/>
    </row>
    <row r="407" spans="1:26" s="76" customFormat="1" ht="45" x14ac:dyDescent="0.25">
      <c r="A407" s="62">
        <v>6</v>
      </c>
      <c r="B407" s="162" t="s">
        <v>1246</v>
      </c>
      <c r="C407" s="79" t="s">
        <v>1246</v>
      </c>
      <c r="D407" s="77" t="s">
        <v>1255</v>
      </c>
      <c r="E407" s="416">
        <v>2130818</v>
      </c>
      <c r="F407" s="79" t="s">
        <v>19</v>
      </c>
      <c r="G407" s="78">
        <v>1</v>
      </c>
      <c r="H407" s="80">
        <v>41354</v>
      </c>
      <c r="I407" s="413">
        <v>41453</v>
      </c>
      <c r="J407" s="82" t="s">
        <v>20</v>
      </c>
      <c r="K407" s="83">
        <v>3.16</v>
      </c>
      <c r="L407" s="83">
        <v>0</v>
      </c>
      <c r="M407" s="84">
        <v>860</v>
      </c>
      <c r="N407" s="84">
        <v>860</v>
      </c>
      <c r="O407" s="414">
        <v>312692101</v>
      </c>
      <c r="P407" s="422" t="s">
        <v>1263</v>
      </c>
      <c r="Q407" s="2228"/>
      <c r="R407" s="75"/>
      <c r="S407" s="75"/>
      <c r="T407" s="75"/>
      <c r="U407" s="75"/>
      <c r="V407" s="75"/>
      <c r="W407" s="75"/>
      <c r="X407" s="75"/>
      <c r="Y407" s="75"/>
      <c r="Z407" s="75"/>
    </row>
    <row r="408" spans="1:26" s="76" customFormat="1" ht="45" x14ac:dyDescent="0.25">
      <c r="A408" s="62">
        <v>7</v>
      </c>
      <c r="B408" s="162" t="s">
        <v>1246</v>
      </c>
      <c r="C408" s="79" t="s">
        <v>1246</v>
      </c>
      <c r="D408" s="77" t="s">
        <v>1255</v>
      </c>
      <c r="E408" s="416">
        <v>2123679</v>
      </c>
      <c r="F408" s="79" t="s">
        <v>19</v>
      </c>
      <c r="G408" s="78">
        <v>1</v>
      </c>
      <c r="H408" s="80">
        <v>41193</v>
      </c>
      <c r="I408" s="413">
        <v>41258</v>
      </c>
      <c r="J408" s="82" t="s">
        <v>20</v>
      </c>
      <c r="K408" s="83">
        <v>2.1</v>
      </c>
      <c r="L408" s="83">
        <v>0</v>
      </c>
      <c r="M408" s="84">
        <v>860</v>
      </c>
      <c r="N408" s="84">
        <v>860</v>
      </c>
      <c r="O408" s="414">
        <v>262951995</v>
      </c>
      <c r="P408" s="422" t="s">
        <v>1263</v>
      </c>
      <c r="Q408" s="2229"/>
      <c r="R408" s="75"/>
      <c r="S408" s="75"/>
      <c r="T408" s="75"/>
      <c r="U408" s="75"/>
      <c r="V408" s="75"/>
      <c r="W408" s="75"/>
      <c r="X408" s="75"/>
      <c r="Y408" s="75"/>
      <c r="Z408" s="75"/>
    </row>
    <row r="409" spans="1:26" s="76" customFormat="1" x14ac:dyDescent="0.25">
      <c r="A409" s="62"/>
      <c r="B409" s="162" t="s">
        <v>29</v>
      </c>
      <c r="C409" s="79"/>
      <c r="D409" s="77"/>
      <c r="E409" s="84"/>
      <c r="F409" s="79"/>
      <c r="G409" s="79"/>
      <c r="H409" s="81"/>
      <c r="I409" s="81"/>
      <c r="J409" s="82"/>
      <c r="K409" s="418">
        <f>SUM(K402:K408)</f>
        <v>27.06</v>
      </c>
      <c r="L409" s="418">
        <f t="shared" ref="L409" si="6">SUM(L402:L408)</f>
        <v>24.1</v>
      </c>
      <c r="M409" s="418">
        <f>SUM(M402:M408)</f>
        <v>7146</v>
      </c>
      <c r="N409" s="418">
        <f>SUM(N402:N408)</f>
        <v>7146</v>
      </c>
      <c r="O409" s="85"/>
      <c r="P409" s="88"/>
    </row>
    <row r="410" spans="1:26" s="100" customFormat="1" x14ac:dyDescent="0.25">
      <c r="D410" s="103"/>
      <c r="E410" s="419"/>
      <c r="F410" s="103"/>
      <c r="G410" s="103"/>
      <c r="I410" s="103"/>
    </row>
    <row r="411" spans="1:26" s="100" customFormat="1" x14ac:dyDescent="0.25">
      <c r="B411" s="1888" t="s">
        <v>60</v>
      </c>
      <c r="C411" s="1888" t="s">
        <v>61</v>
      </c>
      <c r="D411" s="1890" t="s">
        <v>62</v>
      </c>
      <c r="E411" s="1890"/>
      <c r="F411" s="103"/>
      <c r="G411" s="103"/>
      <c r="I411" s="103"/>
    </row>
    <row r="412" spans="1:26" s="100" customFormat="1" x14ac:dyDescent="0.25">
      <c r="B412" s="1889"/>
      <c r="C412" s="1889"/>
      <c r="D412" s="599" t="s">
        <v>19</v>
      </c>
      <c r="E412" s="105" t="s">
        <v>20</v>
      </c>
      <c r="F412" s="103"/>
      <c r="G412" s="103"/>
      <c r="I412" s="103"/>
    </row>
    <row r="413" spans="1:26" s="100" customFormat="1" ht="18.75" x14ac:dyDescent="0.25">
      <c r="B413" s="106" t="s">
        <v>65</v>
      </c>
      <c r="C413" s="107" t="s">
        <v>1260</v>
      </c>
      <c r="D413" s="671"/>
      <c r="E413" s="671" t="s">
        <v>22</v>
      </c>
      <c r="F413" s="111"/>
      <c r="G413" s="111"/>
      <c r="H413" s="110"/>
      <c r="I413" s="111"/>
      <c r="J413" s="110"/>
      <c r="K413" s="110"/>
      <c r="L413" s="110"/>
      <c r="M413" s="110"/>
    </row>
    <row r="414" spans="1:26" s="100" customFormat="1" x14ac:dyDescent="0.25">
      <c r="B414" s="106" t="s">
        <v>66</v>
      </c>
      <c r="C414" s="107"/>
      <c r="D414" s="671"/>
      <c r="E414" s="671" t="s">
        <v>22</v>
      </c>
      <c r="F414" s="103"/>
      <c r="G414" s="103"/>
      <c r="I414" s="103"/>
    </row>
    <row r="415" spans="1:26" s="100" customFormat="1" x14ac:dyDescent="0.25">
      <c r="B415" s="420"/>
      <c r="C415" s="421"/>
      <c r="D415" s="247"/>
      <c r="E415" s="247"/>
      <c r="F415" s="103"/>
      <c r="G415" s="103"/>
      <c r="I415" s="103"/>
    </row>
    <row r="416" spans="1:26" s="100" customFormat="1" x14ac:dyDescent="0.25">
      <c r="B416" s="420"/>
      <c r="C416" s="421"/>
      <c r="D416" s="247"/>
      <c r="E416" s="247"/>
      <c r="F416" s="103"/>
      <c r="G416" s="103"/>
      <c r="I416" s="103"/>
    </row>
    <row r="417" spans="1:26" ht="18.75" x14ac:dyDescent="0.25">
      <c r="B417" s="2298" t="s">
        <v>1272</v>
      </c>
      <c r="C417" s="2298"/>
      <c r="D417" s="2298"/>
      <c r="E417" s="2298"/>
      <c r="F417" s="2298"/>
      <c r="G417" s="2298"/>
      <c r="H417" s="2298"/>
      <c r="I417" s="2298"/>
      <c r="J417" s="2298"/>
      <c r="K417" s="2298"/>
      <c r="L417" s="2298"/>
      <c r="M417" s="2298"/>
      <c r="N417" s="2298"/>
      <c r="O417" s="2298"/>
      <c r="P417" s="2298"/>
    </row>
    <row r="418" spans="1:26" ht="15.75" thickBot="1" x14ac:dyDescent="0.3">
      <c r="M418" s="58"/>
      <c r="N418" s="58"/>
    </row>
    <row r="419" spans="1:26" s="653" customFormat="1" ht="60" x14ac:dyDescent="0.25">
      <c r="B419" s="155" t="s">
        <v>34</v>
      </c>
      <c r="C419" s="155" t="s">
        <v>35</v>
      </c>
      <c r="D419" s="155" t="s">
        <v>36</v>
      </c>
      <c r="E419" s="155" t="s">
        <v>37</v>
      </c>
      <c r="F419" s="155" t="s">
        <v>38</v>
      </c>
      <c r="G419" s="155" t="s">
        <v>39</v>
      </c>
      <c r="H419" s="155" t="s">
        <v>40</v>
      </c>
      <c r="I419" s="155" t="s">
        <v>41</v>
      </c>
      <c r="J419" s="155" t="s">
        <v>42</v>
      </c>
      <c r="K419" s="155" t="s">
        <v>43</v>
      </c>
      <c r="L419" s="155" t="s">
        <v>44</v>
      </c>
      <c r="M419" s="157" t="s">
        <v>45</v>
      </c>
      <c r="N419" s="155" t="s">
        <v>46</v>
      </c>
      <c r="O419" s="155" t="s">
        <v>47</v>
      </c>
      <c r="P419" s="601" t="s">
        <v>49</v>
      </c>
    </row>
    <row r="420" spans="1:26" s="76" customFormat="1" ht="45" x14ac:dyDescent="0.25">
      <c r="A420" s="62">
        <v>1</v>
      </c>
      <c r="B420" s="162" t="s">
        <v>1246</v>
      </c>
      <c r="C420" s="79" t="s">
        <v>1246</v>
      </c>
      <c r="D420" s="77" t="s">
        <v>1247</v>
      </c>
      <c r="E420" s="78" t="s">
        <v>1248</v>
      </c>
      <c r="F420" s="79" t="s">
        <v>19</v>
      </c>
      <c r="G420" s="159">
        <v>1</v>
      </c>
      <c r="H420" s="80">
        <v>41540</v>
      </c>
      <c r="I420" s="413">
        <v>41988</v>
      </c>
      <c r="J420" s="82" t="s">
        <v>20</v>
      </c>
      <c r="K420" s="83">
        <v>12.2</v>
      </c>
      <c r="L420" s="83">
        <v>0</v>
      </c>
      <c r="M420" s="84">
        <v>1496</v>
      </c>
      <c r="N420" s="84">
        <v>1496</v>
      </c>
      <c r="O420" s="414">
        <v>2573184753</v>
      </c>
      <c r="P420" s="422" t="s">
        <v>1263</v>
      </c>
      <c r="Q420" s="74"/>
      <c r="R420" s="75"/>
      <c r="S420" s="75"/>
      <c r="T420" s="75"/>
      <c r="U420" s="75"/>
      <c r="V420" s="75"/>
      <c r="W420" s="75"/>
      <c r="X420" s="75"/>
      <c r="Y420" s="75"/>
      <c r="Z420" s="75"/>
    </row>
    <row r="421" spans="1:26" s="76" customFormat="1" ht="45" x14ac:dyDescent="0.25">
      <c r="A421" s="62">
        <f>+A420+1</f>
        <v>2</v>
      </c>
      <c r="B421" s="162" t="s">
        <v>1246</v>
      </c>
      <c r="C421" s="79" t="s">
        <v>1246</v>
      </c>
      <c r="D421" s="77" t="s">
        <v>1249</v>
      </c>
      <c r="E421" s="78" t="s">
        <v>1250</v>
      </c>
      <c r="F421" s="79" t="s">
        <v>19</v>
      </c>
      <c r="G421" s="78">
        <v>1</v>
      </c>
      <c r="H421" s="80">
        <v>41537</v>
      </c>
      <c r="I421" s="413">
        <v>41988</v>
      </c>
      <c r="J421" s="82" t="s">
        <v>20</v>
      </c>
      <c r="K421" s="83">
        <v>0</v>
      </c>
      <c r="L421" s="83">
        <v>12.2</v>
      </c>
      <c r="M421" s="84">
        <v>844</v>
      </c>
      <c r="N421" s="84">
        <v>844</v>
      </c>
      <c r="O421" s="414">
        <v>1660607852</v>
      </c>
      <c r="P421" s="422" t="s">
        <v>1263</v>
      </c>
      <c r="Q421" s="2228"/>
      <c r="R421" s="75"/>
      <c r="S421" s="75"/>
      <c r="T421" s="75"/>
      <c r="U421" s="75"/>
      <c r="V421" s="75"/>
      <c r="W421" s="75"/>
      <c r="X421" s="75"/>
      <c r="Y421" s="75"/>
      <c r="Z421" s="75"/>
    </row>
    <row r="422" spans="1:26" s="76" customFormat="1" ht="45" x14ac:dyDescent="0.25">
      <c r="A422" s="62">
        <v>3</v>
      </c>
      <c r="B422" s="162" t="s">
        <v>1246</v>
      </c>
      <c r="C422" s="79" t="s">
        <v>1246</v>
      </c>
      <c r="D422" s="77" t="s">
        <v>1252</v>
      </c>
      <c r="E422" s="78" t="s">
        <v>1253</v>
      </c>
      <c r="F422" s="79" t="s">
        <v>19</v>
      </c>
      <c r="G422" s="78">
        <v>1</v>
      </c>
      <c r="H422" s="80">
        <v>41548</v>
      </c>
      <c r="I422" s="413">
        <v>41988</v>
      </c>
      <c r="J422" s="82" t="s">
        <v>20</v>
      </c>
      <c r="K422" s="83">
        <v>0</v>
      </c>
      <c r="L422" s="83">
        <v>11.9</v>
      </c>
      <c r="M422" s="84">
        <v>1366</v>
      </c>
      <c r="N422" s="84">
        <v>1366</v>
      </c>
      <c r="O422" s="414">
        <v>2292317032</v>
      </c>
      <c r="P422" s="422" t="s">
        <v>1263</v>
      </c>
      <c r="Q422" s="2229"/>
      <c r="R422" s="75"/>
      <c r="S422" s="75"/>
      <c r="T422" s="75"/>
      <c r="U422" s="75"/>
      <c r="V422" s="75"/>
      <c r="W422" s="75"/>
      <c r="X422" s="75"/>
      <c r="Y422" s="75"/>
      <c r="Z422" s="75"/>
    </row>
    <row r="423" spans="1:26" s="76" customFormat="1" ht="45" x14ac:dyDescent="0.25">
      <c r="A423" s="62">
        <v>4</v>
      </c>
      <c r="B423" s="162" t="s">
        <v>1246</v>
      </c>
      <c r="C423" s="79" t="s">
        <v>1246</v>
      </c>
      <c r="D423" s="77" t="s">
        <v>1255</v>
      </c>
      <c r="E423" s="416">
        <v>2111591</v>
      </c>
      <c r="F423" s="79" t="s">
        <v>19</v>
      </c>
      <c r="G423" s="78">
        <v>1</v>
      </c>
      <c r="H423" s="80">
        <v>40816</v>
      </c>
      <c r="I423" s="413">
        <v>40960</v>
      </c>
      <c r="J423" s="82" t="s">
        <v>20</v>
      </c>
      <c r="K423" s="83">
        <v>4.7</v>
      </c>
      <c r="L423" s="83">
        <v>0</v>
      </c>
      <c r="M423" s="84">
        <v>860</v>
      </c>
      <c r="N423" s="84">
        <v>860</v>
      </c>
      <c r="O423" s="414">
        <v>346082714</v>
      </c>
      <c r="P423" s="422" t="s">
        <v>1263</v>
      </c>
      <c r="Q423" s="417"/>
      <c r="R423" s="75"/>
      <c r="S423" s="75"/>
      <c r="T423" s="75"/>
      <c r="U423" s="75"/>
      <c r="V423" s="75"/>
      <c r="W423" s="75"/>
      <c r="X423" s="75"/>
      <c r="Y423" s="75"/>
      <c r="Z423" s="75"/>
    </row>
    <row r="424" spans="1:26" s="76" customFormat="1" ht="45" x14ac:dyDescent="0.25">
      <c r="A424" s="62">
        <v>5</v>
      </c>
      <c r="B424" s="162" t="s">
        <v>1246</v>
      </c>
      <c r="C424" s="79" t="s">
        <v>1246</v>
      </c>
      <c r="D424" s="77" t="s">
        <v>1255</v>
      </c>
      <c r="E424" s="416">
        <v>2121352</v>
      </c>
      <c r="F424" s="79" t="s">
        <v>19</v>
      </c>
      <c r="G424" s="78">
        <v>1</v>
      </c>
      <c r="H424" s="80">
        <v>41031</v>
      </c>
      <c r="I424" s="413">
        <v>41182</v>
      </c>
      <c r="J424" s="82" t="s">
        <v>20</v>
      </c>
      <c r="K424" s="83">
        <v>4.9000000000000004</v>
      </c>
      <c r="L424" s="83">
        <v>0</v>
      </c>
      <c r="M424" s="84">
        <v>860</v>
      </c>
      <c r="N424" s="84">
        <v>860</v>
      </c>
      <c r="O424" s="414">
        <v>522444094</v>
      </c>
      <c r="P424" s="422" t="s">
        <v>1263</v>
      </c>
      <c r="Q424" s="74"/>
      <c r="R424" s="75"/>
      <c r="S424" s="75"/>
      <c r="T424" s="75"/>
      <c r="U424" s="75"/>
      <c r="V424" s="75"/>
      <c r="W424" s="75"/>
      <c r="X424" s="75"/>
      <c r="Y424" s="75"/>
      <c r="Z424" s="75"/>
    </row>
    <row r="425" spans="1:26" s="76" customFormat="1" ht="45" x14ac:dyDescent="0.25">
      <c r="A425" s="62">
        <v>6</v>
      </c>
      <c r="B425" s="162" t="s">
        <v>1246</v>
      </c>
      <c r="C425" s="79" t="s">
        <v>1246</v>
      </c>
      <c r="D425" s="77" t="s">
        <v>1255</v>
      </c>
      <c r="E425" s="416">
        <v>2130818</v>
      </c>
      <c r="F425" s="79" t="s">
        <v>19</v>
      </c>
      <c r="G425" s="78">
        <v>1</v>
      </c>
      <c r="H425" s="80">
        <v>41354</v>
      </c>
      <c r="I425" s="413">
        <v>41453</v>
      </c>
      <c r="J425" s="82" t="s">
        <v>20</v>
      </c>
      <c r="K425" s="83">
        <v>3.16</v>
      </c>
      <c r="L425" s="83">
        <v>0</v>
      </c>
      <c r="M425" s="84">
        <v>860</v>
      </c>
      <c r="N425" s="84">
        <v>860</v>
      </c>
      <c r="O425" s="414">
        <v>312692101</v>
      </c>
      <c r="P425" s="422" t="s">
        <v>1263</v>
      </c>
      <c r="Q425" s="2228"/>
      <c r="R425" s="75"/>
      <c r="S425" s="75"/>
      <c r="T425" s="75"/>
      <c r="U425" s="75"/>
      <c r="V425" s="75"/>
      <c r="W425" s="75"/>
      <c r="X425" s="75"/>
      <c r="Y425" s="75"/>
      <c r="Z425" s="75"/>
    </row>
    <row r="426" spans="1:26" s="76" customFormat="1" ht="45" x14ac:dyDescent="0.25">
      <c r="A426" s="62">
        <v>7</v>
      </c>
      <c r="B426" s="162" t="s">
        <v>1246</v>
      </c>
      <c r="C426" s="79" t="s">
        <v>1246</v>
      </c>
      <c r="D426" s="77" t="s">
        <v>1255</v>
      </c>
      <c r="E426" s="416">
        <v>2123679</v>
      </c>
      <c r="F426" s="79" t="s">
        <v>19</v>
      </c>
      <c r="G426" s="78">
        <v>1</v>
      </c>
      <c r="H426" s="80">
        <v>41193</v>
      </c>
      <c r="I426" s="413">
        <v>41258</v>
      </c>
      <c r="J426" s="82" t="s">
        <v>20</v>
      </c>
      <c r="K426" s="83">
        <v>2.1</v>
      </c>
      <c r="L426" s="83">
        <v>0</v>
      </c>
      <c r="M426" s="84">
        <v>860</v>
      </c>
      <c r="N426" s="84">
        <v>860</v>
      </c>
      <c r="O426" s="414">
        <v>262951995</v>
      </c>
      <c r="P426" s="422" t="s">
        <v>1263</v>
      </c>
      <c r="Q426" s="2229"/>
      <c r="R426" s="75"/>
      <c r="S426" s="75"/>
      <c r="T426" s="75"/>
      <c r="U426" s="75"/>
      <c r="V426" s="75"/>
      <c r="W426" s="75"/>
      <c r="X426" s="75"/>
      <c r="Y426" s="75"/>
      <c r="Z426" s="75"/>
    </row>
    <row r="427" spans="1:26" s="76" customFormat="1" x14ac:dyDescent="0.25">
      <c r="A427" s="62"/>
      <c r="B427" s="162" t="s">
        <v>29</v>
      </c>
      <c r="C427" s="79"/>
      <c r="D427" s="77"/>
      <c r="E427" s="84"/>
      <c r="F427" s="79"/>
      <c r="G427" s="79"/>
      <c r="H427" s="81"/>
      <c r="I427" s="81"/>
      <c r="J427" s="82"/>
      <c r="K427" s="418">
        <f>SUM(K420:K426)</f>
        <v>27.06</v>
      </c>
      <c r="L427" s="418">
        <f t="shared" ref="L427" si="7">SUM(L420:L426)</f>
        <v>24.1</v>
      </c>
      <c r="M427" s="418">
        <f>SUM(M420:M426)</f>
        <v>7146</v>
      </c>
      <c r="N427" s="418">
        <f>SUM(N420:N426)</f>
        <v>7146</v>
      </c>
      <c r="O427" s="85"/>
      <c r="P427" s="88"/>
    </row>
    <row r="428" spans="1:26" s="100" customFormat="1" x14ac:dyDescent="0.25">
      <c r="D428" s="103"/>
      <c r="E428" s="419"/>
      <c r="F428" s="103"/>
      <c r="G428" s="103"/>
      <c r="I428" s="103"/>
    </row>
    <row r="429" spans="1:26" s="100" customFormat="1" x14ac:dyDescent="0.25">
      <c r="B429" s="1888" t="s">
        <v>60</v>
      </c>
      <c r="C429" s="1888" t="s">
        <v>61</v>
      </c>
      <c r="D429" s="1890" t="s">
        <v>62</v>
      </c>
      <c r="E429" s="1890"/>
      <c r="F429" s="103"/>
      <c r="G429" s="103"/>
      <c r="I429" s="103"/>
    </row>
    <row r="430" spans="1:26" s="100" customFormat="1" x14ac:dyDescent="0.25">
      <c r="B430" s="1889"/>
      <c r="C430" s="1889"/>
      <c r="D430" s="599" t="s">
        <v>19</v>
      </c>
      <c r="E430" s="105" t="s">
        <v>20</v>
      </c>
      <c r="F430" s="103"/>
      <c r="G430" s="103"/>
      <c r="I430" s="103"/>
    </row>
    <row r="431" spans="1:26" s="100" customFormat="1" ht="18.75" x14ac:dyDescent="0.25">
      <c r="B431" s="106" t="s">
        <v>65</v>
      </c>
      <c r="C431" s="107" t="s">
        <v>1260</v>
      </c>
      <c r="D431" s="671"/>
      <c r="E431" s="671" t="s">
        <v>22</v>
      </c>
      <c r="F431" s="111"/>
      <c r="G431" s="111"/>
      <c r="H431" s="110"/>
      <c r="I431" s="111"/>
      <c r="J431" s="110"/>
      <c r="K431" s="110"/>
      <c r="L431" s="110"/>
      <c r="M431" s="110"/>
    </row>
    <row r="432" spans="1:26" s="100" customFormat="1" x14ac:dyDescent="0.25">
      <c r="B432" s="106" t="s">
        <v>66</v>
      </c>
      <c r="C432" s="107"/>
      <c r="D432" s="671"/>
      <c r="E432" s="671" t="s">
        <v>22</v>
      </c>
      <c r="F432" s="103"/>
      <c r="G432" s="103"/>
      <c r="I432" s="103"/>
    </row>
    <row r="433" spans="2:18" s="100" customFormat="1" x14ac:dyDescent="0.25">
      <c r="B433" s="420"/>
      <c r="C433" s="421"/>
      <c r="D433" s="247"/>
      <c r="E433" s="247"/>
      <c r="F433" s="103"/>
      <c r="G433" s="103"/>
      <c r="I433" s="103"/>
    </row>
    <row r="434" spans="2:18" s="100" customFormat="1" x14ac:dyDescent="0.25">
      <c r="B434" s="112"/>
      <c r="C434" s="605"/>
      <c r="D434" s="605"/>
      <c r="E434" s="423"/>
      <c r="F434" s="423"/>
      <c r="G434" s="423"/>
      <c r="H434" s="605"/>
      <c r="I434" s="423"/>
      <c r="J434" s="605"/>
      <c r="K434" s="605"/>
      <c r="L434" s="605"/>
      <c r="M434" s="605"/>
      <c r="N434" s="605"/>
    </row>
    <row r="435" spans="2:18" ht="15.75" thickBot="1" x14ac:dyDescent="0.3"/>
    <row r="436" spans="2:18" ht="27" thickBot="1" x14ac:dyDescent="0.3">
      <c r="B436" s="1902" t="s">
        <v>1273</v>
      </c>
      <c r="C436" s="1902"/>
      <c r="D436" s="1902"/>
      <c r="E436" s="1902"/>
      <c r="F436" s="1902"/>
      <c r="G436" s="1902"/>
      <c r="H436" s="1902"/>
      <c r="I436" s="1902"/>
      <c r="J436" s="1902"/>
      <c r="K436" s="1902"/>
      <c r="L436" s="1902"/>
      <c r="M436" s="1902"/>
      <c r="N436" s="1902"/>
    </row>
    <row r="439" spans="2:18" ht="105" x14ac:dyDescent="0.25">
      <c r="B439" s="656" t="s">
        <v>68</v>
      </c>
      <c r="C439" s="114" t="s">
        <v>69</v>
      </c>
      <c r="D439" s="114" t="s">
        <v>70</v>
      </c>
      <c r="E439" s="114" t="s">
        <v>71</v>
      </c>
      <c r="F439" s="114" t="s">
        <v>72</v>
      </c>
      <c r="G439" s="114" t="s">
        <v>73</v>
      </c>
      <c r="H439" s="114" t="s">
        <v>74</v>
      </c>
      <c r="I439" s="114" t="s">
        <v>75</v>
      </c>
      <c r="J439" s="114" t="s">
        <v>76</v>
      </c>
      <c r="K439" s="114" t="s">
        <v>77</v>
      </c>
      <c r="L439" s="114" t="s">
        <v>78</v>
      </c>
      <c r="M439" s="115" t="s">
        <v>79</v>
      </c>
      <c r="N439" s="115" t="s">
        <v>80</v>
      </c>
      <c r="O439" s="603" t="s">
        <v>81</v>
      </c>
      <c r="P439" s="114" t="s">
        <v>82</v>
      </c>
      <c r="Q439" s="35"/>
      <c r="R439" s="35"/>
    </row>
    <row r="440" spans="2:18" s="127" customFormat="1" ht="30" x14ac:dyDescent="0.25">
      <c r="B440" s="424" t="s">
        <v>1274</v>
      </c>
      <c r="C440" s="425" t="s">
        <v>1275</v>
      </c>
      <c r="D440" s="426" t="s">
        <v>1276</v>
      </c>
      <c r="E440" s="214">
        <v>120</v>
      </c>
      <c r="F440" s="214" t="s">
        <v>86</v>
      </c>
      <c r="G440" s="214" t="s">
        <v>19</v>
      </c>
      <c r="H440" s="214" t="s">
        <v>86</v>
      </c>
      <c r="I440" s="214" t="s">
        <v>86</v>
      </c>
      <c r="J440" s="214" t="s">
        <v>19</v>
      </c>
      <c r="K440" s="125" t="s">
        <v>19</v>
      </c>
      <c r="L440" s="125" t="s">
        <v>19</v>
      </c>
      <c r="M440" s="125" t="s">
        <v>19</v>
      </c>
      <c r="N440" s="125" t="s">
        <v>19</v>
      </c>
      <c r="O440" s="361"/>
      <c r="P440" s="124" t="s">
        <v>19</v>
      </c>
      <c r="Q440" s="427"/>
      <c r="R440" s="427"/>
    </row>
    <row r="441" spans="2:18" s="127" customFormat="1" x14ac:dyDescent="0.25">
      <c r="B441" s="424" t="s">
        <v>1128</v>
      </c>
      <c r="C441" s="425" t="s">
        <v>1128</v>
      </c>
      <c r="D441" s="426" t="s">
        <v>1277</v>
      </c>
      <c r="E441" s="214">
        <v>50</v>
      </c>
      <c r="F441" s="214" t="s">
        <v>86</v>
      </c>
      <c r="G441" s="214"/>
      <c r="H441" s="214" t="s">
        <v>86</v>
      </c>
      <c r="I441" s="214" t="s">
        <v>19</v>
      </c>
      <c r="J441" s="214" t="s">
        <v>19</v>
      </c>
      <c r="K441" s="125" t="s">
        <v>19</v>
      </c>
      <c r="L441" s="125" t="s">
        <v>19</v>
      </c>
      <c r="M441" s="125" t="s">
        <v>19</v>
      </c>
      <c r="N441" s="125" t="s">
        <v>19</v>
      </c>
      <c r="O441" s="361"/>
      <c r="P441" s="124" t="s">
        <v>19</v>
      </c>
      <c r="Q441" s="427"/>
      <c r="R441" s="427"/>
    </row>
    <row r="442" spans="2:18" s="127" customFormat="1" x14ac:dyDescent="0.25">
      <c r="B442" s="424" t="s">
        <v>1128</v>
      </c>
      <c r="C442" s="425" t="s">
        <v>1128</v>
      </c>
      <c r="D442" s="426" t="s">
        <v>1278</v>
      </c>
      <c r="E442" s="214">
        <v>50</v>
      </c>
      <c r="F442" s="214" t="s">
        <v>86</v>
      </c>
      <c r="G442" s="214"/>
      <c r="H442" s="214" t="s">
        <v>86</v>
      </c>
      <c r="I442" s="214" t="s">
        <v>19</v>
      </c>
      <c r="J442" s="214" t="s">
        <v>19</v>
      </c>
      <c r="K442" s="125" t="s">
        <v>19</v>
      </c>
      <c r="L442" s="125" t="s">
        <v>19</v>
      </c>
      <c r="M442" s="125" t="s">
        <v>19</v>
      </c>
      <c r="N442" s="125" t="s">
        <v>19</v>
      </c>
      <c r="O442" s="361"/>
      <c r="P442" s="124" t="s">
        <v>19</v>
      </c>
      <c r="Q442" s="427"/>
      <c r="R442" s="427"/>
    </row>
    <row r="443" spans="2:18" s="127" customFormat="1" x14ac:dyDescent="0.25">
      <c r="B443" s="424" t="s">
        <v>1128</v>
      </c>
      <c r="C443" s="425" t="s">
        <v>1128</v>
      </c>
      <c r="D443" s="426" t="s">
        <v>1279</v>
      </c>
      <c r="E443" s="214">
        <v>50</v>
      </c>
      <c r="F443" s="214" t="s">
        <v>86</v>
      </c>
      <c r="G443" s="214"/>
      <c r="H443" s="214" t="s">
        <v>86</v>
      </c>
      <c r="I443" s="214" t="s">
        <v>19</v>
      </c>
      <c r="J443" s="214" t="s">
        <v>19</v>
      </c>
      <c r="K443" s="125" t="s">
        <v>19</v>
      </c>
      <c r="L443" s="125" t="s">
        <v>19</v>
      </c>
      <c r="M443" s="125" t="s">
        <v>19</v>
      </c>
      <c r="N443" s="125" t="s">
        <v>19</v>
      </c>
      <c r="O443" s="361"/>
      <c r="P443" s="124" t="s">
        <v>19</v>
      </c>
      <c r="Q443" s="427"/>
      <c r="R443" s="427"/>
    </row>
    <row r="444" spans="2:18" s="127" customFormat="1" x14ac:dyDescent="0.25">
      <c r="B444" s="424" t="s">
        <v>1128</v>
      </c>
      <c r="C444" s="425" t="s">
        <v>1128</v>
      </c>
      <c r="D444" s="426" t="s">
        <v>1280</v>
      </c>
      <c r="E444" s="214">
        <v>50</v>
      </c>
      <c r="F444" s="214" t="s">
        <v>86</v>
      </c>
      <c r="G444" s="214"/>
      <c r="H444" s="214" t="s">
        <v>86</v>
      </c>
      <c r="I444" s="214" t="s">
        <v>19</v>
      </c>
      <c r="J444" s="214" t="s">
        <v>19</v>
      </c>
      <c r="K444" s="125" t="s">
        <v>19</v>
      </c>
      <c r="L444" s="125" t="s">
        <v>19</v>
      </c>
      <c r="M444" s="125" t="s">
        <v>19</v>
      </c>
      <c r="N444" s="125" t="s">
        <v>19</v>
      </c>
      <c r="O444" s="361"/>
      <c r="P444" s="124" t="s">
        <v>19</v>
      </c>
      <c r="Q444" s="427"/>
      <c r="R444" s="427"/>
    </row>
    <row r="445" spans="2:18" s="127" customFormat="1" x14ac:dyDescent="0.25">
      <c r="B445" s="424" t="s">
        <v>1128</v>
      </c>
      <c r="C445" s="425" t="s">
        <v>1128</v>
      </c>
      <c r="D445" s="426" t="s">
        <v>1281</v>
      </c>
      <c r="E445" s="214">
        <v>50</v>
      </c>
      <c r="F445" s="214" t="s">
        <v>86</v>
      </c>
      <c r="G445" s="214"/>
      <c r="H445" s="214" t="s">
        <v>86</v>
      </c>
      <c r="I445" s="214" t="s">
        <v>19</v>
      </c>
      <c r="J445" s="214" t="s">
        <v>19</v>
      </c>
      <c r="K445" s="125" t="s">
        <v>19</v>
      </c>
      <c r="L445" s="125" t="s">
        <v>19</v>
      </c>
      <c r="M445" s="125" t="s">
        <v>19</v>
      </c>
      <c r="N445" s="125" t="s">
        <v>19</v>
      </c>
      <c r="O445" s="361"/>
      <c r="P445" s="124" t="s">
        <v>19</v>
      </c>
      <c r="Q445" s="427"/>
      <c r="R445" s="427"/>
    </row>
    <row r="446" spans="2:18" s="127" customFormat="1" x14ac:dyDescent="0.25">
      <c r="B446" s="424" t="s">
        <v>1128</v>
      </c>
      <c r="C446" s="425" t="s">
        <v>1128</v>
      </c>
      <c r="D446" s="426" t="s">
        <v>1282</v>
      </c>
      <c r="E446" s="214">
        <v>53</v>
      </c>
      <c r="F446" s="214" t="s">
        <v>86</v>
      </c>
      <c r="G446" s="214"/>
      <c r="H446" s="214" t="s">
        <v>86</v>
      </c>
      <c r="I446" s="214" t="s">
        <v>19</v>
      </c>
      <c r="J446" s="214" t="s">
        <v>19</v>
      </c>
      <c r="K446" s="125" t="s">
        <v>19</v>
      </c>
      <c r="L446" s="125" t="s">
        <v>19</v>
      </c>
      <c r="M446" s="125" t="s">
        <v>19</v>
      </c>
      <c r="N446" s="125" t="s">
        <v>19</v>
      </c>
      <c r="O446" s="361"/>
      <c r="P446" s="124" t="s">
        <v>19</v>
      </c>
      <c r="Q446" s="427"/>
      <c r="R446" s="427"/>
    </row>
    <row r="447" spans="2:18" s="127" customFormat="1" x14ac:dyDescent="0.25">
      <c r="B447" s="424" t="s">
        <v>1128</v>
      </c>
      <c r="C447" s="425" t="s">
        <v>1128</v>
      </c>
      <c r="D447" s="426" t="s">
        <v>1283</v>
      </c>
      <c r="E447" s="214">
        <v>60</v>
      </c>
      <c r="F447" s="214" t="s">
        <v>86</v>
      </c>
      <c r="G447" s="214"/>
      <c r="H447" s="214" t="s">
        <v>86</v>
      </c>
      <c r="I447" s="214" t="s">
        <v>19</v>
      </c>
      <c r="J447" s="214" t="s">
        <v>19</v>
      </c>
      <c r="K447" s="125" t="s">
        <v>19</v>
      </c>
      <c r="L447" s="125" t="s">
        <v>19</v>
      </c>
      <c r="M447" s="125" t="s">
        <v>19</v>
      </c>
      <c r="N447" s="125" t="s">
        <v>19</v>
      </c>
      <c r="O447" s="361"/>
      <c r="P447" s="124" t="s">
        <v>19</v>
      </c>
      <c r="Q447" s="427"/>
      <c r="R447" s="427"/>
    </row>
    <row r="448" spans="2:18" s="127" customFormat="1" x14ac:dyDescent="0.25">
      <c r="B448" s="424" t="s">
        <v>1128</v>
      </c>
      <c r="C448" s="425" t="s">
        <v>1128</v>
      </c>
      <c r="D448" s="426" t="s">
        <v>1284</v>
      </c>
      <c r="E448" s="214">
        <v>50</v>
      </c>
      <c r="F448" s="214" t="s">
        <v>86</v>
      </c>
      <c r="G448" s="214"/>
      <c r="H448" s="214" t="s">
        <v>86</v>
      </c>
      <c r="I448" s="214" t="s">
        <v>19</v>
      </c>
      <c r="J448" s="214" t="s">
        <v>19</v>
      </c>
      <c r="K448" s="125" t="s">
        <v>19</v>
      </c>
      <c r="L448" s="125" t="s">
        <v>19</v>
      </c>
      <c r="M448" s="125" t="s">
        <v>19</v>
      </c>
      <c r="N448" s="125" t="s">
        <v>19</v>
      </c>
      <c r="O448" s="361"/>
      <c r="P448" s="124" t="s">
        <v>19</v>
      </c>
      <c r="Q448" s="427"/>
      <c r="R448" s="427"/>
    </row>
    <row r="449" spans="2:18" s="127" customFormat="1" x14ac:dyDescent="0.25">
      <c r="B449" s="424" t="s">
        <v>1128</v>
      </c>
      <c r="C449" s="425" t="s">
        <v>1128</v>
      </c>
      <c r="D449" s="426" t="s">
        <v>1285</v>
      </c>
      <c r="E449" s="214">
        <v>50</v>
      </c>
      <c r="F449" s="214" t="s">
        <v>86</v>
      </c>
      <c r="G449" s="214"/>
      <c r="H449" s="214" t="s">
        <v>86</v>
      </c>
      <c r="I449" s="214" t="s">
        <v>19</v>
      </c>
      <c r="J449" s="214" t="s">
        <v>19</v>
      </c>
      <c r="K449" s="125" t="s">
        <v>19</v>
      </c>
      <c r="L449" s="125" t="s">
        <v>19</v>
      </c>
      <c r="M449" s="125" t="s">
        <v>19</v>
      </c>
      <c r="N449" s="125" t="s">
        <v>19</v>
      </c>
      <c r="O449" s="361"/>
      <c r="P449" s="124" t="s">
        <v>19</v>
      </c>
      <c r="Q449" s="427"/>
      <c r="R449" s="427"/>
    </row>
    <row r="450" spans="2:18" s="127" customFormat="1" x14ac:dyDescent="0.25">
      <c r="B450" s="424" t="s">
        <v>1128</v>
      </c>
      <c r="C450" s="425" t="s">
        <v>1128</v>
      </c>
      <c r="D450" s="426" t="s">
        <v>1286</v>
      </c>
      <c r="E450" s="214">
        <v>50</v>
      </c>
      <c r="F450" s="214" t="s">
        <v>86</v>
      </c>
      <c r="G450" s="214"/>
      <c r="H450" s="214" t="s">
        <v>86</v>
      </c>
      <c r="I450" s="214" t="s">
        <v>19</v>
      </c>
      <c r="J450" s="214" t="s">
        <v>19</v>
      </c>
      <c r="K450" s="125" t="s">
        <v>19</v>
      </c>
      <c r="L450" s="125" t="s">
        <v>19</v>
      </c>
      <c r="M450" s="125" t="s">
        <v>19</v>
      </c>
      <c r="N450" s="125" t="s">
        <v>19</v>
      </c>
      <c r="O450" s="361"/>
      <c r="P450" s="124" t="s">
        <v>19</v>
      </c>
      <c r="Q450" s="427"/>
      <c r="R450" s="427"/>
    </row>
    <row r="451" spans="2:18" s="127" customFormat="1" x14ac:dyDescent="0.25">
      <c r="B451" s="424" t="s">
        <v>1128</v>
      </c>
      <c r="C451" s="425" t="s">
        <v>1128</v>
      </c>
      <c r="D451" s="426" t="s">
        <v>1287</v>
      </c>
      <c r="E451" s="214">
        <v>50</v>
      </c>
      <c r="F451" s="214" t="s">
        <v>86</v>
      </c>
      <c r="G451" s="214"/>
      <c r="H451" s="214" t="s">
        <v>86</v>
      </c>
      <c r="I451" s="214" t="s">
        <v>19</v>
      </c>
      <c r="J451" s="214" t="s">
        <v>19</v>
      </c>
      <c r="K451" s="125" t="s">
        <v>19</v>
      </c>
      <c r="L451" s="125" t="s">
        <v>19</v>
      </c>
      <c r="M451" s="125" t="s">
        <v>19</v>
      </c>
      <c r="N451" s="125" t="s">
        <v>19</v>
      </c>
      <c r="O451" s="361"/>
      <c r="P451" s="124" t="s">
        <v>19</v>
      </c>
      <c r="Q451" s="427"/>
      <c r="R451" s="427"/>
    </row>
    <row r="452" spans="2:18" s="127" customFormat="1" x14ac:dyDescent="0.25">
      <c r="B452" s="424" t="s">
        <v>1128</v>
      </c>
      <c r="C452" s="425" t="s">
        <v>1128</v>
      </c>
      <c r="D452" s="426" t="s">
        <v>1288</v>
      </c>
      <c r="E452" s="214">
        <v>50</v>
      </c>
      <c r="F452" s="214" t="s">
        <v>86</v>
      </c>
      <c r="G452" s="214"/>
      <c r="H452" s="214" t="s">
        <v>86</v>
      </c>
      <c r="I452" s="214" t="s">
        <v>19</v>
      </c>
      <c r="J452" s="214" t="s">
        <v>19</v>
      </c>
      <c r="K452" s="125" t="s">
        <v>19</v>
      </c>
      <c r="L452" s="125" t="s">
        <v>19</v>
      </c>
      <c r="M452" s="125" t="s">
        <v>19</v>
      </c>
      <c r="N452" s="125" t="s">
        <v>19</v>
      </c>
      <c r="O452" s="361"/>
      <c r="P452" s="124" t="s">
        <v>19</v>
      </c>
      <c r="Q452" s="427"/>
      <c r="R452" s="427"/>
    </row>
    <row r="453" spans="2:18" x14ac:dyDescent="0.25">
      <c r="B453" s="1" t="s">
        <v>218</v>
      </c>
    </row>
    <row r="454" spans="2:18" x14ac:dyDescent="0.25">
      <c r="B454" s="1" t="s">
        <v>92</v>
      </c>
    </row>
    <row r="455" spans="2:18" x14ac:dyDescent="0.25">
      <c r="B455" s="1" t="s">
        <v>93</v>
      </c>
    </row>
    <row r="457" spans="2:18" ht="15.75" thickBot="1" x14ac:dyDescent="0.3"/>
    <row r="458" spans="2:18" ht="27" thickBot="1" x14ac:dyDescent="0.3">
      <c r="B458" s="1902" t="s">
        <v>1289</v>
      </c>
      <c r="C458" s="1902"/>
      <c r="D458" s="1902"/>
      <c r="E458" s="1902"/>
      <c r="F458" s="1902"/>
      <c r="G458" s="1902"/>
      <c r="H458" s="1902"/>
      <c r="I458" s="1902"/>
      <c r="J458" s="1902"/>
      <c r="K458" s="1902"/>
      <c r="L458" s="1902"/>
      <c r="M458" s="1902"/>
      <c r="N458" s="1902"/>
    </row>
    <row r="461" spans="2:18" ht="105" x14ac:dyDescent="0.25">
      <c r="B461" s="656" t="s">
        <v>68</v>
      </c>
      <c r="C461" s="114" t="s">
        <v>69</v>
      </c>
      <c r="D461" s="114" t="s">
        <v>70</v>
      </c>
      <c r="E461" s="114" t="s">
        <v>71</v>
      </c>
      <c r="F461" s="114" t="s">
        <v>72</v>
      </c>
      <c r="G461" s="114" t="s">
        <v>73</v>
      </c>
      <c r="H461" s="114" t="s">
        <v>74</v>
      </c>
      <c r="I461" s="114" t="s">
        <v>75</v>
      </c>
      <c r="J461" s="114" t="s">
        <v>76</v>
      </c>
      <c r="K461" s="114" t="s">
        <v>77</v>
      </c>
      <c r="L461" s="114" t="s">
        <v>78</v>
      </c>
      <c r="M461" s="115" t="s">
        <v>79</v>
      </c>
      <c r="N461" s="115" t="s">
        <v>80</v>
      </c>
      <c r="O461" s="603" t="s">
        <v>81</v>
      </c>
      <c r="P461" s="114" t="s">
        <v>82</v>
      </c>
    </row>
    <row r="462" spans="2:18" s="380" customFormat="1" x14ac:dyDescent="0.25">
      <c r="B462" s="651" t="s">
        <v>83</v>
      </c>
      <c r="C462" s="622" t="s">
        <v>84</v>
      </c>
      <c r="D462" s="621" t="s">
        <v>1290</v>
      </c>
      <c r="E462" s="621">
        <v>78</v>
      </c>
      <c r="F462" s="621" t="s">
        <v>86</v>
      </c>
      <c r="G462" s="621" t="s">
        <v>86</v>
      </c>
      <c r="H462" s="621" t="s">
        <v>19</v>
      </c>
      <c r="I462" s="621" t="s">
        <v>86</v>
      </c>
      <c r="J462" s="621" t="s">
        <v>19</v>
      </c>
      <c r="K462" s="622" t="s">
        <v>19</v>
      </c>
      <c r="L462" s="622" t="s">
        <v>19</v>
      </c>
      <c r="M462" s="622" t="s">
        <v>19</v>
      </c>
      <c r="N462" s="622" t="s">
        <v>19</v>
      </c>
      <c r="O462" s="642"/>
      <c r="P462" s="622" t="s">
        <v>19</v>
      </c>
    </row>
    <row r="463" spans="2:18" s="349" customFormat="1" x14ac:dyDescent="0.25">
      <c r="B463" s="651" t="s">
        <v>83</v>
      </c>
      <c r="C463" s="622" t="s">
        <v>84</v>
      </c>
      <c r="D463" s="621" t="s">
        <v>1291</v>
      </c>
      <c r="E463" s="621">
        <v>104</v>
      </c>
      <c r="F463" s="621" t="s">
        <v>86</v>
      </c>
      <c r="G463" s="621" t="s">
        <v>86</v>
      </c>
      <c r="H463" s="621" t="s">
        <v>19</v>
      </c>
      <c r="I463" s="621" t="s">
        <v>86</v>
      </c>
      <c r="J463" s="621" t="s">
        <v>19</v>
      </c>
      <c r="K463" s="622" t="s">
        <v>19</v>
      </c>
      <c r="L463" s="622" t="s">
        <v>19</v>
      </c>
      <c r="M463" s="622" t="s">
        <v>19</v>
      </c>
      <c r="N463" s="622" t="s">
        <v>19</v>
      </c>
      <c r="O463" s="351"/>
      <c r="P463" s="622" t="s">
        <v>19</v>
      </c>
    </row>
    <row r="464" spans="2:18" s="349" customFormat="1" x14ac:dyDescent="0.25">
      <c r="B464" s="651" t="s">
        <v>83</v>
      </c>
      <c r="C464" s="622" t="s">
        <v>84</v>
      </c>
      <c r="D464" s="621" t="s">
        <v>1292</v>
      </c>
      <c r="E464" s="621">
        <v>81</v>
      </c>
      <c r="F464" s="621" t="s">
        <v>86</v>
      </c>
      <c r="G464" s="621" t="s">
        <v>86</v>
      </c>
      <c r="H464" s="621" t="s">
        <v>19</v>
      </c>
      <c r="I464" s="621" t="s">
        <v>86</v>
      </c>
      <c r="J464" s="621" t="s">
        <v>19</v>
      </c>
      <c r="K464" s="622" t="s">
        <v>19</v>
      </c>
      <c r="L464" s="622" t="s">
        <v>19</v>
      </c>
      <c r="M464" s="622" t="s">
        <v>19</v>
      </c>
      <c r="N464" s="622" t="s">
        <v>19</v>
      </c>
      <c r="O464" s="351"/>
      <c r="P464" s="622" t="s">
        <v>19</v>
      </c>
    </row>
    <row r="465" spans="2:16" x14ac:dyDescent="0.25">
      <c r="B465" s="1" t="s">
        <v>218</v>
      </c>
    </row>
    <row r="466" spans="2:16" x14ac:dyDescent="0.25">
      <c r="B466" s="1" t="s">
        <v>92</v>
      </c>
    </row>
    <row r="467" spans="2:16" x14ac:dyDescent="0.25">
      <c r="B467" s="1" t="s">
        <v>93</v>
      </c>
    </row>
    <row r="469" spans="2:16" ht="15.75" thickBot="1" x14ac:dyDescent="0.3"/>
    <row r="470" spans="2:16" ht="27" thickBot="1" x14ac:dyDescent="0.3">
      <c r="B470" s="1902" t="s">
        <v>1293</v>
      </c>
      <c r="C470" s="1902"/>
      <c r="D470" s="1902"/>
      <c r="E470" s="1902"/>
      <c r="F470" s="1902"/>
      <c r="G470" s="1902"/>
      <c r="H470" s="1902"/>
      <c r="I470" s="1902"/>
      <c r="J470" s="1902"/>
      <c r="K470" s="1902"/>
      <c r="L470" s="1902"/>
      <c r="M470" s="1902"/>
      <c r="N470" s="1902"/>
    </row>
    <row r="473" spans="2:16" ht="105" x14ac:dyDescent="0.25">
      <c r="B473" s="656" t="s">
        <v>68</v>
      </c>
      <c r="C473" s="114" t="s">
        <v>69</v>
      </c>
      <c r="D473" s="114" t="s">
        <v>70</v>
      </c>
      <c r="E473" s="114" t="s">
        <v>71</v>
      </c>
      <c r="F473" s="114" t="s">
        <v>72</v>
      </c>
      <c r="G473" s="114" t="s">
        <v>73</v>
      </c>
      <c r="H473" s="114" t="s">
        <v>74</v>
      </c>
      <c r="I473" s="114" t="s">
        <v>75</v>
      </c>
      <c r="J473" s="114" t="s">
        <v>76</v>
      </c>
      <c r="K473" s="114" t="s">
        <v>77</v>
      </c>
      <c r="L473" s="114" t="s">
        <v>78</v>
      </c>
      <c r="M473" s="115" t="s">
        <v>79</v>
      </c>
      <c r="N473" s="115" t="s">
        <v>80</v>
      </c>
      <c r="O473" s="603" t="s">
        <v>81</v>
      </c>
      <c r="P473" s="114" t="s">
        <v>82</v>
      </c>
    </row>
    <row r="474" spans="2:16" s="349" customFormat="1" ht="30" x14ac:dyDescent="0.25">
      <c r="B474" s="651" t="s">
        <v>83</v>
      </c>
      <c r="C474" s="651" t="s">
        <v>84</v>
      </c>
      <c r="D474" s="621" t="s">
        <v>1294</v>
      </c>
      <c r="E474" s="621">
        <v>104</v>
      </c>
      <c r="F474" s="621" t="s">
        <v>86</v>
      </c>
      <c r="G474" s="621" t="s">
        <v>86</v>
      </c>
      <c r="H474" s="621" t="s">
        <v>19</v>
      </c>
      <c r="I474" s="621" t="s">
        <v>86</v>
      </c>
      <c r="J474" s="621" t="s">
        <v>19</v>
      </c>
      <c r="K474" s="622" t="s">
        <v>19</v>
      </c>
      <c r="L474" s="622" t="s">
        <v>19</v>
      </c>
      <c r="M474" s="622" t="s">
        <v>19</v>
      </c>
      <c r="N474" s="622" t="s">
        <v>19</v>
      </c>
      <c r="O474" s="351"/>
      <c r="P474" s="622" t="s">
        <v>19</v>
      </c>
    </row>
    <row r="475" spans="2:16" s="349" customFormat="1" ht="30" x14ac:dyDescent="0.25">
      <c r="B475" s="651" t="s">
        <v>83</v>
      </c>
      <c r="C475" s="651" t="s">
        <v>84</v>
      </c>
      <c r="D475" s="621" t="s">
        <v>1295</v>
      </c>
      <c r="E475" s="621">
        <v>80</v>
      </c>
      <c r="F475" s="621" t="s">
        <v>86</v>
      </c>
      <c r="G475" s="621" t="s">
        <v>86</v>
      </c>
      <c r="H475" s="621" t="s">
        <v>19</v>
      </c>
      <c r="I475" s="621" t="s">
        <v>86</v>
      </c>
      <c r="J475" s="621" t="s">
        <v>19</v>
      </c>
      <c r="K475" s="622" t="s">
        <v>19</v>
      </c>
      <c r="L475" s="622" t="s">
        <v>19</v>
      </c>
      <c r="M475" s="622" t="s">
        <v>19</v>
      </c>
      <c r="N475" s="622" t="s">
        <v>19</v>
      </c>
      <c r="O475" s="351"/>
      <c r="P475" s="622" t="s">
        <v>19</v>
      </c>
    </row>
    <row r="476" spans="2:16" s="349" customFormat="1" ht="30" x14ac:dyDescent="0.25">
      <c r="B476" s="651" t="s">
        <v>83</v>
      </c>
      <c r="C476" s="651" t="s">
        <v>84</v>
      </c>
      <c r="D476" s="621" t="s">
        <v>1296</v>
      </c>
      <c r="E476" s="621">
        <v>150</v>
      </c>
      <c r="F476" s="621" t="s">
        <v>86</v>
      </c>
      <c r="G476" s="621" t="s">
        <v>86</v>
      </c>
      <c r="H476" s="621" t="s">
        <v>19</v>
      </c>
      <c r="I476" s="621" t="s">
        <v>86</v>
      </c>
      <c r="J476" s="621" t="s">
        <v>19</v>
      </c>
      <c r="K476" s="622" t="s">
        <v>19</v>
      </c>
      <c r="L476" s="622" t="s">
        <v>19</v>
      </c>
      <c r="M476" s="622" t="s">
        <v>19</v>
      </c>
      <c r="N476" s="622" t="s">
        <v>19</v>
      </c>
      <c r="O476" s="351"/>
      <c r="P476" s="622" t="s">
        <v>19</v>
      </c>
    </row>
    <row r="477" spans="2:16" s="349" customFormat="1" ht="45" x14ac:dyDescent="0.25">
      <c r="B477" s="651" t="s">
        <v>83</v>
      </c>
      <c r="C477" s="651" t="s">
        <v>84</v>
      </c>
      <c r="D477" s="621" t="s">
        <v>1297</v>
      </c>
      <c r="E477" s="621">
        <v>56</v>
      </c>
      <c r="F477" s="621" t="s">
        <v>86</v>
      </c>
      <c r="G477" s="621" t="s">
        <v>86</v>
      </c>
      <c r="H477" s="621" t="s">
        <v>19</v>
      </c>
      <c r="I477" s="621" t="s">
        <v>86</v>
      </c>
      <c r="J477" s="621" t="s">
        <v>19</v>
      </c>
      <c r="K477" s="622" t="s">
        <v>19</v>
      </c>
      <c r="L477" s="622" t="s">
        <v>19</v>
      </c>
      <c r="M477" s="622" t="s">
        <v>19</v>
      </c>
      <c r="N477" s="622" t="s">
        <v>19</v>
      </c>
      <c r="O477" s="351"/>
      <c r="P477" s="622" t="s">
        <v>19</v>
      </c>
    </row>
    <row r="478" spans="2:16" s="349" customFormat="1" x14ac:dyDescent="0.25">
      <c r="B478" s="651"/>
      <c r="C478" s="651"/>
      <c r="D478" s="621"/>
      <c r="E478" s="621"/>
      <c r="F478" s="621"/>
      <c r="G478" s="621"/>
      <c r="H478" s="350"/>
      <c r="I478" s="621"/>
      <c r="J478" s="350"/>
      <c r="K478" s="651"/>
      <c r="L478" s="651"/>
      <c r="M478" s="651"/>
      <c r="N478" s="651"/>
      <c r="O478" s="351"/>
      <c r="P478" s="651"/>
    </row>
    <row r="479" spans="2:16" x14ac:dyDescent="0.25">
      <c r="B479" s="1" t="s">
        <v>218</v>
      </c>
    </row>
    <row r="480" spans="2:16" x14ac:dyDescent="0.25">
      <c r="B480" s="1" t="s">
        <v>92</v>
      </c>
    </row>
    <row r="481" spans="2:16" x14ac:dyDescent="0.25">
      <c r="B481" s="1" t="s">
        <v>93</v>
      </c>
    </row>
    <row r="483" spans="2:16" ht="15.75" thickBot="1" x14ac:dyDescent="0.3"/>
    <row r="484" spans="2:16" ht="27" thickBot="1" x14ac:dyDescent="0.3">
      <c r="B484" s="1902" t="s">
        <v>1298</v>
      </c>
      <c r="C484" s="1902"/>
      <c r="D484" s="1902"/>
      <c r="E484" s="1902"/>
      <c r="F484" s="1902"/>
      <c r="G484" s="1902"/>
      <c r="H484" s="1902"/>
      <c r="I484" s="1902"/>
      <c r="J484" s="1902"/>
      <c r="K484" s="1902"/>
      <c r="L484" s="1902"/>
      <c r="M484" s="1902"/>
      <c r="N484" s="1902"/>
    </row>
    <row r="487" spans="2:16" ht="105" x14ac:dyDescent="0.25">
      <c r="B487" s="656" t="s">
        <v>68</v>
      </c>
      <c r="C487" s="114" t="s">
        <v>69</v>
      </c>
      <c r="D487" s="114" t="s">
        <v>70</v>
      </c>
      <c r="E487" s="114" t="s">
        <v>71</v>
      </c>
      <c r="F487" s="114" t="s">
        <v>72</v>
      </c>
      <c r="G487" s="114" t="s">
        <v>73</v>
      </c>
      <c r="H487" s="114" t="s">
        <v>74</v>
      </c>
      <c r="I487" s="114" t="s">
        <v>75</v>
      </c>
      <c r="J487" s="114" t="s">
        <v>76</v>
      </c>
      <c r="K487" s="114" t="s">
        <v>77</v>
      </c>
      <c r="L487" s="114" t="s">
        <v>78</v>
      </c>
      <c r="M487" s="115" t="s">
        <v>79</v>
      </c>
      <c r="N487" s="115" t="s">
        <v>80</v>
      </c>
      <c r="O487" s="603" t="s">
        <v>81</v>
      </c>
      <c r="P487" s="114" t="s">
        <v>82</v>
      </c>
    </row>
    <row r="488" spans="2:16" s="349" customFormat="1" x14ac:dyDescent="0.25">
      <c r="B488" s="651" t="s">
        <v>1128</v>
      </c>
      <c r="C488" s="651" t="s">
        <v>91</v>
      </c>
      <c r="D488" s="621" t="s">
        <v>1299</v>
      </c>
      <c r="E488" s="621">
        <v>50</v>
      </c>
      <c r="F488" s="621" t="s">
        <v>86</v>
      </c>
      <c r="G488" s="621" t="s">
        <v>86</v>
      </c>
      <c r="H488" s="621" t="s">
        <v>86</v>
      </c>
      <c r="I488" s="621" t="s">
        <v>19</v>
      </c>
      <c r="J488" s="621" t="s">
        <v>19</v>
      </c>
      <c r="K488" s="622" t="s">
        <v>19</v>
      </c>
      <c r="L488" s="622" t="s">
        <v>19</v>
      </c>
      <c r="M488" s="622" t="s">
        <v>19</v>
      </c>
      <c r="N488" s="622" t="s">
        <v>19</v>
      </c>
      <c r="O488" s="351"/>
      <c r="P488" s="622" t="s">
        <v>19</v>
      </c>
    </row>
    <row r="489" spans="2:16" s="349" customFormat="1" ht="30" x14ac:dyDescent="0.25">
      <c r="B489" s="651" t="s">
        <v>1128</v>
      </c>
      <c r="C489" s="651" t="s">
        <v>91</v>
      </c>
      <c r="D489" s="621" t="s">
        <v>1300</v>
      </c>
      <c r="E489" s="621">
        <v>50</v>
      </c>
      <c r="F489" s="621" t="s">
        <v>86</v>
      </c>
      <c r="G489" s="621" t="s">
        <v>86</v>
      </c>
      <c r="H489" s="621" t="s">
        <v>86</v>
      </c>
      <c r="I489" s="621" t="s">
        <v>19</v>
      </c>
      <c r="J489" s="621" t="s">
        <v>19</v>
      </c>
      <c r="K489" s="622" t="s">
        <v>19</v>
      </c>
      <c r="L489" s="622" t="s">
        <v>19</v>
      </c>
      <c r="M489" s="622" t="s">
        <v>19</v>
      </c>
      <c r="N489" s="622" t="s">
        <v>19</v>
      </c>
      <c r="O489" s="351"/>
      <c r="P489" s="622" t="s">
        <v>19</v>
      </c>
    </row>
    <row r="490" spans="2:16" s="349" customFormat="1" ht="30" x14ac:dyDescent="0.25">
      <c r="B490" s="651" t="s">
        <v>1128</v>
      </c>
      <c r="C490" s="651" t="s">
        <v>91</v>
      </c>
      <c r="D490" s="621" t="s">
        <v>1301</v>
      </c>
      <c r="E490" s="621">
        <v>50</v>
      </c>
      <c r="F490" s="621" t="s">
        <v>86</v>
      </c>
      <c r="G490" s="621" t="s">
        <v>86</v>
      </c>
      <c r="H490" s="621" t="s">
        <v>86</v>
      </c>
      <c r="I490" s="621" t="s">
        <v>19</v>
      </c>
      <c r="J490" s="621" t="s">
        <v>19</v>
      </c>
      <c r="K490" s="622" t="s">
        <v>19</v>
      </c>
      <c r="L490" s="622" t="s">
        <v>19</v>
      </c>
      <c r="M490" s="622" t="s">
        <v>19</v>
      </c>
      <c r="N490" s="622" t="s">
        <v>19</v>
      </c>
      <c r="O490" s="351"/>
      <c r="P490" s="622" t="s">
        <v>19</v>
      </c>
    </row>
    <row r="491" spans="2:16" s="349" customFormat="1" x14ac:dyDescent="0.25">
      <c r="B491" s="651" t="s">
        <v>1128</v>
      </c>
      <c r="C491" s="651" t="s">
        <v>91</v>
      </c>
      <c r="D491" s="621" t="s">
        <v>1302</v>
      </c>
      <c r="E491" s="621">
        <v>50</v>
      </c>
      <c r="F491" s="621" t="s">
        <v>86</v>
      </c>
      <c r="G491" s="621" t="s">
        <v>86</v>
      </c>
      <c r="H491" s="621" t="s">
        <v>86</v>
      </c>
      <c r="I491" s="621" t="s">
        <v>19</v>
      </c>
      <c r="J491" s="621" t="s">
        <v>19</v>
      </c>
      <c r="K491" s="622" t="s">
        <v>19</v>
      </c>
      <c r="L491" s="622" t="s">
        <v>19</v>
      </c>
      <c r="M491" s="622" t="s">
        <v>19</v>
      </c>
      <c r="N491" s="622" t="s">
        <v>19</v>
      </c>
      <c r="O491" s="351"/>
      <c r="P491" s="622" t="s">
        <v>19</v>
      </c>
    </row>
    <row r="492" spans="2:16" s="349" customFormat="1" ht="30" x14ac:dyDescent="0.25">
      <c r="B492" s="651" t="s">
        <v>1128</v>
      </c>
      <c r="C492" s="651" t="s">
        <v>91</v>
      </c>
      <c r="D492" s="621" t="s">
        <v>1303</v>
      </c>
      <c r="E492" s="621">
        <v>50</v>
      </c>
      <c r="F492" s="621" t="s">
        <v>86</v>
      </c>
      <c r="G492" s="621" t="s">
        <v>86</v>
      </c>
      <c r="H492" s="621" t="s">
        <v>86</v>
      </c>
      <c r="I492" s="621" t="s">
        <v>19</v>
      </c>
      <c r="J492" s="621" t="s">
        <v>19</v>
      </c>
      <c r="K492" s="622" t="s">
        <v>19</v>
      </c>
      <c r="L492" s="622" t="s">
        <v>19</v>
      </c>
      <c r="M492" s="622" t="s">
        <v>19</v>
      </c>
      <c r="N492" s="622" t="s">
        <v>19</v>
      </c>
      <c r="O492" s="351"/>
      <c r="P492" s="622" t="s">
        <v>19</v>
      </c>
    </row>
    <row r="493" spans="2:16" s="349" customFormat="1" ht="30" x14ac:dyDescent="0.25">
      <c r="B493" s="651" t="s">
        <v>1128</v>
      </c>
      <c r="C493" s="651" t="s">
        <v>91</v>
      </c>
      <c r="D493" s="621" t="s">
        <v>1304</v>
      </c>
      <c r="E493" s="621">
        <v>50</v>
      </c>
      <c r="F493" s="621" t="s">
        <v>86</v>
      </c>
      <c r="G493" s="621" t="s">
        <v>86</v>
      </c>
      <c r="H493" s="621" t="s">
        <v>86</v>
      </c>
      <c r="I493" s="621" t="s">
        <v>19</v>
      </c>
      <c r="J493" s="621" t="s">
        <v>19</v>
      </c>
      <c r="K493" s="622" t="s">
        <v>19</v>
      </c>
      <c r="L493" s="622" t="s">
        <v>19</v>
      </c>
      <c r="M493" s="622" t="s">
        <v>19</v>
      </c>
      <c r="N493" s="622" t="s">
        <v>19</v>
      </c>
      <c r="O493" s="351"/>
      <c r="P493" s="622" t="s">
        <v>19</v>
      </c>
    </row>
    <row r="494" spans="2:16" s="349" customFormat="1" ht="30" x14ac:dyDescent="0.25">
      <c r="B494" s="651" t="s">
        <v>1128</v>
      </c>
      <c r="C494" s="651" t="s">
        <v>91</v>
      </c>
      <c r="D494" s="621" t="s">
        <v>1305</v>
      </c>
      <c r="E494" s="621">
        <v>50</v>
      </c>
      <c r="F494" s="621" t="s">
        <v>86</v>
      </c>
      <c r="G494" s="621" t="s">
        <v>86</v>
      </c>
      <c r="H494" s="621" t="s">
        <v>86</v>
      </c>
      <c r="I494" s="621" t="s">
        <v>19</v>
      </c>
      <c r="J494" s="621" t="s">
        <v>19</v>
      </c>
      <c r="K494" s="622" t="s">
        <v>19</v>
      </c>
      <c r="L494" s="622" t="s">
        <v>19</v>
      </c>
      <c r="M494" s="622" t="s">
        <v>19</v>
      </c>
      <c r="N494" s="622" t="s">
        <v>19</v>
      </c>
      <c r="O494" s="351"/>
      <c r="P494" s="622" t="s">
        <v>19</v>
      </c>
    </row>
    <row r="495" spans="2:16" s="349" customFormat="1" ht="30" x14ac:dyDescent="0.25">
      <c r="B495" s="651" t="s">
        <v>1128</v>
      </c>
      <c r="C495" s="651" t="s">
        <v>91</v>
      </c>
      <c r="D495" s="621" t="s">
        <v>1306</v>
      </c>
      <c r="E495" s="621">
        <v>50</v>
      </c>
      <c r="F495" s="621" t="s">
        <v>86</v>
      </c>
      <c r="G495" s="621" t="s">
        <v>86</v>
      </c>
      <c r="H495" s="621" t="s">
        <v>86</v>
      </c>
      <c r="I495" s="621" t="s">
        <v>19</v>
      </c>
      <c r="J495" s="621" t="s">
        <v>19</v>
      </c>
      <c r="K495" s="622" t="s">
        <v>19</v>
      </c>
      <c r="L495" s="622" t="s">
        <v>19</v>
      </c>
      <c r="M495" s="622" t="s">
        <v>19</v>
      </c>
      <c r="N495" s="622" t="s">
        <v>19</v>
      </c>
      <c r="O495" s="351"/>
      <c r="P495" s="622" t="s">
        <v>19</v>
      </c>
    </row>
    <row r="496" spans="2:16" s="349" customFormat="1" ht="30" x14ac:dyDescent="0.25">
      <c r="B496" s="651" t="s">
        <v>1128</v>
      </c>
      <c r="C496" s="651" t="s">
        <v>91</v>
      </c>
      <c r="D496" s="621" t="s">
        <v>1307</v>
      </c>
      <c r="E496" s="621">
        <v>50</v>
      </c>
      <c r="F496" s="621" t="s">
        <v>86</v>
      </c>
      <c r="G496" s="621" t="s">
        <v>86</v>
      </c>
      <c r="H496" s="621" t="s">
        <v>86</v>
      </c>
      <c r="I496" s="621" t="s">
        <v>19</v>
      </c>
      <c r="J496" s="621" t="s">
        <v>19</v>
      </c>
      <c r="K496" s="622" t="s">
        <v>19</v>
      </c>
      <c r="L496" s="622" t="s">
        <v>19</v>
      </c>
      <c r="M496" s="622" t="s">
        <v>19</v>
      </c>
      <c r="N496" s="622" t="s">
        <v>19</v>
      </c>
      <c r="O496" s="351"/>
      <c r="P496" s="622" t="s">
        <v>19</v>
      </c>
    </row>
    <row r="497" spans="2:16" s="349" customFormat="1" ht="30" x14ac:dyDescent="0.25">
      <c r="B497" s="651" t="s">
        <v>1128</v>
      </c>
      <c r="C497" s="651" t="s">
        <v>91</v>
      </c>
      <c r="D497" s="621" t="s">
        <v>1308</v>
      </c>
      <c r="E497" s="621">
        <v>50</v>
      </c>
      <c r="F497" s="621" t="s">
        <v>86</v>
      </c>
      <c r="G497" s="621" t="s">
        <v>86</v>
      </c>
      <c r="H497" s="621" t="s">
        <v>86</v>
      </c>
      <c r="I497" s="621" t="s">
        <v>19</v>
      </c>
      <c r="J497" s="621" t="s">
        <v>19</v>
      </c>
      <c r="K497" s="622" t="s">
        <v>19</v>
      </c>
      <c r="L497" s="622" t="s">
        <v>19</v>
      </c>
      <c r="M497" s="622" t="s">
        <v>19</v>
      </c>
      <c r="N497" s="622" t="s">
        <v>19</v>
      </c>
      <c r="O497" s="351"/>
      <c r="P497" s="622" t="s">
        <v>19</v>
      </c>
    </row>
    <row r="498" spans="2:16" s="349" customFormat="1" x14ac:dyDescent="0.25">
      <c r="B498" s="651" t="s">
        <v>1128</v>
      </c>
      <c r="C498" s="651" t="s">
        <v>91</v>
      </c>
      <c r="D498" s="621" t="s">
        <v>1309</v>
      </c>
      <c r="E498" s="621">
        <v>50</v>
      </c>
      <c r="F498" s="621" t="s">
        <v>86</v>
      </c>
      <c r="G498" s="621" t="s">
        <v>86</v>
      </c>
      <c r="H498" s="621" t="s">
        <v>86</v>
      </c>
      <c r="I498" s="621" t="s">
        <v>19</v>
      </c>
      <c r="J498" s="621" t="s">
        <v>19</v>
      </c>
      <c r="K498" s="622" t="s">
        <v>19</v>
      </c>
      <c r="L498" s="622" t="s">
        <v>19</v>
      </c>
      <c r="M498" s="622" t="s">
        <v>19</v>
      </c>
      <c r="N498" s="622" t="s">
        <v>19</v>
      </c>
      <c r="O498" s="351"/>
      <c r="P498" s="622" t="s">
        <v>19</v>
      </c>
    </row>
    <row r="499" spans="2:16" s="349" customFormat="1" x14ac:dyDescent="0.25">
      <c r="B499" s="651" t="s">
        <v>1128</v>
      </c>
      <c r="C499" s="651" t="s">
        <v>91</v>
      </c>
      <c r="D499" s="621" t="s">
        <v>1310</v>
      </c>
      <c r="E499" s="621">
        <v>50</v>
      </c>
      <c r="F499" s="621" t="s">
        <v>86</v>
      </c>
      <c r="G499" s="621" t="s">
        <v>86</v>
      </c>
      <c r="H499" s="621" t="s">
        <v>86</v>
      </c>
      <c r="I499" s="621" t="s">
        <v>19</v>
      </c>
      <c r="J499" s="621" t="s">
        <v>19</v>
      </c>
      <c r="K499" s="622" t="s">
        <v>19</v>
      </c>
      <c r="L499" s="622" t="s">
        <v>19</v>
      </c>
      <c r="M499" s="622" t="s">
        <v>19</v>
      </c>
      <c r="N499" s="622" t="s">
        <v>19</v>
      </c>
      <c r="O499" s="351"/>
      <c r="P499" s="622" t="s">
        <v>19</v>
      </c>
    </row>
    <row r="500" spans="2:16" s="349" customFormat="1" ht="30" x14ac:dyDescent="0.25">
      <c r="B500" s="651" t="s">
        <v>1128</v>
      </c>
      <c r="C500" s="651" t="s">
        <v>91</v>
      </c>
      <c r="D500" s="621" t="s">
        <v>1311</v>
      </c>
      <c r="E500" s="621">
        <v>50</v>
      </c>
      <c r="F500" s="621" t="s">
        <v>86</v>
      </c>
      <c r="G500" s="621" t="s">
        <v>86</v>
      </c>
      <c r="H500" s="621" t="s">
        <v>86</v>
      </c>
      <c r="I500" s="621" t="s">
        <v>19</v>
      </c>
      <c r="J500" s="621" t="s">
        <v>19</v>
      </c>
      <c r="K500" s="622" t="s">
        <v>19</v>
      </c>
      <c r="L500" s="622" t="s">
        <v>19</v>
      </c>
      <c r="M500" s="622" t="s">
        <v>19</v>
      </c>
      <c r="N500" s="622" t="s">
        <v>19</v>
      </c>
      <c r="O500" s="351"/>
      <c r="P500" s="622" t="s">
        <v>19</v>
      </c>
    </row>
    <row r="501" spans="2:16" s="349" customFormat="1" ht="30" x14ac:dyDescent="0.25">
      <c r="B501" s="651" t="s">
        <v>1128</v>
      </c>
      <c r="C501" s="651" t="s">
        <v>91</v>
      </c>
      <c r="D501" s="621" t="s">
        <v>1312</v>
      </c>
      <c r="E501" s="621">
        <v>50</v>
      </c>
      <c r="F501" s="621" t="s">
        <v>86</v>
      </c>
      <c r="G501" s="621" t="s">
        <v>86</v>
      </c>
      <c r="H501" s="621" t="s">
        <v>86</v>
      </c>
      <c r="I501" s="621" t="s">
        <v>19</v>
      </c>
      <c r="J501" s="621" t="s">
        <v>19</v>
      </c>
      <c r="K501" s="622" t="s">
        <v>19</v>
      </c>
      <c r="L501" s="622" t="s">
        <v>19</v>
      </c>
      <c r="M501" s="622" t="s">
        <v>19</v>
      </c>
      <c r="N501" s="622" t="s">
        <v>19</v>
      </c>
      <c r="O501" s="351"/>
      <c r="P501" s="622" t="s">
        <v>19</v>
      </c>
    </row>
    <row r="502" spans="2:16" s="349" customFormat="1" ht="30" x14ac:dyDescent="0.25">
      <c r="B502" s="651" t="s">
        <v>1128</v>
      </c>
      <c r="C502" s="651" t="s">
        <v>91</v>
      </c>
      <c r="D502" s="621" t="s">
        <v>1313</v>
      </c>
      <c r="E502" s="621">
        <v>50</v>
      </c>
      <c r="F502" s="621" t="s">
        <v>86</v>
      </c>
      <c r="G502" s="621" t="s">
        <v>86</v>
      </c>
      <c r="H502" s="621" t="s">
        <v>86</v>
      </c>
      <c r="I502" s="621" t="s">
        <v>19</v>
      </c>
      <c r="J502" s="621" t="s">
        <v>19</v>
      </c>
      <c r="K502" s="622" t="s">
        <v>19</v>
      </c>
      <c r="L502" s="622" t="s">
        <v>19</v>
      </c>
      <c r="M502" s="622" t="s">
        <v>19</v>
      </c>
      <c r="N502" s="622" t="s">
        <v>19</v>
      </c>
      <c r="O502" s="351"/>
      <c r="P502" s="622" t="s">
        <v>19</v>
      </c>
    </row>
    <row r="503" spans="2:16" s="349" customFormat="1" ht="30" x14ac:dyDescent="0.25">
      <c r="B503" s="651" t="s">
        <v>1128</v>
      </c>
      <c r="C503" s="651" t="s">
        <v>91</v>
      </c>
      <c r="D503" s="621" t="s">
        <v>1314</v>
      </c>
      <c r="E503" s="621">
        <v>50</v>
      </c>
      <c r="F503" s="621" t="s">
        <v>86</v>
      </c>
      <c r="G503" s="621" t="s">
        <v>86</v>
      </c>
      <c r="H503" s="621" t="s">
        <v>86</v>
      </c>
      <c r="I503" s="621" t="s">
        <v>19</v>
      </c>
      <c r="J503" s="621" t="s">
        <v>19</v>
      </c>
      <c r="K503" s="622" t="s">
        <v>19</v>
      </c>
      <c r="L503" s="622" t="s">
        <v>19</v>
      </c>
      <c r="M503" s="622" t="s">
        <v>19</v>
      </c>
      <c r="N503" s="622" t="s">
        <v>19</v>
      </c>
      <c r="O503" s="351"/>
      <c r="P503" s="622" t="s">
        <v>19</v>
      </c>
    </row>
    <row r="504" spans="2:16" s="349" customFormat="1" ht="30" x14ac:dyDescent="0.25">
      <c r="B504" s="651" t="s">
        <v>1128</v>
      </c>
      <c r="C504" s="651" t="s">
        <v>91</v>
      </c>
      <c r="D504" s="621" t="s">
        <v>1315</v>
      </c>
      <c r="E504" s="621">
        <v>50</v>
      </c>
      <c r="F504" s="621" t="s">
        <v>86</v>
      </c>
      <c r="G504" s="621" t="s">
        <v>86</v>
      </c>
      <c r="H504" s="621" t="s">
        <v>86</v>
      </c>
      <c r="I504" s="621" t="s">
        <v>19</v>
      </c>
      <c r="J504" s="621" t="s">
        <v>19</v>
      </c>
      <c r="K504" s="622" t="s">
        <v>19</v>
      </c>
      <c r="L504" s="622" t="s">
        <v>19</v>
      </c>
      <c r="M504" s="622" t="s">
        <v>19</v>
      </c>
      <c r="N504" s="622" t="s">
        <v>19</v>
      </c>
      <c r="O504" s="351"/>
      <c r="P504" s="622" t="s">
        <v>19</v>
      </c>
    </row>
    <row r="505" spans="2:16" s="349" customFormat="1" ht="30" x14ac:dyDescent="0.25">
      <c r="B505" s="651" t="s">
        <v>1128</v>
      </c>
      <c r="C505" s="651" t="s">
        <v>91</v>
      </c>
      <c r="D505" s="621" t="s">
        <v>1316</v>
      </c>
      <c r="E505" s="621">
        <v>50</v>
      </c>
      <c r="F505" s="621" t="s">
        <v>86</v>
      </c>
      <c r="G505" s="621" t="s">
        <v>86</v>
      </c>
      <c r="H505" s="621" t="s">
        <v>86</v>
      </c>
      <c r="I505" s="621" t="s">
        <v>19</v>
      </c>
      <c r="J505" s="621" t="s">
        <v>19</v>
      </c>
      <c r="K505" s="622" t="s">
        <v>19</v>
      </c>
      <c r="L505" s="622" t="s">
        <v>19</v>
      </c>
      <c r="M505" s="622" t="s">
        <v>19</v>
      </c>
      <c r="N505" s="622" t="s">
        <v>19</v>
      </c>
      <c r="O505" s="351"/>
      <c r="P505" s="622" t="s">
        <v>19</v>
      </c>
    </row>
    <row r="506" spans="2:16" s="349" customFormat="1" ht="30" x14ac:dyDescent="0.25">
      <c r="B506" s="651" t="s">
        <v>1128</v>
      </c>
      <c r="C506" s="651" t="s">
        <v>91</v>
      </c>
      <c r="D506" s="621" t="s">
        <v>1317</v>
      </c>
      <c r="E506" s="621">
        <v>50</v>
      </c>
      <c r="F506" s="621" t="s">
        <v>86</v>
      </c>
      <c r="G506" s="621" t="s">
        <v>86</v>
      </c>
      <c r="H506" s="621" t="s">
        <v>86</v>
      </c>
      <c r="I506" s="621" t="s">
        <v>19</v>
      </c>
      <c r="J506" s="621" t="s">
        <v>19</v>
      </c>
      <c r="K506" s="622" t="s">
        <v>19</v>
      </c>
      <c r="L506" s="622" t="s">
        <v>19</v>
      </c>
      <c r="M506" s="622" t="s">
        <v>19</v>
      </c>
      <c r="N506" s="622" t="s">
        <v>19</v>
      </c>
      <c r="O506" s="351"/>
      <c r="P506" s="622" t="s">
        <v>19</v>
      </c>
    </row>
    <row r="507" spans="2:16" s="349" customFormat="1" ht="30" x14ac:dyDescent="0.25">
      <c r="B507" s="651" t="s">
        <v>1128</v>
      </c>
      <c r="C507" s="651" t="s">
        <v>91</v>
      </c>
      <c r="D507" s="621" t="s">
        <v>1318</v>
      </c>
      <c r="E507" s="621">
        <v>50</v>
      </c>
      <c r="F507" s="621" t="s">
        <v>86</v>
      </c>
      <c r="G507" s="621" t="s">
        <v>86</v>
      </c>
      <c r="H507" s="621" t="s">
        <v>86</v>
      </c>
      <c r="I507" s="621" t="s">
        <v>19</v>
      </c>
      <c r="J507" s="621" t="s">
        <v>19</v>
      </c>
      <c r="K507" s="622" t="s">
        <v>19</v>
      </c>
      <c r="L507" s="622" t="s">
        <v>19</v>
      </c>
      <c r="M507" s="622" t="s">
        <v>19</v>
      </c>
      <c r="N507" s="622" t="s">
        <v>19</v>
      </c>
      <c r="O507" s="351"/>
      <c r="P507" s="622" t="s">
        <v>19</v>
      </c>
    </row>
    <row r="508" spans="2:16" s="349" customFormat="1" x14ac:dyDescent="0.25">
      <c r="B508" s="651" t="s">
        <v>1128</v>
      </c>
      <c r="C508" s="651" t="s">
        <v>91</v>
      </c>
      <c r="D508" s="621" t="s">
        <v>1319</v>
      </c>
      <c r="E508" s="621">
        <v>25</v>
      </c>
      <c r="F508" s="621" t="s">
        <v>86</v>
      </c>
      <c r="G508" s="621" t="s">
        <v>86</v>
      </c>
      <c r="H508" s="621" t="s">
        <v>86</v>
      </c>
      <c r="I508" s="621" t="s">
        <v>19</v>
      </c>
      <c r="J508" s="621" t="s">
        <v>19</v>
      </c>
      <c r="K508" s="622" t="s">
        <v>19</v>
      </c>
      <c r="L508" s="622" t="s">
        <v>19</v>
      </c>
      <c r="M508" s="622" t="s">
        <v>19</v>
      </c>
      <c r="N508" s="622" t="s">
        <v>19</v>
      </c>
      <c r="O508" s="351"/>
      <c r="P508" s="622" t="s">
        <v>19</v>
      </c>
    </row>
    <row r="509" spans="2:16" s="349" customFormat="1" ht="30" x14ac:dyDescent="0.25">
      <c r="B509" s="651" t="s">
        <v>1128</v>
      </c>
      <c r="C509" s="651" t="s">
        <v>91</v>
      </c>
      <c r="D509" s="621" t="s">
        <v>1320</v>
      </c>
      <c r="E509" s="621">
        <v>200</v>
      </c>
      <c r="F509" s="621" t="s">
        <v>86</v>
      </c>
      <c r="G509" s="621" t="s">
        <v>86</v>
      </c>
      <c r="H509" s="621" t="s">
        <v>86</v>
      </c>
      <c r="I509" s="621" t="s">
        <v>19</v>
      </c>
      <c r="J509" s="621" t="s">
        <v>19</v>
      </c>
      <c r="K509" s="622" t="s">
        <v>19</v>
      </c>
      <c r="L509" s="622" t="s">
        <v>19</v>
      </c>
      <c r="M509" s="622" t="s">
        <v>19</v>
      </c>
      <c r="N509" s="622" t="s">
        <v>19</v>
      </c>
      <c r="O509" s="351"/>
      <c r="P509" s="622" t="s">
        <v>19</v>
      </c>
    </row>
    <row r="510" spans="2:16" s="349" customFormat="1" ht="45" x14ac:dyDescent="0.25">
      <c r="B510" s="651" t="s">
        <v>1128</v>
      </c>
      <c r="C510" s="651" t="s">
        <v>91</v>
      </c>
      <c r="D510" s="621" t="s">
        <v>1321</v>
      </c>
      <c r="E510" s="621">
        <v>200</v>
      </c>
      <c r="F510" s="621" t="s">
        <v>86</v>
      </c>
      <c r="G510" s="621" t="s">
        <v>86</v>
      </c>
      <c r="H510" s="621" t="s">
        <v>19</v>
      </c>
      <c r="I510" s="621" t="s">
        <v>86</v>
      </c>
      <c r="J510" s="621" t="s">
        <v>19</v>
      </c>
      <c r="K510" s="622" t="s">
        <v>19</v>
      </c>
      <c r="L510" s="622" t="s">
        <v>19</v>
      </c>
      <c r="M510" s="622" t="s">
        <v>19</v>
      </c>
      <c r="N510" s="622" t="s">
        <v>19</v>
      </c>
      <c r="O510" s="351"/>
      <c r="P510" s="622" t="s">
        <v>19</v>
      </c>
    </row>
    <row r="511" spans="2:16" s="349" customFormat="1" ht="30" x14ac:dyDescent="0.25">
      <c r="B511" s="651" t="s">
        <v>1128</v>
      </c>
      <c r="C511" s="651" t="s">
        <v>91</v>
      </c>
      <c r="D511" s="621" t="s">
        <v>1322</v>
      </c>
      <c r="E511" s="621">
        <v>100</v>
      </c>
      <c r="F511" s="621" t="s">
        <v>86</v>
      </c>
      <c r="G511" s="621" t="s">
        <v>86</v>
      </c>
      <c r="H511" s="621" t="s">
        <v>86</v>
      </c>
      <c r="I511" s="621" t="s">
        <v>19</v>
      </c>
      <c r="J511" s="621" t="s">
        <v>19</v>
      </c>
      <c r="K511" s="622" t="s">
        <v>19</v>
      </c>
      <c r="L511" s="622" t="s">
        <v>19</v>
      </c>
      <c r="M511" s="622" t="s">
        <v>19</v>
      </c>
      <c r="N511" s="622" t="s">
        <v>19</v>
      </c>
      <c r="O511" s="351"/>
      <c r="P511" s="622" t="s">
        <v>19</v>
      </c>
    </row>
    <row r="512" spans="2:16" x14ac:dyDescent="0.25">
      <c r="B512" s="1" t="s">
        <v>218</v>
      </c>
    </row>
    <row r="513" spans="2:16" x14ac:dyDescent="0.25">
      <c r="B513" s="1" t="s">
        <v>92</v>
      </c>
    </row>
    <row r="514" spans="2:16" x14ac:dyDescent="0.25">
      <c r="B514" s="1" t="s">
        <v>93</v>
      </c>
    </row>
    <row r="515" spans="2:16" ht="15.75" thickBot="1" x14ac:dyDescent="0.3"/>
    <row r="516" spans="2:16" ht="27" thickBot="1" x14ac:dyDescent="0.3">
      <c r="B516" s="1902" t="s">
        <v>1323</v>
      </c>
      <c r="C516" s="1902"/>
      <c r="D516" s="1902"/>
      <c r="E516" s="1902"/>
      <c r="F516" s="1902"/>
      <c r="G516" s="1902"/>
      <c r="H516" s="1902"/>
      <c r="I516" s="1902"/>
      <c r="J516" s="1902"/>
      <c r="K516" s="1902"/>
      <c r="L516" s="1902"/>
      <c r="M516" s="1902"/>
      <c r="N516" s="1902"/>
    </row>
    <row r="519" spans="2:16" ht="105" x14ac:dyDescent="0.25">
      <c r="B519" s="656" t="s">
        <v>68</v>
      </c>
      <c r="C519" s="114" t="s">
        <v>69</v>
      </c>
      <c r="D519" s="114" t="s">
        <v>70</v>
      </c>
      <c r="E519" s="114" t="s">
        <v>71</v>
      </c>
      <c r="F519" s="114" t="s">
        <v>72</v>
      </c>
      <c r="G519" s="114" t="s">
        <v>73</v>
      </c>
      <c r="H519" s="114" t="s">
        <v>74</v>
      </c>
      <c r="I519" s="114" t="s">
        <v>75</v>
      </c>
      <c r="J519" s="114" t="s">
        <v>76</v>
      </c>
      <c r="K519" s="114" t="s">
        <v>77</v>
      </c>
      <c r="L519" s="114" t="s">
        <v>78</v>
      </c>
      <c r="M519" s="115" t="s">
        <v>79</v>
      </c>
      <c r="N519" s="115" t="s">
        <v>80</v>
      </c>
      <c r="O519" s="603" t="s">
        <v>81</v>
      </c>
      <c r="P519" s="114" t="s">
        <v>82</v>
      </c>
    </row>
    <row r="520" spans="2:16" s="349" customFormat="1" ht="30" x14ac:dyDescent="0.25">
      <c r="B520" s="651" t="s">
        <v>1274</v>
      </c>
      <c r="C520" s="622" t="s">
        <v>84</v>
      </c>
      <c r="D520" s="621" t="s">
        <v>1324</v>
      </c>
      <c r="E520" s="621">
        <v>78</v>
      </c>
      <c r="F520" s="621" t="s">
        <v>86</v>
      </c>
      <c r="G520" s="621" t="s">
        <v>19</v>
      </c>
      <c r="H520" s="621" t="s">
        <v>86</v>
      </c>
      <c r="I520" s="621" t="s">
        <v>86</v>
      </c>
      <c r="J520" s="621" t="s">
        <v>19</v>
      </c>
      <c r="K520" s="622" t="s">
        <v>19</v>
      </c>
      <c r="L520" s="622" t="s">
        <v>19</v>
      </c>
      <c r="M520" s="622" t="s">
        <v>19</v>
      </c>
      <c r="N520" s="622" t="s">
        <v>19</v>
      </c>
      <c r="O520" s="642"/>
      <c r="P520" s="622" t="s">
        <v>19</v>
      </c>
    </row>
    <row r="521" spans="2:16" s="349" customFormat="1" ht="30" x14ac:dyDescent="0.25">
      <c r="B521" s="651" t="s">
        <v>83</v>
      </c>
      <c r="C521" s="622" t="s">
        <v>84</v>
      </c>
      <c r="D521" s="621" t="s">
        <v>1325</v>
      </c>
      <c r="E521" s="621">
        <v>52</v>
      </c>
      <c r="F521" s="621" t="s">
        <v>86</v>
      </c>
      <c r="G521" s="621" t="s">
        <v>86</v>
      </c>
      <c r="H521" s="621" t="s">
        <v>19</v>
      </c>
      <c r="I521" s="621" t="s">
        <v>86</v>
      </c>
      <c r="J521" s="621" t="s">
        <v>19</v>
      </c>
      <c r="K521" s="622" t="s">
        <v>19</v>
      </c>
      <c r="L521" s="622" t="s">
        <v>19</v>
      </c>
      <c r="M521" s="622" t="s">
        <v>19</v>
      </c>
      <c r="N521" s="622" t="s">
        <v>19</v>
      </c>
      <c r="O521" s="642"/>
      <c r="P521" s="622" t="s">
        <v>19</v>
      </c>
    </row>
    <row r="522" spans="2:16" s="349" customFormat="1" x14ac:dyDescent="0.25">
      <c r="B522" s="651" t="s">
        <v>1128</v>
      </c>
      <c r="C522" s="622" t="s">
        <v>91</v>
      </c>
      <c r="D522" s="621" t="s">
        <v>1203</v>
      </c>
      <c r="E522" s="621">
        <v>90</v>
      </c>
      <c r="F522" s="621" t="s">
        <v>86</v>
      </c>
      <c r="G522" s="621" t="s">
        <v>86</v>
      </c>
      <c r="H522" s="621" t="s">
        <v>86</v>
      </c>
      <c r="I522" s="621" t="s">
        <v>19</v>
      </c>
      <c r="J522" s="621" t="s">
        <v>19</v>
      </c>
      <c r="K522" s="622" t="s">
        <v>19</v>
      </c>
      <c r="L522" s="622" t="s">
        <v>19</v>
      </c>
      <c r="M522" s="622" t="s">
        <v>19</v>
      </c>
      <c r="N522" s="622" t="s">
        <v>19</v>
      </c>
      <c r="O522" s="351"/>
      <c r="P522" s="622" t="s">
        <v>19</v>
      </c>
    </row>
    <row r="523" spans="2:16" s="349" customFormat="1" ht="30" x14ac:dyDescent="0.25">
      <c r="B523" s="651" t="s">
        <v>1128</v>
      </c>
      <c r="C523" s="622" t="s">
        <v>91</v>
      </c>
      <c r="D523" s="621" t="s">
        <v>1326</v>
      </c>
      <c r="E523" s="621">
        <v>50</v>
      </c>
      <c r="F523" s="621" t="s">
        <v>86</v>
      </c>
      <c r="G523" s="621" t="s">
        <v>86</v>
      </c>
      <c r="H523" s="621" t="s">
        <v>86</v>
      </c>
      <c r="I523" s="621" t="s">
        <v>19</v>
      </c>
      <c r="J523" s="621" t="s">
        <v>19</v>
      </c>
      <c r="K523" s="622" t="s">
        <v>19</v>
      </c>
      <c r="L523" s="622" t="s">
        <v>19</v>
      </c>
      <c r="M523" s="622" t="s">
        <v>19</v>
      </c>
      <c r="N523" s="622" t="s">
        <v>19</v>
      </c>
      <c r="O523" s="351"/>
      <c r="P523" s="622" t="s">
        <v>19</v>
      </c>
    </row>
    <row r="524" spans="2:16" s="349" customFormat="1" ht="30" x14ac:dyDescent="0.25">
      <c r="B524" s="651" t="s">
        <v>1128</v>
      </c>
      <c r="C524" s="622" t="s">
        <v>91</v>
      </c>
      <c r="D524" s="621" t="s">
        <v>1327</v>
      </c>
      <c r="E524" s="621">
        <v>50</v>
      </c>
      <c r="F524" s="621" t="s">
        <v>86</v>
      </c>
      <c r="G524" s="621" t="s">
        <v>86</v>
      </c>
      <c r="H524" s="621" t="s">
        <v>86</v>
      </c>
      <c r="I524" s="621" t="s">
        <v>19</v>
      </c>
      <c r="J524" s="621" t="s">
        <v>19</v>
      </c>
      <c r="K524" s="622" t="s">
        <v>19</v>
      </c>
      <c r="L524" s="622" t="s">
        <v>19</v>
      </c>
      <c r="M524" s="622" t="s">
        <v>19</v>
      </c>
      <c r="N524" s="622" t="s">
        <v>19</v>
      </c>
      <c r="O524" s="351"/>
      <c r="P524" s="622" t="s">
        <v>19</v>
      </c>
    </row>
    <row r="525" spans="2:16" s="349" customFormat="1" x14ac:dyDescent="0.25">
      <c r="B525" s="651" t="s">
        <v>1128</v>
      </c>
      <c r="C525" s="622" t="s">
        <v>91</v>
      </c>
      <c r="D525" s="621" t="s">
        <v>1203</v>
      </c>
      <c r="E525" s="621">
        <v>90</v>
      </c>
      <c r="F525" s="621" t="s">
        <v>86</v>
      </c>
      <c r="G525" s="621" t="s">
        <v>86</v>
      </c>
      <c r="H525" s="621" t="s">
        <v>86</v>
      </c>
      <c r="I525" s="621" t="s">
        <v>19</v>
      </c>
      <c r="J525" s="621" t="s">
        <v>19</v>
      </c>
      <c r="K525" s="622" t="s">
        <v>19</v>
      </c>
      <c r="L525" s="622" t="s">
        <v>19</v>
      </c>
      <c r="M525" s="622" t="s">
        <v>19</v>
      </c>
      <c r="N525" s="622" t="s">
        <v>19</v>
      </c>
      <c r="O525" s="351"/>
      <c r="P525" s="622" t="s">
        <v>19</v>
      </c>
    </row>
    <row r="526" spans="2:16" x14ac:dyDescent="0.25">
      <c r="B526" s="1" t="s">
        <v>218</v>
      </c>
    </row>
    <row r="527" spans="2:16" x14ac:dyDescent="0.25">
      <c r="B527" s="1" t="s">
        <v>92</v>
      </c>
    </row>
    <row r="528" spans="2:16" x14ac:dyDescent="0.25">
      <c r="B528" s="1" t="s">
        <v>93</v>
      </c>
    </row>
    <row r="529" spans="2:16" ht="15.75" thickBot="1" x14ac:dyDescent="0.3"/>
    <row r="530" spans="2:16" ht="27" thickBot="1" x14ac:dyDescent="0.3">
      <c r="B530" s="1902" t="s">
        <v>1328</v>
      </c>
      <c r="C530" s="1902"/>
      <c r="D530" s="1902"/>
      <c r="E530" s="1902"/>
      <c r="F530" s="1902"/>
      <c r="G530" s="1902"/>
      <c r="H530" s="1902"/>
      <c r="I530" s="1902"/>
      <c r="J530" s="1902"/>
      <c r="K530" s="1902"/>
      <c r="L530" s="1902"/>
      <c r="M530" s="1902"/>
      <c r="N530" s="1902"/>
    </row>
    <row r="533" spans="2:16" ht="105" x14ac:dyDescent="0.25">
      <c r="B533" s="656" t="s">
        <v>68</v>
      </c>
      <c r="C533" s="114" t="s">
        <v>69</v>
      </c>
      <c r="D533" s="114" t="s">
        <v>70</v>
      </c>
      <c r="E533" s="114" t="s">
        <v>71</v>
      </c>
      <c r="F533" s="114" t="s">
        <v>72</v>
      </c>
      <c r="G533" s="114" t="s">
        <v>73</v>
      </c>
      <c r="H533" s="114" t="s">
        <v>74</v>
      </c>
      <c r="I533" s="114" t="s">
        <v>75</v>
      </c>
      <c r="J533" s="114" t="s">
        <v>76</v>
      </c>
      <c r="K533" s="114" t="s">
        <v>77</v>
      </c>
      <c r="L533" s="114" t="s">
        <v>78</v>
      </c>
      <c r="M533" s="115" t="s">
        <v>79</v>
      </c>
      <c r="N533" s="115" t="s">
        <v>80</v>
      </c>
      <c r="O533" s="603" t="s">
        <v>81</v>
      </c>
      <c r="P533" s="114" t="s">
        <v>82</v>
      </c>
    </row>
    <row r="534" spans="2:16" s="349" customFormat="1" x14ac:dyDescent="0.25">
      <c r="B534" s="651" t="s">
        <v>83</v>
      </c>
      <c r="C534" s="622" t="s">
        <v>84</v>
      </c>
      <c r="D534" s="621" t="s">
        <v>1329</v>
      </c>
      <c r="E534" s="621">
        <v>78</v>
      </c>
      <c r="F534" s="621" t="s">
        <v>86</v>
      </c>
      <c r="G534" s="621" t="s">
        <v>86</v>
      </c>
      <c r="H534" s="621" t="s">
        <v>19</v>
      </c>
      <c r="I534" s="621" t="s">
        <v>86</v>
      </c>
      <c r="J534" s="621" t="s">
        <v>19</v>
      </c>
      <c r="K534" s="622" t="s">
        <v>19</v>
      </c>
      <c r="L534" s="622" t="s">
        <v>19</v>
      </c>
      <c r="M534" s="622" t="s">
        <v>19</v>
      </c>
      <c r="N534" s="622" t="s">
        <v>19</v>
      </c>
      <c r="O534" s="642"/>
      <c r="P534" s="622" t="s">
        <v>19</v>
      </c>
    </row>
    <row r="535" spans="2:16" s="349" customFormat="1" ht="30" x14ac:dyDescent="0.25">
      <c r="B535" s="651" t="s">
        <v>1330</v>
      </c>
      <c r="C535" s="622" t="s">
        <v>91</v>
      </c>
      <c r="D535" s="621" t="s">
        <v>1331</v>
      </c>
      <c r="E535" s="621">
        <v>50</v>
      </c>
      <c r="F535" s="621" t="s">
        <v>86</v>
      </c>
      <c r="G535" s="621" t="s">
        <v>86</v>
      </c>
      <c r="H535" s="621" t="s">
        <v>86</v>
      </c>
      <c r="I535" s="621" t="s">
        <v>19</v>
      </c>
      <c r="J535" s="621" t="s">
        <v>19</v>
      </c>
      <c r="K535" s="622" t="s">
        <v>19</v>
      </c>
      <c r="L535" s="622" t="s">
        <v>19</v>
      </c>
      <c r="M535" s="622" t="s">
        <v>19</v>
      </c>
      <c r="N535" s="622" t="s">
        <v>19</v>
      </c>
      <c r="O535" s="642"/>
      <c r="P535" s="622" t="s">
        <v>19</v>
      </c>
    </row>
    <row r="536" spans="2:16" s="349" customFormat="1" x14ac:dyDescent="0.25">
      <c r="B536" s="651" t="s">
        <v>1330</v>
      </c>
      <c r="C536" s="622" t="s">
        <v>91</v>
      </c>
      <c r="D536" s="621" t="s">
        <v>1332</v>
      </c>
      <c r="E536" s="621">
        <v>47</v>
      </c>
      <c r="F536" s="621" t="s">
        <v>86</v>
      </c>
      <c r="G536" s="621" t="s">
        <v>86</v>
      </c>
      <c r="H536" s="621" t="s">
        <v>86</v>
      </c>
      <c r="I536" s="621" t="s">
        <v>19</v>
      </c>
      <c r="J536" s="621" t="s">
        <v>19</v>
      </c>
      <c r="K536" s="622" t="s">
        <v>19</v>
      </c>
      <c r="L536" s="622" t="s">
        <v>19</v>
      </c>
      <c r="M536" s="622" t="s">
        <v>19</v>
      </c>
      <c r="N536" s="622" t="s">
        <v>19</v>
      </c>
      <c r="O536" s="642"/>
      <c r="P536" s="622" t="s">
        <v>19</v>
      </c>
    </row>
    <row r="537" spans="2:16" x14ac:dyDescent="0.25">
      <c r="B537" s="1" t="s">
        <v>218</v>
      </c>
    </row>
    <row r="538" spans="2:16" x14ac:dyDescent="0.25">
      <c r="B538" s="1" t="s">
        <v>92</v>
      </c>
    </row>
    <row r="539" spans="2:16" x14ac:dyDescent="0.25">
      <c r="B539" s="1" t="s">
        <v>93</v>
      </c>
    </row>
    <row r="541" spans="2:16" ht="15.75" thickBot="1" x14ac:dyDescent="0.3"/>
    <row r="542" spans="2:16" ht="27" thickBot="1" x14ac:dyDescent="0.3">
      <c r="B542" s="1902" t="s">
        <v>1333</v>
      </c>
      <c r="C542" s="1902"/>
      <c r="D542" s="1902"/>
      <c r="E542" s="1902"/>
      <c r="F542" s="1902"/>
      <c r="G542" s="1902"/>
      <c r="H542" s="1902"/>
      <c r="I542" s="1902"/>
      <c r="J542" s="1902"/>
      <c r="K542" s="1902"/>
      <c r="L542" s="1902"/>
      <c r="M542" s="1902"/>
      <c r="N542" s="1902"/>
    </row>
    <row r="545" spans="2:16" ht="105" x14ac:dyDescent="0.25">
      <c r="B545" s="656" t="s">
        <v>68</v>
      </c>
      <c r="C545" s="114" t="s">
        <v>69</v>
      </c>
      <c r="D545" s="114" t="s">
        <v>70</v>
      </c>
      <c r="E545" s="114" t="s">
        <v>71</v>
      </c>
      <c r="F545" s="114" t="s">
        <v>72</v>
      </c>
      <c r="G545" s="114" t="s">
        <v>73</v>
      </c>
      <c r="H545" s="114" t="s">
        <v>74</v>
      </c>
      <c r="I545" s="114" t="s">
        <v>75</v>
      </c>
      <c r="J545" s="114" t="s">
        <v>76</v>
      </c>
      <c r="K545" s="114" t="s">
        <v>77</v>
      </c>
      <c r="L545" s="114" t="s">
        <v>78</v>
      </c>
      <c r="M545" s="115" t="s">
        <v>79</v>
      </c>
      <c r="N545" s="115" t="s">
        <v>80</v>
      </c>
      <c r="O545" s="603" t="s">
        <v>81</v>
      </c>
      <c r="P545" s="114" t="s">
        <v>82</v>
      </c>
    </row>
    <row r="546" spans="2:16" s="349" customFormat="1" ht="30" x14ac:dyDescent="0.25">
      <c r="B546" s="651" t="s">
        <v>83</v>
      </c>
      <c r="C546" s="622" t="s">
        <v>84</v>
      </c>
      <c r="D546" s="621" t="s">
        <v>1334</v>
      </c>
      <c r="E546" s="621">
        <v>91</v>
      </c>
      <c r="F546" s="621" t="s">
        <v>86</v>
      </c>
      <c r="G546" s="621" t="s">
        <v>86</v>
      </c>
      <c r="H546" s="621" t="s">
        <v>19</v>
      </c>
      <c r="I546" s="621" t="s">
        <v>86</v>
      </c>
      <c r="J546" s="621" t="s">
        <v>19</v>
      </c>
      <c r="K546" s="622" t="s">
        <v>19</v>
      </c>
      <c r="L546" s="622" t="s">
        <v>19</v>
      </c>
      <c r="M546" s="622" t="s">
        <v>19</v>
      </c>
      <c r="N546" s="622" t="s">
        <v>19</v>
      </c>
      <c r="O546" s="642"/>
      <c r="P546" s="622" t="s">
        <v>19</v>
      </c>
    </row>
    <row r="547" spans="2:16" s="349" customFormat="1" ht="45" x14ac:dyDescent="0.25">
      <c r="B547" s="651" t="s">
        <v>83</v>
      </c>
      <c r="C547" s="622" t="s">
        <v>84</v>
      </c>
      <c r="D547" s="621" t="s">
        <v>1335</v>
      </c>
      <c r="E547" s="621">
        <v>78</v>
      </c>
      <c r="F547" s="621" t="s">
        <v>86</v>
      </c>
      <c r="G547" s="621" t="s">
        <v>86</v>
      </c>
      <c r="H547" s="621" t="s">
        <v>19</v>
      </c>
      <c r="I547" s="621" t="s">
        <v>86</v>
      </c>
      <c r="J547" s="621" t="s">
        <v>19</v>
      </c>
      <c r="K547" s="622" t="s">
        <v>19</v>
      </c>
      <c r="L547" s="622" t="s">
        <v>19</v>
      </c>
      <c r="M547" s="622" t="s">
        <v>19</v>
      </c>
      <c r="N547" s="622" t="s">
        <v>19</v>
      </c>
      <c r="O547" s="642"/>
      <c r="P547" s="622" t="s">
        <v>19</v>
      </c>
    </row>
    <row r="548" spans="2:16" s="349" customFormat="1" ht="30" x14ac:dyDescent="0.25">
      <c r="B548" s="651" t="s">
        <v>83</v>
      </c>
      <c r="C548" s="622" t="s">
        <v>84</v>
      </c>
      <c r="D548" s="621" t="s">
        <v>1336</v>
      </c>
      <c r="E548" s="621">
        <v>78</v>
      </c>
      <c r="F548" s="621" t="s">
        <v>86</v>
      </c>
      <c r="G548" s="621" t="s">
        <v>86</v>
      </c>
      <c r="H548" s="621" t="s">
        <v>19</v>
      </c>
      <c r="I548" s="621" t="s">
        <v>86</v>
      </c>
      <c r="J548" s="621" t="s">
        <v>19</v>
      </c>
      <c r="K548" s="622" t="s">
        <v>19</v>
      </c>
      <c r="L548" s="622" t="s">
        <v>19</v>
      </c>
      <c r="M548" s="622" t="s">
        <v>19</v>
      </c>
      <c r="N548" s="622" t="s">
        <v>19</v>
      </c>
      <c r="O548" s="642"/>
      <c r="P548" s="622" t="s">
        <v>19</v>
      </c>
    </row>
    <row r="549" spans="2:16" s="349" customFormat="1" x14ac:dyDescent="0.25">
      <c r="B549" s="651"/>
      <c r="C549" s="622"/>
      <c r="D549" s="621"/>
      <c r="E549" s="621"/>
      <c r="F549" s="621"/>
      <c r="G549" s="621"/>
      <c r="H549" s="350"/>
      <c r="I549" s="621"/>
      <c r="J549" s="350"/>
      <c r="K549" s="651"/>
      <c r="L549" s="651"/>
      <c r="M549" s="651"/>
      <c r="N549" s="651"/>
      <c r="O549" s="351"/>
      <c r="P549" s="651"/>
    </row>
    <row r="550" spans="2:16" x14ac:dyDescent="0.25">
      <c r="B550" s="1" t="s">
        <v>218</v>
      </c>
    </row>
    <row r="551" spans="2:16" x14ac:dyDescent="0.25">
      <c r="B551" s="1" t="s">
        <v>92</v>
      </c>
    </row>
    <row r="552" spans="2:16" x14ac:dyDescent="0.25">
      <c r="B552" s="1" t="s">
        <v>93</v>
      </c>
    </row>
    <row r="554" spans="2:16" ht="15.75" thickBot="1" x14ac:dyDescent="0.3"/>
    <row r="555" spans="2:16" ht="27" thickBot="1" x14ac:dyDescent="0.3">
      <c r="B555" s="1902" t="s">
        <v>1337</v>
      </c>
      <c r="C555" s="1902"/>
      <c r="D555" s="1902"/>
      <c r="E555" s="1902"/>
      <c r="F555" s="1902"/>
      <c r="G555" s="1902"/>
      <c r="H555" s="1902"/>
      <c r="I555" s="1902"/>
      <c r="J555" s="1902"/>
      <c r="K555" s="1902"/>
      <c r="L555" s="1902"/>
      <c r="M555" s="1902"/>
      <c r="N555" s="1902"/>
    </row>
    <row r="558" spans="2:16" ht="105" x14ac:dyDescent="0.25">
      <c r="B558" s="656" t="s">
        <v>68</v>
      </c>
      <c r="C558" s="114" t="s">
        <v>69</v>
      </c>
      <c r="D558" s="114" t="s">
        <v>70</v>
      </c>
      <c r="E558" s="114" t="s">
        <v>71</v>
      </c>
      <c r="F558" s="114" t="s">
        <v>72</v>
      </c>
      <c r="G558" s="114" t="s">
        <v>73</v>
      </c>
      <c r="H558" s="114" t="s">
        <v>74</v>
      </c>
      <c r="I558" s="114" t="s">
        <v>75</v>
      </c>
      <c r="J558" s="114" t="s">
        <v>76</v>
      </c>
      <c r="K558" s="114" t="s">
        <v>77</v>
      </c>
      <c r="L558" s="114" t="s">
        <v>78</v>
      </c>
      <c r="M558" s="115" t="s">
        <v>79</v>
      </c>
      <c r="N558" s="115" t="s">
        <v>80</v>
      </c>
      <c r="O558" s="603" t="s">
        <v>81</v>
      </c>
      <c r="P558" s="114" t="s">
        <v>82</v>
      </c>
    </row>
    <row r="559" spans="2:16" s="349" customFormat="1" ht="30" x14ac:dyDescent="0.25">
      <c r="B559" s="651" t="s">
        <v>1128</v>
      </c>
      <c r="C559" s="622" t="s">
        <v>91</v>
      </c>
      <c r="D559" s="621" t="s">
        <v>1338</v>
      </c>
      <c r="E559" s="621">
        <v>50</v>
      </c>
      <c r="F559" s="621" t="s">
        <v>86</v>
      </c>
      <c r="G559" s="621" t="s">
        <v>86</v>
      </c>
      <c r="H559" s="621" t="s">
        <v>86</v>
      </c>
      <c r="I559" s="621" t="s">
        <v>19</v>
      </c>
      <c r="J559" s="621" t="s">
        <v>19</v>
      </c>
      <c r="K559" s="622" t="s">
        <v>19</v>
      </c>
      <c r="L559" s="622" t="s">
        <v>19</v>
      </c>
      <c r="M559" s="622" t="s">
        <v>19</v>
      </c>
      <c r="N559" s="622" t="s">
        <v>19</v>
      </c>
      <c r="O559" s="351"/>
      <c r="P559" s="622" t="s">
        <v>19</v>
      </c>
    </row>
    <row r="560" spans="2:16" s="349" customFormat="1" ht="30" x14ac:dyDescent="0.25">
      <c r="B560" s="651" t="s">
        <v>1128</v>
      </c>
      <c r="C560" s="622" t="s">
        <v>91</v>
      </c>
      <c r="D560" s="621" t="s">
        <v>1339</v>
      </c>
      <c r="E560" s="621">
        <v>50</v>
      </c>
      <c r="F560" s="621" t="s">
        <v>86</v>
      </c>
      <c r="G560" s="621" t="s">
        <v>86</v>
      </c>
      <c r="H560" s="621" t="s">
        <v>86</v>
      </c>
      <c r="I560" s="621" t="s">
        <v>19</v>
      </c>
      <c r="J560" s="621" t="s">
        <v>19</v>
      </c>
      <c r="K560" s="622" t="s">
        <v>19</v>
      </c>
      <c r="L560" s="622" t="s">
        <v>19</v>
      </c>
      <c r="M560" s="622" t="s">
        <v>19</v>
      </c>
      <c r="N560" s="622" t="s">
        <v>19</v>
      </c>
      <c r="O560" s="351"/>
      <c r="P560" s="622" t="s">
        <v>19</v>
      </c>
    </row>
    <row r="561" spans="2:16" s="349" customFormat="1" ht="30" x14ac:dyDescent="0.25">
      <c r="B561" s="651" t="s">
        <v>1128</v>
      </c>
      <c r="C561" s="622" t="s">
        <v>91</v>
      </c>
      <c r="D561" s="621" t="s">
        <v>1340</v>
      </c>
      <c r="E561" s="621">
        <v>50</v>
      </c>
      <c r="F561" s="621" t="s">
        <v>86</v>
      </c>
      <c r="G561" s="621" t="s">
        <v>86</v>
      </c>
      <c r="H561" s="621" t="s">
        <v>86</v>
      </c>
      <c r="I561" s="621" t="s">
        <v>19</v>
      </c>
      <c r="J561" s="621" t="s">
        <v>19</v>
      </c>
      <c r="K561" s="622" t="s">
        <v>19</v>
      </c>
      <c r="L561" s="622" t="s">
        <v>19</v>
      </c>
      <c r="M561" s="622" t="s">
        <v>19</v>
      </c>
      <c r="N561" s="622" t="s">
        <v>19</v>
      </c>
      <c r="O561" s="351"/>
      <c r="P561" s="622" t="s">
        <v>19</v>
      </c>
    </row>
    <row r="562" spans="2:16" s="349" customFormat="1" ht="30" x14ac:dyDescent="0.25">
      <c r="B562" s="651" t="s">
        <v>1128</v>
      </c>
      <c r="C562" s="622" t="s">
        <v>91</v>
      </c>
      <c r="D562" s="621" t="s">
        <v>1341</v>
      </c>
      <c r="E562" s="621">
        <v>50</v>
      </c>
      <c r="F562" s="621" t="s">
        <v>86</v>
      </c>
      <c r="G562" s="621" t="s">
        <v>86</v>
      </c>
      <c r="H562" s="621" t="s">
        <v>86</v>
      </c>
      <c r="I562" s="621" t="s">
        <v>19</v>
      </c>
      <c r="J562" s="621" t="s">
        <v>19</v>
      </c>
      <c r="K562" s="622" t="s">
        <v>19</v>
      </c>
      <c r="L562" s="622" t="s">
        <v>19</v>
      </c>
      <c r="M562" s="622" t="s">
        <v>19</v>
      </c>
      <c r="N562" s="622" t="s">
        <v>19</v>
      </c>
      <c r="O562" s="351"/>
      <c r="P562" s="622" t="s">
        <v>19</v>
      </c>
    </row>
    <row r="563" spans="2:16" s="349" customFormat="1" ht="30" x14ac:dyDescent="0.25">
      <c r="B563" s="651" t="s">
        <v>1128</v>
      </c>
      <c r="C563" s="622" t="s">
        <v>91</v>
      </c>
      <c r="D563" s="621" t="s">
        <v>1342</v>
      </c>
      <c r="E563" s="621">
        <v>50</v>
      </c>
      <c r="F563" s="621" t="s">
        <v>86</v>
      </c>
      <c r="G563" s="621" t="s">
        <v>86</v>
      </c>
      <c r="H563" s="621" t="s">
        <v>86</v>
      </c>
      <c r="I563" s="621" t="s">
        <v>19</v>
      </c>
      <c r="J563" s="621" t="s">
        <v>19</v>
      </c>
      <c r="K563" s="622" t="s">
        <v>19</v>
      </c>
      <c r="L563" s="622" t="s">
        <v>19</v>
      </c>
      <c r="M563" s="622" t="s">
        <v>19</v>
      </c>
      <c r="N563" s="622" t="s">
        <v>19</v>
      </c>
      <c r="O563" s="351"/>
      <c r="P563" s="622" t="s">
        <v>19</v>
      </c>
    </row>
    <row r="564" spans="2:16" s="349" customFormat="1" ht="30" x14ac:dyDescent="0.25">
      <c r="B564" s="651" t="s">
        <v>1128</v>
      </c>
      <c r="C564" s="622" t="s">
        <v>91</v>
      </c>
      <c r="D564" s="621" t="s">
        <v>1343</v>
      </c>
      <c r="E564" s="621">
        <v>50</v>
      </c>
      <c r="F564" s="621" t="s">
        <v>86</v>
      </c>
      <c r="G564" s="621" t="s">
        <v>86</v>
      </c>
      <c r="H564" s="621" t="s">
        <v>86</v>
      </c>
      <c r="I564" s="621" t="s">
        <v>19</v>
      </c>
      <c r="J564" s="621" t="s">
        <v>19</v>
      </c>
      <c r="K564" s="622" t="s">
        <v>19</v>
      </c>
      <c r="L564" s="622" t="s">
        <v>19</v>
      </c>
      <c r="M564" s="622" t="s">
        <v>19</v>
      </c>
      <c r="N564" s="622" t="s">
        <v>19</v>
      </c>
      <c r="O564" s="351"/>
      <c r="P564" s="622" t="s">
        <v>19</v>
      </c>
    </row>
    <row r="565" spans="2:16" s="349" customFormat="1" ht="30" x14ac:dyDescent="0.25">
      <c r="B565" s="651" t="s">
        <v>1128</v>
      </c>
      <c r="C565" s="622" t="s">
        <v>91</v>
      </c>
      <c r="D565" s="621" t="s">
        <v>1344</v>
      </c>
      <c r="E565" s="621">
        <v>50</v>
      </c>
      <c r="F565" s="621" t="s">
        <v>86</v>
      </c>
      <c r="G565" s="621" t="s">
        <v>86</v>
      </c>
      <c r="H565" s="621" t="s">
        <v>86</v>
      </c>
      <c r="I565" s="621" t="s">
        <v>19</v>
      </c>
      <c r="J565" s="621" t="s">
        <v>19</v>
      </c>
      <c r="K565" s="622" t="s">
        <v>19</v>
      </c>
      <c r="L565" s="622" t="s">
        <v>19</v>
      </c>
      <c r="M565" s="622" t="s">
        <v>19</v>
      </c>
      <c r="N565" s="622" t="s">
        <v>19</v>
      </c>
      <c r="O565" s="351"/>
      <c r="P565" s="622" t="s">
        <v>19</v>
      </c>
    </row>
    <row r="566" spans="2:16" s="349" customFormat="1" ht="45" x14ac:dyDescent="0.25">
      <c r="B566" s="651" t="s">
        <v>1128</v>
      </c>
      <c r="C566" s="622" t="s">
        <v>91</v>
      </c>
      <c r="D566" s="621" t="s">
        <v>1345</v>
      </c>
      <c r="E566" s="621">
        <v>50</v>
      </c>
      <c r="F566" s="621" t="s">
        <v>86</v>
      </c>
      <c r="G566" s="621" t="s">
        <v>86</v>
      </c>
      <c r="H566" s="621" t="s">
        <v>86</v>
      </c>
      <c r="I566" s="621" t="s">
        <v>19</v>
      </c>
      <c r="J566" s="621" t="s">
        <v>19</v>
      </c>
      <c r="K566" s="622" t="s">
        <v>19</v>
      </c>
      <c r="L566" s="622" t="s">
        <v>19</v>
      </c>
      <c r="M566" s="622" t="s">
        <v>19</v>
      </c>
      <c r="N566" s="622" t="s">
        <v>19</v>
      </c>
      <c r="O566" s="351"/>
      <c r="P566" s="622" t="s">
        <v>19</v>
      </c>
    </row>
    <row r="567" spans="2:16" s="349" customFormat="1" ht="30" x14ac:dyDescent="0.25">
      <c r="B567" s="651" t="s">
        <v>1128</v>
      </c>
      <c r="C567" s="622" t="s">
        <v>91</v>
      </c>
      <c r="D567" s="621" t="s">
        <v>1346</v>
      </c>
      <c r="E567" s="621">
        <v>50</v>
      </c>
      <c r="F567" s="621" t="s">
        <v>86</v>
      </c>
      <c r="G567" s="621" t="s">
        <v>86</v>
      </c>
      <c r="H567" s="621" t="s">
        <v>86</v>
      </c>
      <c r="I567" s="621" t="s">
        <v>19</v>
      </c>
      <c r="J567" s="621" t="s">
        <v>19</v>
      </c>
      <c r="K567" s="622" t="s">
        <v>19</v>
      </c>
      <c r="L567" s="622" t="s">
        <v>19</v>
      </c>
      <c r="M567" s="622" t="s">
        <v>19</v>
      </c>
      <c r="N567" s="622" t="s">
        <v>19</v>
      </c>
      <c r="O567" s="351"/>
      <c r="P567" s="622" t="s">
        <v>19</v>
      </c>
    </row>
    <row r="568" spans="2:16" s="349" customFormat="1" x14ac:dyDescent="0.25">
      <c r="B568" s="651" t="s">
        <v>1128</v>
      </c>
      <c r="C568" s="622" t="s">
        <v>91</v>
      </c>
      <c r="D568" s="621" t="s">
        <v>1347</v>
      </c>
      <c r="E568" s="621">
        <v>21</v>
      </c>
      <c r="F568" s="621" t="s">
        <v>86</v>
      </c>
      <c r="G568" s="621" t="s">
        <v>86</v>
      </c>
      <c r="H568" s="621" t="s">
        <v>86</v>
      </c>
      <c r="I568" s="621" t="s">
        <v>19</v>
      </c>
      <c r="J568" s="621" t="s">
        <v>19</v>
      </c>
      <c r="K568" s="622" t="s">
        <v>19</v>
      </c>
      <c r="L568" s="622" t="s">
        <v>19</v>
      </c>
      <c r="M568" s="622" t="s">
        <v>19</v>
      </c>
      <c r="N568" s="622" t="s">
        <v>19</v>
      </c>
      <c r="O568" s="351"/>
      <c r="P568" s="622" t="s">
        <v>19</v>
      </c>
    </row>
    <row r="569" spans="2:16" s="349" customFormat="1" x14ac:dyDescent="0.25">
      <c r="B569" s="651" t="s">
        <v>1128</v>
      </c>
      <c r="C569" s="622" t="s">
        <v>91</v>
      </c>
      <c r="D569" s="621" t="s">
        <v>1348</v>
      </c>
      <c r="E569" s="621">
        <v>150</v>
      </c>
      <c r="F569" s="621" t="s">
        <v>86</v>
      </c>
      <c r="G569" s="621" t="s">
        <v>86</v>
      </c>
      <c r="H569" s="621" t="s">
        <v>86</v>
      </c>
      <c r="I569" s="621" t="s">
        <v>19</v>
      </c>
      <c r="J569" s="621" t="s">
        <v>19</v>
      </c>
      <c r="K569" s="622" t="s">
        <v>19</v>
      </c>
      <c r="L569" s="622" t="s">
        <v>19</v>
      </c>
      <c r="M569" s="622" t="s">
        <v>19</v>
      </c>
      <c r="N569" s="622" t="s">
        <v>19</v>
      </c>
      <c r="O569" s="351"/>
      <c r="P569" s="622" t="s">
        <v>19</v>
      </c>
    </row>
    <row r="570" spans="2:16" s="349" customFormat="1" ht="30" x14ac:dyDescent="0.25">
      <c r="B570" s="651" t="s">
        <v>1128</v>
      </c>
      <c r="C570" s="622" t="s">
        <v>91</v>
      </c>
      <c r="D570" s="621" t="s">
        <v>1349</v>
      </c>
      <c r="E570" s="621">
        <v>50</v>
      </c>
      <c r="F570" s="621" t="s">
        <v>86</v>
      </c>
      <c r="G570" s="621" t="s">
        <v>86</v>
      </c>
      <c r="H570" s="621" t="s">
        <v>86</v>
      </c>
      <c r="I570" s="621" t="s">
        <v>19</v>
      </c>
      <c r="J570" s="621" t="s">
        <v>19</v>
      </c>
      <c r="K570" s="622" t="s">
        <v>19</v>
      </c>
      <c r="L570" s="622" t="s">
        <v>19</v>
      </c>
      <c r="M570" s="622" t="s">
        <v>19</v>
      </c>
      <c r="N570" s="622" t="s">
        <v>19</v>
      </c>
      <c r="O570" s="351"/>
      <c r="P570" s="622" t="s">
        <v>19</v>
      </c>
    </row>
    <row r="571" spans="2:16" x14ac:dyDescent="0.25">
      <c r="B571" s="1" t="s">
        <v>218</v>
      </c>
    </row>
    <row r="572" spans="2:16" x14ac:dyDescent="0.25">
      <c r="B572" s="1" t="s">
        <v>92</v>
      </c>
    </row>
    <row r="573" spans="2:16" x14ac:dyDescent="0.25">
      <c r="B573" s="1" t="s">
        <v>93</v>
      </c>
    </row>
    <row r="574" spans="2:16" ht="15.75" thickBot="1" x14ac:dyDescent="0.3"/>
    <row r="575" spans="2:16" ht="27" thickBot="1" x14ac:dyDescent="0.3">
      <c r="B575" s="1902" t="s">
        <v>1350</v>
      </c>
      <c r="C575" s="1902"/>
      <c r="D575" s="1902"/>
      <c r="E575" s="1902"/>
      <c r="F575" s="1902"/>
      <c r="G575" s="1902"/>
      <c r="H575" s="1902"/>
      <c r="I575" s="1902"/>
      <c r="J575" s="1902"/>
      <c r="K575" s="1902"/>
      <c r="L575" s="1902"/>
      <c r="M575" s="1902"/>
      <c r="N575" s="1902"/>
    </row>
    <row r="578" spans="2:16" ht="105" x14ac:dyDescent="0.25">
      <c r="B578" s="656" t="s">
        <v>68</v>
      </c>
      <c r="C578" s="114" t="s">
        <v>69</v>
      </c>
      <c r="D578" s="114" t="s">
        <v>70</v>
      </c>
      <c r="E578" s="114" t="s">
        <v>71</v>
      </c>
      <c r="F578" s="114" t="s">
        <v>72</v>
      </c>
      <c r="G578" s="114" t="s">
        <v>73</v>
      </c>
      <c r="H578" s="114" t="s">
        <v>74</v>
      </c>
      <c r="I578" s="114" t="s">
        <v>75</v>
      </c>
      <c r="J578" s="114" t="s">
        <v>76</v>
      </c>
      <c r="K578" s="114" t="s">
        <v>77</v>
      </c>
      <c r="L578" s="114" t="s">
        <v>78</v>
      </c>
      <c r="M578" s="115" t="s">
        <v>79</v>
      </c>
      <c r="N578" s="115" t="s">
        <v>80</v>
      </c>
      <c r="O578" s="603" t="s">
        <v>81</v>
      </c>
      <c r="P578" s="114" t="s">
        <v>82</v>
      </c>
    </row>
    <row r="579" spans="2:16" s="349" customFormat="1" ht="30" x14ac:dyDescent="0.25">
      <c r="B579" s="651" t="s">
        <v>83</v>
      </c>
      <c r="C579" s="622" t="s">
        <v>84</v>
      </c>
      <c r="D579" s="621" t="s">
        <v>1351</v>
      </c>
      <c r="E579" s="621">
        <v>90</v>
      </c>
      <c r="F579" s="621" t="s">
        <v>86</v>
      </c>
      <c r="G579" s="621" t="s">
        <v>86</v>
      </c>
      <c r="H579" s="621" t="s">
        <v>19</v>
      </c>
      <c r="I579" s="621" t="s">
        <v>86</v>
      </c>
      <c r="J579" s="621" t="s">
        <v>19</v>
      </c>
      <c r="K579" s="622" t="s">
        <v>19</v>
      </c>
      <c r="L579" s="622" t="s">
        <v>19</v>
      </c>
      <c r="M579" s="622" t="s">
        <v>19</v>
      </c>
      <c r="N579" s="622" t="s">
        <v>19</v>
      </c>
      <c r="O579" s="351"/>
      <c r="P579" s="622" t="s">
        <v>19</v>
      </c>
    </row>
    <row r="580" spans="2:16" s="349" customFormat="1" ht="30" x14ac:dyDescent="0.25">
      <c r="B580" s="651" t="s">
        <v>83</v>
      </c>
      <c r="C580" s="622" t="s">
        <v>84</v>
      </c>
      <c r="D580" s="621" t="s">
        <v>1352</v>
      </c>
      <c r="E580" s="621">
        <v>91</v>
      </c>
      <c r="F580" s="621" t="s">
        <v>86</v>
      </c>
      <c r="G580" s="621" t="s">
        <v>86</v>
      </c>
      <c r="H580" s="621" t="s">
        <v>19</v>
      </c>
      <c r="I580" s="621" t="s">
        <v>86</v>
      </c>
      <c r="J580" s="621" t="s">
        <v>19</v>
      </c>
      <c r="K580" s="622" t="s">
        <v>19</v>
      </c>
      <c r="L580" s="622" t="s">
        <v>19</v>
      </c>
      <c r="M580" s="622" t="s">
        <v>19</v>
      </c>
      <c r="N580" s="622" t="s">
        <v>19</v>
      </c>
      <c r="O580" s="351"/>
      <c r="P580" s="622" t="s">
        <v>19</v>
      </c>
    </row>
    <row r="581" spans="2:16" s="349" customFormat="1" x14ac:dyDescent="0.25">
      <c r="B581" s="651" t="s">
        <v>83</v>
      </c>
      <c r="C581" s="622" t="s">
        <v>84</v>
      </c>
      <c r="D581" s="621" t="s">
        <v>1210</v>
      </c>
      <c r="E581" s="621">
        <v>91</v>
      </c>
      <c r="F581" s="621" t="s">
        <v>86</v>
      </c>
      <c r="G581" s="621" t="s">
        <v>86</v>
      </c>
      <c r="H581" s="621" t="s">
        <v>19</v>
      </c>
      <c r="I581" s="621" t="s">
        <v>86</v>
      </c>
      <c r="J581" s="621" t="s">
        <v>19</v>
      </c>
      <c r="K581" s="622" t="s">
        <v>19</v>
      </c>
      <c r="L581" s="622" t="s">
        <v>19</v>
      </c>
      <c r="M581" s="622" t="s">
        <v>19</v>
      </c>
      <c r="N581" s="622" t="s">
        <v>19</v>
      </c>
      <c r="O581" s="351"/>
      <c r="P581" s="622" t="s">
        <v>19</v>
      </c>
    </row>
    <row r="582" spans="2:16" s="349" customFormat="1" ht="30" x14ac:dyDescent="0.25">
      <c r="B582" s="651" t="s">
        <v>1128</v>
      </c>
      <c r="C582" s="622" t="s">
        <v>91</v>
      </c>
      <c r="D582" s="621" t="s">
        <v>1353</v>
      </c>
      <c r="E582" s="621">
        <v>46</v>
      </c>
      <c r="F582" s="621" t="s">
        <v>86</v>
      </c>
      <c r="G582" s="621" t="s">
        <v>86</v>
      </c>
      <c r="H582" s="621" t="s">
        <v>20</v>
      </c>
      <c r="I582" s="621" t="s">
        <v>19</v>
      </c>
      <c r="J582" s="621" t="s">
        <v>19</v>
      </c>
      <c r="K582" s="622" t="s">
        <v>19</v>
      </c>
      <c r="L582" s="622" t="s">
        <v>19</v>
      </c>
      <c r="M582" s="622" t="s">
        <v>19</v>
      </c>
      <c r="N582" s="622" t="s">
        <v>19</v>
      </c>
      <c r="O582" s="351"/>
      <c r="P582" s="622" t="s">
        <v>19</v>
      </c>
    </row>
    <row r="583" spans="2:16" s="349" customFormat="1" ht="30" x14ac:dyDescent="0.25">
      <c r="B583" s="651" t="s">
        <v>1128</v>
      </c>
      <c r="C583" s="622" t="s">
        <v>91</v>
      </c>
      <c r="D583" s="621" t="s">
        <v>1354</v>
      </c>
      <c r="E583" s="621">
        <v>50</v>
      </c>
      <c r="F583" s="621" t="s">
        <v>86</v>
      </c>
      <c r="G583" s="621" t="s">
        <v>86</v>
      </c>
      <c r="H583" s="621" t="s">
        <v>20</v>
      </c>
      <c r="I583" s="621" t="s">
        <v>19</v>
      </c>
      <c r="J583" s="621" t="s">
        <v>19</v>
      </c>
      <c r="K583" s="622" t="s">
        <v>19</v>
      </c>
      <c r="L583" s="622" t="s">
        <v>19</v>
      </c>
      <c r="M583" s="622" t="s">
        <v>19</v>
      </c>
      <c r="N583" s="622" t="s">
        <v>19</v>
      </c>
      <c r="O583" s="351"/>
      <c r="P583" s="622" t="s">
        <v>19</v>
      </c>
    </row>
    <row r="584" spans="2:16" s="349" customFormat="1" ht="45" x14ac:dyDescent="0.25">
      <c r="B584" s="651" t="s">
        <v>1128</v>
      </c>
      <c r="C584" s="622" t="s">
        <v>91</v>
      </c>
      <c r="D584" s="621" t="s">
        <v>1355</v>
      </c>
      <c r="E584" s="621">
        <v>49</v>
      </c>
      <c r="F584" s="621" t="s">
        <v>86</v>
      </c>
      <c r="G584" s="621" t="s">
        <v>86</v>
      </c>
      <c r="H584" s="621" t="s">
        <v>20</v>
      </c>
      <c r="I584" s="621" t="s">
        <v>19</v>
      </c>
      <c r="J584" s="621" t="s">
        <v>19</v>
      </c>
      <c r="K584" s="622" t="s">
        <v>19</v>
      </c>
      <c r="L584" s="622" t="s">
        <v>19</v>
      </c>
      <c r="M584" s="622" t="s">
        <v>19</v>
      </c>
      <c r="N584" s="622" t="s">
        <v>19</v>
      </c>
      <c r="O584" s="351"/>
      <c r="P584" s="622" t="s">
        <v>19</v>
      </c>
    </row>
    <row r="585" spans="2:16" s="349" customFormat="1" ht="30" x14ac:dyDescent="0.25">
      <c r="B585" s="651" t="s">
        <v>1128</v>
      </c>
      <c r="C585" s="622" t="s">
        <v>91</v>
      </c>
      <c r="D585" s="621" t="s">
        <v>1356</v>
      </c>
      <c r="E585" s="621">
        <v>49</v>
      </c>
      <c r="F585" s="621" t="s">
        <v>86</v>
      </c>
      <c r="G585" s="621" t="s">
        <v>86</v>
      </c>
      <c r="H585" s="621" t="s">
        <v>20</v>
      </c>
      <c r="I585" s="621" t="s">
        <v>19</v>
      </c>
      <c r="J585" s="621" t="s">
        <v>19</v>
      </c>
      <c r="K585" s="622" t="s">
        <v>19</v>
      </c>
      <c r="L585" s="622" t="s">
        <v>19</v>
      </c>
      <c r="M585" s="622" t="s">
        <v>19</v>
      </c>
      <c r="N585" s="622" t="s">
        <v>19</v>
      </c>
      <c r="O585" s="351"/>
      <c r="P585" s="622" t="s">
        <v>19</v>
      </c>
    </row>
    <row r="586" spans="2:16" s="349" customFormat="1" ht="30" x14ac:dyDescent="0.25">
      <c r="B586" s="651" t="s">
        <v>1128</v>
      </c>
      <c r="C586" s="622" t="s">
        <v>91</v>
      </c>
      <c r="D586" s="621" t="s">
        <v>1357</v>
      </c>
      <c r="E586" s="621">
        <v>51</v>
      </c>
      <c r="F586" s="621" t="s">
        <v>86</v>
      </c>
      <c r="G586" s="621" t="s">
        <v>86</v>
      </c>
      <c r="H586" s="621" t="s">
        <v>20</v>
      </c>
      <c r="I586" s="621" t="s">
        <v>19</v>
      </c>
      <c r="J586" s="621" t="s">
        <v>19</v>
      </c>
      <c r="K586" s="622" t="s">
        <v>19</v>
      </c>
      <c r="L586" s="622" t="s">
        <v>19</v>
      </c>
      <c r="M586" s="622" t="s">
        <v>19</v>
      </c>
      <c r="N586" s="622" t="s">
        <v>19</v>
      </c>
      <c r="O586" s="351"/>
      <c r="P586" s="622" t="s">
        <v>19</v>
      </c>
    </row>
    <row r="587" spans="2:16" s="349" customFormat="1" x14ac:dyDescent="0.25">
      <c r="B587" s="651" t="s">
        <v>1128</v>
      </c>
      <c r="C587" s="622" t="s">
        <v>91</v>
      </c>
      <c r="D587" s="621" t="s">
        <v>1210</v>
      </c>
      <c r="E587" s="621">
        <v>250</v>
      </c>
      <c r="F587" s="621" t="s">
        <v>86</v>
      </c>
      <c r="G587" s="621" t="s">
        <v>86</v>
      </c>
      <c r="H587" s="621" t="s">
        <v>20</v>
      </c>
      <c r="I587" s="621" t="s">
        <v>19</v>
      </c>
      <c r="J587" s="621" t="s">
        <v>19</v>
      </c>
      <c r="K587" s="622" t="s">
        <v>19</v>
      </c>
      <c r="L587" s="622" t="s">
        <v>19</v>
      </c>
      <c r="M587" s="622" t="s">
        <v>19</v>
      </c>
      <c r="N587" s="622" t="s">
        <v>19</v>
      </c>
      <c r="O587" s="351"/>
      <c r="P587" s="622" t="s">
        <v>19</v>
      </c>
    </row>
    <row r="588" spans="2:16" x14ac:dyDescent="0.25">
      <c r="B588" s="1" t="s">
        <v>218</v>
      </c>
    </row>
    <row r="589" spans="2:16" x14ac:dyDescent="0.25">
      <c r="B589" s="1" t="s">
        <v>92</v>
      </c>
    </row>
    <row r="590" spans="2:16" x14ac:dyDescent="0.25">
      <c r="B590" s="1" t="s">
        <v>93</v>
      </c>
    </row>
    <row r="591" spans="2:16" ht="15.75" thickBot="1" x14ac:dyDescent="0.3"/>
    <row r="592" spans="2:16" ht="27" thickBot="1" x14ac:dyDescent="0.3">
      <c r="B592" s="1902" t="s">
        <v>1358</v>
      </c>
      <c r="C592" s="1902"/>
      <c r="D592" s="1902"/>
      <c r="E592" s="1902"/>
      <c r="F592" s="1902"/>
      <c r="G592" s="1902"/>
      <c r="H592" s="1902"/>
      <c r="I592" s="1902"/>
      <c r="J592" s="1902"/>
      <c r="K592" s="1902"/>
      <c r="L592" s="1902"/>
      <c r="M592" s="1902"/>
      <c r="N592" s="1902"/>
    </row>
    <row r="595" spans="2:16" ht="105" x14ac:dyDescent="0.25">
      <c r="B595" s="656" t="s">
        <v>68</v>
      </c>
      <c r="C595" s="114" t="s">
        <v>69</v>
      </c>
      <c r="D595" s="114" t="s">
        <v>70</v>
      </c>
      <c r="E595" s="114" t="s">
        <v>71</v>
      </c>
      <c r="F595" s="114" t="s">
        <v>72</v>
      </c>
      <c r="G595" s="114" t="s">
        <v>73</v>
      </c>
      <c r="H595" s="114" t="s">
        <v>74</v>
      </c>
      <c r="I595" s="114" t="s">
        <v>75</v>
      </c>
      <c r="J595" s="114" t="s">
        <v>76</v>
      </c>
      <c r="K595" s="114" t="s">
        <v>77</v>
      </c>
      <c r="L595" s="114" t="s">
        <v>78</v>
      </c>
      <c r="M595" s="115" t="s">
        <v>79</v>
      </c>
      <c r="N595" s="115" t="s">
        <v>80</v>
      </c>
      <c r="O595" s="603" t="s">
        <v>81</v>
      </c>
      <c r="P595" s="114" t="s">
        <v>82</v>
      </c>
    </row>
    <row r="596" spans="2:16" s="380" customFormat="1" ht="45" x14ac:dyDescent="0.25">
      <c r="B596" s="622" t="s">
        <v>1128</v>
      </c>
      <c r="C596" s="622" t="s">
        <v>91</v>
      </c>
      <c r="D596" s="621" t="s">
        <v>1359</v>
      </c>
      <c r="E596" s="621">
        <v>100</v>
      </c>
      <c r="F596" s="621" t="s">
        <v>86</v>
      </c>
      <c r="G596" s="621" t="s">
        <v>86</v>
      </c>
      <c r="H596" s="621" t="s">
        <v>86</v>
      </c>
      <c r="I596" s="621" t="s">
        <v>19</v>
      </c>
      <c r="J596" s="621" t="s">
        <v>19</v>
      </c>
      <c r="K596" s="622" t="s">
        <v>19</v>
      </c>
      <c r="L596" s="622" t="s">
        <v>19</v>
      </c>
      <c r="M596" s="622" t="s">
        <v>19</v>
      </c>
      <c r="N596" s="622" t="s">
        <v>19</v>
      </c>
      <c r="O596" s="642"/>
      <c r="P596" s="622" t="s">
        <v>19</v>
      </c>
    </row>
    <row r="597" spans="2:16" x14ac:dyDescent="0.25">
      <c r="B597" s="1" t="s">
        <v>218</v>
      </c>
    </row>
    <row r="598" spans="2:16" x14ac:dyDescent="0.25">
      <c r="B598" s="1" t="s">
        <v>92</v>
      </c>
    </row>
    <row r="599" spans="2:16" x14ac:dyDescent="0.25">
      <c r="B599" s="1" t="s">
        <v>93</v>
      </c>
    </row>
    <row r="600" spans="2:16" ht="15.75" thickBot="1" x14ac:dyDescent="0.3"/>
    <row r="601" spans="2:16" ht="27" thickBot="1" x14ac:dyDescent="0.3">
      <c r="B601" s="1903" t="s">
        <v>1360</v>
      </c>
      <c r="C601" s="1904"/>
      <c r="D601" s="1904"/>
      <c r="E601" s="1904"/>
      <c r="F601" s="1904"/>
      <c r="G601" s="1904"/>
      <c r="H601" s="1904"/>
      <c r="I601" s="1904"/>
      <c r="J601" s="1904"/>
      <c r="K601" s="1904"/>
      <c r="L601" s="1904"/>
      <c r="M601" s="1904"/>
      <c r="N601" s="1905"/>
    </row>
    <row r="604" spans="2:16" ht="105" x14ac:dyDescent="0.25">
      <c r="B604" s="656" t="s">
        <v>68</v>
      </c>
      <c r="C604" s="114" t="s">
        <v>69</v>
      </c>
      <c r="D604" s="114" t="s">
        <v>70</v>
      </c>
      <c r="E604" s="114" t="s">
        <v>71</v>
      </c>
      <c r="F604" s="114" t="s">
        <v>72</v>
      </c>
      <c r="G604" s="114" t="s">
        <v>73</v>
      </c>
      <c r="H604" s="114" t="s">
        <v>74</v>
      </c>
      <c r="I604" s="114" t="s">
        <v>75</v>
      </c>
      <c r="J604" s="114" t="s">
        <v>76</v>
      </c>
      <c r="K604" s="114" t="s">
        <v>77</v>
      </c>
      <c r="L604" s="114" t="s">
        <v>78</v>
      </c>
      <c r="M604" s="115" t="s">
        <v>79</v>
      </c>
      <c r="N604" s="115" t="s">
        <v>80</v>
      </c>
      <c r="O604" s="603" t="s">
        <v>81</v>
      </c>
      <c r="P604" s="114" t="s">
        <v>82</v>
      </c>
    </row>
    <row r="605" spans="2:16" s="349" customFormat="1" ht="45" x14ac:dyDescent="0.25">
      <c r="B605" s="651" t="s">
        <v>1361</v>
      </c>
      <c r="C605" s="651" t="s">
        <v>84</v>
      </c>
      <c r="D605" s="621" t="s">
        <v>1362</v>
      </c>
      <c r="E605" s="621">
        <v>107</v>
      </c>
      <c r="F605" s="621" t="s">
        <v>86</v>
      </c>
      <c r="G605" s="621" t="s">
        <v>86</v>
      </c>
      <c r="H605" s="621" t="s">
        <v>19</v>
      </c>
      <c r="I605" s="621" t="s">
        <v>86</v>
      </c>
      <c r="J605" s="621" t="s">
        <v>19</v>
      </c>
      <c r="K605" s="622" t="s">
        <v>19</v>
      </c>
      <c r="L605" s="622" t="s">
        <v>19</v>
      </c>
      <c r="M605" s="622" t="s">
        <v>19</v>
      </c>
      <c r="N605" s="622" t="s">
        <v>19</v>
      </c>
      <c r="O605" s="642"/>
      <c r="P605" s="622" t="s">
        <v>19</v>
      </c>
    </row>
    <row r="606" spans="2:16" x14ac:dyDescent="0.25">
      <c r="B606" s="1" t="s">
        <v>218</v>
      </c>
    </row>
    <row r="607" spans="2:16" x14ac:dyDescent="0.25">
      <c r="B607" s="1" t="s">
        <v>92</v>
      </c>
    </row>
    <row r="608" spans="2:16" x14ac:dyDescent="0.25">
      <c r="B608" s="1" t="s">
        <v>93</v>
      </c>
    </row>
    <row r="609" spans="2:20" ht="15.75" thickBot="1" x14ac:dyDescent="0.3"/>
    <row r="610" spans="2:20" ht="27" thickBot="1" x14ac:dyDescent="0.3">
      <c r="B610" s="2291" t="s">
        <v>1363</v>
      </c>
      <c r="C610" s="2292"/>
      <c r="D610" s="2292"/>
      <c r="E610" s="2292"/>
      <c r="F610" s="2292"/>
      <c r="G610" s="2292"/>
      <c r="H610" s="2292"/>
      <c r="I610" s="2292"/>
      <c r="J610" s="2292"/>
      <c r="K610" s="2292"/>
      <c r="L610" s="2292"/>
      <c r="M610" s="2292"/>
      <c r="N610" s="2293"/>
    </row>
    <row r="613" spans="2:20" x14ac:dyDescent="0.25">
      <c r="B613" s="1896" t="s">
        <v>95</v>
      </c>
      <c r="C613" s="1896" t="s">
        <v>96</v>
      </c>
      <c r="D613" s="1896" t="s">
        <v>97</v>
      </c>
      <c r="E613" s="1896" t="s">
        <v>98</v>
      </c>
      <c r="F613" s="1896" t="s">
        <v>99</v>
      </c>
      <c r="G613" s="1896" t="s">
        <v>100</v>
      </c>
      <c r="H613" s="1896" t="s">
        <v>101</v>
      </c>
      <c r="I613" s="1896" t="s">
        <v>102</v>
      </c>
      <c r="J613" s="1898" t="s">
        <v>103</v>
      </c>
      <c r="K613" s="1899"/>
      <c r="L613" s="1900"/>
      <c r="M613" s="1896" t="s">
        <v>104</v>
      </c>
      <c r="N613" s="1896" t="s">
        <v>105</v>
      </c>
      <c r="O613" s="1896" t="s">
        <v>522</v>
      </c>
      <c r="P613" s="1896" t="s">
        <v>49</v>
      </c>
    </row>
    <row r="614" spans="2:20" ht="24" x14ac:dyDescent="0.25">
      <c r="B614" s="1897"/>
      <c r="C614" s="1897"/>
      <c r="D614" s="1897"/>
      <c r="E614" s="1897"/>
      <c r="F614" s="1897"/>
      <c r="G614" s="1897"/>
      <c r="H614" s="1897"/>
      <c r="I614" s="1897"/>
      <c r="J614" s="352" t="s">
        <v>107</v>
      </c>
      <c r="K614" s="353" t="s">
        <v>108</v>
      </c>
      <c r="L614" s="352" t="s">
        <v>109</v>
      </c>
      <c r="M614" s="1897"/>
      <c r="N614" s="1897"/>
      <c r="O614" s="1897"/>
      <c r="P614" s="1897"/>
    </row>
    <row r="615" spans="2:20" s="116" customFormat="1" ht="60" x14ac:dyDescent="0.25">
      <c r="B615" s="428" t="s">
        <v>437</v>
      </c>
      <c r="C615" s="429" t="s">
        <v>1002</v>
      </c>
      <c r="D615" s="622" t="s">
        <v>2555</v>
      </c>
      <c r="E615" s="620">
        <v>50959048</v>
      </c>
      <c r="F615" s="620" t="s">
        <v>191</v>
      </c>
      <c r="G615" s="355" t="s">
        <v>651</v>
      </c>
      <c r="H615" s="725">
        <v>36439</v>
      </c>
      <c r="I615" s="668" t="s">
        <v>86</v>
      </c>
      <c r="J615" s="668" t="s">
        <v>2556</v>
      </c>
      <c r="K615" s="355" t="s">
        <v>2557</v>
      </c>
      <c r="L615" s="355" t="s">
        <v>146</v>
      </c>
      <c r="M615" s="668" t="s">
        <v>19</v>
      </c>
      <c r="N615" s="668" t="s">
        <v>19</v>
      </c>
      <c r="O615" s="668" t="s">
        <v>19</v>
      </c>
      <c r="P615" s="668"/>
      <c r="R615" s="1912"/>
      <c r="S615" s="1913"/>
      <c r="T615" s="1914"/>
    </row>
    <row r="616" spans="2:20" s="116" customFormat="1" ht="30" x14ac:dyDescent="0.25">
      <c r="B616" s="428" t="s">
        <v>437</v>
      </c>
      <c r="C616" s="429" t="s">
        <v>127</v>
      </c>
      <c r="D616" s="622" t="s">
        <v>2461</v>
      </c>
      <c r="E616" s="622">
        <v>50998814</v>
      </c>
      <c r="F616" s="622" t="s">
        <v>245</v>
      </c>
      <c r="G616" s="355" t="s">
        <v>203</v>
      </c>
      <c r="H616" s="431">
        <v>39255</v>
      </c>
      <c r="I616" s="668" t="s">
        <v>86</v>
      </c>
      <c r="J616" s="668" t="s">
        <v>2558</v>
      </c>
      <c r="K616" s="355" t="s">
        <v>2559</v>
      </c>
      <c r="L616" s="355" t="s">
        <v>146</v>
      </c>
      <c r="M616" s="668" t="s">
        <v>19</v>
      </c>
      <c r="N616" s="668" t="s">
        <v>19</v>
      </c>
      <c r="O616" s="668" t="s">
        <v>19</v>
      </c>
      <c r="P616" s="668"/>
    </row>
    <row r="617" spans="2:20" s="116" customFormat="1" ht="45" x14ac:dyDescent="0.25">
      <c r="B617" s="428" t="s">
        <v>437</v>
      </c>
      <c r="C617" s="429" t="s">
        <v>2560</v>
      </c>
      <c r="D617" s="726" t="s">
        <v>2561</v>
      </c>
      <c r="E617" s="726">
        <v>78587977</v>
      </c>
      <c r="F617" s="726" t="s">
        <v>182</v>
      </c>
      <c r="G617" s="355" t="s">
        <v>2562</v>
      </c>
      <c r="H617" s="431">
        <v>41237</v>
      </c>
      <c r="I617" s="668">
        <v>111356</v>
      </c>
      <c r="J617" s="668" t="s">
        <v>1365</v>
      </c>
      <c r="K617" s="355" t="s">
        <v>2563</v>
      </c>
      <c r="L617" s="355" t="s">
        <v>146</v>
      </c>
      <c r="M617" s="668" t="s">
        <v>19</v>
      </c>
      <c r="N617" s="668" t="s">
        <v>20</v>
      </c>
      <c r="O617" s="668" t="s">
        <v>19</v>
      </c>
      <c r="P617" s="668" t="s">
        <v>4606</v>
      </c>
    </row>
    <row r="618" spans="2:20" s="116" customFormat="1" ht="30" x14ac:dyDescent="0.25">
      <c r="B618" s="635" t="s">
        <v>121</v>
      </c>
      <c r="C618" s="432" t="s">
        <v>1372</v>
      </c>
      <c r="D618" s="622" t="s">
        <v>2564</v>
      </c>
      <c r="E618" s="622">
        <v>1066176597</v>
      </c>
      <c r="F618" s="622" t="s">
        <v>191</v>
      </c>
      <c r="G618" s="355" t="s">
        <v>253</v>
      </c>
      <c r="H618" s="355">
        <v>41452</v>
      </c>
      <c r="I618" s="668" t="s">
        <v>86</v>
      </c>
      <c r="J618" s="668" t="s">
        <v>2565</v>
      </c>
      <c r="K618" s="355" t="s">
        <v>2566</v>
      </c>
      <c r="L618" s="355" t="s">
        <v>146</v>
      </c>
      <c r="M618" s="668" t="s">
        <v>19</v>
      </c>
      <c r="N618" s="668" t="s">
        <v>19</v>
      </c>
      <c r="O618" s="668" t="s">
        <v>19</v>
      </c>
      <c r="P618" s="668"/>
    </row>
    <row r="619" spans="2:20" s="116" customFormat="1" ht="45" x14ac:dyDescent="0.25">
      <c r="B619" s="635" t="s">
        <v>121</v>
      </c>
      <c r="C619" s="429" t="s">
        <v>133</v>
      </c>
      <c r="D619" s="622" t="s">
        <v>2567</v>
      </c>
      <c r="E619" s="622">
        <v>1066176913</v>
      </c>
      <c r="F619" s="622" t="s">
        <v>124</v>
      </c>
      <c r="G619" s="355" t="s">
        <v>253</v>
      </c>
      <c r="H619" s="355">
        <v>40522</v>
      </c>
      <c r="I619" s="668">
        <v>120507</v>
      </c>
      <c r="J619" s="668" t="s">
        <v>196</v>
      </c>
      <c r="K619" s="355" t="s">
        <v>2568</v>
      </c>
      <c r="L619" s="355" t="s">
        <v>146</v>
      </c>
      <c r="M619" s="668" t="s">
        <v>19</v>
      </c>
      <c r="N619" s="668" t="s">
        <v>20</v>
      </c>
      <c r="O619" s="668" t="s">
        <v>19</v>
      </c>
      <c r="P619" s="668" t="s">
        <v>4606</v>
      </c>
    </row>
    <row r="620" spans="2:20" s="116" customFormat="1" ht="45" x14ac:dyDescent="0.25">
      <c r="B620" s="635" t="s">
        <v>121</v>
      </c>
      <c r="C620" s="429" t="s">
        <v>133</v>
      </c>
      <c r="D620" s="622" t="s">
        <v>2569</v>
      </c>
      <c r="E620" s="622">
        <v>25913021</v>
      </c>
      <c r="F620" s="622" t="s">
        <v>191</v>
      </c>
      <c r="G620" s="355" t="s">
        <v>651</v>
      </c>
      <c r="H620" s="355">
        <v>33955</v>
      </c>
      <c r="I620" s="668" t="s">
        <v>86</v>
      </c>
      <c r="J620" s="668" t="s">
        <v>1365</v>
      </c>
      <c r="K620" s="355" t="s">
        <v>2570</v>
      </c>
      <c r="L620" s="355" t="s">
        <v>146</v>
      </c>
      <c r="M620" s="668" t="s">
        <v>19</v>
      </c>
      <c r="N620" s="668" t="s">
        <v>19</v>
      </c>
      <c r="O620" s="668" t="s">
        <v>19</v>
      </c>
      <c r="P620" s="668"/>
    </row>
    <row r="621" spans="2:20" s="116" customFormat="1" ht="45" x14ac:dyDescent="0.25">
      <c r="B621" s="635" t="s">
        <v>121</v>
      </c>
      <c r="C621" s="429" t="s">
        <v>133</v>
      </c>
      <c r="D621" s="622" t="s">
        <v>2571</v>
      </c>
      <c r="E621" s="622">
        <v>42655509</v>
      </c>
      <c r="F621" s="622" t="s">
        <v>228</v>
      </c>
      <c r="G621" s="355" t="s">
        <v>2562</v>
      </c>
      <c r="H621" s="355">
        <v>41237</v>
      </c>
      <c r="I621" s="668">
        <v>112345</v>
      </c>
      <c r="J621" s="668" t="s">
        <v>2558</v>
      </c>
      <c r="K621" s="355" t="s">
        <v>2572</v>
      </c>
      <c r="L621" s="355" t="s">
        <v>146</v>
      </c>
      <c r="M621" s="668" t="s">
        <v>19</v>
      </c>
      <c r="N621" s="668" t="s">
        <v>19</v>
      </c>
      <c r="O621" s="668" t="s">
        <v>19</v>
      </c>
      <c r="P621" s="668" t="s">
        <v>4606</v>
      </c>
    </row>
    <row r="622" spans="2:20" s="116" customFormat="1" ht="75" x14ac:dyDescent="0.25">
      <c r="B622" s="651" t="s">
        <v>121</v>
      </c>
      <c r="C622" s="668" t="s">
        <v>2573</v>
      </c>
      <c r="D622" s="622" t="s">
        <v>2574</v>
      </c>
      <c r="E622" s="622">
        <v>52704161</v>
      </c>
      <c r="F622" s="622" t="s">
        <v>124</v>
      </c>
      <c r="G622" s="355" t="s">
        <v>2562</v>
      </c>
      <c r="H622" s="355">
        <v>41237</v>
      </c>
      <c r="I622" s="668">
        <v>116734</v>
      </c>
      <c r="J622" s="430" t="s">
        <v>2575</v>
      </c>
      <c r="K622" s="355" t="s">
        <v>1378</v>
      </c>
      <c r="L622" s="355" t="s">
        <v>146</v>
      </c>
      <c r="M622" s="668" t="s">
        <v>19</v>
      </c>
      <c r="N622" s="668" t="s">
        <v>19</v>
      </c>
      <c r="O622" s="668" t="s">
        <v>19</v>
      </c>
      <c r="P622" s="668"/>
    </row>
    <row r="623" spans="2:20" ht="15.75" thickBot="1" x14ac:dyDescent="0.3">
      <c r="B623" s="433"/>
      <c r="C623" s="44"/>
      <c r="D623" s="44"/>
      <c r="E623" s="44"/>
      <c r="F623" s="44"/>
      <c r="G623" s="44"/>
      <c r="H623" s="376"/>
      <c r="I623" s="655"/>
      <c r="J623" s="44"/>
      <c r="K623" s="434"/>
      <c r="L623" s="434"/>
      <c r="M623" s="670"/>
      <c r="N623" s="670"/>
      <c r="O623" s="670"/>
      <c r="P623" s="435"/>
    </row>
    <row r="624" spans="2:20" ht="27" thickBot="1" x14ac:dyDescent="0.3">
      <c r="B624" s="1903" t="s">
        <v>1379</v>
      </c>
      <c r="C624" s="1904"/>
      <c r="D624" s="1904"/>
      <c r="E624" s="1904"/>
      <c r="F624" s="1904"/>
      <c r="G624" s="1904"/>
      <c r="H624" s="1904"/>
      <c r="I624" s="1904"/>
      <c r="J624" s="1904"/>
      <c r="K624" s="1904"/>
      <c r="L624" s="1904"/>
      <c r="M624" s="1904"/>
      <c r="N624" s="1905"/>
    </row>
    <row r="627" spans="2:20" x14ac:dyDescent="0.25">
      <c r="B627" s="1896" t="s">
        <v>95</v>
      </c>
      <c r="C627" s="1896" t="s">
        <v>96</v>
      </c>
      <c r="D627" s="1896" t="s">
        <v>97</v>
      </c>
      <c r="E627" s="1896" t="s">
        <v>98</v>
      </c>
      <c r="F627" s="1896" t="s">
        <v>99</v>
      </c>
      <c r="G627" s="1896" t="s">
        <v>100</v>
      </c>
      <c r="H627" s="1896" t="s">
        <v>101</v>
      </c>
      <c r="I627" s="1896" t="s">
        <v>102</v>
      </c>
      <c r="J627" s="1898" t="s">
        <v>103</v>
      </c>
      <c r="K627" s="1899"/>
      <c r="L627" s="1900"/>
      <c r="M627" s="1896" t="s">
        <v>104</v>
      </c>
      <c r="N627" s="1896" t="s">
        <v>105</v>
      </c>
      <c r="O627" s="1896" t="s">
        <v>522</v>
      </c>
      <c r="P627" s="1896" t="s">
        <v>49</v>
      </c>
    </row>
    <row r="628" spans="2:20" ht="24" x14ac:dyDescent="0.25">
      <c r="B628" s="1897"/>
      <c r="C628" s="1897"/>
      <c r="D628" s="1897"/>
      <c r="E628" s="1897"/>
      <c r="F628" s="1897"/>
      <c r="G628" s="1897"/>
      <c r="H628" s="1897"/>
      <c r="I628" s="1897"/>
      <c r="J628" s="352" t="s">
        <v>107</v>
      </c>
      <c r="K628" s="353" t="s">
        <v>108</v>
      </c>
      <c r="L628" s="352" t="s">
        <v>109</v>
      </c>
      <c r="M628" s="1897"/>
      <c r="N628" s="1897"/>
      <c r="O628" s="1897"/>
      <c r="P628" s="1897"/>
    </row>
    <row r="629" spans="2:20" s="116" customFormat="1" ht="45" x14ac:dyDescent="0.25">
      <c r="B629" s="428" t="s">
        <v>1380</v>
      </c>
      <c r="C629" s="429" t="s">
        <v>111</v>
      </c>
      <c r="D629" s="430" t="s">
        <v>1364</v>
      </c>
      <c r="E629" s="668">
        <v>50959193</v>
      </c>
      <c r="F629" s="430" t="s">
        <v>199</v>
      </c>
      <c r="G629" s="431" t="s">
        <v>200</v>
      </c>
      <c r="H629" s="431">
        <v>38701</v>
      </c>
      <c r="I629" s="668" t="s">
        <v>86</v>
      </c>
      <c r="J629" s="668" t="s">
        <v>1365</v>
      </c>
      <c r="K629" s="355" t="s">
        <v>1366</v>
      </c>
      <c r="L629" s="355" t="s">
        <v>146</v>
      </c>
      <c r="M629" s="668" t="s">
        <v>19</v>
      </c>
      <c r="N629" s="668" t="s">
        <v>19</v>
      </c>
      <c r="O629" s="668" t="s">
        <v>19</v>
      </c>
      <c r="P629" s="668"/>
      <c r="R629" s="1912"/>
      <c r="S629" s="1913"/>
      <c r="T629" s="1914"/>
    </row>
    <row r="630" spans="2:20" s="116" customFormat="1" ht="45" x14ac:dyDescent="0.25">
      <c r="B630" s="428" t="s">
        <v>1380</v>
      </c>
      <c r="C630" s="429" t="s">
        <v>1381</v>
      </c>
      <c r="D630" s="430" t="s">
        <v>1367</v>
      </c>
      <c r="E630" s="668">
        <v>56057888</v>
      </c>
      <c r="F630" s="430" t="s">
        <v>1368</v>
      </c>
      <c r="G630" s="431" t="s">
        <v>1369</v>
      </c>
      <c r="H630" s="431">
        <v>40739</v>
      </c>
      <c r="I630" s="668" t="s">
        <v>86</v>
      </c>
      <c r="J630" s="354" t="s">
        <v>1370</v>
      </c>
      <c r="K630" s="355" t="s">
        <v>1371</v>
      </c>
      <c r="L630" s="355" t="s">
        <v>146</v>
      </c>
      <c r="M630" s="668" t="s">
        <v>19</v>
      </c>
      <c r="N630" s="668" t="s">
        <v>19</v>
      </c>
      <c r="O630" s="668" t="s">
        <v>19</v>
      </c>
      <c r="P630" s="668" t="s">
        <v>1382</v>
      </c>
    </row>
    <row r="631" spans="2:20" s="116" customFormat="1" ht="45" x14ac:dyDescent="0.25">
      <c r="B631" s="635" t="s">
        <v>121</v>
      </c>
      <c r="C631" s="432" t="s">
        <v>1383</v>
      </c>
      <c r="D631" s="430" t="s">
        <v>1373</v>
      </c>
      <c r="E631" s="668">
        <v>1068812449</v>
      </c>
      <c r="F631" s="430" t="s">
        <v>124</v>
      </c>
      <c r="G631" s="431" t="s">
        <v>203</v>
      </c>
      <c r="H631" s="355">
        <v>41446</v>
      </c>
      <c r="I631" s="668" t="s">
        <v>2400</v>
      </c>
      <c r="J631" s="668" t="s">
        <v>1374</v>
      </c>
      <c r="K631" s="355" t="s">
        <v>1375</v>
      </c>
      <c r="L631" s="355" t="s">
        <v>146</v>
      </c>
      <c r="M631" s="668" t="s">
        <v>19</v>
      </c>
      <c r="N631" s="668" t="s">
        <v>20</v>
      </c>
      <c r="O631" s="668" t="s">
        <v>19</v>
      </c>
      <c r="P631" s="668" t="s">
        <v>1376</v>
      </c>
    </row>
    <row r="632" spans="2:20" s="116" customFormat="1" ht="45" x14ac:dyDescent="0.25">
      <c r="B632" s="651" t="s">
        <v>121</v>
      </c>
      <c r="C632" s="432" t="s">
        <v>1381</v>
      </c>
      <c r="D632" s="430" t="s">
        <v>1377</v>
      </c>
      <c r="E632" s="668">
        <v>1066177955</v>
      </c>
      <c r="F632" s="430" t="s">
        <v>191</v>
      </c>
      <c r="G632" s="431" t="s">
        <v>184</v>
      </c>
      <c r="H632" s="355">
        <v>41452</v>
      </c>
      <c r="I632" s="668" t="s">
        <v>86</v>
      </c>
      <c r="J632" s="668" t="s">
        <v>1365</v>
      </c>
      <c r="K632" s="355" t="s">
        <v>1384</v>
      </c>
      <c r="L632" s="355" t="s">
        <v>146</v>
      </c>
      <c r="M632" s="668" t="s">
        <v>19</v>
      </c>
      <c r="N632" s="668" t="s">
        <v>19</v>
      </c>
      <c r="O632" s="668" t="s">
        <v>19</v>
      </c>
      <c r="P632" s="668" t="s">
        <v>1382</v>
      </c>
    </row>
    <row r="633" spans="2:20" x14ac:dyDescent="0.25">
      <c r="B633" s="433"/>
      <c r="C633" s="44"/>
      <c r="D633" s="44"/>
      <c r="E633" s="44"/>
      <c r="F633" s="44"/>
      <c r="G633" s="44"/>
      <c r="H633" s="376"/>
      <c r="I633" s="655"/>
      <c r="J633" s="44"/>
      <c r="K633" s="434"/>
      <c r="L633" s="434"/>
      <c r="M633" s="670"/>
      <c r="N633" s="670"/>
      <c r="O633" s="670"/>
      <c r="P633" s="435"/>
    </row>
    <row r="634" spans="2:20" ht="15.75" thickBot="1" x14ac:dyDescent="0.3">
      <c r="B634" s="433"/>
      <c r="C634" s="44"/>
      <c r="D634" s="44"/>
      <c r="E634" s="44"/>
      <c r="F634" s="44"/>
      <c r="G634" s="44"/>
      <c r="H634" s="376"/>
      <c r="I634" s="655"/>
      <c r="J634" s="44"/>
      <c r="K634" s="434"/>
      <c r="L634" s="434"/>
      <c r="M634" s="670"/>
      <c r="N634" s="670"/>
      <c r="O634" s="670"/>
      <c r="P634" s="435"/>
    </row>
    <row r="635" spans="2:20" ht="27" thickBot="1" x14ac:dyDescent="0.3">
      <c r="B635" s="1903" t="s">
        <v>1385</v>
      </c>
      <c r="C635" s="1904"/>
      <c r="D635" s="1904"/>
      <c r="E635" s="1904"/>
      <c r="F635" s="1904"/>
      <c r="G635" s="1904"/>
      <c r="H635" s="1904"/>
      <c r="I635" s="1904"/>
      <c r="J635" s="1904"/>
      <c r="K635" s="1904"/>
      <c r="L635" s="1904"/>
      <c r="M635" s="1904"/>
      <c r="N635" s="1905"/>
    </row>
    <row r="638" spans="2:20" x14ac:dyDescent="0.25">
      <c r="B638" s="1896" t="s">
        <v>95</v>
      </c>
      <c r="C638" s="1896" t="s">
        <v>96</v>
      </c>
      <c r="D638" s="1896" t="s">
        <v>97</v>
      </c>
      <c r="E638" s="1896" t="s">
        <v>98</v>
      </c>
      <c r="F638" s="1896" t="s">
        <v>99</v>
      </c>
      <c r="G638" s="1896" t="s">
        <v>100</v>
      </c>
      <c r="H638" s="1896" t="s">
        <v>101</v>
      </c>
      <c r="I638" s="1896" t="s">
        <v>102</v>
      </c>
      <c r="J638" s="1898" t="s">
        <v>103</v>
      </c>
      <c r="K638" s="1899"/>
      <c r="L638" s="1900"/>
      <c r="M638" s="1896" t="s">
        <v>104</v>
      </c>
      <c r="N638" s="1896" t="s">
        <v>105</v>
      </c>
      <c r="O638" s="1896" t="s">
        <v>522</v>
      </c>
      <c r="P638" s="1896" t="s">
        <v>49</v>
      </c>
    </row>
    <row r="639" spans="2:20" ht="24" x14ac:dyDescent="0.25">
      <c r="B639" s="1897"/>
      <c r="C639" s="1897"/>
      <c r="D639" s="1897"/>
      <c r="E639" s="1897"/>
      <c r="F639" s="1897"/>
      <c r="G639" s="1897"/>
      <c r="H639" s="1897"/>
      <c r="I639" s="1897"/>
      <c r="J639" s="352" t="s">
        <v>107</v>
      </c>
      <c r="K639" s="353" t="s">
        <v>108</v>
      </c>
      <c r="L639" s="352" t="s">
        <v>109</v>
      </c>
      <c r="M639" s="1897"/>
      <c r="N639" s="1897"/>
      <c r="O639" s="1897"/>
      <c r="P639" s="1897"/>
    </row>
    <row r="640" spans="2:20" s="116" customFormat="1" ht="45" x14ac:dyDescent="0.25">
      <c r="B640" s="632" t="s">
        <v>1386</v>
      </c>
      <c r="C640" s="607" t="s">
        <v>127</v>
      </c>
      <c r="D640" s="665" t="s">
        <v>1387</v>
      </c>
      <c r="E640" s="607">
        <v>30670225</v>
      </c>
      <c r="F640" s="665" t="s">
        <v>609</v>
      </c>
      <c r="G640" s="665" t="s">
        <v>212</v>
      </c>
      <c r="H640" s="606">
        <v>40507</v>
      </c>
      <c r="I640" s="607" t="s">
        <v>86</v>
      </c>
      <c r="J640" s="668" t="s">
        <v>1365</v>
      </c>
      <c r="K640" s="437" t="s">
        <v>1388</v>
      </c>
      <c r="L640" s="355" t="s">
        <v>19</v>
      </c>
      <c r="M640" s="607" t="s">
        <v>19</v>
      </c>
      <c r="N640" s="607" t="s">
        <v>19</v>
      </c>
      <c r="O640" s="607" t="s">
        <v>19</v>
      </c>
      <c r="P640" s="645"/>
      <c r="R640" s="1912"/>
      <c r="S640" s="1913"/>
      <c r="T640" s="1914"/>
    </row>
    <row r="641" spans="2:20" s="116" customFormat="1" ht="45" x14ac:dyDescent="0.25">
      <c r="B641" s="428" t="s">
        <v>1389</v>
      </c>
      <c r="C641" s="438" t="s">
        <v>1390</v>
      </c>
      <c r="D641" s="430" t="s">
        <v>1391</v>
      </c>
      <c r="E641" s="668">
        <v>78756708</v>
      </c>
      <c r="F641" s="665" t="s">
        <v>609</v>
      </c>
      <c r="G641" s="430" t="s">
        <v>253</v>
      </c>
      <c r="H641" s="355">
        <v>37691</v>
      </c>
      <c r="I641" s="668" t="s">
        <v>86</v>
      </c>
      <c r="J641" s="668" t="s">
        <v>1392</v>
      </c>
      <c r="K641" s="356" t="s">
        <v>1393</v>
      </c>
      <c r="L641" s="355" t="s">
        <v>19</v>
      </c>
      <c r="M641" s="607" t="s">
        <v>19</v>
      </c>
      <c r="N641" s="607" t="s">
        <v>19</v>
      </c>
      <c r="O641" s="607" t="s">
        <v>19</v>
      </c>
      <c r="P641" s="645"/>
    </row>
    <row r="642" spans="2:20" s="116" customFormat="1" ht="45" x14ac:dyDescent="0.25">
      <c r="B642" s="635" t="s">
        <v>1394</v>
      </c>
      <c r="C642" s="439" t="s">
        <v>127</v>
      </c>
      <c r="D642" s="611" t="s">
        <v>1395</v>
      </c>
      <c r="E642" s="611">
        <v>1063146090</v>
      </c>
      <c r="F642" s="611" t="s">
        <v>124</v>
      </c>
      <c r="G642" s="611" t="s">
        <v>1396</v>
      </c>
      <c r="H642" s="614">
        <v>40445</v>
      </c>
      <c r="I642" s="617">
        <v>120282</v>
      </c>
      <c r="J642" s="668" t="s">
        <v>1365</v>
      </c>
      <c r="K642" s="215" t="s">
        <v>1397</v>
      </c>
      <c r="L642" s="215" t="s">
        <v>19</v>
      </c>
      <c r="M642" s="620" t="s">
        <v>19</v>
      </c>
      <c r="N642" s="620" t="s">
        <v>19</v>
      </c>
      <c r="O642" s="620" t="s">
        <v>19</v>
      </c>
      <c r="P642" s="645"/>
    </row>
    <row r="643" spans="2:20" s="116" customFormat="1" ht="45" x14ac:dyDescent="0.25">
      <c r="B643" s="651" t="s">
        <v>1394</v>
      </c>
      <c r="C643" s="440" t="s">
        <v>1390</v>
      </c>
      <c r="D643" s="622" t="s">
        <v>1398</v>
      </c>
      <c r="E643" s="622">
        <v>30657674</v>
      </c>
      <c r="F643" s="622" t="s">
        <v>191</v>
      </c>
      <c r="G643" s="622" t="s">
        <v>192</v>
      </c>
      <c r="H643" s="623" t="s">
        <v>1399</v>
      </c>
      <c r="I643" s="621" t="s">
        <v>19</v>
      </c>
      <c r="J643" s="668" t="s">
        <v>1365</v>
      </c>
      <c r="K643" s="437" t="s">
        <v>1388</v>
      </c>
      <c r="L643" s="215" t="s">
        <v>19</v>
      </c>
      <c r="M643" s="620" t="s">
        <v>19</v>
      </c>
      <c r="N643" s="620" t="s">
        <v>19</v>
      </c>
      <c r="O643" s="620" t="s">
        <v>19</v>
      </c>
      <c r="P643" s="645"/>
    </row>
    <row r="644" spans="2:20" x14ac:dyDescent="0.25">
      <c r="B644" s="433"/>
      <c r="C644" s="44"/>
      <c r="D644" s="44"/>
      <c r="E644" s="44"/>
      <c r="F644" s="44"/>
      <c r="G644" s="44"/>
      <c r="H644" s="376"/>
      <c r="I644" s="655"/>
      <c r="J644" s="44"/>
      <c r="K644" s="434"/>
      <c r="L644" s="434"/>
      <c r="M644" s="670"/>
      <c r="N644" s="670"/>
      <c r="O644" s="670"/>
      <c r="P644" s="435"/>
    </row>
    <row r="645" spans="2:20" ht="15.75" thickBot="1" x14ac:dyDescent="0.3">
      <c r="B645" s="433"/>
      <c r="C645" s="44"/>
      <c r="D645" s="44"/>
      <c r="E645" s="44"/>
      <c r="F645" s="44"/>
      <c r="G645" s="44"/>
      <c r="H645" s="376"/>
      <c r="I645" s="655"/>
      <c r="J645" s="44"/>
      <c r="K645" s="434"/>
      <c r="L645" s="434"/>
      <c r="M645" s="670"/>
      <c r="N645" s="670"/>
      <c r="O645" s="670"/>
      <c r="P645" s="435"/>
    </row>
    <row r="646" spans="2:20" ht="27" thickBot="1" x14ac:dyDescent="0.3">
      <c r="B646" s="2291" t="s">
        <v>1400</v>
      </c>
      <c r="C646" s="2292"/>
      <c r="D646" s="2292"/>
      <c r="E646" s="2292"/>
      <c r="F646" s="2292"/>
      <c r="G646" s="2292"/>
      <c r="H646" s="2292"/>
      <c r="I646" s="2292"/>
      <c r="J646" s="2292"/>
      <c r="K646" s="2292"/>
      <c r="L646" s="2292"/>
      <c r="M646" s="2292"/>
      <c r="N646" s="2293"/>
    </row>
    <row r="649" spans="2:20" x14ac:dyDescent="0.25">
      <c r="B649" s="1896" t="s">
        <v>95</v>
      </c>
      <c r="C649" s="1896" t="s">
        <v>96</v>
      </c>
      <c r="D649" s="1896" t="s">
        <v>97</v>
      </c>
      <c r="E649" s="1896" t="s">
        <v>98</v>
      </c>
      <c r="F649" s="1896" t="s">
        <v>99</v>
      </c>
      <c r="G649" s="1896" t="s">
        <v>100</v>
      </c>
      <c r="H649" s="1896" t="s">
        <v>101</v>
      </c>
      <c r="I649" s="1896" t="s">
        <v>102</v>
      </c>
      <c r="J649" s="1898" t="s">
        <v>103</v>
      </c>
      <c r="K649" s="1899"/>
      <c r="L649" s="1900"/>
      <c r="M649" s="1896" t="s">
        <v>104</v>
      </c>
      <c r="N649" s="1896" t="s">
        <v>105</v>
      </c>
      <c r="O649" s="1896" t="s">
        <v>522</v>
      </c>
      <c r="P649" s="1896" t="s">
        <v>49</v>
      </c>
    </row>
    <row r="650" spans="2:20" ht="24" x14ac:dyDescent="0.25">
      <c r="B650" s="1897"/>
      <c r="C650" s="1897"/>
      <c r="D650" s="1897"/>
      <c r="E650" s="1897"/>
      <c r="F650" s="1897"/>
      <c r="G650" s="1897"/>
      <c r="H650" s="1897"/>
      <c r="I650" s="1897"/>
      <c r="J650" s="352" t="s">
        <v>107</v>
      </c>
      <c r="K650" s="353" t="s">
        <v>108</v>
      </c>
      <c r="L650" s="352" t="s">
        <v>109</v>
      </c>
      <c r="M650" s="1897"/>
      <c r="N650" s="1897"/>
      <c r="O650" s="1897"/>
      <c r="P650" s="1897"/>
    </row>
    <row r="651" spans="2:20" s="116" customFormat="1" ht="45" x14ac:dyDescent="0.25">
      <c r="B651" s="632" t="s">
        <v>1401</v>
      </c>
      <c r="C651" s="607" t="s">
        <v>127</v>
      </c>
      <c r="D651" s="665" t="s">
        <v>1402</v>
      </c>
      <c r="E651" s="607">
        <v>30667526</v>
      </c>
      <c r="F651" s="441" t="s">
        <v>164</v>
      </c>
      <c r="G651" s="441" t="s">
        <v>200</v>
      </c>
      <c r="H651" s="606">
        <v>41440</v>
      </c>
      <c r="I651" s="607" t="s">
        <v>86</v>
      </c>
      <c r="J651" s="354" t="s">
        <v>1365</v>
      </c>
      <c r="K651" s="437" t="s">
        <v>4624</v>
      </c>
      <c r="L651" s="355" t="s">
        <v>19</v>
      </c>
      <c r="M651" s="607" t="s">
        <v>19</v>
      </c>
      <c r="N651" s="607" t="s">
        <v>19</v>
      </c>
      <c r="O651" s="607" t="s">
        <v>19</v>
      </c>
      <c r="P651" s="645"/>
      <c r="R651" s="1912"/>
      <c r="S651" s="1913"/>
      <c r="T651" s="1914"/>
    </row>
    <row r="652" spans="2:20" s="116" customFormat="1" ht="45" x14ac:dyDescent="0.25">
      <c r="B652" s="428" t="s">
        <v>1403</v>
      </c>
      <c r="C652" s="668" t="s">
        <v>127</v>
      </c>
      <c r="D652" s="430" t="s">
        <v>1404</v>
      </c>
      <c r="E652" s="668">
        <v>1063154410</v>
      </c>
      <c r="F652" s="430" t="s">
        <v>769</v>
      </c>
      <c r="G652" s="430" t="s">
        <v>130</v>
      </c>
      <c r="H652" s="355">
        <v>41365</v>
      </c>
      <c r="I652" s="668" t="s">
        <v>86</v>
      </c>
      <c r="J652" s="354" t="s">
        <v>1365</v>
      </c>
      <c r="K652" s="356" t="s">
        <v>4625</v>
      </c>
      <c r="L652" s="355" t="s">
        <v>19</v>
      </c>
      <c r="M652" s="607" t="s">
        <v>19</v>
      </c>
      <c r="N652" s="607" t="s">
        <v>19</v>
      </c>
      <c r="O652" s="607" t="s">
        <v>19</v>
      </c>
      <c r="P652" s="645"/>
    </row>
    <row r="653" spans="2:20" s="116" customFormat="1" ht="45" x14ac:dyDescent="0.25">
      <c r="B653" s="632" t="s">
        <v>1403</v>
      </c>
      <c r="C653" s="607" t="s">
        <v>127</v>
      </c>
      <c r="D653" s="665" t="s">
        <v>1405</v>
      </c>
      <c r="E653" s="607">
        <v>30659590</v>
      </c>
      <c r="F653" s="665" t="s">
        <v>1406</v>
      </c>
      <c r="G653" s="665" t="s">
        <v>130</v>
      </c>
      <c r="H653" s="606">
        <v>37176</v>
      </c>
      <c r="I653" s="607" t="s">
        <v>86</v>
      </c>
      <c r="J653" s="354" t="s">
        <v>1365</v>
      </c>
      <c r="K653" s="355" t="s">
        <v>4626</v>
      </c>
      <c r="L653" s="355" t="s">
        <v>19</v>
      </c>
      <c r="M653" s="607" t="s">
        <v>19</v>
      </c>
      <c r="N653" s="607" t="s">
        <v>19</v>
      </c>
      <c r="O653" s="607" t="s">
        <v>19</v>
      </c>
      <c r="P653" s="607"/>
    </row>
    <row r="654" spans="2:20" s="116" customFormat="1" ht="30" x14ac:dyDescent="0.25">
      <c r="B654" s="632" t="s">
        <v>1403</v>
      </c>
      <c r="C654" s="607" t="s">
        <v>127</v>
      </c>
      <c r="D654" s="665" t="s">
        <v>1407</v>
      </c>
      <c r="E654" s="607">
        <v>1063150680</v>
      </c>
      <c r="F654" s="665" t="s">
        <v>1408</v>
      </c>
      <c r="G654" s="665" t="s">
        <v>125</v>
      </c>
      <c r="H654" s="606">
        <v>41088</v>
      </c>
      <c r="I654" s="607" t="s">
        <v>86</v>
      </c>
      <c r="J654" s="436" t="s">
        <v>1409</v>
      </c>
      <c r="K654" s="355" t="s">
        <v>4627</v>
      </c>
      <c r="L654" s="355" t="s">
        <v>19</v>
      </c>
      <c r="M654" s="607" t="s">
        <v>19</v>
      </c>
      <c r="N654" s="607" t="s">
        <v>19</v>
      </c>
      <c r="O654" s="607" t="s">
        <v>19</v>
      </c>
      <c r="P654" s="645"/>
    </row>
    <row r="655" spans="2:20" ht="75" x14ac:dyDescent="0.25">
      <c r="B655" s="635" t="s">
        <v>1403</v>
      </c>
      <c r="C655" s="611" t="s">
        <v>1410</v>
      </c>
      <c r="D655" s="611" t="s">
        <v>1411</v>
      </c>
      <c r="E655" s="611">
        <v>77195772</v>
      </c>
      <c r="F655" s="666" t="s">
        <v>1412</v>
      </c>
      <c r="G655" s="666" t="s">
        <v>1413</v>
      </c>
      <c r="H655" s="614">
        <v>40487</v>
      </c>
      <c r="I655" s="617">
        <v>134109</v>
      </c>
      <c r="J655" s="622" t="s">
        <v>1414</v>
      </c>
      <c r="K655" s="215" t="s">
        <v>4628</v>
      </c>
      <c r="L655" s="215" t="s">
        <v>19</v>
      </c>
      <c r="M655" s="597" t="s">
        <v>19</v>
      </c>
      <c r="N655" s="597" t="s">
        <v>19</v>
      </c>
      <c r="O655" s="597" t="s">
        <v>19</v>
      </c>
      <c r="P655" s="607"/>
    </row>
    <row r="656" spans="2:20" ht="45" x14ac:dyDescent="0.25">
      <c r="B656" s="635" t="s">
        <v>1415</v>
      </c>
      <c r="C656" s="622" t="s">
        <v>133</v>
      </c>
      <c r="D656" s="611" t="s">
        <v>1416</v>
      </c>
      <c r="E656" s="611">
        <v>1102827829</v>
      </c>
      <c r="F656" s="611" t="s">
        <v>124</v>
      </c>
      <c r="G656" s="611" t="s">
        <v>1417</v>
      </c>
      <c r="H656" s="614">
        <v>41117</v>
      </c>
      <c r="I656" s="617">
        <v>134109</v>
      </c>
      <c r="J656" s="622" t="s">
        <v>1418</v>
      </c>
      <c r="K656" s="215" t="s">
        <v>4629</v>
      </c>
      <c r="L656" s="215" t="s">
        <v>19</v>
      </c>
      <c r="M656" s="620" t="s">
        <v>19</v>
      </c>
      <c r="N656" s="620" t="s">
        <v>19</v>
      </c>
      <c r="O656" s="620" t="s">
        <v>19</v>
      </c>
      <c r="P656" s="645"/>
    </row>
    <row r="657" spans="2:16" ht="45" x14ac:dyDescent="0.25">
      <c r="B657" s="635" t="s">
        <v>1415</v>
      </c>
      <c r="C657" s="622" t="s">
        <v>133</v>
      </c>
      <c r="D657" s="622" t="s">
        <v>1419</v>
      </c>
      <c r="E657" s="622">
        <v>30657227</v>
      </c>
      <c r="F657" s="622" t="s">
        <v>191</v>
      </c>
      <c r="G657" s="622" t="s">
        <v>192</v>
      </c>
      <c r="H657" s="623">
        <v>38197</v>
      </c>
      <c r="I657" s="621" t="s">
        <v>86</v>
      </c>
      <c r="J657" s="354" t="s">
        <v>1365</v>
      </c>
      <c r="K657" s="215" t="s">
        <v>4630</v>
      </c>
      <c r="L657" s="215" t="s">
        <v>19</v>
      </c>
      <c r="M657" s="620" t="s">
        <v>19</v>
      </c>
      <c r="N657" s="620" t="s">
        <v>19</v>
      </c>
      <c r="O657" s="620" t="s">
        <v>19</v>
      </c>
      <c r="P657" s="645"/>
    </row>
    <row r="658" spans="2:16" ht="45" x14ac:dyDescent="0.25">
      <c r="B658" s="635" t="s">
        <v>1415</v>
      </c>
      <c r="C658" s="622" t="s">
        <v>133</v>
      </c>
      <c r="D658" s="622" t="s">
        <v>1420</v>
      </c>
      <c r="E658" s="622">
        <v>35145053</v>
      </c>
      <c r="F658" s="622" t="s">
        <v>124</v>
      </c>
      <c r="G658" s="622" t="s">
        <v>1417</v>
      </c>
      <c r="H658" s="623">
        <v>39766</v>
      </c>
      <c r="I658" s="621">
        <v>115638</v>
      </c>
      <c r="J658" s="354" t="s">
        <v>1365</v>
      </c>
      <c r="K658" s="215" t="s">
        <v>4631</v>
      </c>
      <c r="L658" s="215" t="s">
        <v>19</v>
      </c>
      <c r="M658" s="598" t="s">
        <v>19</v>
      </c>
      <c r="N658" s="598" t="s">
        <v>19</v>
      </c>
      <c r="O658" s="598" t="s">
        <v>19</v>
      </c>
      <c r="P658" s="645"/>
    </row>
    <row r="659" spans="2:16" ht="45" x14ac:dyDescent="0.25">
      <c r="B659" s="635" t="s">
        <v>1415</v>
      </c>
      <c r="C659" s="622" t="s">
        <v>133</v>
      </c>
      <c r="D659" s="622" t="s">
        <v>1421</v>
      </c>
      <c r="E659" s="622">
        <v>30660449</v>
      </c>
      <c r="F659" s="622" t="s">
        <v>124</v>
      </c>
      <c r="G659" s="622" t="s">
        <v>196</v>
      </c>
      <c r="H659" s="623">
        <v>38926</v>
      </c>
      <c r="I659" s="621">
        <v>131122</v>
      </c>
      <c r="J659" s="354" t="s">
        <v>1365</v>
      </c>
      <c r="K659" s="215" t="s">
        <v>4630</v>
      </c>
      <c r="L659" s="215" t="s">
        <v>19</v>
      </c>
      <c r="M659" s="598" t="s">
        <v>19</v>
      </c>
      <c r="N659" s="598" t="s">
        <v>19</v>
      </c>
      <c r="O659" s="598" t="s">
        <v>19</v>
      </c>
      <c r="P659" s="645"/>
    </row>
    <row r="660" spans="2:16" ht="45" x14ac:dyDescent="0.25">
      <c r="B660" s="635" t="s">
        <v>1415</v>
      </c>
      <c r="C660" s="622" t="s">
        <v>133</v>
      </c>
      <c r="D660" s="622" t="s">
        <v>1422</v>
      </c>
      <c r="E660" s="622">
        <v>1067403219</v>
      </c>
      <c r="F660" s="622" t="s">
        <v>124</v>
      </c>
      <c r="G660" s="622" t="s">
        <v>125</v>
      </c>
      <c r="H660" s="623">
        <v>41543</v>
      </c>
      <c r="I660" s="621">
        <v>131243</v>
      </c>
      <c r="J660" s="354" t="s">
        <v>1365</v>
      </c>
      <c r="K660" s="215" t="s">
        <v>4630</v>
      </c>
      <c r="L660" s="215" t="s">
        <v>19</v>
      </c>
      <c r="M660" s="598" t="s">
        <v>19</v>
      </c>
      <c r="N660" s="598" t="s">
        <v>19</v>
      </c>
      <c r="O660" s="598" t="s">
        <v>19</v>
      </c>
      <c r="P660" s="645"/>
    </row>
    <row r="661" spans="2:16" ht="45" x14ac:dyDescent="0.25">
      <c r="B661" s="635" t="s">
        <v>1415</v>
      </c>
      <c r="C661" s="622" t="s">
        <v>133</v>
      </c>
      <c r="D661" s="622" t="s">
        <v>1423</v>
      </c>
      <c r="E661" s="622">
        <v>30657108</v>
      </c>
      <c r="F661" s="622" t="s">
        <v>191</v>
      </c>
      <c r="G661" s="622" t="s">
        <v>192</v>
      </c>
      <c r="H661" s="623">
        <v>35445</v>
      </c>
      <c r="I661" s="621" t="s">
        <v>86</v>
      </c>
      <c r="J661" s="354" t="s">
        <v>1365</v>
      </c>
      <c r="K661" s="215" t="s">
        <v>4630</v>
      </c>
      <c r="L661" s="215" t="s">
        <v>19</v>
      </c>
      <c r="M661" s="598" t="s">
        <v>19</v>
      </c>
      <c r="N661" s="598" t="s">
        <v>19</v>
      </c>
      <c r="O661" s="598" t="s">
        <v>19</v>
      </c>
      <c r="P661" s="645"/>
    </row>
    <row r="662" spans="2:16" ht="45" x14ac:dyDescent="0.25">
      <c r="B662" s="635" t="s">
        <v>1415</v>
      </c>
      <c r="C662" s="622" t="s">
        <v>133</v>
      </c>
      <c r="D662" s="622" t="s">
        <v>1424</v>
      </c>
      <c r="E662" s="622">
        <v>30654038</v>
      </c>
      <c r="F662" s="622" t="s">
        <v>191</v>
      </c>
      <c r="G662" s="622" t="s">
        <v>192</v>
      </c>
      <c r="H662" s="623">
        <v>34797</v>
      </c>
      <c r="I662" s="621" t="s">
        <v>86</v>
      </c>
      <c r="J662" s="354" t="s">
        <v>1365</v>
      </c>
      <c r="K662" s="215" t="s">
        <v>4630</v>
      </c>
      <c r="L662" s="215" t="s">
        <v>19</v>
      </c>
      <c r="M662" s="598" t="s">
        <v>19</v>
      </c>
      <c r="N662" s="598" t="s">
        <v>19</v>
      </c>
      <c r="O662" s="598" t="s">
        <v>19</v>
      </c>
      <c r="P662" s="645"/>
    </row>
    <row r="663" spans="2:16" ht="30" x14ac:dyDescent="0.25">
      <c r="B663" s="635" t="s">
        <v>1415</v>
      </c>
      <c r="C663" s="622" t="s">
        <v>133</v>
      </c>
      <c r="D663" s="622" t="s">
        <v>4621</v>
      </c>
      <c r="E663" s="622">
        <v>50949679</v>
      </c>
      <c r="F663" s="622" t="s">
        <v>191</v>
      </c>
      <c r="G663" s="622" t="s">
        <v>4622</v>
      </c>
      <c r="H663" s="623">
        <v>36587</v>
      </c>
      <c r="I663" s="621" t="s">
        <v>86</v>
      </c>
      <c r="J663" s="354" t="s">
        <v>4623</v>
      </c>
      <c r="K663" s="215" t="s">
        <v>4632</v>
      </c>
      <c r="L663" s="215" t="s">
        <v>19</v>
      </c>
      <c r="M663" s="598" t="s">
        <v>19</v>
      </c>
      <c r="N663" s="598" t="s">
        <v>19</v>
      </c>
      <c r="O663" s="598" t="s">
        <v>19</v>
      </c>
      <c r="P663" s="443" t="s">
        <v>4620</v>
      </c>
    </row>
    <row r="664" spans="2:16" ht="45" x14ac:dyDescent="0.25">
      <c r="B664" s="635" t="s">
        <v>1415</v>
      </c>
      <c r="C664" s="622" t="s">
        <v>133</v>
      </c>
      <c r="D664" s="622" t="s">
        <v>1425</v>
      </c>
      <c r="E664" s="622">
        <v>1102799552</v>
      </c>
      <c r="F664" s="622" t="s">
        <v>191</v>
      </c>
      <c r="G664" s="611" t="s">
        <v>1417</v>
      </c>
      <c r="H664" s="623">
        <v>39906</v>
      </c>
      <c r="I664" s="621" t="s">
        <v>86</v>
      </c>
      <c r="J664" s="354" t="s">
        <v>1365</v>
      </c>
      <c r="K664" s="215" t="s">
        <v>4633</v>
      </c>
      <c r="L664" s="215" t="s">
        <v>19</v>
      </c>
      <c r="M664" s="598" t="s">
        <v>19</v>
      </c>
      <c r="N664" s="598" t="s">
        <v>19</v>
      </c>
      <c r="O664" s="598" t="s">
        <v>19</v>
      </c>
      <c r="P664" s="645"/>
    </row>
    <row r="665" spans="2:16" ht="30" x14ac:dyDescent="0.25">
      <c r="B665" s="651" t="s">
        <v>1415</v>
      </c>
      <c r="C665" s="622" t="s">
        <v>1426</v>
      </c>
      <c r="D665" s="622" t="s">
        <v>1427</v>
      </c>
      <c r="E665" s="622">
        <v>30666975</v>
      </c>
      <c r="F665" s="622" t="s">
        <v>124</v>
      </c>
      <c r="G665" s="622" t="s">
        <v>125</v>
      </c>
      <c r="H665" s="623">
        <v>39233</v>
      </c>
      <c r="I665" s="621">
        <v>109038</v>
      </c>
      <c r="J665" s="622" t="s">
        <v>193</v>
      </c>
      <c r="K665" s="215" t="s">
        <v>4634</v>
      </c>
      <c r="L665" s="215" t="s">
        <v>19</v>
      </c>
      <c r="M665" s="598" t="s">
        <v>19</v>
      </c>
      <c r="N665" s="598" t="s">
        <v>19</v>
      </c>
      <c r="O665" s="598" t="s">
        <v>19</v>
      </c>
      <c r="P665" s="645"/>
    </row>
    <row r="666" spans="2:16" x14ac:dyDescent="0.25">
      <c r="B666" s="433"/>
      <c r="C666" s="44"/>
      <c r="D666" s="44"/>
      <c r="E666" s="44"/>
      <c r="F666" s="44"/>
      <c r="G666" s="44"/>
      <c r="H666" s="376"/>
      <c r="I666" s="655"/>
      <c r="J666" s="44"/>
      <c r="K666" s="434"/>
      <c r="L666" s="434"/>
      <c r="M666" s="670"/>
      <c r="N666" s="670"/>
      <c r="O666" s="670"/>
      <c r="P666" s="435"/>
    </row>
    <row r="667" spans="2:16" ht="15.75" thickBot="1" x14ac:dyDescent="0.3">
      <c r="B667" s="433"/>
      <c r="C667" s="44"/>
      <c r="D667" s="44"/>
      <c r="E667" s="44"/>
      <c r="F667" s="44"/>
      <c r="G667" s="44"/>
      <c r="H667" s="376"/>
      <c r="I667" s="655"/>
      <c r="J667" s="44"/>
      <c r="K667" s="434"/>
      <c r="L667" s="434"/>
      <c r="M667" s="670"/>
      <c r="N667" s="670"/>
      <c r="O667" s="670"/>
      <c r="P667" s="435"/>
    </row>
    <row r="668" spans="2:16" ht="27" thickBot="1" x14ac:dyDescent="0.3">
      <c r="B668" s="2291" t="s">
        <v>1428</v>
      </c>
      <c r="C668" s="2292"/>
      <c r="D668" s="2292"/>
      <c r="E668" s="2292"/>
      <c r="F668" s="2292"/>
      <c r="G668" s="2292"/>
      <c r="H668" s="2292"/>
      <c r="I668" s="2292"/>
      <c r="J668" s="2292"/>
      <c r="K668" s="2292"/>
      <c r="L668" s="2292"/>
      <c r="M668" s="2292"/>
      <c r="N668" s="2293"/>
    </row>
    <row r="671" spans="2:16" x14ac:dyDescent="0.25">
      <c r="B671" s="1896" t="s">
        <v>95</v>
      </c>
      <c r="C671" s="1896" t="s">
        <v>96</v>
      </c>
      <c r="D671" s="1896" t="s">
        <v>97</v>
      </c>
      <c r="E671" s="1896" t="s">
        <v>98</v>
      </c>
      <c r="F671" s="1896" t="s">
        <v>99</v>
      </c>
      <c r="G671" s="1896" t="s">
        <v>100</v>
      </c>
      <c r="H671" s="1896" t="s">
        <v>101</v>
      </c>
      <c r="I671" s="1896" t="s">
        <v>102</v>
      </c>
      <c r="J671" s="1898" t="s">
        <v>103</v>
      </c>
      <c r="K671" s="1899"/>
      <c r="L671" s="1900"/>
      <c r="M671" s="1896" t="s">
        <v>104</v>
      </c>
      <c r="N671" s="1896" t="s">
        <v>105</v>
      </c>
      <c r="O671" s="1896" t="s">
        <v>522</v>
      </c>
      <c r="P671" s="1896" t="s">
        <v>49</v>
      </c>
    </row>
    <row r="672" spans="2:16" ht="24" x14ac:dyDescent="0.25">
      <c r="B672" s="1897"/>
      <c r="C672" s="1897"/>
      <c r="D672" s="1897"/>
      <c r="E672" s="1897"/>
      <c r="F672" s="1897"/>
      <c r="G672" s="1897"/>
      <c r="H672" s="1897"/>
      <c r="I672" s="1897"/>
      <c r="J672" s="352" t="s">
        <v>107</v>
      </c>
      <c r="K672" s="353" t="s">
        <v>108</v>
      </c>
      <c r="L672" s="352" t="s">
        <v>109</v>
      </c>
      <c r="M672" s="1897"/>
      <c r="N672" s="1897"/>
      <c r="O672" s="1897"/>
      <c r="P672" s="1897"/>
    </row>
    <row r="673" spans="2:20" s="116" customFormat="1" ht="45" x14ac:dyDescent="0.25">
      <c r="B673" s="632" t="s">
        <v>126</v>
      </c>
      <c r="C673" s="607" t="s">
        <v>132</v>
      </c>
      <c r="D673" s="665" t="s">
        <v>1429</v>
      </c>
      <c r="E673" s="607">
        <v>50880737</v>
      </c>
      <c r="F673" s="607" t="s">
        <v>1430</v>
      </c>
      <c r="G673" s="444" t="s">
        <v>130</v>
      </c>
      <c r="H673" s="444">
        <v>36889</v>
      </c>
      <c r="I673" s="607" t="s">
        <v>86</v>
      </c>
      <c r="J673" s="668" t="s">
        <v>1431</v>
      </c>
      <c r="K673" s="355" t="s">
        <v>1432</v>
      </c>
      <c r="L673" s="355" t="s">
        <v>146</v>
      </c>
      <c r="M673" s="607" t="s">
        <v>19</v>
      </c>
      <c r="N673" s="607" t="s">
        <v>19</v>
      </c>
      <c r="O673" s="607" t="s">
        <v>19</v>
      </c>
      <c r="P673" s="645"/>
      <c r="R673" s="1912"/>
      <c r="S673" s="1913"/>
      <c r="T673" s="1914"/>
    </row>
    <row r="674" spans="2:20" s="116" customFormat="1" ht="60" x14ac:dyDescent="0.25">
      <c r="B674" s="428" t="s">
        <v>126</v>
      </c>
      <c r="C674" s="668" t="s">
        <v>1433</v>
      </c>
      <c r="D674" s="430" t="s">
        <v>1434</v>
      </c>
      <c r="E674" s="668">
        <v>72315428</v>
      </c>
      <c r="F674" s="430" t="s">
        <v>201</v>
      </c>
      <c r="G674" s="430" t="s">
        <v>125</v>
      </c>
      <c r="H674" s="355">
        <v>39751</v>
      </c>
      <c r="I674" s="668" t="s">
        <v>86</v>
      </c>
      <c r="J674" s="668" t="s">
        <v>196</v>
      </c>
      <c r="K674" s="356" t="s">
        <v>1435</v>
      </c>
      <c r="L674" s="355" t="s">
        <v>146</v>
      </c>
      <c r="M674" s="607" t="s">
        <v>19</v>
      </c>
      <c r="N674" s="607" t="s">
        <v>19</v>
      </c>
      <c r="O674" s="607" t="s">
        <v>19</v>
      </c>
      <c r="P674" s="645"/>
    </row>
    <row r="675" spans="2:20" s="116" customFormat="1" ht="60" x14ac:dyDescent="0.25">
      <c r="B675" s="635" t="s">
        <v>121</v>
      </c>
      <c r="C675" s="607" t="s">
        <v>132</v>
      </c>
      <c r="D675" s="665" t="s">
        <v>1436</v>
      </c>
      <c r="E675" s="607">
        <v>50882108</v>
      </c>
      <c r="F675" s="665" t="s">
        <v>1437</v>
      </c>
      <c r="G675" s="665" t="s">
        <v>203</v>
      </c>
      <c r="H675" s="606">
        <v>38696</v>
      </c>
      <c r="I675" s="607">
        <v>113123</v>
      </c>
      <c r="J675" s="668" t="s">
        <v>1438</v>
      </c>
      <c r="K675" s="355" t="s">
        <v>1439</v>
      </c>
      <c r="L675" s="355" t="s">
        <v>146</v>
      </c>
      <c r="M675" s="607" t="s">
        <v>19</v>
      </c>
      <c r="N675" s="607" t="s">
        <v>19</v>
      </c>
      <c r="O675" s="607" t="s">
        <v>19</v>
      </c>
      <c r="P675" s="607"/>
    </row>
    <row r="676" spans="2:20" s="116" customFormat="1" ht="30" x14ac:dyDescent="0.25">
      <c r="B676" s="635" t="s">
        <v>121</v>
      </c>
      <c r="C676" s="607" t="s">
        <v>133</v>
      </c>
      <c r="D676" s="665" t="s">
        <v>1440</v>
      </c>
      <c r="E676" s="607">
        <v>30600210</v>
      </c>
      <c r="F676" s="665" t="s">
        <v>191</v>
      </c>
      <c r="G676" s="665" t="s">
        <v>253</v>
      </c>
      <c r="H676" s="606">
        <v>40522</v>
      </c>
      <c r="I676" s="607" t="s">
        <v>86</v>
      </c>
      <c r="J676" s="436" t="s">
        <v>1441</v>
      </c>
      <c r="K676" s="355" t="s">
        <v>1442</v>
      </c>
      <c r="L676" s="355" t="s">
        <v>146</v>
      </c>
      <c r="M676" s="607" t="s">
        <v>19</v>
      </c>
      <c r="N676" s="607" t="s">
        <v>19</v>
      </c>
      <c r="O676" s="607" t="s">
        <v>19</v>
      </c>
      <c r="P676" s="645"/>
    </row>
    <row r="677" spans="2:20" ht="30" x14ac:dyDescent="0.25">
      <c r="B677" s="651" t="s">
        <v>121</v>
      </c>
      <c r="C677" s="622" t="s">
        <v>132</v>
      </c>
      <c r="D677" s="622" t="s">
        <v>1443</v>
      </c>
      <c r="E677" s="622">
        <v>50882288</v>
      </c>
      <c r="F677" s="185" t="s">
        <v>1444</v>
      </c>
      <c r="G677" s="185" t="s">
        <v>203</v>
      </c>
      <c r="H677" s="623">
        <v>38696</v>
      </c>
      <c r="I677" s="621">
        <v>111743</v>
      </c>
      <c r="J677" s="622" t="s">
        <v>581</v>
      </c>
      <c r="K677" s="215" t="s">
        <v>1445</v>
      </c>
      <c r="L677" s="355" t="s">
        <v>146</v>
      </c>
      <c r="M677" s="668" t="s">
        <v>19</v>
      </c>
      <c r="N677" s="668" t="s">
        <v>19</v>
      </c>
      <c r="O677" s="668" t="s">
        <v>19</v>
      </c>
      <c r="P677" s="668"/>
    </row>
    <row r="678" spans="2:20" x14ac:dyDescent="0.25">
      <c r="B678" s="433"/>
      <c r="C678" s="44"/>
      <c r="D678" s="44"/>
      <c r="E678" s="44"/>
      <c r="F678" s="44"/>
      <c r="G678" s="44"/>
      <c r="H678" s="376"/>
      <c r="I678" s="655"/>
      <c r="J678" s="44"/>
      <c r="K678" s="434"/>
      <c r="L678" s="434"/>
      <c r="M678" s="670"/>
      <c r="N678" s="670"/>
      <c r="O678" s="670"/>
      <c r="P678" s="435"/>
    </row>
    <row r="679" spans="2:20" ht="15.75" thickBot="1" x14ac:dyDescent="0.3">
      <c r="B679" s="433"/>
      <c r="C679" s="44"/>
      <c r="D679" s="44"/>
      <c r="E679" s="44"/>
      <c r="F679" s="44"/>
      <c r="G679" s="44"/>
      <c r="H679" s="376"/>
      <c r="I679" s="655"/>
      <c r="J679" s="44"/>
      <c r="K679" s="434"/>
      <c r="L679" s="434"/>
      <c r="M679" s="670"/>
      <c r="N679" s="670"/>
      <c r="O679" s="670"/>
      <c r="P679" s="435"/>
    </row>
    <row r="680" spans="2:20" ht="27" thickBot="1" x14ac:dyDescent="0.3">
      <c r="B680" s="1903" t="s">
        <v>1446</v>
      </c>
      <c r="C680" s="1904"/>
      <c r="D680" s="1904"/>
      <c r="E680" s="1904"/>
      <c r="F680" s="1904"/>
      <c r="G680" s="1904"/>
      <c r="H680" s="1904"/>
      <c r="I680" s="1904"/>
      <c r="J680" s="1904"/>
      <c r="K680" s="1904"/>
      <c r="L680" s="1904"/>
      <c r="M680" s="1904"/>
      <c r="N680" s="1905"/>
    </row>
    <row r="683" spans="2:20" x14ac:dyDescent="0.25">
      <c r="B683" s="1896" t="s">
        <v>95</v>
      </c>
      <c r="C683" s="1896" t="s">
        <v>96</v>
      </c>
      <c r="D683" s="1896" t="s">
        <v>97</v>
      </c>
      <c r="E683" s="1896" t="s">
        <v>98</v>
      </c>
      <c r="F683" s="1896" t="s">
        <v>99</v>
      </c>
      <c r="G683" s="1896" t="s">
        <v>100</v>
      </c>
      <c r="H683" s="1896" t="s">
        <v>101</v>
      </c>
      <c r="I683" s="1896" t="s">
        <v>102</v>
      </c>
      <c r="J683" s="1898" t="s">
        <v>103</v>
      </c>
      <c r="K683" s="1899"/>
      <c r="L683" s="1900"/>
      <c r="M683" s="1896" t="s">
        <v>104</v>
      </c>
      <c r="N683" s="1896" t="s">
        <v>105</v>
      </c>
      <c r="O683" s="1896" t="s">
        <v>522</v>
      </c>
      <c r="P683" s="1896" t="s">
        <v>49</v>
      </c>
    </row>
    <row r="684" spans="2:20" ht="24" x14ac:dyDescent="0.25">
      <c r="B684" s="1897"/>
      <c r="C684" s="1897"/>
      <c r="D684" s="1897"/>
      <c r="E684" s="1897"/>
      <c r="F684" s="1897"/>
      <c r="G684" s="1897"/>
      <c r="H684" s="1897"/>
      <c r="I684" s="1897"/>
      <c r="J684" s="352" t="s">
        <v>107</v>
      </c>
      <c r="K684" s="353" t="s">
        <v>108</v>
      </c>
      <c r="L684" s="352" t="s">
        <v>109</v>
      </c>
      <c r="M684" s="1897"/>
      <c r="N684" s="1897"/>
      <c r="O684" s="1897"/>
      <c r="P684" s="1897"/>
      <c r="R684" s="35"/>
      <c r="S684" s="35"/>
      <c r="T684" s="35"/>
    </row>
    <row r="685" spans="2:20" s="116" customFormat="1" ht="60" x14ac:dyDescent="0.25">
      <c r="B685" s="632" t="s">
        <v>126</v>
      </c>
      <c r="C685" s="607" t="s">
        <v>1426</v>
      </c>
      <c r="D685" s="665" t="s">
        <v>1447</v>
      </c>
      <c r="E685" s="607">
        <v>26007989</v>
      </c>
      <c r="F685" s="607" t="s">
        <v>1448</v>
      </c>
      <c r="G685" s="444" t="s">
        <v>130</v>
      </c>
      <c r="H685" s="444">
        <v>36824</v>
      </c>
      <c r="I685" s="607" t="s">
        <v>86</v>
      </c>
      <c r="J685" s="668" t="s">
        <v>1431</v>
      </c>
      <c r="K685" s="355" t="s">
        <v>1449</v>
      </c>
      <c r="L685" s="355" t="s">
        <v>19</v>
      </c>
      <c r="M685" s="607" t="s">
        <v>19</v>
      </c>
      <c r="N685" s="607" t="s">
        <v>19</v>
      </c>
      <c r="O685" s="607" t="s">
        <v>19</v>
      </c>
      <c r="P685" s="645"/>
      <c r="R685" s="2290"/>
      <c r="S685" s="2290"/>
      <c r="T685" s="2290"/>
    </row>
    <row r="686" spans="2:20" s="116" customFormat="1" ht="30" x14ac:dyDescent="0.25">
      <c r="B686" s="2008" t="s">
        <v>121</v>
      </c>
      <c r="C686" s="1909" t="s">
        <v>1426</v>
      </c>
      <c r="D686" s="2281" t="s">
        <v>1450</v>
      </c>
      <c r="E686" s="1909">
        <v>1103105325</v>
      </c>
      <c r="F686" s="2281" t="s">
        <v>124</v>
      </c>
      <c r="G686" s="2281" t="s">
        <v>184</v>
      </c>
      <c r="H686" s="1906">
        <v>41117</v>
      </c>
      <c r="I686" s="1909">
        <v>131158</v>
      </c>
      <c r="J686" s="354" t="s">
        <v>1451</v>
      </c>
      <c r="K686" s="356" t="s">
        <v>1452</v>
      </c>
      <c r="L686" s="1906" t="s">
        <v>19</v>
      </c>
      <c r="M686" s="607" t="s">
        <v>19</v>
      </c>
      <c r="N686" s="607" t="s">
        <v>19</v>
      </c>
      <c r="O686" s="607" t="s">
        <v>19</v>
      </c>
      <c r="P686" s="1909"/>
      <c r="R686" s="445"/>
      <c r="S686" s="445"/>
      <c r="T686" s="445"/>
    </row>
    <row r="687" spans="2:20" ht="30" x14ac:dyDescent="0.25">
      <c r="B687" s="2010"/>
      <c r="C687" s="1911"/>
      <c r="D687" s="2282"/>
      <c r="E687" s="1911"/>
      <c r="F687" s="2282"/>
      <c r="G687" s="2282"/>
      <c r="H687" s="1908"/>
      <c r="I687" s="1911"/>
      <c r="J687" s="622" t="s">
        <v>1453</v>
      </c>
      <c r="K687" s="215" t="s">
        <v>1454</v>
      </c>
      <c r="L687" s="1908"/>
      <c r="M687" s="668" t="s">
        <v>19</v>
      </c>
      <c r="N687" s="668" t="s">
        <v>19</v>
      </c>
      <c r="O687" s="668" t="s">
        <v>19</v>
      </c>
      <c r="P687" s="1911"/>
      <c r="R687" s="35"/>
      <c r="S687" s="35"/>
      <c r="T687" s="35"/>
    </row>
    <row r="688" spans="2:20" ht="15.75" thickBot="1" x14ac:dyDescent="0.3">
      <c r="B688" s="433"/>
      <c r="C688" s="44"/>
      <c r="D688" s="44"/>
      <c r="E688" s="44"/>
      <c r="F688" s="44"/>
      <c r="G688" s="44"/>
      <c r="H688" s="376"/>
      <c r="I688" s="655"/>
      <c r="J688" s="44"/>
      <c r="K688" s="434"/>
      <c r="L688" s="434"/>
      <c r="M688" s="670"/>
      <c r="N688" s="670"/>
      <c r="O688" s="670"/>
      <c r="P688" s="435"/>
      <c r="R688" s="35"/>
      <c r="S688" s="35"/>
      <c r="T688" s="35"/>
    </row>
    <row r="689" spans="2:20" ht="27" thickBot="1" x14ac:dyDescent="0.3">
      <c r="B689" s="1903" t="s">
        <v>1455</v>
      </c>
      <c r="C689" s="1904"/>
      <c r="D689" s="1904"/>
      <c r="E689" s="1904"/>
      <c r="F689" s="1904"/>
      <c r="G689" s="1904"/>
      <c r="H689" s="1904"/>
      <c r="I689" s="1904"/>
      <c r="J689" s="1904"/>
      <c r="K689" s="1904"/>
      <c r="L689" s="1904"/>
      <c r="M689" s="1904"/>
      <c r="N689" s="1905"/>
      <c r="R689" s="35"/>
      <c r="S689" s="35"/>
      <c r="T689" s="35"/>
    </row>
    <row r="690" spans="2:20" x14ac:dyDescent="0.25">
      <c r="R690" s="35"/>
      <c r="S690" s="35"/>
      <c r="T690" s="35"/>
    </row>
    <row r="691" spans="2:20" x14ac:dyDescent="0.25">
      <c r="R691" s="35"/>
      <c r="S691" s="35"/>
      <c r="T691" s="35"/>
    </row>
    <row r="692" spans="2:20" x14ac:dyDescent="0.25">
      <c r="B692" s="1896" t="s">
        <v>95</v>
      </c>
      <c r="C692" s="1896" t="s">
        <v>96</v>
      </c>
      <c r="D692" s="1896" t="s">
        <v>97</v>
      </c>
      <c r="E692" s="1896" t="s">
        <v>98</v>
      </c>
      <c r="F692" s="1896" t="s">
        <v>99</v>
      </c>
      <c r="G692" s="1896" t="s">
        <v>100</v>
      </c>
      <c r="H692" s="1896" t="s">
        <v>101</v>
      </c>
      <c r="I692" s="1896" t="s">
        <v>102</v>
      </c>
      <c r="J692" s="1898" t="s">
        <v>103</v>
      </c>
      <c r="K692" s="1899"/>
      <c r="L692" s="1900"/>
      <c r="M692" s="1896" t="s">
        <v>104</v>
      </c>
      <c r="N692" s="1896" t="s">
        <v>105</v>
      </c>
      <c r="O692" s="1896" t="s">
        <v>522</v>
      </c>
      <c r="P692" s="1896" t="s">
        <v>49</v>
      </c>
      <c r="R692" s="35"/>
      <c r="S692" s="35"/>
      <c r="T692" s="35"/>
    </row>
    <row r="693" spans="2:20" ht="24" x14ac:dyDescent="0.25">
      <c r="B693" s="1897"/>
      <c r="C693" s="1897"/>
      <c r="D693" s="1897"/>
      <c r="E693" s="1897"/>
      <c r="F693" s="1897"/>
      <c r="G693" s="1897"/>
      <c r="H693" s="1897"/>
      <c r="I693" s="1897"/>
      <c r="J693" s="352" t="s">
        <v>107</v>
      </c>
      <c r="K693" s="353" t="s">
        <v>108</v>
      </c>
      <c r="L693" s="352" t="s">
        <v>109</v>
      </c>
      <c r="M693" s="1897"/>
      <c r="N693" s="1897"/>
      <c r="O693" s="1897"/>
      <c r="P693" s="1897"/>
      <c r="R693" s="35"/>
      <c r="S693" s="35"/>
      <c r="T693" s="35"/>
    </row>
    <row r="694" spans="2:20" s="116" customFormat="1" ht="45" x14ac:dyDescent="0.25">
      <c r="B694" s="632" t="s">
        <v>1456</v>
      </c>
      <c r="C694" s="607" t="s">
        <v>1457</v>
      </c>
      <c r="D694" s="665" t="s">
        <v>1458</v>
      </c>
      <c r="E694" s="607">
        <v>34882525</v>
      </c>
      <c r="F694" s="665" t="s">
        <v>1459</v>
      </c>
      <c r="G694" s="665" t="s">
        <v>1417</v>
      </c>
      <c r="H694" s="606">
        <v>39906</v>
      </c>
      <c r="I694" s="607" t="s">
        <v>86</v>
      </c>
      <c r="J694" s="354" t="s">
        <v>1365</v>
      </c>
      <c r="K694" s="437" t="s">
        <v>1460</v>
      </c>
      <c r="L694" s="355" t="s">
        <v>146</v>
      </c>
      <c r="M694" s="607" t="s">
        <v>19</v>
      </c>
      <c r="N694" s="607" t="s">
        <v>19</v>
      </c>
      <c r="O694" s="607" t="s">
        <v>19</v>
      </c>
      <c r="P694" s="645"/>
      <c r="R694" s="2290"/>
      <c r="S694" s="2290"/>
      <c r="T694" s="2290"/>
    </row>
    <row r="695" spans="2:20" s="116" customFormat="1" ht="45" x14ac:dyDescent="0.25">
      <c r="B695" s="651" t="s">
        <v>1461</v>
      </c>
      <c r="C695" s="668" t="s">
        <v>1457</v>
      </c>
      <c r="D695" s="622" t="s">
        <v>1462</v>
      </c>
      <c r="E695" s="622">
        <v>1102823146</v>
      </c>
      <c r="F695" s="622" t="s">
        <v>124</v>
      </c>
      <c r="G695" s="622" t="s">
        <v>1417</v>
      </c>
      <c r="H695" s="623">
        <v>41117</v>
      </c>
      <c r="I695" s="621">
        <v>131268</v>
      </c>
      <c r="J695" s="622" t="s">
        <v>1418</v>
      </c>
      <c r="K695" s="215" t="s">
        <v>1388</v>
      </c>
      <c r="L695" s="355" t="s">
        <v>146</v>
      </c>
      <c r="M695" s="620" t="s">
        <v>19</v>
      </c>
      <c r="N695" s="620" t="s">
        <v>19</v>
      </c>
      <c r="O695" s="620" t="s">
        <v>19</v>
      </c>
      <c r="P695" s="645"/>
      <c r="R695" s="445"/>
      <c r="S695" s="445"/>
      <c r="T695" s="445"/>
    </row>
    <row r="696" spans="2:20" x14ac:dyDescent="0.25">
      <c r="B696" s="433"/>
      <c r="C696" s="44"/>
      <c r="D696" s="44"/>
      <c r="E696" s="44"/>
      <c r="F696" s="44"/>
      <c r="G696" s="44"/>
      <c r="H696" s="376"/>
      <c r="I696" s="655"/>
      <c r="J696" s="44"/>
      <c r="K696" s="434"/>
      <c r="L696" s="434"/>
      <c r="M696" s="670"/>
      <c r="N696" s="670"/>
      <c r="O696" s="670"/>
      <c r="P696" s="435"/>
    </row>
    <row r="697" spans="2:20" ht="15.75" thickBot="1" x14ac:dyDescent="0.3">
      <c r="B697" s="433"/>
      <c r="C697" s="44"/>
      <c r="D697" s="44"/>
      <c r="E697" s="44"/>
      <c r="F697" s="44"/>
      <c r="G697" s="44"/>
      <c r="H697" s="376"/>
      <c r="I697" s="655"/>
      <c r="J697" s="44"/>
      <c r="K697" s="434"/>
      <c r="L697" s="434"/>
      <c r="M697" s="670"/>
      <c r="N697" s="670"/>
      <c r="O697" s="670"/>
      <c r="P697" s="435"/>
    </row>
    <row r="698" spans="2:20" ht="27" thickBot="1" x14ac:dyDescent="0.3">
      <c r="B698" s="2291" t="s">
        <v>1463</v>
      </c>
      <c r="C698" s="2292"/>
      <c r="D698" s="2292"/>
      <c r="E698" s="2292"/>
      <c r="F698" s="2292"/>
      <c r="G698" s="2292"/>
      <c r="H698" s="2292"/>
      <c r="I698" s="2292"/>
      <c r="J698" s="2292"/>
      <c r="K698" s="2292"/>
      <c r="L698" s="2292"/>
      <c r="M698" s="2292"/>
      <c r="N698" s="2293"/>
    </row>
    <row r="701" spans="2:20" x14ac:dyDescent="0.25">
      <c r="B701" s="1896" t="s">
        <v>95</v>
      </c>
      <c r="C701" s="1896" t="s">
        <v>96</v>
      </c>
      <c r="D701" s="1896" t="s">
        <v>97</v>
      </c>
      <c r="E701" s="1896" t="s">
        <v>98</v>
      </c>
      <c r="F701" s="1896" t="s">
        <v>99</v>
      </c>
      <c r="G701" s="1896" t="s">
        <v>100</v>
      </c>
      <c r="H701" s="1896" t="s">
        <v>101</v>
      </c>
      <c r="I701" s="1896" t="s">
        <v>102</v>
      </c>
      <c r="J701" s="1898" t="s">
        <v>103</v>
      </c>
      <c r="K701" s="1899"/>
      <c r="L701" s="1900"/>
      <c r="M701" s="1896" t="s">
        <v>104</v>
      </c>
      <c r="N701" s="1896" t="s">
        <v>105</v>
      </c>
      <c r="O701" s="1896" t="s">
        <v>522</v>
      </c>
      <c r="P701" s="1896" t="s">
        <v>49</v>
      </c>
    </row>
    <row r="702" spans="2:20" ht="24" x14ac:dyDescent="0.25">
      <c r="B702" s="1897"/>
      <c r="C702" s="1897"/>
      <c r="D702" s="1897"/>
      <c r="E702" s="1897"/>
      <c r="F702" s="1897"/>
      <c r="G702" s="1897"/>
      <c r="H702" s="1897"/>
      <c r="I702" s="1897"/>
      <c r="J702" s="352" t="s">
        <v>107</v>
      </c>
      <c r="K702" s="353" t="s">
        <v>108</v>
      </c>
      <c r="L702" s="352" t="s">
        <v>109</v>
      </c>
      <c r="M702" s="1897"/>
      <c r="N702" s="1897"/>
      <c r="O702" s="1897"/>
      <c r="P702" s="1897"/>
    </row>
    <row r="703" spans="2:20" s="116" customFormat="1" ht="60" x14ac:dyDescent="0.25">
      <c r="B703" s="632" t="s">
        <v>126</v>
      </c>
      <c r="C703" s="607" t="s">
        <v>127</v>
      </c>
      <c r="D703" s="665" t="s">
        <v>1464</v>
      </c>
      <c r="E703" s="607">
        <v>32881274</v>
      </c>
      <c r="F703" s="607" t="s">
        <v>1465</v>
      </c>
      <c r="G703" s="430" t="s">
        <v>1466</v>
      </c>
      <c r="H703" s="606">
        <v>41534</v>
      </c>
      <c r="I703" s="607" t="s">
        <v>86</v>
      </c>
      <c r="J703" s="668" t="s">
        <v>1365</v>
      </c>
      <c r="K703" s="355" t="s">
        <v>1460</v>
      </c>
      <c r="L703" s="355" t="s">
        <v>146</v>
      </c>
      <c r="M703" s="607" t="s">
        <v>19</v>
      </c>
      <c r="N703" s="607" t="s">
        <v>19</v>
      </c>
      <c r="O703" s="607" t="s">
        <v>19</v>
      </c>
      <c r="P703" s="645"/>
      <c r="R703" s="1912"/>
      <c r="S703" s="1913"/>
      <c r="T703" s="1914"/>
    </row>
    <row r="704" spans="2:20" s="116" customFormat="1" ht="60" x14ac:dyDescent="0.25">
      <c r="B704" s="428" t="s">
        <v>126</v>
      </c>
      <c r="C704" s="668" t="s">
        <v>1467</v>
      </c>
      <c r="D704" s="430" t="s">
        <v>1468</v>
      </c>
      <c r="E704" s="190">
        <v>50920488</v>
      </c>
      <c r="F704" s="430" t="s">
        <v>1469</v>
      </c>
      <c r="G704" s="430" t="s">
        <v>130</v>
      </c>
      <c r="H704" s="355">
        <v>37176</v>
      </c>
      <c r="I704" s="668" t="s">
        <v>86</v>
      </c>
      <c r="J704" s="668" t="s">
        <v>1365</v>
      </c>
      <c r="K704" s="355" t="s">
        <v>1460</v>
      </c>
      <c r="L704" s="355" t="s">
        <v>146</v>
      </c>
      <c r="M704" s="607" t="s">
        <v>19</v>
      </c>
      <c r="N704" s="607" t="s">
        <v>19</v>
      </c>
      <c r="O704" s="607" t="s">
        <v>19</v>
      </c>
      <c r="P704" s="668"/>
    </row>
    <row r="705" spans="2:20" s="116" customFormat="1" ht="120" x14ac:dyDescent="0.25">
      <c r="B705" s="651" t="s">
        <v>121</v>
      </c>
      <c r="C705" s="668" t="s">
        <v>133</v>
      </c>
      <c r="D705" s="430" t="s">
        <v>1470</v>
      </c>
      <c r="E705" s="668">
        <v>1102838090</v>
      </c>
      <c r="F705" s="430" t="s">
        <v>124</v>
      </c>
      <c r="G705" s="430" t="s">
        <v>1466</v>
      </c>
      <c r="H705" s="355">
        <v>41087</v>
      </c>
      <c r="I705" s="668">
        <v>102345</v>
      </c>
      <c r="J705" s="668" t="s">
        <v>1471</v>
      </c>
      <c r="K705" s="355" t="s">
        <v>1472</v>
      </c>
      <c r="L705" s="355" t="s">
        <v>146</v>
      </c>
      <c r="M705" s="668" t="s">
        <v>19</v>
      </c>
      <c r="N705" s="668" t="s">
        <v>19</v>
      </c>
      <c r="O705" s="668" t="s">
        <v>19</v>
      </c>
      <c r="P705" s="668" t="s">
        <v>4635</v>
      </c>
    </row>
    <row r="706" spans="2:20" s="116" customFormat="1" ht="45" x14ac:dyDescent="0.25">
      <c r="B706" s="651" t="s">
        <v>121</v>
      </c>
      <c r="C706" s="668" t="s">
        <v>133</v>
      </c>
      <c r="D706" s="430" t="s">
        <v>1473</v>
      </c>
      <c r="E706" s="668">
        <v>1066179942</v>
      </c>
      <c r="F706" s="430" t="s">
        <v>191</v>
      </c>
      <c r="G706" s="430" t="s">
        <v>1466</v>
      </c>
      <c r="H706" s="355">
        <v>41604</v>
      </c>
      <c r="I706" s="668" t="s">
        <v>86</v>
      </c>
      <c r="J706" s="668" t="s">
        <v>1365</v>
      </c>
      <c r="K706" s="355" t="s">
        <v>1474</v>
      </c>
      <c r="L706" s="355" t="s">
        <v>146</v>
      </c>
      <c r="M706" s="668" t="s">
        <v>19</v>
      </c>
      <c r="N706" s="668" t="s">
        <v>19</v>
      </c>
      <c r="O706" s="668" t="s">
        <v>19</v>
      </c>
      <c r="P706" s="668"/>
    </row>
    <row r="707" spans="2:20" s="116" customFormat="1" ht="45" x14ac:dyDescent="0.25">
      <c r="B707" s="651" t="s">
        <v>121</v>
      </c>
      <c r="C707" s="668" t="s">
        <v>133</v>
      </c>
      <c r="D707" s="658" t="s">
        <v>1475</v>
      </c>
      <c r="E707" s="190">
        <v>35144354</v>
      </c>
      <c r="F707" s="430" t="s">
        <v>191</v>
      </c>
      <c r="G707" s="430" t="s">
        <v>1466</v>
      </c>
      <c r="H707" s="355">
        <v>39276</v>
      </c>
      <c r="I707" s="668" t="s">
        <v>86</v>
      </c>
      <c r="J707" s="668" t="s">
        <v>1365</v>
      </c>
      <c r="K707" s="355" t="s">
        <v>1474</v>
      </c>
      <c r="L707" s="355" t="s">
        <v>146</v>
      </c>
      <c r="M707" s="668" t="s">
        <v>19</v>
      </c>
      <c r="N707" s="668" t="s">
        <v>19</v>
      </c>
      <c r="O707" s="668" t="s">
        <v>19</v>
      </c>
      <c r="P707" s="668"/>
    </row>
    <row r="708" spans="2:20" s="116" customFormat="1" ht="45" x14ac:dyDescent="0.25">
      <c r="B708" s="651" t="s">
        <v>121</v>
      </c>
      <c r="C708" s="668" t="s">
        <v>1476</v>
      </c>
      <c r="D708" s="430" t="s">
        <v>1477</v>
      </c>
      <c r="E708" s="668">
        <v>26147661</v>
      </c>
      <c r="F708" s="430" t="s">
        <v>202</v>
      </c>
      <c r="G708" s="430" t="s">
        <v>1466</v>
      </c>
      <c r="H708" s="355">
        <v>38696</v>
      </c>
      <c r="I708" s="668">
        <v>111493</v>
      </c>
      <c r="J708" s="668" t="s">
        <v>1365</v>
      </c>
      <c r="K708" s="355" t="s">
        <v>1478</v>
      </c>
      <c r="L708" s="355" t="s">
        <v>146</v>
      </c>
      <c r="M708" s="668" t="s">
        <v>19</v>
      </c>
      <c r="N708" s="668" t="s">
        <v>19</v>
      </c>
      <c r="O708" s="668" t="s">
        <v>19</v>
      </c>
      <c r="P708" s="668"/>
    </row>
    <row r="709" spans="2:20" x14ac:dyDescent="0.25">
      <c r="B709" s="433"/>
      <c r="C709" s="44"/>
      <c r="D709" s="44"/>
      <c r="E709" s="44"/>
      <c r="F709" s="44"/>
      <c r="G709" s="44"/>
      <c r="H709" s="376"/>
      <c r="I709" s="655"/>
      <c r="J709" s="44"/>
      <c r="K709" s="434"/>
      <c r="L709" s="434"/>
      <c r="M709" s="670"/>
      <c r="N709" s="670"/>
      <c r="O709" s="670"/>
      <c r="P709" s="435"/>
    </row>
    <row r="710" spans="2:20" ht="15.75" thickBot="1" x14ac:dyDescent="0.3">
      <c r="B710" s="433"/>
      <c r="C710" s="44"/>
      <c r="D710" s="44"/>
      <c r="E710" s="44"/>
      <c r="F710" s="44"/>
      <c r="G710" s="44"/>
      <c r="H710" s="376"/>
      <c r="I710" s="655"/>
      <c r="J710" s="44"/>
      <c r="K710" s="434"/>
      <c r="L710" s="434"/>
      <c r="M710" s="670"/>
      <c r="N710" s="670"/>
      <c r="O710" s="670"/>
      <c r="P710" s="435"/>
    </row>
    <row r="711" spans="2:20" ht="27" thickBot="1" x14ac:dyDescent="0.3">
      <c r="B711" s="1903" t="s">
        <v>1479</v>
      </c>
      <c r="C711" s="1904"/>
      <c r="D711" s="1904"/>
      <c r="E711" s="1904"/>
      <c r="F711" s="1904"/>
      <c r="G711" s="1904"/>
      <c r="H711" s="1904"/>
      <c r="I711" s="1904"/>
      <c r="J711" s="1904"/>
      <c r="K711" s="1904"/>
      <c r="L711" s="1904"/>
      <c r="M711" s="1904"/>
      <c r="N711" s="1905"/>
    </row>
    <row r="714" spans="2:20" x14ac:dyDescent="0.25">
      <c r="B714" s="1896" t="s">
        <v>95</v>
      </c>
      <c r="C714" s="1896" t="s">
        <v>96</v>
      </c>
      <c r="D714" s="1896" t="s">
        <v>97</v>
      </c>
      <c r="E714" s="1896" t="s">
        <v>98</v>
      </c>
      <c r="F714" s="1896" t="s">
        <v>99</v>
      </c>
      <c r="G714" s="1896" t="s">
        <v>100</v>
      </c>
      <c r="H714" s="1896" t="s">
        <v>101</v>
      </c>
      <c r="I714" s="1896" t="s">
        <v>102</v>
      </c>
      <c r="J714" s="1898" t="s">
        <v>103</v>
      </c>
      <c r="K714" s="1899"/>
      <c r="L714" s="1900"/>
      <c r="M714" s="1896" t="s">
        <v>104</v>
      </c>
      <c r="N714" s="1896" t="s">
        <v>105</v>
      </c>
      <c r="O714" s="1896" t="s">
        <v>522</v>
      </c>
      <c r="P714" s="1896" t="s">
        <v>49</v>
      </c>
    </row>
    <row r="715" spans="2:20" ht="24" x14ac:dyDescent="0.25">
      <c r="B715" s="1897"/>
      <c r="C715" s="1897"/>
      <c r="D715" s="1897"/>
      <c r="E715" s="1897"/>
      <c r="F715" s="1897"/>
      <c r="G715" s="1897"/>
      <c r="H715" s="1897"/>
      <c r="I715" s="1897"/>
      <c r="J715" s="352" t="s">
        <v>107</v>
      </c>
      <c r="K715" s="353" t="s">
        <v>108</v>
      </c>
      <c r="L715" s="352" t="s">
        <v>109</v>
      </c>
      <c r="M715" s="1897"/>
      <c r="N715" s="1897"/>
      <c r="O715" s="1897"/>
      <c r="P715" s="1897"/>
    </row>
    <row r="716" spans="2:20" s="116" customFormat="1" ht="60" x14ac:dyDescent="0.25">
      <c r="B716" s="632" t="s">
        <v>126</v>
      </c>
      <c r="C716" s="607" t="s">
        <v>1480</v>
      </c>
      <c r="D716" s="665" t="s">
        <v>1481</v>
      </c>
      <c r="E716" s="607">
        <v>34971463</v>
      </c>
      <c r="F716" s="607" t="s">
        <v>1482</v>
      </c>
      <c r="G716" s="607" t="s">
        <v>243</v>
      </c>
      <c r="H716" s="606">
        <v>33027</v>
      </c>
      <c r="I716" s="607" t="s">
        <v>86</v>
      </c>
      <c r="J716" s="668" t="s">
        <v>1483</v>
      </c>
      <c r="K716" s="355" t="s">
        <v>1484</v>
      </c>
      <c r="L716" s="355" t="s">
        <v>146</v>
      </c>
      <c r="M716" s="607" t="s">
        <v>19</v>
      </c>
      <c r="N716" s="607" t="s">
        <v>19</v>
      </c>
      <c r="O716" s="607" t="s">
        <v>19</v>
      </c>
      <c r="P716" s="645"/>
      <c r="R716" s="1912"/>
      <c r="S716" s="1913"/>
      <c r="T716" s="1914"/>
    </row>
    <row r="717" spans="2:20" s="116" customFormat="1" ht="45" x14ac:dyDescent="0.25">
      <c r="B717" s="428" t="s">
        <v>126</v>
      </c>
      <c r="C717" s="668" t="s">
        <v>127</v>
      </c>
      <c r="D717" s="430" t="s">
        <v>1485</v>
      </c>
      <c r="E717" s="668">
        <v>50959490</v>
      </c>
      <c r="F717" s="430" t="s">
        <v>245</v>
      </c>
      <c r="G717" s="430" t="s">
        <v>135</v>
      </c>
      <c r="H717" s="355">
        <v>36505</v>
      </c>
      <c r="I717" s="668" t="s">
        <v>86</v>
      </c>
      <c r="J717" s="668" t="s">
        <v>1365</v>
      </c>
      <c r="K717" s="355" t="s">
        <v>1484</v>
      </c>
      <c r="L717" s="355" t="s">
        <v>146</v>
      </c>
      <c r="M717" s="607" t="s">
        <v>19</v>
      </c>
      <c r="N717" s="607" t="s">
        <v>19</v>
      </c>
      <c r="O717" s="607" t="s">
        <v>19</v>
      </c>
      <c r="P717" s="645"/>
    </row>
    <row r="718" spans="2:20" s="116" customFormat="1" ht="45" x14ac:dyDescent="0.25">
      <c r="B718" s="632" t="s">
        <v>126</v>
      </c>
      <c r="C718" s="607" t="s">
        <v>615</v>
      </c>
      <c r="D718" s="665" t="s">
        <v>1486</v>
      </c>
      <c r="E718" s="607">
        <v>50958704</v>
      </c>
      <c r="F718" s="665" t="s">
        <v>851</v>
      </c>
      <c r="G718" s="430" t="s">
        <v>1466</v>
      </c>
      <c r="H718" s="606">
        <v>37603</v>
      </c>
      <c r="I718" s="607" t="s">
        <v>86</v>
      </c>
      <c r="J718" s="668" t="s">
        <v>1365</v>
      </c>
      <c r="K718" s="355" t="s">
        <v>1484</v>
      </c>
      <c r="L718" s="355" t="s">
        <v>146</v>
      </c>
      <c r="M718" s="607" t="s">
        <v>19</v>
      </c>
      <c r="N718" s="607" t="s">
        <v>19</v>
      </c>
      <c r="O718" s="607" t="s">
        <v>19</v>
      </c>
      <c r="P718" s="607"/>
    </row>
    <row r="719" spans="2:20" s="116" customFormat="1" ht="45" x14ac:dyDescent="0.25">
      <c r="B719" s="651" t="s">
        <v>121</v>
      </c>
      <c r="C719" s="607" t="s">
        <v>1480</v>
      </c>
      <c r="D719" s="621" t="s">
        <v>1487</v>
      </c>
      <c r="E719" s="620">
        <v>25909848</v>
      </c>
      <c r="F719" s="665" t="s">
        <v>1488</v>
      </c>
      <c r="G719" s="665" t="s">
        <v>1489</v>
      </c>
      <c r="H719" s="606" t="s">
        <v>1490</v>
      </c>
      <c r="I719" s="607" t="s">
        <v>86</v>
      </c>
      <c r="J719" s="430" t="s">
        <v>1365</v>
      </c>
      <c r="K719" s="355" t="s">
        <v>1491</v>
      </c>
      <c r="L719" s="355" t="s">
        <v>146</v>
      </c>
      <c r="M719" s="607" t="s">
        <v>19</v>
      </c>
      <c r="N719" s="607" t="s">
        <v>19</v>
      </c>
      <c r="O719" s="607" t="s">
        <v>19</v>
      </c>
      <c r="P719" s="645"/>
    </row>
    <row r="720" spans="2:20" ht="45" x14ac:dyDescent="0.25">
      <c r="B720" s="651" t="s">
        <v>121</v>
      </c>
      <c r="C720" s="611" t="s">
        <v>133</v>
      </c>
      <c r="D720" s="611" t="s">
        <v>1492</v>
      </c>
      <c r="E720" s="611">
        <v>1066179291</v>
      </c>
      <c r="F720" s="666" t="s">
        <v>124</v>
      </c>
      <c r="G720" s="666" t="s">
        <v>1493</v>
      </c>
      <c r="H720" s="614">
        <v>41390</v>
      </c>
      <c r="I720" s="617">
        <v>136777</v>
      </c>
      <c r="J720" s="668" t="s">
        <v>1483</v>
      </c>
      <c r="K720" s="215" t="s">
        <v>1494</v>
      </c>
      <c r="L720" s="215" t="s">
        <v>146</v>
      </c>
      <c r="M720" s="597" t="s">
        <v>19</v>
      </c>
      <c r="N720" s="597" t="s">
        <v>19</v>
      </c>
      <c r="O720" s="597" t="s">
        <v>19</v>
      </c>
      <c r="P720" s="607"/>
    </row>
    <row r="721" spans="2:20" ht="45" x14ac:dyDescent="0.25">
      <c r="B721" s="651" t="s">
        <v>121</v>
      </c>
      <c r="C721" s="611" t="s">
        <v>133</v>
      </c>
      <c r="D721" s="611" t="s">
        <v>1495</v>
      </c>
      <c r="E721" s="620">
        <v>23180993</v>
      </c>
      <c r="F721" s="611" t="s">
        <v>124</v>
      </c>
      <c r="G721" s="430" t="s">
        <v>1466</v>
      </c>
      <c r="H721" s="614">
        <v>39276</v>
      </c>
      <c r="I721" s="617">
        <v>101885</v>
      </c>
      <c r="J721" s="668" t="s">
        <v>1365</v>
      </c>
      <c r="K721" s="215" t="s">
        <v>1496</v>
      </c>
      <c r="L721" s="215" t="s">
        <v>146</v>
      </c>
      <c r="M721" s="620" t="s">
        <v>19</v>
      </c>
      <c r="N721" s="620" t="s">
        <v>19</v>
      </c>
      <c r="O721" s="620" t="s">
        <v>19</v>
      </c>
      <c r="P721" s="645"/>
    </row>
    <row r="722" spans="2:20" ht="120" x14ac:dyDescent="0.25">
      <c r="B722" s="651" t="s">
        <v>121</v>
      </c>
      <c r="C722" s="622" t="s">
        <v>615</v>
      </c>
      <c r="D722" s="621" t="s">
        <v>1497</v>
      </c>
      <c r="E722" s="620">
        <v>1102837020</v>
      </c>
      <c r="F722" s="622" t="s">
        <v>124</v>
      </c>
      <c r="G722" s="622" t="s">
        <v>1466</v>
      </c>
      <c r="H722" s="623">
        <v>41117</v>
      </c>
      <c r="I722" s="621" t="s">
        <v>2400</v>
      </c>
      <c r="J722" s="668" t="s">
        <v>1471</v>
      </c>
      <c r="K722" s="215" t="s">
        <v>1498</v>
      </c>
      <c r="L722" s="215" t="s">
        <v>146</v>
      </c>
      <c r="M722" s="620" t="s">
        <v>19</v>
      </c>
      <c r="N722" s="620" t="s">
        <v>20</v>
      </c>
      <c r="O722" s="620" t="s">
        <v>19</v>
      </c>
      <c r="P722" s="645" t="s">
        <v>1376</v>
      </c>
    </row>
    <row r="723" spans="2:20" x14ac:dyDescent="0.25">
      <c r="B723" s="433"/>
      <c r="C723" s="44"/>
      <c r="D723" s="44"/>
      <c r="E723" s="44"/>
      <c r="F723" s="44"/>
      <c r="G723" s="44"/>
      <c r="H723" s="376"/>
      <c r="I723" s="655"/>
      <c r="J723" s="44"/>
      <c r="K723" s="434"/>
      <c r="L723" s="434"/>
      <c r="M723" s="670"/>
      <c r="N723" s="670"/>
      <c r="O723" s="670"/>
      <c r="P723" s="435"/>
    </row>
    <row r="724" spans="2:20" ht="15.75" thickBot="1" x14ac:dyDescent="0.3">
      <c r="B724" s="433"/>
      <c r="C724" s="44"/>
      <c r="D724" s="44"/>
      <c r="E724" s="44"/>
      <c r="F724" s="44"/>
      <c r="G724" s="44"/>
      <c r="H724" s="376"/>
      <c r="I724" s="655"/>
      <c r="J724" s="44"/>
      <c r="K724" s="434"/>
      <c r="L724" s="434"/>
      <c r="M724" s="670"/>
      <c r="N724" s="670"/>
      <c r="O724" s="670"/>
      <c r="P724" s="435"/>
    </row>
    <row r="725" spans="2:20" ht="27" thickBot="1" x14ac:dyDescent="0.3">
      <c r="B725" s="1903" t="s">
        <v>1499</v>
      </c>
      <c r="C725" s="1904"/>
      <c r="D725" s="1904"/>
      <c r="E725" s="1904"/>
      <c r="F725" s="1904"/>
      <c r="G725" s="1904"/>
      <c r="H725" s="1904"/>
      <c r="I725" s="1904"/>
      <c r="J725" s="1904"/>
      <c r="K725" s="1904"/>
      <c r="L725" s="1904"/>
      <c r="M725" s="1904"/>
      <c r="N725" s="1905"/>
    </row>
    <row r="728" spans="2:20" x14ac:dyDescent="0.25">
      <c r="B728" s="1896" t="s">
        <v>95</v>
      </c>
      <c r="C728" s="1896" t="s">
        <v>96</v>
      </c>
      <c r="D728" s="1896" t="s">
        <v>97</v>
      </c>
      <c r="E728" s="1896" t="s">
        <v>98</v>
      </c>
      <c r="F728" s="1896" t="s">
        <v>99</v>
      </c>
      <c r="G728" s="1896" t="s">
        <v>100</v>
      </c>
      <c r="H728" s="1896" t="s">
        <v>101</v>
      </c>
      <c r="I728" s="1896" t="s">
        <v>102</v>
      </c>
      <c r="J728" s="1898" t="s">
        <v>103</v>
      </c>
      <c r="K728" s="1899"/>
      <c r="L728" s="1900"/>
      <c r="M728" s="1896" t="s">
        <v>104</v>
      </c>
      <c r="N728" s="1896" t="s">
        <v>105</v>
      </c>
      <c r="O728" s="1896" t="s">
        <v>522</v>
      </c>
      <c r="P728" s="1896" t="s">
        <v>49</v>
      </c>
    </row>
    <row r="729" spans="2:20" ht="24" x14ac:dyDescent="0.25">
      <c r="B729" s="1897"/>
      <c r="C729" s="1897"/>
      <c r="D729" s="1897"/>
      <c r="E729" s="1897"/>
      <c r="F729" s="1897"/>
      <c r="G729" s="1897"/>
      <c r="H729" s="1897"/>
      <c r="I729" s="1897"/>
      <c r="J729" s="352" t="s">
        <v>107</v>
      </c>
      <c r="K729" s="353" t="s">
        <v>108</v>
      </c>
      <c r="L729" s="352" t="s">
        <v>109</v>
      </c>
      <c r="M729" s="1897"/>
      <c r="N729" s="1897"/>
      <c r="O729" s="1897"/>
      <c r="P729" s="1897"/>
    </row>
    <row r="730" spans="2:20" s="116" customFormat="1" ht="45" x14ac:dyDescent="0.25">
      <c r="B730" s="428" t="s">
        <v>126</v>
      </c>
      <c r="C730" s="607" t="s">
        <v>246</v>
      </c>
      <c r="D730" s="621" t="s">
        <v>1500</v>
      </c>
      <c r="E730" s="621">
        <v>10937576</v>
      </c>
      <c r="F730" s="209" t="s">
        <v>1501</v>
      </c>
      <c r="G730" s="668" t="s">
        <v>1502</v>
      </c>
      <c r="H730" s="355">
        <v>35008</v>
      </c>
      <c r="I730" s="668"/>
      <c r="J730" s="668" t="s">
        <v>1483</v>
      </c>
      <c r="K730" s="355" t="s">
        <v>1484</v>
      </c>
      <c r="L730" s="355" t="s">
        <v>146</v>
      </c>
      <c r="M730" s="668" t="s">
        <v>19</v>
      </c>
      <c r="N730" s="668" t="s">
        <v>19</v>
      </c>
      <c r="O730" s="668" t="s">
        <v>19</v>
      </c>
      <c r="P730" s="668"/>
      <c r="R730" s="1912"/>
      <c r="S730" s="1913"/>
      <c r="T730" s="1914"/>
    </row>
    <row r="731" spans="2:20" s="116" customFormat="1" ht="45" x14ac:dyDescent="0.25">
      <c r="B731" s="651" t="s">
        <v>121</v>
      </c>
      <c r="C731" s="668" t="s">
        <v>246</v>
      </c>
      <c r="D731" s="621" t="s">
        <v>1503</v>
      </c>
      <c r="E731" s="621">
        <v>50968359</v>
      </c>
      <c r="F731" s="430" t="s">
        <v>124</v>
      </c>
      <c r="G731" s="430" t="s">
        <v>125</v>
      </c>
      <c r="H731" s="355">
        <v>41543</v>
      </c>
      <c r="I731" s="668" t="s">
        <v>2400</v>
      </c>
      <c r="J731" s="668" t="s">
        <v>1483</v>
      </c>
      <c r="K731" s="355" t="s">
        <v>1484</v>
      </c>
      <c r="L731" s="355" t="s">
        <v>146</v>
      </c>
      <c r="M731" s="668" t="s">
        <v>19</v>
      </c>
      <c r="N731" s="668" t="s">
        <v>20</v>
      </c>
      <c r="O731" s="668" t="s">
        <v>19</v>
      </c>
      <c r="P731" s="668" t="s">
        <v>1376</v>
      </c>
    </row>
    <row r="732" spans="2:20" x14ac:dyDescent="0.25">
      <c r="B732" s="433"/>
      <c r="C732" s="44"/>
      <c r="D732" s="44"/>
      <c r="E732" s="44"/>
      <c r="F732" s="44"/>
      <c r="G732" s="44"/>
      <c r="H732" s="376"/>
      <c r="I732" s="655"/>
      <c r="J732" s="44"/>
      <c r="K732" s="434"/>
      <c r="L732" s="434"/>
      <c r="M732" s="670"/>
      <c r="N732" s="670"/>
      <c r="O732" s="670"/>
      <c r="P732" s="435"/>
    </row>
    <row r="733" spans="2:20" x14ac:dyDescent="0.25">
      <c r="B733" s="433"/>
      <c r="C733" s="44"/>
      <c r="D733" s="44"/>
      <c r="E733" s="44"/>
      <c r="F733" s="44"/>
      <c r="G733" s="44"/>
      <c r="H733" s="376"/>
      <c r="I733" s="655"/>
      <c r="J733" s="44"/>
      <c r="K733" s="434"/>
      <c r="L733" s="434"/>
      <c r="M733" s="670"/>
      <c r="N733" s="670"/>
      <c r="O733" s="670"/>
      <c r="P733" s="435"/>
    </row>
    <row r="734" spans="2:20" x14ac:dyDescent="0.25">
      <c r="B734" s="433"/>
      <c r="C734" s="44"/>
      <c r="D734" s="44"/>
      <c r="E734" s="44"/>
      <c r="F734" s="44"/>
      <c r="G734" s="44"/>
      <c r="H734" s="376"/>
      <c r="I734" s="655"/>
      <c r="J734" s="44"/>
      <c r="K734" s="434"/>
      <c r="L734" s="434"/>
      <c r="M734" s="670"/>
      <c r="N734" s="670"/>
      <c r="O734" s="670"/>
      <c r="P734" s="435"/>
    </row>
    <row r="735" spans="2:20" ht="15.75" thickBot="1" x14ac:dyDescent="0.3">
      <c r="B735" s="433"/>
      <c r="C735" s="44"/>
      <c r="D735" s="44"/>
      <c r="E735" s="44"/>
      <c r="F735" s="44"/>
      <c r="G735" s="44"/>
      <c r="H735" s="376"/>
      <c r="I735" s="655"/>
      <c r="J735" s="44"/>
      <c r="K735" s="434"/>
      <c r="L735" s="434"/>
      <c r="M735" s="670"/>
      <c r="N735" s="670"/>
      <c r="O735" s="670"/>
      <c r="P735" s="435"/>
    </row>
    <row r="736" spans="2:20" ht="27" thickBot="1" x14ac:dyDescent="0.3">
      <c r="B736" s="1903" t="s">
        <v>1504</v>
      </c>
      <c r="C736" s="1904"/>
      <c r="D736" s="1904"/>
      <c r="E736" s="1904"/>
      <c r="F736" s="1904"/>
      <c r="G736" s="1904"/>
      <c r="H736" s="1904"/>
      <c r="I736" s="1904"/>
      <c r="J736" s="1904"/>
      <c r="K736" s="1904"/>
      <c r="L736" s="1904"/>
      <c r="M736" s="1904"/>
      <c r="N736" s="1905"/>
    </row>
    <row r="739" spans="2:20" x14ac:dyDescent="0.25">
      <c r="B739" s="1896" t="s">
        <v>95</v>
      </c>
      <c r="C739" s="1896" t="s">
        <v>96</v>
      </c>
      <c r="D739" s="1896" t="s">
        <v>97</v>
      </c>
      <c r="E739" s="1896" t="s">
        <v>98</v>
      </c>
      <c r="F739" s="1896" t="s">
        <v>99</v>
      </c>
      <c r="G739" s="1896" t="s">
        <v>100</v>
      </c>
      <c r="H739" s="1896" t="s">
        <v>101</v>
      </c>
      <c r="I739" s="1896" t="s">
        <v>102</v>
      </c>
      <c r="J739" s="1898" t="s">
        <v>103</v>
      </c>
      <c r="K739" s="1899"/>
      <c r="L739" s="1900"/>
      <c r="M739" s="1896" t="s">
        <v>104</v>
      </c>
      <c r="N739" s="1896" t="s">
        <v>105</v>
      </c>
      <c r="O739" s="1896" t="s">
        <v>522</v>
      </c>
      <c r="P739" s="1896" t="s">
        <v>49</v>
      </c>
    </row>
    <row r="740" spans="2:20" ht="24" x14ac:dyDescent="0.25">
      <c r="B740" s="1897"/>
      <c r="C740" s="1897"/>
      <c r="D740" s="1897"/>
      <c r="E740" s="1897"/>
      <c r="F740" s="1897"/>
      <c r="G740" s="1897"/>
      <c r="H740" s="1897"/>
      <c r="I740" s="1897"/>
      <c r="J740" s="352" t="s">
        <v>107</v>
      </c>
      <c r="K740" s="353" t="s">
        <v>108</v>
      </c>
      <c r="L740" s="352" t="s">
        <v>109</v>
      </c>
      <c r="M740" s="1897"/>
      <c r="N740" s="1897"/>
      <c r="O740" s="1897"/>
      <c r="P740" s="1897"/>
    </row>
    <row r="741" spans="2:20" s="116" customFormat="1" ht="45" x14ac:dyDescent="0.25">
      <c r="B741" s="428" t="s">
        <v>1505</v>
      </c>
      <c r="C741" s="668" t="s">
        <v>1506</v>
      </c>
      <c r="D741" s="430" t="s">
        <v>1507</v>
      </c>
      <c r="E741" s="668">
        <v>32724491</v>
      </c>
      <c r="F741" s="430" t="s">
        <v>1508</v>
      </c>
      <c r="G741" s="727" t="s">
        <v>130</v>
      </c>
      <c r="H741" s="355">
        <v>37176</v>
      </c>
      <c r="I741" s="668" t="s">
        <v>86</v>
      </c>
      <c r="J741" s="668" t="s">
        <v>1365</v>
      </c>
      <c r="K741" s="355" t="s">
        <v>1509</v>
      </c>
      <c r="L741" s="355" t="s">
        <v>19</v>
      </c>
      <c r="M741" s="668" t="s">
        <v>19</v>
      </c>
      <c r="N741" s="668" t="s">
        <v>19</v>
      </c>
      <c r="O741" s="668" t="s">
        <v>19</v>
      </c>
      <c r="P741" s="668"/>
      <c r="R741" s="1912"/>
      <c r="S741" s="1913"/>
      <c r="T741" s="1914"/>
    </row>
    <row r="742" spans="2:20" s="116" customFormat="1" ht="45" x14ac:dyDescent="0.25">
      <c r="B742" s="651" t="s">
        <v>1510</v>
      </c>
      <c r="C742" s="668" t="s">
        <v>1506</v>
      </c>
      <c r="D742" s="622" t="s">
        <v>1511</v>
      </c>
      <c r="E742" s="622">
        <v>31571015</v>
      </c>
      <c r="F742" s="185" t="s">
        <v>124</v>
      </c>
      <c r="G742" s="185" t="s">
        <v>1417</v>
      </c>
      <c r="H742" s="623">
        <v>41117</v>
      </c>
      <c r="I742" s="621">
        <v>111098</v>
      </c>
      <c r="J742" s="622" t="s">
        <v>1512</v>
      </c>
      <c r="K742" s="215" t="s">
        <v>1513</v>
      </c>
      <c r="L742" s="215" t="s">
        <v>19</v>
      </c>
      <c r="M742" s="620" t="s">
        <v>19</v>
      </c>
      <c r="N742" s="620" t="s">
        <v>19</v>
      </c>
      <c r="O742" s="620" t="s">
        <v>19</v>
      </c>
      <c r="P742" s="668"/>
    </row>
    <row r="743" spans="2:20" x14ac:dyDescent="0.25">
      <c r="B743" s="433"/>
      <c r="C743" s="44"/>
      <c r="D743" s="44"/>
      <c r="E743" s="44"/>
      <c r="F743" s="44"/>
      <c r="G743" s="44"/>
      <c r="H743" s="376"/>
      <c r="I743" s="655"/>
      <c r="J743" s="44"/>
      <c r="K743" s="434"/>
      <c r="L743" s="434"/>
      <c r="M743" s="670"/>
      <c r="N743" s="670"/>
      <c r="O743" s="670"/>
      <c r="P743" s="435"/>
    </row>
    <row r="744" spans="2:20" ht="15.75" thickBot="1" x14ac:dyDescent="0.3"/>
    <row r="745" spans="2:20" ht="27" thickBot="1" x14ac:dyDescent="0.3">
      <c r="B745" s="1903" t="s">
        <v>1514</v>
      </c>
      <c r="C745" s="1904"/>
      <c r="D745" s="1904"/>
      <c r="E745" s="1904"/>
      <c r="F745" s="1904"/>
      <c r="G745" s="1904"/>
      <c r="H745" s="1904"/>
      <c r="I745" s="1904"/>
      <c r="J745" s="1904"/>
      <c r="K745" s="1904"/>
      <c r="L745" s="1904"/>
      <c r="M745" s="1904"/>
      <c r="N745" s="1905"/>
    </row>
    <row r="748" spans="2:20" ht="30" x14ac:dyDescent="0.25">
      <c r="B748" s="114" t="s">
        <v>18</v>
      </c>
      <c r="C748" s="114" t="s">
        <v>150</v>
      </c>
      <c r="D748" s="1898" t="s">
        <v>81</v>
      </c>
      <c r="E748" s="1900"/>
    </row>
    <row r="749" spans="2:20" x14ac:dyDescent="0.25">
      <c r="B749" s="654" t="s">
        <v>151</v>
      </c>
      <c r="C749" s="620" t="s">
        <v>19</v>
      </c>
      <c r="D749" s="1945"/>
      <c r="E749" s="1945"/>
    </row>
    <row r="750" spans="2:20" ht="15.75" thickBot="1" x14ac:dyDescent="0.3">
      <c r="B750" s="388"/>
      <c r="C750" s="670"/>
      <c r="D750" s="670"/>
      <c r="E750" s="670"/>
    </row>
    <row r="751" spans="2:20" ht="27" thickBot="1" x14ac:dyDescent="0.3">
      <c r="B751" s="1903" t="s">
        <v>1515</v>
      </c>
      <c r="C751" s="1904"/>
      <c r="D751" s="1904"/>
      <c r="E751" s="1904"/>
      <c r="F751" s="1904"/>
      <c r="G751" s="1904"/>
      <c r="H751" s="1904"/>
      <c r="I751" s="1904"/>
      <c r="J751" s="1904"/>
      <c r="K751" s="1904"/>
      <c r="L751" s="1904"/>
      <c r="M751" s="1904"/>
      <c r="N751" s="1905"/>
    </row>
    <row r="754" spans="2:14" ht="30" x14ac:dyDescent="0.25">
      <c r="B754" s="114" t="s">
        <v>18</v>
      </c>
      <c r="C754" s="114" t="s">
        <v>150</v>
      </c>
      <c r="D754" s="1898" t="s">
        <v>81</v>
      </c>
      <c r="E754" s="1900"/>
    </row>
    <row r="755" spans="2:14" x14ac:dyDescent="0.25">
      <c r="B755" s="654" t="s">
        <v>151</v>
      </c>
      <c r="C755" s="620" t="s">
        <v>19</v>
      </c>
      <c r="D755" s="1945"/>
      <c r="E755" s="1945"/>
    </row>
    <row r="756" spans="2:14" x14ac:dyDescent="0.25">
      <c r="B756" s="388"/>
      <c r="C756" s="670"/>
      <c r="D756" s="670"/>
      <c r="E756" s="670"/>
    </row>
    <row r="757" spans="2:14" ht="15.75" thickBot="1" x14ac:dyDescent="0.3">
      <c r="B757" s="388"/>
      <c r="C757" s="670"/>
      <c r="D757" s="670"/>
      <c r="E757" s="670"/>
    </row>
    <row r="758" spans="2:14" ht="27" thickBot="1" x14ac:dyDescent="0.3">
      <c r="B758" s="1903" t="s">
        <v>1516</v>
      </c>
      <c r="C758" s="1904"/>
      <c r="D758" s="1904"/>
      <c r="E758" s="1904"/>
      <c r="F758" s="1904"/>
      <c r="G758" s="1904"/>
      <c r="H758" s="1904"/>
      <c r="I758" s="1904"/>
      <c r="J758" s="1904"/>
      <c r="K758" s="1904"/>
      <c r="L758" s="1904"/>
      <c r="M758" s="1904"/>
      <c r="N758" s="1905"/>
    </row>
    <row r="761" spans="2:14" ht="30" x14ac:dyDescent="0.25">
      <c r="B761" s="114" t="s">
        <v>18</v>
      </c>
      <c r="C761" s="114" t="s">
        <v>150</v>
      </c>
      <c r="D761" s="1898" t="s">
        <v>81</v>
      </c>
      <c r="E761" s="1900"/>
    </row>
    <row r="762" spans="2:14" x14ac:dyDescent="0.25">
      <c r="B762" s="654" t="s">
        <v>151</v>
      </c>
      <c r="C762" s="620" t="s">
        <v>19</v>
      </c>
      <c r="D762" s="1945"/>
      <c r="E762" s="1945"/>
    </row>
    <row r="763" spans="2:14" x14ac:dyDescent="0.25">
      <c r="B763" s="388"/>
      <c r="C763" s="670"/>
      <c r="D763" s="670"/>
      <c r="E763" s="670"/>
    </row>
    <row r="764" spans="2:14" ht="15.75" thickBot="1" x14ac:dyDescent="0.3">
      <c r="B764" s="388"/>
      <c r="C764" s="670"/>
      <c r="D764" s="670"/>
      <c r="E764" s="670"/>
    </row>
    <row r="765" spans="2:14" ht="27" thickBot="1" x14ac:dyDescent="0.3">
      <c r="B765" s="1903" t="s">
        <v>1517</v>
      </c>
      <c r="C765" s="1904"/>
      <c r="D765" s="1904"/>
      <c r="E765" s="1904"/>
      <c r="F765" s="1904"/>
      <c r="G765" s="1904"/>
      <c r="H765" s="1904"/>
      <c r="I765" s="1904"/>
      <c r="J765" s="1904"/>
      <c r="K765" s="1904"/>
      <c r="L765" s="1904"/>
      <c r="M765" s="1904"/>
      <c r="N765" s="1905"/>
    </row>
    <row r="768" spans="2:14" ht="30" x14ac:dyDescent="0.25">
      <c r="B768" s="114" t="s">
        <v>18</v>
      </c>
      <c r="C768" s="114" t="s">
        <v>150</v>
      </c>
      <c r="D768" s="1898" t="s">
        <v>81</v>
      </c>
      <c r="E768" s="1900"/>
    </row>
    <row r="769" spans="2:14" x14ac:dyDescent="0.25">
      <c r="B769" s="654" t="s">
        <v>151</v>
      </c>
      <c r="C769" s="620" t="s">
        <v>19</v>
      </c>
      <c r="D769" s="1945"/>
      <c r="E769" s="1945"/>
    </row>
    <row r="770" spans="2:14" ht="15.75" thickBot="1" x14ac:dyDescent="0.3">
      <c r="B770" s="388"/>
      <c r="C770" s="670"/>
      <c r="D770" s="670"/>
      <c r="E770" s="670"/>
    </row>
    <row r="771" spans="2:14" ht="27" thickBot="1" x14ac:dyDescent="0.3">
      <c r="B771" s="1903" t="s">
        <v>1518</v>
      </c>
      <c r="C771" s="1904"/>
      <c r="D771" s="1904"/>
      <c r="E771" s="1904"/>
      <c r="F771" s="1904"/>
      <c r="G771" s="1904"/>
      <c r="H771" s="1904"/>
      <c r="I771" s="1904"/>
      <c r="J771" s="1904"/>
      <c r="K771" s="1904"/>
      <c r="L771" s="1904"/>
      <c r="M771" s="1904"/>
      <c r="N771" s="1905"/>
    </row>
    <row r="774" spans="2:14" ht="30" x14ac:dyDescent="0.25">
      <c r="B774" s="114" t="s">
        <v>18</v>
      </c>
      <c r="C774" s="114" t="s">
        <v>150</v>
      </c>
      <c r="D774" s="1898" t="s">
        <v>81</v>
      </c>
      <c r="E774" s="1900"/>
    </row>
    <row r="775" spans="2:14" x14ac:dyDescent="0.25">
      <c r="B775" s="654" t="s">
        <v>151</v>
      </c>
      <c r="C775" s="620" t="s">
        <v>19</v>
      </c>
      <c r="D775" s="1945"/>
      <c r="E775" s="1945"/>
    </row>
    <row r="776" spans="2:14" ht="15.75" thickBot="1" x14ac:dyDescent="0.3">
      <c r="B776" s="388"/>
      <c r="C776" s="670"/>
      <c r="D776" s="670"/>
      <c r="E776" s="670"/>
    </row>
    <row r="777" spans="2:14" ht="27" thickBot="1" x14ac:dyDescent="0.3">
      <c r="B777" s="1903" t="s">
        <v>1519</v>
      </c>
      <c r="C777" s="1904"/>
      <c r="D777" s="1904"/>
      <c r="E777" s="1904"/>
      <c r="F777" s="1904"/>
      <c r="G777" s="1904"/>
      <c r="H777" s="1904"/>
      <c r="I777" s="1904"/>
      <c r="J777" s="1904"/>
      <c r="K777" s="1904"/>
      <c r="L777" s="1904"/>
      <c r="M777" s="1904"/>
      <c r="N777" s="1905"/>
    </row>
    <row r="780" spans="2:14" ht="30" x14ac:dyDescent="0.25">
      <c r="B780" s="114" t="s">
        <v>18</v>
      </c>
      <c r="C780" s="114" t="s">
        <v>150</v>
      </c>
      <c r="D780" s="1898" t="s">
        <v>81</v>
      </c>
      <c r="E780" s="1900"/>
    </row>
    <row r="781" spans="2:14" x14ac:dyDescent="0.25">
      <c r="B781" s="654" t="s">
        <v>151</v>
      </c>
      <c r="C781" s="620" t="s">
        <v>19</v>
      </c>
      <c r="D781" s="1945"/>
      <c r="E781" s="1945"/>
    </row>
    <row r="782" spans="2:14" ht="15.75" thickBot="1" x14ac:dyDescent="0.3">
      <c r="B782" s="388"/>
      <c r="C782" s="670"/>
      <c r="D782" s="670"/>
      <c r="E782" s="670"/>
    </row>
    <row r="783" spans="2:14" ht="27" thickBot="1" x14ac:dyDescent="0.3">
      <c r="B783" s="1903" t="s">
        <v>1520</v>
      </c>
      <c r="C783" s="1904"/>
      <c r="D783" s="1904"/>
      <c r="E783" s="1904"/>
      <c r="F783" s="1904"/>
      <c r="G783" s="1904"/>
      <c r="H783" s="1904"/>
      <c r="I783" s="1904"/>
      <c r="J783" s="1904"/>
      <c r="K783" s="1904"/>
      <c r="L783" s="1904"/>
      <c r="M783" s="1904"/>
      <c r="N783" s="1905"/>
    </row>
    <row r="786" spans="2:14" ht="30" x14ac:dyDescent="0.25">
      <c r="B786" s="114" t="s">
        <v>18</v>
      </c>
      <c r="C786" s="114" t="s">
        <v>150</v>
      </c>
      <c r="D786" s="1898" t="s">
        <v>81</v>
      </c>
      <c r="E786" s="1900"/>
    </row>
    <row r="787" spans="2:14" x14ac:dyDescent="0.25">
      <c r="B787" s="654" t="s">
        <v>151</v>
      </c>
      <c r="C787" s="620" t="s">
        <v>19</v>
      </c>
      <c r="D787" s="1945"/>
      <c r="E787" s="1945"/>
    </row>
    <row r="788" spans="2:14" x14ac:dyDescent="0.25">
      <c r="B788" s="388"/>
      <c r="C788" s="670"/>
      <c r="D788" s="670"/>
      <c r="E788" s="670"/>
    </row>
    <row r="789" spans="2:14" ht="15.75" thickBot="1" x14ac:dyDescent="0.3">
      <c r="B789" s="388"/>
      <c r="C789" s="670"/>
      <c r="D789" s="670"/>
      <c r="E789" s="670"/>
    </row>
    <row r="790" spans="2:14" ht="27" thickBot="1" x14ac:dyDescent="0.3">
      <c r="B790" s="1903" t="s">
        <v>1521</v>
      </c>
      <c r="C790" s="1904"/>
      <c r="D790" s="1904"/>
      <c r="E790" s="1904"/>
      <c r="F790" s="1904"/>
      <c r="G790" s="1904"/>
      <c r="H790" s="1904"/>
      <c r="I790" s="1904"/>
      <c r="J790" s="1904"/>
      <c r="K790" s="1904"/>
      <c r="L790" s="1904"/>
      <c r="M790" s="1904"/>
      <c r="N790" s="1905"/>
    </row>
    <row r="793" spans="2:14" ht="30" x14ac:dyDescent="0.25">
      <c r="B793" s="114" t="s">
        <v>18</v>
      </c>
      <c r="C793" s="114" t="s">
        <v>150</v>
      </c>
      <c r="D793" s="1898" t="s">
        <v>81</v>
      </c>
      <c r="E793" s="1900"/>
    </row>
    <row r="794" spans="2:14" x14ac:dyDescent="0.25">
      <c r="B794" s="654" t="s">
        <v>151</v>
      </c>
      <c r="C794" s="620" t="s">
        <v>19</v>
      </c>
      <c r="D794" s="1945"/>
      <c r="E794" s="1945"/>
    </row>
    <row r="795" spans="2:14" ht="15.75" thickBot="1" x14ac:dyDescent="0.3">
      <c r="B795" s="388"/>
      <c r="C795" s="670"/>
      <c r="D795" s="670"/>
      <c r="E795" s="670"/>
    </row>
    <row r="796" spans="2:14" ht="27" thickBot="1" x14ac:dyDescent="0.3">
      <c r="B796" s="1903" t="s">
        <v>1522</v>
      </c>
      <c r="C796" s="1904"/>
      <c r="D796" s="1904"/>
      <c r="E796" s="1904"/>
      <c r="F796" s="1904"/>
      <c r="G796" s="1904"/>
      <c r="H796" s="1904"/>
      <c r="I796" s="1904"/>
      <c r="J796" s="1904"/>
      <c r="K796" s="1904"/>
      <c r="L796" s="1904"/>
      <c r="M796" s="1904"/>
      <c r="N796" s="1905"/>
    </row>
    <row r="799" spans="2:14" ht="30" x14ac:dyDescent="0.25">
      <c r="B799" s="114" t="s">
        <v>18</v>
      </c>
      <c r="C799" s="114" t="s">
        <v>150</v>
      </c>
      <c r="D799" s="1898" t="s">
        <v>81</v>
      </c>
      <c r="E799" s="1900"/>
    </row>
    <row r="800" spans="2:14" x14ac:dyDescent="0.25">
      <c r="B800" s="654" t="s">
        <v>151</v>
      </c>
      <c r="C800" s="620" t="s">
        <v>19</v>
      </c>
      <c r="D800" s="1945"/>
      <c r="E800" s="1945"/>
    </row>
    <row r="801" spans="2:16" ht="15.75" thickBot="1" x14ac:dyDescent="0.3">
      <c r="B801" s="388"/>
      <c r="C801" s="670"/>
      <c r="D801" s="670"/>
      <c r="E801" s="670"/>
    </row>
    <row r="802" spans="2:16" ht="27" thickBot="1" x14ac:dyDescent="0.3">
      <c r="B802" s="1903" t="s">
        <v>1523</v>
      </c>
      <c r="C802" s="1904"/>
      <c r="D802" s="1904"/>
      <c r="E802" s="1904"/>
      <c r="F802" s="1904"/>
      <c r="G802" s="1904"/>
      <c r="H802" s="1904"/>
      <c r="I802" s="1904"/>
      <c r="J802" s="1904"/>
      <c r="K802" s="1904"/>
      <c r="L802" s="1904"/>
      <c r="M802" s="1904"/>
      <c r="N802" s="1905"/>
    </row>
    <row r="805" spans="2:16" ht="30" x14ac:dyDescent="0.25">
      <c r="B805" s="114" t="s">
        <v>18</v>
      </c>
      <c r="C805" s="114" t="s">
        <v>150</v>
      </c>
      <c r="D805" s="1898" t="s">
        <v>81</v>
      </c>
      <c r="E805" s="1900"/>
    </row>
    <row r="806" spans="2:16" x14ac:dyDescent="0.25">
      <c r="B806" s="654" t="s">
        <v>151</v>
      </c>
      <c r="C806" s="620" t="s">
        <v>19</v>
      </c>
      <c r="D806" s="1945"/>
      <c r="E806" s="1945"/>
    </row>
    <row r="807" spans="2:16" x14ac:dyDescent="0.25">
      <c r="B807" s="388"/>
      <c r="C807" s="670"/>
      <c r="D807" s="670"/>
      <c r="E807" s="670"/>
    </row>
    <row r="808" spans="2:16" ht="15.75" thickBot="1" x14ac:dyDescent="0.3">
      <c r="B808" s="388"/>
      <c r="C808" s="670"/>
      <c r="D808" s="670"/>
      <c r="E808" s="670"/>
    </row>
    <row r="809" spans="2:16" ht="27" thickBot="1" x14ac:dyDescent="0.3">
      <c r="B809" s="1903" t="s">
        <v>1524</v>
      </c>
      <c r="C809" s="1904"/>
      <c r="D809" s="1904"/>
      <c r="E809" s="1904"/>
      <c r="F809" s="1904"/>
      <c r="G809" s="1904"/>
      <c r="H809" s="1904"/>
      <c r="I809" s="1904"/>
      <c r="J809" s="1904"/>
      <c r="K809" s="1904"/>
      <c r="L809" s="1904"/>
      <c r="M809" s="1904"/>
      <c r="N809" s="1905"/>
    </row>
    <row r="812" spans="2:16" ht="30" x14ac:dyDescent="0.25">
      <c r="B812" s="114" t="s">
        <v>18</v>
      </c>
      <c r="C812" s="114" t="s">
        <v>150</v>
      </c>
      <c r="D812" s="1898" t="s">
        <v>81</v>
      </c>
      <c r="E812" s="1900"/>
    </row>
    <row r="813" spans="2:16" x14ac:dyDescent="0.25">
      <c r="B813" s="654" t="s">
        <v>151</v>
      </c>
      <c r="C813" s="620" t="s">
        <v>19</v>
      </c>
      <c r="D813" s="1945"/>
      <c r="E813" s="1945"/>
    </row>
    <row r="814" spans="2:16" x14ac:dyDescent="0.25">
      <c r="B814" s="388"/>
      <c r="C814" s="670"/>
      <c r="D814" s="670"/>
      <c r="E814" s="670"/>
    </row>
    <row r="815" spans="2:16" ht="26.25" x14ac:dyDescent="0.25">
      <c r="B815" s="2090" t="s">
        <v>152</v>
      </c>
      <c r="C815" s="2090"/>
      <c r="D815" s="2090"/>
      <c r="E815" s="2090"/>
      <c r="F815" s="2090"/>
      <c r="G815" s="2090"/>
      <c r="H815" s="2090"/>
      <c r="I815" s="2090"/>
      <c r="J815" s="2090"/>
      <c r="K815" s="2090"/>
      <c r="L815" s="2090"/>
      <c r="M815" s="2090"/>
      <c r="N815" s="2090"/>
      <c r="O815" s="2090"/>
      <c r="P815" s="2090"/>
    </row>
    <row r="816" spans="2:16" s="137" customFormat="1" ht="27" thickBot="1" x14ac:dyDescent="0.3">
      <c r="B816" s="446"/>
      <c r="C816" s="446"/>
      <c r="D816" s="446"/>
      <c r="E816" s="446"/>
      <c r="F816" s="446"/>
      <c r="G816" s="446"/>
      <c r="H816" s="446"/>
      <c r="I816" s="446"/>
      <c r="J816" s="446"/>
      <c r="K816" s="446"/>
      <c r="L816" s="446"/>
      <c r="M816" s="446"/>
      <c r="N816" s="446"/>
      <c r="O816" s="446"/>
      <c r="P816" s="446"/>
    </row>
    <row r="817" spans="1:25" ht="27" thickBot="1" x14ac:dyDescent="0.3">
      <c r="B817" s="1903" t="s">
        <v>1525</v>
      </c>
      <c r="C817" s="1904"/>
      <c r="D817" s="1904"/>
      <c r="E817" s="1904"/>
      <c r="F817" s="1904"/>
      <c r="G817" s="1904"/>
      <c r="H817" s="1904"/>
      <c r="I817" s="1904"/>
      <c r="J817" s="1904"/>
      <c r="K817" s="1904"/>
      <c r="L817" s="1904"/>
      <c r="M817" s="1904"/>
      <c r="N817" s="1905"/>
    </row>
    <row r="819" spans="1:25" ht="15.75" thickBot="1" x14ac:dyDescent="0.3">
      <c r="M819" s="58"/>
      <c r="N819" s="58"/>
    </row>
    <row r="820" spans="1:25" s="653" customFormat="1" ht="60" x14ac:dyDescent="0.25">
      <c r="B820" s="155" t="s">
        <v>34</v>
      </c>
      <c r="C820" s="155" t="s">
        <v>35</v>
      </c>
      <c r="D820" s="155" t="s">
        <v>36</v>
      </c>
      <c r="E820" s="155" t="s">
        <v>37</v>
      </c>
      <c r="F820" s="155" t="s">
        <v>38</v>
      </c>
      <c r="G820" s="155" t="s">
        <v>39</v>
      </c>
      <c r="H820" s="155" t="s">
        <v>40</v>
      </c>
      <c r="I820" s="155" t="s">
        <v>41</v>
      </c>
      <c r="J820" s="155" t="s">
        <v>42</v>
      </c>
      <c r="K820" s="155" t="s">
        <v>43</v>
      </c>
      <c r="L820" s="155" t="s">
        <v>44</v>
      </c>
      <c r="M820" s="157" t="s">
        <v>45</v>
      </c>
      <c r="N820" s="155" t="s">
        <v>46</v>
      </c>
      <c r="O820" s="155" t="s">
        <v>47</v>
      </c>
      <c r="P820" s="601" t="s">
        <v>49</v>
      </c>
    </row>
    <row r="821" spans="1:25" s="267" customFormat="1" ht="30" x14ac:dyDescent="0.25">
      <c r="A821" s="62"/>
      <c r="B821" s="338" t="s">
        <v>1194</v>
      </c>
      <c r="C821" s="447" t="s">
        <v>1194</v>
      </c>
      <c r="D821" s="338" t="s">
        <v>458</v>
      </c>
      <c r="E821" s="338">
        <v>2121351</v>
      </c>
      <c r="F821" s="338" t="s">
        <v>19</v>
      </c>
      <c r="G821" s="339">
        <v>1</v>
      </c>
      <c r="H821" s="448">
        <v>41089</v>
      </c>
      <c r="I821" s="448">
        <v>41182</v>
      </c>
      <c r="J821" s="338" t="s">
        <v>20</v>
      </c>
      <c r="K821" s="338">
        <v>3</v>
      </c>
      <c r="L821" s="338" t="s">
        <v>1526</v>
      </c>
      <c r="M821" s="338">
        <v>100</v>
      </c>
      <c r="N821" s="161">
        <v>100</v>
      </c>
      <c r="O821" s="87">
        <v>116435966</v>
      </c>
      <c r="P821" s="669"/>
      <c r="Q821" s="449"/>
      <c r="R821" s="449"/>
      <c r="S821" s="449"/>
      <c r="T821" s="449"/>
      <c r="U821" s="449"/>
      <c r="V821" s="449"/>
      <c r="W821" s="449"/>
      <c r="X821" s="449"/>
      <c r="Y821" s="449"/>
    </row>
    <row r="822" spans="1:25" s="76" customFormat="1" ht="30" x14ac:dyDescent="0.25">
      <c r="A822" s="62"/>
      <c r="B822" s="338" t="s">
        <v>1194</v>
      </c>
      <c r="C822" s="447" t="s">
        <v>1194</v>
      </c>
      <c r="D822" s="338" t="s">
        <v>458</v>
      </c>
      <c r="E822" s="662">
        <v>212019</v>
      </c>
      <c r="F822" s="663" t="s">
        <v>19</v>
      </c>
      <c r="G822" s="450">
        <v>1</v>
      </c>
      <c r="H822" s="660">
        <v>41345</v>
      </c>
      <c r="I822" s="345">
        <v>41453</v>
      </c>
      <c r="J822" s="661" t="s">
        <v>20</v>
      </c>
      <c r="K822" s="346">
        <v>3.5</v>
      </c>
      <c r="L822" s="346" t="s">
        <v>1526</v>
      </c>
      <c r="M822" s="451">
        <v>100</v>
      </c>
      <c r="N822" s="451">
        <v>100</v>
      </c>
      <c r="O822" s="659">
        <v>83298690</v>
      </c>
      <c r="P822" s="452"/>
      <c r="Q822" s="75"/>
      <c r="R822" s="75"/>
      <c r="S822" s="75"/>
      <c r="T822" s="75"/>
      <c r="U822" s="75"/>
      <c r="V822" s="75"/>
      <c r="W822" s="75"/>
      <c r="X822" s="75"/>
      <c r="Y822" s="75"/>
    </row>
    <row r="823" spans="1:25" s="76" customFormat="1" ht="30" x14ac:dyDescent="0.25">
      <c r="A823" s="62"/>
      <c r="B823" s="338" t="s">
        <v>1194</v>
      </c>
      <c r="C823" s="447" t="s">
        <v>1194</v>
      </c>
      <c r="D823" s="447" t="s">
        <v>1527</v>
      </c>
      <c r="E823" s="370"/>
      <c r="F823" s="79" t="s">
        <v>19</v>
      </c>
      <c r="G823" s="78">
        <v>1</v>
      </c>
      <c r="H823" s="80">
        <v>40190</v>
      </c>
      <c r="I823" s="81">
        <v>40543</v>
      </c>
      <c r="J823" s="82" t="s">
        <v>20</v>
      </c>
      <c r="K823" s="218">
        <v>11.6</v>
      </c>
      <c r="L823" s="83"/>
      <c r="M823" s="161">
        <v>76</v>
      </c>
      <c r="N823" s="161">
        <v>76</v>
      </c>
      <c r="O823" s="87">
        <v>27440000</v>
      </c>
      <c r="P823" s="74"/>
      <c r="Q823" s="75"/>
      <c r="R823" s="75"/>
      <c r="S823" s="75"/>
      <c r="T823" s="75"/>
      <c r="U823" s="75"/>
      <c r="V823" s="75"/>
      <c r="W823" s="75"/>
      <c r="X823" s="75"/>
      <c r="Y823" s="75"/>
    </row>
    <row r="824" spans="1:25" s="76" customFormat="1" x14ac:dyDescent="0.25">
      <c r="A824" s="453"/>
      <c r="B824" s="338"/>
      <c r="C824" s="447"/>
      <c r="D824" s="447"/>
      <c r="E824" s="370"/>
      <c r="F824" s="79"/>
      <c r="G824" s="78"/>
      <c r="H824" s="80"/>
      <c r="I824" s="81"/>
      <c r="J824" s="82"/>
      <c r="K824" s="218">
        <f>SUM(K821:K823)</f>
        <v>18.100000000000001</v>
      </c>
      <c r="L824" s="83"/>
      <c r="M824" s="161"/>
      <c r="N824" s="161"/>
      <c r="O824" s="87">
        <f>SUM(O821:O823)</f>
        <v>227174656</v>
      </c>
      <c r="P824" s="74"/>
      <c r="Q824" s="75"/>
      <c r="R824" s="75"/>
      <c r="S824" s="75"/>
      <c r="T824" s="75"/>
      <c r="U824" s="75"/>
      <c r="V824" s="75"/>
      <c r="W824" s="75"/>
      <c r="X824" s="75"/>
      <c r="Y824" s="75"/>
    </row>
    <row r="825" spans="1:25" x14ac:dyDescent="0.25">
      <c r="B825" s="100"/>
      <c r="C825" s="100"/>
      <c r="D825" s="103"/>
      <c r="E825" s="419"/>
      <c r="F825" s="103"/>
      <c r="G825" s="103"/>
      <c r="H825" s="100"/>
      <c r="I825" s="103"/>
      <c r="J825" s="100"/>
      <c r="K825" s="100"/>
      <c r="L825" s="100"/>
      <c r="M825" s="100"/>
      <c r="N825" s="100"/>
      <c r="O825" s="100"/>
    </row>
    <row r="826" spans="1:25" ht="18.75" x14ac:dyDescent="0.25">
      <c r="B826" s="106" t="s">
        <v>154</v>
      </c>
      <c r="C826" s="171" t="s">
        <v>1528</v>
      </c>
      <c r="H826" s="110"/>
      <c r="I826" s="111"/>
      <c r="J826" s="110"/>
      <c r="K826" s="110"/>
      <c r="L826" s="110"/>
      <c r="M826" s="110"/>
      <c r="N826" s="100"/>
      <c r="O826" s="100"/>
    </row>
    <row r="828" spans="1:25" ht="15.75" thickBot="1" x14ac:dyDescent="0.3"/>
    <row r="829" spans="1:25" ht="30.75" thickBot="1" x14ac:dyDescent="0.3">
      <c r="B829" s="233" t="s">
        <v>166</v>
      </c>
      <c r="C829" s="199" t="s">
        <v>167</v>
      </c>
      <c r="D829" s="233" t="s">
        <v>28</v>
      </c>
      <c r="E829" s="199" t="s">
        <v>205</v>
      </c>
    </row>
    <row r="830" spans="1:25" x14ac:dyDescent="0.25">
      <c r="B830" s="235" t="s">
        <v>206</v>
      </c>
      <c r="C830" s="237">
        <v>20</v>
      </c>
      <c r="D830" s="237">
        <v>0</v>
      </c>
      <c r="E830" s="1946">
        <v>40</v>
      </c>
    </row>
    <row r="831" spans="1:25" x14ac:dyDescent="0.25">
      <c r="B831" s="235" t="s">
        <v>207</v>
      </c>
      <c r="C831" s="671">
        <v>30</v>
      </c>
      <c r="D831" s="620">
        <v>0</v>
      </c>
      <c r="E831" s="1927"/>
      <c r="M831" s="372"/>
    </row>
    <row r="832" spans="1:25" ht="15.75" thickBot="1" x14ac:dyDescent="0.3">
      <c r="B832" s="235" t="s">
        <v>208</v>
      </c>
      <c r="C832" s="239">
        <v>40</v>
      </c>
      <c r="D832" s="239">
        <v>40</v>
      </c>
      <c r="E832" s="1947"/>
    </row>
    <row r="833" spans="1:25" s="137" customFormat="1" ht="15.75" thickBot="1" x14ac:dyDescent="0.3">
      <c r="B833" s="172"/>
      <c r="C833" s="174"/>
      <c r="D833" s="174"/>
      <c r="E833" s="174"/>
      <c r="F833" s="175"/>
      <c r="G833" s="175"/>
      <c r="I833" s="175"/>
    </row>
    <row r="834" spans="1:25" ht="27" thickBot="1" x14ac:dyDescent="0.3">
      <c r="B834" s="1903" t="s">
        <v>1529</v>
      </c>
      <c r="C834" s="1904"/>
      <c r="D834" s="1904"/>
      <c r="E834" s="1904"/>
      <c r="F834" s="1904"/>
      <c r="G834" s="1904"/>
      <c r="H834" s="1904"/>
      <c r="I834" s="1904"/>
      <c r="J834" s="1904"/>
      <c r="K834" s="1904"/>
      <c r="L834" s="1904"/>
      <c r="M834" s="1904"/>
      <c r="N834" s="1905"/>
    </row>
    <row r="836" spans="1:25" ht="15.75" thickBot="1" x14ac:dyDescent="0.3">
      <c r="M836" s="58"/>
      <c r="N836" s="58"/>
    </row>
    <row r="837" spans="1:25" s="653" customFormat="1" ht="60" x14ac:dyDescent="0.25">
      <c r="B837" s="155" t="s">
        <v>34</v>
      </c>
      <c r="C837" s="155" t="s">
        <v>35</v>
      </c>
      <c r="D837" s="155" t="s">
        <v>36</v>
      </c>
      <c r="E837" s="155" t="s">
        <v>37</v>
      </c>
      <c r="F837" s="155" t="s">
        <v>38</v>
      </c>
      <c r="G837" s="155" t="s">
        <v>39</v>
      </c>
      <c r="H837" s="155" t="s">
        <v>40</v>
      </c>
      <c r="I837" s="155" t="s">
        <v>41</v>
      </c>
      <c r="J837" s="155" t="s">
        <v>42</v>
      </c>
      <c r="K837" s="155" t="s">
        <v>43</v>
      </c>
      <c r="L837" s="155" t="s">
        <v>44</v>
      </c>
      <c r="M837" s="157" t="s">
        <v>45</v>
      </c>
      <c r="N837" s="155" t="s">
        <v>46</v>
      </c>
      <c r="O837" s="155" t="s">
        <v>47</v>
      </c>
      <c r="P837" s="601" t="s">
        <v>49</v>
      </c>
    </row>
    <row r="838" spans="1:25" s="76" customFormat="1" x14ac:dyDescent="0.25">
      <c r="A838" s="62"/>
      <c r="B838" s="162" t="s">
        <v>1530</v>
      </c>
      <c r="C838" s="77"/>
      <c r="D838" s="77"/>
      <c r="E838" s="370"/>
      <c r="F838" s="79"/>
      <c r="G838" s="371"/>
      <c r="H838" s="80"/>
      <c r="I838" s="81"/>
      <c r="J838" s="82"/>
      <c r="K838" s="218"/>
      <c r="L838" s="218"/>
      <c r="M838" s="161"/>
      <c r="N838" s="161"/>
      <c r="O838" s="87"/>
      <c r="P838" s="74"/>
      <c r="Q838" s="75"/>
      <c r="R838" s="75"/>
      <c r="S838" s="75"/>
      <c r="T838" s="75"/>
      <c r="U838" s="75"/>
      <c r="V838" s="75"/>
      <c r="W838" s="75"/>
      <c r="X838" s="75"/>
      <c r="Y838" s="75"/>
    </row>
    <row r="839" spans="1:25" s="76" customFormat="1" x14ac:dyDescent="0.25">
      <c r="A839" s="62"/>
      <c r="B839" s="77"/>
      <c r="C839" s="77"/>
      <c r="D839" s="77"/>
      <c r="E839" s="78"/>
      <c r="F839" s="79"/>
      <c r="G839" s="371"/>
      <c r="H839" s="80"/>
      <c r="I839" s="81"/>
      <c r="J839" s="82"/>
      <c r="K839" s="218"/>
      <c r="L839" s="218"/>
      <c r="M839" s="161"/>
      <c r="N839" s="161"/>
      <c r="O839" s="87"/>
      <c r="P839" s="74"/>
      <c r="Q839" s="75"/>
      <c r="R839" s="75"/>
      <c r="S839" s="75"/>
      <c r="T839" s="75"/>
      <c r="U839" s="75"/>
      <c r="V839" s="75"/>
      <c r="W839" s="75"/>
      <c r="X839" s="75"/>
      <c r="Y839" s="75"/>
    </row>
    <row r="840" spans="1:25" s="76" customFormat="1" x14ac:dyDescent="0.25">
      <c r="A840" s="62"/>
      <c r="B840" s="77"/>
      <c r="C840" s="79"/>
      <c r="D840" s="79"/>
      <c r="E840" s="370"/>
      <c r="F840" s="79"/>
      <c r="G840" s="78"/>
      <c r="H840" s="80"/>
      <c r="I840" s="81"/>
      <c r="J840" s="82"/>
      <c r="K840" s="218"/>
      <c r="L840" s="83"/>
      <c r="M840" s="161"/>
      <c r="N840" s="161"/>
      <c r="O840" s="87"/>
      <c r="P840" s="74"/>
      <c r="Q840" s="75"/>
      <c r="R840" s="75"/>
      <c r="S840" s="75"/>
      <c r="T840" s="75"/>
      <c r="U840" s="75"/>
      <c r="V840" s="75"/>
      <c r="W840" s="75"/>
      <c r="X840" s="75"/>
      <c r="Y840" s="75"/>
    </row>
    <row r="841" spans="1:25" x14ac:dyDescent="0.25">
      <c r="B841" s="100"/>
      <c r="C841" s="100"/>
      <c r="D841" s="103"/>
      <c r="E841" s="419"/>
      <c r="F841" s="103"/>
      <c r="G841" s="103"/>
      <c r="H841" s="100"/>
      <c r="I841" s="103"/>
      <c r="J841" s="100"/>
      <c r="K841" s="100"/>
      <c r="L841" s="100"/>
      <c r="M841" s="100"/>
      <c r="N841" s="100"/>
      <c r="O841" s="100"/>
    </row>
    <row r="842" spans="1:25" ht="18.75" x14ac:dyDescent="0.25">
      <c r="B842" s="106" t="s">
        <v>154</v>
      </c>
      <c r="C842" s="171" t="s">
        <v>1531</v>
      </c>
      <c r="H842" s="110"/>
      <c r="I842" s="111"/>
      <c r="J842" s="110"/>
      <c r="K842" s="110"/>
      <c r="L842" s="110"/>
      <c r="M842" s="110"/>
      <c r="N842" s="100"/>
      <c r="O842" s="100"/>
    </row>
    <row r="844" spans="1:25" ht="15.75" thickBot="1" x14ac:dyDescent="0.3"/>
    <row r="845" spans="1:25" ht="30.75" thickBot="1" x14ac:dyDescent="0.3">
      <c r="B845" s="233" t="s">
        <v>166</v>
      </c>
      <c r="C845" s="199" t="s">
        <v>167</v>
      </c>
      <c r="D845" s="233" t="s">
        <v>28</v>
      </c>
      <c r="E845" s="199" t="s">
        <v>205</v>
      </c>
    </row>
    <row r="846" spans="1:25" x14ac:dyDescent="0.25">
      <c r="B846" s="235" t="s">
        <v>206</v>
      </c>
      <c r="C846" s="237">
        <v>20</v>
      </c>
      <c r="D846" s="237">
        <v>0</v>
      </c>
      <c r="E846" s="1946">
        <v>0</v>
      </c>
    </row>
    <row r="847" spans="1:25" x14ac:dyDescent="0.25">
      <c r="B847" s="235" t="s">
        <v>207</v>
      </c>
      <c r="C847" s="671">
        <v>30</v>
      </c>
      <c r="D847" s="620">
        <v>0</v>
      </c>
      <c r="E847" s="1927"/>
      <c r="M847" s="372"/>
    </row>
    <row r="848" spans="1:25" ht="15.75" thickBot="1" x14ac:dyDescent="0.3">
      <c r="B848" s="235" t="s">
        <v>208</v>
      </c>
      <c r="C848" s="239">
        <v>40</v>
      </c>
      <c r="D848" s="239">
        <v>0</v>
      </c>
      <c r="E848" s="1947"/>
    </row>
    <row r="849" spans="1:25" s="137" customFormat="1" ht="15.75" thickBot="1" x14ac:dyDescent="0.3">
      <c r="B849" s="172"/>
      <c r="C849" s="174"/>
      <c r="D849" s="174"/>
      <c r="E849" s="174"/>
      <c r="F849" s="175"/>
      <c r="G849" s="175"/>
      <c r="I849" s="175"/>
    </row>
    <row r="850" spans="1:25" ht="27" thickBot="1" x14ac:dyDescent="0.3">
      <c r="B850" s="1903" t="s">
        <v>1532</v>
      </c>
      <c r="C850" s="1904"/>
      <c r="D850" s="1904"/>
      <c r="E850" s="1904"/>
      <c r="F850" s="1904"/>
      <c r="G850" s="1904"/>
      <c r="H850" s="1904"/>
      <c r="I850" s="1904"/>
      <c r="J850" s="1904"/>
      <c r="K850" s="1904"/>
      <c r="L850" s="1904"/>
      <c r="M850" s="1904"/>
      <c r="N850" s="1905"/>
    </row>
    <row r="852" spans="1:25" ht="15.75" thickBot="1" x14ac:dyDescent="0.3">
      <c r="M852" s="58"/>
      <c r="N852" s="58"/>
    </row>
    <row r="853" spans="1:25" s="653" customFormat="1" ht="60" x14ac:dyDescent="0.25">
      <c r="B853" s="155" t="s">
        <v>34</v>
      </c>
      <c r="C853" s="155" t="s">
        <v>35</v>
      </c>
      <c r="D853" s="155" t="s">
        <v>36</v>
      </c>
      <c r="E853" s="155" t="s">
        <v>37</v>
      </c>
      <c r="F853" s="155" t="s">
        <v>38</v>
      </c>
      <c r="G853" s="155" t="s">
        <v>39</v>
      </c>
      <c r="H853" s="155" t="s">
        <v>40</v>
      </c>
      <c r="I853" s="155" t="s">
        <v>41</v>
      </c>
      <c r="J853" s="155" t="s">
        <v>42</v>
      </c>
      <c r="K853" s="155" t="s">
        <v>43</v>
      </c>
      <c r="L853" s="155" t="s">
        <v>44</v>
      </c>
      <c r="M853" s="157" t="s">
        <v>45</v>
      </c>
      <c r="N853" s="155" t="s">
        <v>46</v>
      </c>
      <c r="O853" s="155" t="s">
        <v>47</v>
      </c>
      <c r="P853" s="601" t="s">
        <v>49</v>
      </c>
    </row>
    <row r="854" spans="1:25" s="76" customFormat="1" x14ac:dyDescent="0.25">
      <c r="A854" s="62"/>
      <c r="B854" s="162" t="s">
        <v>1533</v>
      </c>
      <c r="C854" s="77"/>
      <c r="D854" s="77"/>
      <c r="E854" s="370"/>
      <c r="F854" s="79"/>
      <c r="G854" s="371"/>
      <c r="H854" s="80"/>
      <c r="I854" s="81"/>
      <c r="J854" s="82"/>
      <c r="K854" s="218"/>
      <c r="L854" s="218"/>
      <c r="M854" s="161"/>
      <c r="N854" s="161"/>
      <c r="O854" s="87"/>
      <c r="P854" s="74"/>
      <c r="Q854" s="75"/>
      <c r="R854" s="75"/>
      <c r="S854" s="75"/>
      <c r="T854" s="75"/>
      <c r="U854" s="75"/>
      <c r="V854" s="75"/>
      <c r="W854" s="75"/>
      <c r="X854" s="75"/>
      <c r="Y854" s="75"/>
    </row>
    <row r="855" spans="1:25" s="76" customFormat="1" x14ac:dyDescent="0.25">
      <c r="A855" s="62"/>
      <c r="B855" s="77"/>
      <c r="C855" s="77"/>
      <c r="D855" s="77"/>
      <c r="E855" s="78"/>
      <c r="F855" s="79"/>
      <c r="G855" s="371"/>
      <c r="H855" s="80"/>
      <c r="I855" s="81"/>
      <c r="J855" s="82"/>
      <c r="K855" s="218"/>
      <c r="L855" s="218"/>
      <c r="M855" s="161"/>
      <c r="N855" s="161"/>
      <c r="O855" s="87"/>
      <c r="P855" s="74"/>
      <c r="Q855" s="75"/>
      <c r="R855" s="75"/>
      <c r="S855" s="75"/>
      <c r="T855" s="75"/>
      <c r="U855" s="75"/>
      <c r="V855" s="75"/>
      <c r="W855" s="75"/>
      <c r="X855" s="75"/>
      <c r="Y855" s="75"/>
    </row>
    <row r="856" spans="1:25" s="76" customFormat="1" x14ac:dyDescent="0.25">
      <c r="A856" s="62"/>
      <c r="B856" s="77"/>
      <c r="C856" s="79"/>
      <c r="D856" s="79"/>
      <c r="E856" s="370"/>
      <c r="F856" s="79"/>
      <c r="G856" s="78"/>
      <c r="H856" s="80"/>
      <c r="I856" s="81"/>
      <c r="J856" s="82"/>
      <c r="K856" s="218"/>
      <c r="L856" s="83"/>
      <c r="M856" s="161"/>
      <c r="N856" s="161"/>
      <c r="O856" s="87"/>
      <c r="P856" s="74"/>
      <c r="Q856" s="75"/>
      <c r="R856" s="75"/>
      <c r="S856" s="75"/>
      <c r="T856" s="75"/>
      <c r="U856" s="75"/>
      <c r="V856" s="75"/>
      <c r="W856" s="75"/>
      <c r="X856" s="75"/>
      <c r="Y856" s="75"/>
    </row>
    <row r="857" spans="1:25" x14ac:dyDescent="0.25">
      <c r="B857" s="100"/>
      <c r="C857" s="100"/>
      <c r="D857" s="103"/>
      <c r="E857" s="419"/>
      <c r="F857" s="103"/>
      <c r="G857" s="103"/>
      <c r="H857" s="100"/>
      <c r="I857" s="103"/>
      <c r="J857" s="100"/>
      <c r="K857" s="100"/>
      <c r="L857" s="100"/>
      <c r="M857" s="100"/>
      <c r="N857" s="100"/>
      <c r="O857" s="100"/>
    </row>
    <row r="858" spans="1:25" ht="18.75" x14ac:dyDescent="0.25">
      <c r="B858" s="106" t="s">
        <v>154</v>
      </c>
      <c r="C858" s="171" t="s">
        <v>1531</v>
      </c>
      <c r="H858" s="110"/>
      <c r="I858" s="111"/>
      <c r="J858" s="110"/>
      <c r="K858" s="110"/>
      <c r="L858" s="110"/>
      <c r="M858" s="110"/>
      <c r="N858" s="100"/>
      <c r="O858" s="100"/>
    </row>
    <row r="860" spans="1:25" ht="15.75" thickBot="1" x14ac:dyDescent="0.3"/>
    <row r="861" spans="1:25" ht="30.75" thickBot="1" x14ac:dyDescent="0.3">
      <c r="B861" s="233" t="s">
        <v>166</v>
      </c>
      <c r="C861" s="199" t="s">
        <v>167</v>
      </c>
      <c r="D861" s="233" t="s">
        <v>28</v>
      </c>
      <c r="E861" s="199" t="s">
        <v>205</v>
      </c>
    </row>
    <row r="862" spans="1:25" x14ac:dyDescent="0.25">
      <c r="B862" s="235" t="s">
        <v>206</v>
      </c>
      <c r="C862" s="237">
        <v>20</v>
      </c>
      <c r="D862" s="237">
        <v>0</v>
      </c>
      <c r="E862" s="1946">
        <v>0</v>
      </c>
    </row>
    <row r="863" spans="1:25" x14ac:dyDescent="0.25">
      <c r="B863" s="235" t="s">
        <v>207</v>
      </c>
      <c r="C863" s="671">
        <v>30</v>
      </c>
      <c r="D863" s="620">
        <v>0</v>
      </c>
      <c r="E863" s="1927"/>
      <c r="M863" s="372"/>
    </row>
    <row r="864" spans="1:25" ht="15.75" thickBot="1" x14ac:dyDescent="0.3">
      <c r="B864" s="235" t="s">
        <v>208</v>
      </c>
      <c r="C864" s="239">
        <v>40</v>
      </c>
      <c r="D864" s="239">
        <v>0</v>
      </c>
      <c r="E864" s="1947"/>
    </row>
    <row r="865" spans="1:25" s="137" customFormat="1" x14ac:dyDescent="0.25">
      <c r="B865" s="172"/>
      <c r="C865" s="174"/>
      <c r="D865" s="174"/>
      <c r="E865" s="174"/>
      <c r="F865" s="175"/>
      <c r="G865" s="175"/>
      <c r="I865" s="175"/>
    </row>
    <row r="866" spans="1:25" s="137" customFormat="1" ht="15.75" thickBot="1" x14ac:dyDescent="0.3">
      <c r="B866" s="172"/>
      <c r="C866" s="174"/>
      <c r="D866" s="174"/>
      <c r="E866" s="174"/>
      <c r="F866" s="175"/>
      <c r="G866" s="175"/>
      <c r="I866" s="175"/>
    </row>
    <row r="867" spans="1:25" ht="27" thickBot="1" x14ac:dyDescent="0.3">
      <c r="B867" s="1903" t="s">
        <v>1534</v>
      </c>
      <c r="C867" s="1904"/>
      <c r="D867" s="1904"/>
      <c r="E867" s="1904"/>
      <c r="F867" s="1904"/>
      <c r="G867" s="1904"/>
      <c r="H867" s="1904"/>
      <c r="I867" s="1904"/>
      <c r="J867" s="1904"/>
      <c r="K867" s="1904"/>
      <c r="L867" s="1904"/>
      <c r="M867" s="1904"/>
      <c r="N867" s="1905"/>
    </row>
    <row r="869" spans="1:25" ht="15.75" thickBot="1" x14ac:dyDescent="0.3">
      <c r="M869" s="58"/>
      <c r="N869" s="58"/>
    </row>
    <row r="870" spans="1:25" s="653" customFormat="1" ht="60" x14ac:dyDescent="0.25">
      <c r="B870" s="155" t="s">
        <v>34</v>
      </c>
      <c r="C870" s="155" t="s">
        <v>35</v>
      </c>
      <c r="D870" s="155" t="s">
        <v>36</v>
      </c>
      <c r="E870" s="155" t="s">
        <v>37</v>
      </c>
      <c r="F870" s="155" t="s">
        <v>38</v>
      </c>
      <c r="G870" s="155" t="s">
        <v>39</v>
      </c>
      <c r="H870" s="155" t="s">
        <v>40</v>
      </c>
      <c r="I870" s="155" t="s">
        <v>41</v>
      </c>
      <c r="J870" s="155" t="s">
        <v>42</v>
      </c>
      <c r="K870" s="155" t="s">
        <v>43</v>
      </c>
      <c r="L870" s="155" t="s">
        <v>44</v>
      </c>
      <c r="M870" s="157" t="s">
        <v>45</v>
      </c>
      <c r="N870" s="155" t="s">
        <v>46</v>
      </c>
      <c r="O870" s="155" t="s">
        <v>47</v>
      </c>
      <c r="P870" s="601" t="s">
        <v>49</v>
      </c>
    </row>
    <row r="871" spans="1:25" s="76" customFormat="1" ht="30" x14ac:dyDescent="0.25">
      <c r="A871" s="62"/>
      <c r="B871" s="162" t="s">
        <v>1535</v>
      </c>
      <c r="C871" s="77" t="s">
        <v>1535</v>
      </c>
      <c r="D871" s="77" t="s">
        <v>458</v>
      </c>
      <c r="E871" s="370">
        <v>2121348</v>
      </c>
      <c r="F871" s="79" t="s">
        <v>19</v>
      </c>
      <c r="G871" s="371">
        <v>1</v>
      </c>
      <c r="H871" s="80">
        <v>41031</v>
      </c>
      <c r="I871" s="81">
        <v>41182</v>
      </c>
      <c r="J871" s="82" t="s">
        <v>20</v>
      </c>
      <c r="K871" s="218">
        <v>0</v>
      </c>
      <c r="L871" s="218">
        <v>9.8000000000000007</v>
      </c>
      <c r="M871" s="161">
        <v>95</v>
      </c>
      <c r="N871" s="161">
        <v>95</v>
      </c>
      <c r="O871" s="87">
        <v>98169976</v>
      </c>
      <c r="P871" s="74" t="s">
        <v>4618</v>
      </c>
      <c r="Q871" s="75"/>
      <c r="R871" s="75"/>
      <c r="S871" s="75"/>
      <c r="T871" s="75"/>
      <c r="U871" s="75"/>
      <c r="V871" s="75"/>
      <c r="W871" s="75"/>
      <c r="X871" s="75"/>
      <c r="Y871" s="75"/>
    </row>
    <row r="872" spans="1:25" s="76" customFormat="1" ht="30" x14ac:dyDescent="0.25">
      <c r="A872" s="62"/>
      <c r="B872" s="162" t="s">
        <v>1535</v>
      </c>
      <c r="C872" s="77" t="s">
        <v>1535</v>
      </c>
      <c r="D872" s="77" t="s">
        <v>458</v>
      </c>
      <c r="E872" s="454">
        <v>2130817</v>
      </c>
      <c r="F872" s="79" t="s">
        <v>19</v>
      </c>
      <c r="G872" s="371">
        <v>1</v>
      </c>
      <c r="H872" s="80">
        <v>41354</v>
      </c>
      <c r="I872" s="81">
        <v>41453</v>
      </c>
      <c r="J872" s="82" t="s">
        <v>20</v>
      </c>
      <c r="K872" s="218">
        <v>0</v>
      </c>
      <c r="L872" s="218">
        <v>6.6</v>
      </c>
      <c r="M872" s="161">
        <v>284</v>
      </c>
      <c r="N872" s="161">
        <v>284</v>
      </c>
      <c r="O872" s="87">
        <v>102808691</v>
      </c>
      <c r="P872" s="74" t="s">
        <v>4618</v>
      </c>
      <c r="Q872" s="75"/>
      <c r="R872" s="75"/>
      <c r="S872" s="75"/>
      <c r="T872" s="75"/>
      <c r="U872" s="75"/>
      <c r="V872" s="75"/>
      <c r="W872" s="75"/>
      <c r="X872" s="75"/>
      <c r="Y872" s="75"/>
    </row>
    <row r="873" spans="1:25" s="76" customFormat="1" ht="30" x14ac:dyDescent="0.25">
      <c r="A873" s="62"/>
      <c r="B873" s="162" t="s">
        <v>1535</v>
      </c>
      <c r="C873" s="77" t="s">
        <v>1535</v>
      </c>
      <c r="D873" s="79" t="s">
        <v>194</v>
      </c>
      <c r="E873" s="370" t="s">
        <v>1536</v>
      </c>
      <c r="F873" s="79" t="s">
        <v>19</v>
      </c>
      <c r="G873" s="78">
        <v>1</v>
      </c>
      <c r="H873" s="80">
        <v>40207</v>
      </c>
      <c r="I873" s="81">
        <v>40512</v>
      </c>
      <c r="J873" s="82" t="s">
        <v>20</v>
      </c>
      <c r="K873" s="218">
        <v>0</v>
      </c>
      <c r="L873" s="83">
        <v>10</v>
      </c>
      <c r="M873" s="161">
        <v>727</v>
      </c>
      <c r="N873" s="161">
        <v>727</v>
      </c>
      <c r="O873" s="87">
        <v>756080000</v>
      </c>
      <c r="P873" s="74" t="s">
        <v>4618</v>
      </c>
      <c r="Q873" s="75"/>
      <c r="R873" s="75"/>
      <c r="S873" s="75"/>
      <c r="T873" s="75"/>
      <c r="U873" s="75"/>
      <c r="V873" s="75"/>
      <c r="W873" s="75"/>
      <c r="X873" s="75"/>
      <c r="Y873" s="75"/>
    </row>
    <row r="874" spans="1:25" x14ac:dyDescent="0.25">
      <c r="B874" s="77"/>
      <c r="C874" s="79"/>
      <c r="D874" s="79"/>
      <c r="E874" s="370"/>
      <c r="F874" s="79"/>
      <c r="G874" s="78"/>
      <c r="H874" s="80"/>
      <c r="I874" s="81"/>
      <c r="J874" s="82"/>
      <c r="K874" s="218">
        <f>SUM(K871:K873)</f>
        <v>0</v>
      </c>
      <c r="L874" s="83">
        <f>SUM(L871:L873)</f>
        <v>26.4</v>
      </c>
      <c r="M874" s="161"/>
      <c r="N874" s="161"/>
      <c r="O874" s="87"/>
      <c r="P874" s="74"/>
    </row>
    <row r="875" spans="1:25" ht="18.75" x14ac:dyDescent="0.25">
      <c r="B875" s="106" t="s">
        <v>154</v>
      </c>
      <c r="C875" s="171" t="s">
        <v>1537</v>
      </c>
      <c r="H875" s="110"/>
      <c r="I875" s="111"/>
      <c r="J875" s="110"/>
      <c r="K875" s="110"/>
      <c r="L875" s="110"/>
      <c r="M875" s="110"/>
      <c r="N875" s="100"/>
      <c r="O875" s="100"/>
    </row>
    <row r="877" spans="1:25" ht="15.75" thickBot="1" x14ac:dyDescent="0.3"/>
    <row r="878" spans="1:25" ht="30.75" thickBot="1" x14ac:dyDescent="0.3">
      <c r="B878" s="233" t="s">
        <v>166</v>
      </c>
      <c r="C878" s="1439" t="s">
        <v>167</v>
      </c>
      <c r="D878" s="1440" t="s">
        <v>28</v>
      </c>
      <c r="E878" s="1439" t="s">
        <v>205</v>
      </c>
    </row>
    <row r="879" spans="1:25" x14ac:dyDescent="0.25">
      <c r="B879" s="235" t="s">
        <v>206</v>
      </c>
      <c r="C879" s="1441">
        <v>20</v>
      </c>
      <c r="D879" s="1441">
        <v>0</v>
      </c>
      <c r="E879" s="2295">
        <v>0</v>
      </c>
    </row>
    <row r="880" spans="1:25" x14ac:dyDescent="0.25">
      <c r="B880" s="235" t="s">
        <v>207</v>
      </c>
      <c r="C880" s="1420">
        <v>30</v>
      </c>
      <c r="D880" s="1420">
        <v>0</v>
      </c>
      <c r="E880" s="2296"/>
      <c r="M880" s="372"/>
    </row>
    <row r="881" spans="1:25" ht="15.75" thickBot="1" x14ac:dyDescent="0.3">
      <c r="B881" s="235" t="s">
        <v>208</v>
      </c>
      <c r="C881" s="1442">
        <v>40</v>
      </c>
      <c r="D881" s="1442">
        <v>0</v>
      </c>
      <c r="E881" s="2297"/>
    </row>
    <row r="882" spans="1:25" s="137" customFormat="1" ht="15.75" thickBot="1" x14ac:dyDescent="0.3">
      <c r="B882" s="172"/>
      <c r="C882" s="174"/>
      <c r="D882" s="174"/>
      <c r="E882" s="174"/>
      <c r="F882" s="175"/>
      <c r="G882" s="175"/>
      <c r="I882" s="175"/>
    </row>
    <row r="883" spans="1:25" ht="27" thickBot="1" x14ac:dyDescent="0.3">
      <c r="B883" s="1903" t="s">
        <v>1538</v>
      </c>
      <c r="C883" s="1904"/>
      <c r="D883" s="1904"/>
      <c r="E883" s="1904"/>
      <c r="F883" s="1904"/>
      <c r="G883" s="1904"/>
      <c r="H883" s="1904"/>
      <c r="I883" s="1904"/>
      <c r="J883" s="1904"/>
      <c r="K883" s="1904"/>
      <c r="L883" s="1904"/>
      <c r="M883" s="1904"/>
      <c r="N883" s="1905"/>
    </row>
    <row r="885" spans="1:25" ht="15.75" thickBot="1" x14ac:dyDescent="0.3">
      <c r="M885" s="58"/>
      <c r="N885" s="58"/>
    </row>
    <row r="886" spans="1:25" s="653" customFormat="1" ht="60" x14ac:dyDescent="0.25">
      <c r="B886" s="155" t="s">
        <v>34</v>
      </c>
      <c r="C886" s="155" t="s">
        <v>35</v>
      </c>
      <c r="D886" s="155" t="s">
        <v>36</v>
      </c>
      <c r="E886" s="155" t="s">
        <v>37</v>
      </c>
      <c r="F886" s="155" t="s">
        <v>38</v>
      </c>
      <c r="G886" s="155" t="s">
        <v>39</v>
      </c>
      <c r="H886" s="155" t="s">
        <v>40</v>
      </c>
      <c r="I886" s="155" t="s">
        <v>41</v>
      </c>
      <c r="J886" s="155" t="s">
        <v>42</v>
      </c>
      <c r="K886" s="155" t="s">
        <v>43</v>
      </c>
      <c r="L886" s="155" t="s">
        <v>44</v>
      </c>
      <c r="M886" s="157" t="s">
        <v>45</v>
      </c>
      <c r="N886" s="155" t="s">
        <v>46</v>
      </c>
      <c r="O886" s="155" t="s">
        <v>47</v>
      </c>
      <c r="P886" s="601" t="s">
        <v>49</v>
      </c>
    </row>
    <row r="887" spans="1:25" s="76" customFormat="1" ht="30" x14ac:dyDescent="0.25">
      <c r="A887" s="62"/>
      <c r="B887" s="455" t="s">
        <v>1194</v>
      </c>
      <c r="C887" s="456" t="s">
        <v>1194</v>
      </c>
      <c r="D887" s="77" t="s">
        <v>1539</v>
      </c>
      <c r="E887" s="370">
        <v>23205</v>
      </c>
      <c r="F887" s="79" t="s">
        <v>19</v>
      </c>
      <c r="G887" s="371">
        <v>1</v>
      </c>
      <c r="H887" s="80">
        <v>41208</v>
      </c>
      <c r="I887" s="81">
        <v>41450</v>
      </c>
      <c r="J887" s="82" t="s">
        <v>20</v>
      </c>
      <c r="K887" s="218">
        <v>8</v>
      </c>
      <c r="L887" s="218">
        <v>0</v>
      </c>
      <c r="M887" s="161">
        <v>180</v>
      </c>
      <c r="N887" s="161">
        <v>180</v>
      </c>
      <c r="O887" s="87">
        <v>243267805</v>
      </c>
      <c r="P887" s="74"/>
      <c r="Q887" s="75"/>
      <c r="R887" s="75"/>
      <c r="S887" s="75"/>
      <c r="T887" s="75"/>
      <c r="U887" s="75"/>
      <c r="V887" s="75"/>
      <c r="W887" s="75"/>
      <c r="X887" s="75"/>
      <c r="Y887" s="75"/>
    </row>
    <row r="888" spans="1:25" s="76" customFormat="1" ht="30" x14ac:dyDescent="0.25">
      <c r="A888" s="62"/>
      <c r="B888" s="455" t="s">
        <v>1194</v>
      </c>
      <c r="C888" s="456" t="s">
        <v>1194</v>
      </c>
      <c r="D888" s="77" t="s">
        <v>1527</v>
      </c>
      <c r="E888" s="78"/>
      <c r="F888" s="79" t="s">
        <v>19</v>
      </c>
      <c r="G888" s="371">
        <v>1</v>
      </c>
      <c r="H888" s="80">
        <v>40554</v>
      </c>
      <c r="I888" s="81">
        <v>40877</v>
      </c>
      <c r="J888" s="82" t="s">
        <v>20</v>
      </c>
      <c r="K888" s="218">
        <v>10.6</v>
      </c>
      <c r="L888" s="218">
        <v>0</v>
      </c>
      <c r="M888" s="161">
        <v>80</v>
      </c>
      <c r="N888" s="161">
        <v>80</v>
      </c>
      <c r="O888" s="87">
        <v>28796000</v>
      </c>
      <c r="P888" s="74"/>
      <c r="Q888" s="75"/>
      <c r="R888" s="75"/>
      <c r="S888" s="75"/>
      <c r="T888" s="75"/>
      <c r="U888" s="75"/>
      <c r="V888" s="75"/>
      <c r="W888" s="75"/>
      <c r="X888" s="75"/>
      <c r="Y888" s="75"/>
    </row>
    <row r="889" spans="1:25" s="76" customFormat="1" x14ac:dyDescent="0.25">
      <c r="A889" s="62"/>
      <c r="B889" s="162"/>
      <c r="C889" s="79"/>
      <c r="D889" s="79"/>
      <c r="E889" s="370"/>
      <c r="F889" s="79"/>
      <c r="G889" s="78"/>
      <c r="H889" s="80"/>
      <c r="I889" s="81"/>
      <c r="J889" s="82"/>
      <c r="K889" s="218">
        <f>SUM(K887:K888)</f>
        <v>18.600000000000001</v>
      </c>
      <c r="L889" s="83"/>
      <c r="M889" s="161"/>
      <c r="N889" s="161"/>
      <c r="O889" s="87"/>
      <c r="P889" s="74"/>
      <c r="Q889" s="75"/>
      <c r="R889" s="75"/>
      <c r="S889" s="75"/>
      <c r="T889" s="75"/>
      <c r="U889" s="75"/>
      <c r="V889" s="75"/>
      <c r="W889" s="75"/>
      <c r="X889" s="75"/>
      <c r="Y889" s="75"/>
    </row>
    <row r="890" spans="1:25" x14ac:dyDescent="0.25">
      <c r="B890" s="100"/>
      <c r="C890" s="100"/>
      <c r="D890" s="103"/>
      <c r="E890" s="419"/>
      <c r="F890" s="103"/>
      <c r="G890" s="103"/>
      <c r="H890" s="100"/>
      <c r="I890" s="103"/>
      <c r="J890" s="100"/>
      <c r="K890" s="100"/>
      <c r="L890" s="100"/>
      <c r="M890" s="100"/>
      <c r="N890" s="100"/>
      <c r="O890" s="100"/>
    </row>
    <row r="891" spans="1:25" ht="18.75" x14ac:dyDescent="0.25">
      <c r="B891" s="106" t="s">
        <v>154</v>
      </c>
      <c r="C891" s="171" t="s">
        <v>1540</v>
      </c>
      <c r="H891" s="110"/>
      <c r="I891" s="111"/>
      <c r="J891" s="110"/>
      <c r="K891" s="110"/>
      <c r="L891" s="110"/>
      <c r="M891" s="110"/>
      <c r="N891" s="100"/>
      <c r="O891" s="100"/>
    </row>
    <row r="893" spans="1:25" ht="15.75" thickBot="1" x14ac:dyDescent="0.3"/>
    <row r="894" spans="1:25" ht="30.75" thickBot="1" x14ac:dyDescent="0.3">
      <c r="B894" s="233" t="s">
        <v>166</v>
      </c>
      <c r="C894" s="199" t="s">
        <v>167</v>
      </c>
      <c r="D894" s="233" t="s">
        <v>28</v>
      </c>
      <c r="E894" s="199" t="s">
        <v>205</v>
      </c>
    </row>
    <row r="895" spans="1:25" x14ac:dyDescent="0.25">
      <c r="B895" s="235" t="s">
        <v>206</v>
      </c>
      <c r="C895" s="237">
        <v>20</v>
      </c>
      <c r="D895" s="237">
        <v>0</v>
      </c>
      <c r="E895" s="1946">
        <v>40</v>
      </c>
    </row>
    <row r="896" spans="1:25" x14ac:dyDescent="0.25">
      <c r="B896" s="235" t="s">
        <v>207</v>
      </c>
      <c r="C896" s="671">
        <v>30</v>
      </c>
      <c r="D896" s="620">
        <v>0</v>
      </c>
      <c r="E896" s="1927"/>
      <c r="M896" s="372"/>
    </row>
    <row r="897" spans="1:25" ht="15.75" thickBot="1" x14ac:dyDescent="0.3">
      <c r="B897" s="235" t="s">
        <v>208</v>
      </c>
      <c r="C897" s="239">
        <v>40</v>
      </c>
      <c r="D897" s="239">
        <v>40</v>
      </c>
      <c r="E897" s="1947"/>
    </row>
    <row r="898" spans="1:25" s="137" customFormat="1" ht="15.75" thickBot="1" x14ac:dyDescent="0.3">
      <c r="B898" s="172"/>
      <c r="C898" s="174"/>
      <c r="D898" s="174"/>
      <c r="E898" s="174"/>
      <c r="F898" s="175"/>
      <c r="G898" s="175"/>
      <c r="I898" s="175"/>
    </row>
    <row r="899" spans="1:25" ht="27" thickBot="1" x14ac:dyDescent="0.3">
      <c r="B899" s="1903" t="s">
        <v>1541</v>
      </c>
      <c r="C899" s="1904"/>
      <c r="D899" s="1904"/>
      <c r="E899" s="1904"/>
      <c r="F899" s="1904"/>
      <c r="G899" s="1904"/>
      <c r="H899" s="1904"/>
      <c r="I899" s="1904"/>
      <c r="J899" s="1904"/>
      <c r="K899" s="1904"/>
      <c r="L899" s="1904"/>
      <c r="M899" s="1904"/>
      <c r="N899" s="1905"/>
    </row>
    <row r="901" spans="1:25" ht="15.75" thickBot="1" x14ac:dyDescent="0.3">
      <c r="M901" s="58"/>
      <c r="N901" s="58"/>
    </row>
    <row r="902" spans="1:25" s="653" customFormat="1" ht="60" x14ac:dyDescent="0.25">
      <c r="B902" s="155" t="s">
        <v>34</v>
      </c>
      <c r="C902" s="155" t="s">
        <v>35</v>
      </c>
      <c r="D902" s="155" t="s">
        <v>36</v>
      </c>
      <c r="E902" s="155" t="s">
        <v>37</v>
      </c>
      <c r="F902" s="155" t="s">
        <v>38</v>
      </c>
      <c r="G902" s="155" t="s">
        <v>39</v>
      </c>
      <c r="H902" s="155" t="s">
        <v>40</v>
      </c>
      <c r="I902" s="155" t="s">
        <v>41</v>
      </c>
      <c r="J902" s="155" t="s">
        <v>42</v>
      </c>
      <c r="K902" s="155" t="s">
        <v>43</v>
      </c>
      <c r="L902" s="155" t="s">
        <v>44</v>
      </c>
      <c r="M902" s="157" t="s">
        <v>45</v>
      </c>
      <c r="N902" s="155" t="s">
        <v>46</v>
      </c>
      <c r="O902" s="155" t="s">
        <v>47</v>
      </c>
      <c r="P902" s="601" t="s">
        <v>49</v>
      </c>
    </row>
    <row r="903" spans="1:25" s="76" customFormat="1" x14ac:dyDescent="0.25">
      <c r="A903" s="62"/>
      <c r="B903" s="162" t="s">
        <v>1542</v>
      </c>
      <c r="C903" s="77"/>
      <c r="D903" s="77"/>
      <c r="E903" s="370"/>
      <c r="F903" s="79"/>
      <c r="G903" s="371"/>
      <c r="H903" s="80"/>
      <c r="I903" s="81"/>
      <c r="J903" s="82"/>
      <c r="K903" s="218"/>
      <c r="L903" s="218"/>
      <c r="M903" s="161"/>
      <c r="N903" s="161"/>
      <c r="O903" s="87"/>
      <c r="P903" s="74"/>
      <c r="Q903" s="75"/>
      <c r="R903" s="75"/>
      <c r="S903" s="75"/>
      <c r="T903" s="75"/>
      <c r="U903" s="75"/>
      <c r="V903" s="75"/>
      <c r="W903" s="75"/>
      <c r="X903" s="75"/>
      <c r="Y903" s="75"/>
    </row>
    <row r="904" spans="1:25" s="76" customFormat="1" x14ac:dyDescent="0.25">
      <c r="A904" s="62"/>
      <c r="B904" s="77"/>
      <c r="C904" s="77"/>
      <c r="D904" s="77"/>
      <c r="E904" s="78"/>
      <c r="F904" s="79"/>
      <c r="G904" s="371"/>
      <c r="H904" s="80"/>
      <c r="I904" s="81"/>
      <c r="J904" s="82"/>
      <c r="K904" s="218"/>
      <c r="L904" s="218"/>
      <c r="M904" s="161"/>
      <c r="N904" s="161"/>
      <c r="O904" s="87"/>
      <c r="P904" s="74"/>
      <c r="Q904" s="75"/>
      <c r="R904" s="75"/>
      <c r="S904" s="75"/>
      <c r="T904" s="75"/>
      <c r="U904" s="75"/>
      <c r="V904" s="75"/>
      <c r="W904" s="75"/>
      <c r="X904" s="75"/>
      <c r="Y904" s="75"/>
    </row>
    <row r="905" spans="1:25" s="76" customFormat="1" x14ac:dyDescent="0.25">
      <c r="A905" s="62"/>
      <c r="B905" s="77"/>
      <c r="C905" s="79"/>
      <c r="D905" s="79"/>
      <c r="E905" s="370"/>
      <c r="F905" s="79"/>
      <c r="G905" s="78"/>
      <c r="H905" s="80"/>
      <c r="I905" s="81"/>
      <c r="J905" s="82"/>
      <c r="K905" s="218"/>
      <c r="L905" s="83"/>
      <c r="M905" s="161"/>
      <c r="N905" s="161"/>
      <c r="O905" s="87"/>
      <c r="P905" s="74"/>
      <c r="Q905" s="75"/>
      <c r="R905" s="75"/>
      <c r="S905" s="75"/>
      <c r="T905" s="75"/>
      <c r="U905" s="75"/>
      <c r="V905" s="75"/>
      <c r="W905" s="75"/>
      <c r="X905" s="75"/>
      <c r="Y905" s="75"/>
    </row>
    <row r="906" spans="1:25" x14ac:dyDescent="0.25">
      <c r="B906" s="100"/>
      <c r="C906" s="100"/>
      <c r="D906" s="103"/>
      <c r="E906" s="419"/>
      <c r="F906" s="103"/>
      <c r="G906" s="103"/>
      <c r="H906" s="100"/>
      <c r="I906" s="103"/>
      <c r="J906" s="100"/>
      <c r="K906" s="100"/>
      <c r="L906" s="100"/>
      <c r="M906" s="100"/>
      <c r="N906" s="100"/>
      <c r="O906" s="100"/>
    </row>
    <row r="907" spans="1:25" ht="18.75" x14ac:dyDescent="0.25">
      <c r="B907" s="106" t="s">
        <v>154</v>
      </c>
      <c r="C907" s="171" t="s">
        <v>1531</v>
      </c>
      <c r="H907" s="110"/>
      <c r="I907" s="111"/>
      <c r="J907" s="110"/>
      <c r="K907" s="110"/>
      <c r="L907" s="110"/>
      <c r="M907" s="110"/>
      <c r="N907" s="100"/>
      <c r="O907" s="100"/>
    </row>
    <row r="909" spans="1:25" ht="15.75" thickBot="1" x14ac:dyDescent="0.3"/>
    <row r="910" spans="1:25" ht="30.75" thickBot="1" x14ac:dyDescent="0.3">
      <c r="B910" s="233" t="s">
        <v>166</v>
      </c>
      <c r="C910" s="199" t="s">
        <v>167</v>
      </c>
      <c r="D910" s="233" t="s">
        <v>28</v>
      </c>
      <c r="E910" s="199" t="s">
        <v>205</v>
      </c>
    </row>
    <row r="911" spans="1:25" x14ac:dyDescent="0.25">
      <c r="B911" s="235" t="s">
        <v>206</v>
      </c>
      <c r="C911" s="237">
        <v>20</v>
      </c>
      <c r="D911" s="237">
        <v>0</v>
      </c>
      <c r="E911" s="1946">
        <v>0</v>
      </c>
    </row>
    <row r="912" spans="1:25" x14ac:dyDescent="0.25">
      <c r="B912" s="235" t="s">
        <v>207</v>
      </c>
      <c r="C912" s="671">
        <v>30</v>
      </c>
      <c r="D912" s="620">
        <v>0</v>
      </c>
      <c r="E912" s="1927"/>
      <c r="M912" s="372"/>
    </row>
    <row r="913" spans="1:25" ht="15.75" thickBot="1" x14ac:dyDescent="0.3">
      <c r="B913" s="235" t="s">
        <v>208</v>
      </c>
      <c r="C913" s="239">
        <v>40</v>
      </c>
      <c r="D913" s="239">
        <v>0</v>
      </c>
      <c r="E913" s="1947"/>
    </row>
    <row r="914" spans="1:25" s="137" customFormat="1" x14ac:dyDescent="0.25">
      <c r="B914" s="172"/>
      <c r="C914" s="174"/>
      <c r="D914" s="174"/>
      <c r="E914" s="174"/>
      <c r="F914" s="175"/>
      <c r="G914" s="175"/>
      <c r="I914" s="175"/>
    </row>
    <row r="915" spans="1:25" s="137" customFormat="1" ht="15.75" thickBot="1" x14ac:dyDescent="0.3">
      <c r="B915" s="172"/>
      <c r="C915" s="174"/>
      <c r="D915" s="174"/>
      <c r="E915" s="174"/>
      <c r="F915" s="175"/>
      <c r="G915" s="175"/>
      <c r="I915" s="175"/>
    </row>
    <row r="916" spans="1:25" ht="27" thickBot="1" x14ac:dyDescent="0.3">
      <c r="B916" s="1903" t="s">
        <v>1543</v>
      </c>
      <c r="C916" s="1904"/>
      <c r="D916" s="1904"/>
      <c r="E916" s="1904"/>
      <c r="F916" s="1904"/>
      <c r="G916" s="1904"/>
      <c r="H916" s="1904"/>
      <c r="I916" s="1904"/>
      <c r="J916" s="1904"/>
      <c r="K916" s="1904"/>
      <c r="L916" s="1904"/>
      <c r="M916" s="1904"/>
      <c r="N916" s="1905"/>
    </row>
    <row r="918" spans="1:25" ht="15.75" thickBot="1" x14ac:dyDescent="0.3">
      <c r="M918" s="58"/>
      <c r="N918" s="58"/>
    </row>
    <row r="919" spans="1:25" s="653" customFormat="1" ht="60" x14ac:dyDescent="0.25">
      <c r="B919" s="155" t="s">
        <v>34</v>
      </c>
      <c r="C919" s="155" t="s">
        <v>35</v>
      </c>
      <c r="D919" s="155" t="s">
        <v>36</v>
      </c>
      <c r="E919" s="155" t="s">
        <v>37</v>
      </c>
      <c r="F919" s="155" t="s">
        <v>38</v>
      </c>
      <c r="G919" s="155" t="s">
        <v>39</v>
      </c>
      <c r="H919" s="155" t="s">
        <v>40</v>
      </c>
      <c r="I919" s="155" t="s">
        <v>41</v>
      </c>
      <c r="J919" s="155" t="s">
        <v>42</v>
      </c>
      <c r="K919" s="155" t="s">
        <v>43</v>
      </c>
      <c r="L919" s="155" t="s">
        <v>44</v>
      </c>
      <c r="M919" s="157" t="s">
        <v>45</v>
      </c>
      <c r="N919" s="155" t="s">
        <v>46</v>
      </c>
      <c r="O919" s="155" t="s">
        <v>47</v>
      </c>
      <c r="P919" s="601" t="s">
        <v>49</v>
      </c>
    </row>
    <row r="920" spans="1:25" s="76" customFormat="1" x14ac:dyDescent="0.25">
      <c r="A920" s="62"/>
      <c r="B920" s="162" t="s">
        <v>1544</v>
      </c>
      <c r="C920" s="77"/>
      <c r="D920" s="77"/>
      <c r="E920" s="370"/>
      <c r="F920" s="79"/>
      <c r="G920" s="371"/>
      <c r="H920" s="80"/>
      <c r="I920" s="81"/>
      <c r="J920" s="82"/>
      <c r="K920" s="218"/>
      <c r="L920" s="218"/>
      <c r="M920" s="161"/>
      <c r="N920" s="161"/>
      <c r="O920" s="87"/>
      <c r="P920" s="74"/>
      <c r="Q920" s="75"/>
      <c r="R920" s="75"/>
      <c r="S920" s="75"/>
      <c r="T920" s="75"/>
      <c r="U920" s="75"/>
      <c r="V920" s="75"/>
      <c r="W920" s="75"/>
      <c r="X920" s="75"/>
      <c r="Y920" s="75"/>
    </row>
    <row r="921" spans="1:25" s="76" customFormat="1" x14ac:dyDescent="0.25">
      <c r="A921" s="62"/>
      <c r="B921" s="77"/>
      <c r="C921" s="77"/>
      <c r="D921" s="77"/>
      <c r="E921" s="78"/>
      <c r="F921" s="79"/>
      <c r="G921" s="371"/>
      <c r="H921" s="80"/>
      <c r="I921" s="81"/>
      <c r="J921" s="82"/>
      <c r="K921" s="218"/>
      <c r="L921" s="218"/>
      <c r="M921" s="161"/>
      <c r="N921" s="161"/>
      <c r="O921" s="87"/>
      <c r="P921" s="74"/>
      <c r="Q921" s="75"/>
      <c r="R921" s="75"/>
      <c r="S921" s="75"/>
      <c r="T921" s="75"/>
      <c r="U921" s="75"/>
      <c r="V921" s="75"/>
      <c r="W921" s="75"/>
      <c r="X921" s="75"/>
      <c r="Y921" s="75"/>
    </row>
    <row r="922" spans="1:25" s="76" customFormat="1" x14ac:dyDescent="0.25">
      <c r="A922" s="62"/>
      <c r="B922" s="77"/>
      <c r="C922" s="79"/>
      <c r="D922" s="79"/>
      <c r="E922" s="370"/>
      <c r="F922" s="79"/>
      <c r="G922" s="78"/>
      <c r="H922" s="80"/>
      <c r="I922" s="81"/>
      <c r="J922" s="82"/>
      <c r="K922" s="218"/>
      <c r="L922" s="83"/>
      <c r="M922" s="161"/>
      <c r="N922" s="161"/>
      <c r="O922" s="87"/>
      <c r="P922" s="74"/>
      <c r="Q922" s="75"/>
      <c r="R922" s="75"/>
      <c r="S922" s="75"/>
      <c r="T922" s="75"/>
      <c r="U922" s="75"/>
      <c r="V922" s="75"/>
      <c r="W922" s="75"/>
      <c r="X922" s="75"/>
      <c r="Y922" s="75"/>
    </row>
    <row r="923" spans="1:25" x14ac:dyDescent="0.25">
      <c r="B923" s="100"/>
      <c r="C923" s="100"/>
      <c r="D923" s="103"/>
      <c r="E923" s="419"/>
      <c r="F923" s="103"/>
      <c r="G923" s="103"/>
      <c r="H923" s="100"/>
      <c r="I923" s="103"/>
      <c r="J923" s="100"/>
      <c r="K923" s="100"/>
      <c r="L923" s="100"/>
      <c r="M923" s="100"/>
      <c r="N923" s="100"/>
      <c r="O923" s="100"/>
    </row>
    <row r="924" spans="1:25" ht="18.75" x14ac:dyDescent="0.25">
      <c r="B924" s="106" t="s">
        <v>154</v>
      </c>
      <c r="C924" s="171" t="s">
        <v>1531</v>
      </c>
      <c r="H924" s="110"/>
      <c r="I924" s="111"/>
      <c r="J924" s="110"/>
      <c r="K924" s="110"/>
      <c r="L924" s="110"/>
      <c r="M924" s="110"/>
      <c r="N924" s="100"/>
      <c r="O924" s="100"/>
    </row>
    <row r="926" spans="1:25" ht="15.75" thickBot="1" x14ac:dyDescent="0.3"/>
    <row r="927" spans="1:25" ht="30.75" thickBot="1" x14ac:dyDescent="0.3">
      <c r="B927" s="233" t="s">
        <v>166</v>
      </c>
      <c r="C927" s="199" t="s">
        <v>167</v>
      </c>
      <c r="D927" s="233" t="s">
        <v>28</v>
      </c>
      <c r="E927" s="199" t="s">
        <v>205</v>
      </c>
    </row>
    <row r="928" spans="1:25" x14ac:dyDescent="0.25">
      <c r="B928" s="235" t="s">
        <v>206</v>
      </c>
      <c r="C928" s="237">
        <v>20</v>
      </c>
      <c r="D928" s="237">
        <v>0</v>
      </c>
      <c r="E928" s="1946">
        <v>0</v>
      </c>
    </row>
    <row r="929" spans="1:25" x14ac:dyDescent="0.25">
      <c r="B929" s="235" t="s">
        <v>207</v>
      </c>
      <c r="C929" s="671">
        <v>30</v>
      </c>
      <c r="D929" s="620">
        <v>0</v>
      </c>
      <c r="E929" s="1927"/>
      <c r="M929" s="372"/>
    </row>
    <row r="930" spans="1:25" ht="15.75" thickBot="1" x14ac:dyDescent="0.3">
      <c r="B930" s="235" t="s">
        <v>208</v>
      </c>
      <c r="C930" s="239">
        <v>40</v>
      </c>
      <c r="D930" s="239">
        <v>0</v>
      </c>
      <c r="E930" s="1947"/>
    </row>
    <row r="931" spans="1:25" s="137" customFormat="1" ht="15.75" thickBot="1" x14ac:dyDescent="0.3">
      <c r="B931" s="172"/>
      <c r="C931" s="174"/>
      <c r="D931" s="174"/>
      <c r="E931" s="174"/>
      <c r="F931" s="175"/>
      <c r="G931" s="175"/>
      <c r="I931" s="175"/>
    </row>
    <row r="932" spans="1:25" ht="27" thickBot="1" x14ac:dyDescent="0.3">
      <c r="B932" s="1903" t="s">
        <v>1545</v>
      </c>
      <c r="C932" s="1904"/>
      <c r="D932" s="1904"/>
      <c r="E932" s="1904"/>
      <c r="F932" s="1904"/>
      <c r="G932" s="1904"/>
      <c r="H932" s="1904"/>
      <c r="I932" s="1904"/>
      <c r="J932" s="1904"/>
      <c r="K932" s="1904"/>
      <c r="L932" s="1904"/>
      <c r="M932" s="1904"/>
      <c r="N932" s="1905"/>
    </row>
    <row r="934" spans="1:25" ht="15.75" thickBot="1" x14ac:dyDescent="0.3">
      <c r="M934" s="58"/>
      <c r="N934" s="58"/>
    </row>
    <row r="935" spans="1:25" s="653" customFormat="1" ht="60" x14ac:dyDescent="0.25">
      <c r="B935" s="155" t="s">
        <v>34</v>
      </c>
      <c r="C935" s="155" t="s">
        <v>35</v>
      </c>
      <c r="D935" s="155" t="s">
        <v>36</v>
      </c>
      <c r="E935" s="155" t="s">
        <v>37</v>
      </c>
      <c r="F935" s="155" t="s">
        <v>38</v>
      </c>
      <c r="G935" s="155" t="s">
        <v>39</v>
      </c>
      <c r="H935" s="155" t="s">
        <v>40</v>
      </c>
      <c r="I935" s="155" t="s">
        <v>41</v>
      </c>
      <c r="J935" s="155" t="s">
        <v>42</v>
      </c>
      <c r="K935" s="155" t="s">
        <v>43</v>
      </c>
      <c r="L935" s="155" t="s">
        <v>44</v>
      </c>
      <c r="M935" s="157" t="s">
        <v>45</v>
      </c>
      <c r="N935" s="155" t="s">
        <v>46</v>
      </c>
      <c r="O935" s="155" t="s">
        <v>47</v>
      </c>
      <c r="P935" s="601" t="s">
        <v>49</v>
      </c>
    </row>
    <row r="936" spans="1:25" s="76" customFormat="1" ht="30" x14ac:dyDescent="0.25">
      <c r="A936" s="62"/>
      <c r="B936" s="162" t="s">
        <v>1535</v>
      </c>
      <c r="C936" s="77" t="s">
        <v>1535</v>
      </c>
      <c r="D936" s="77" t="s">
        <v>458</v>
      </c>
      <c r="E936" s="370">
        <v>2130554</v>
      </c>
      <c r="F936" s="79" t="s">
        <v>19</v>
      </c>
      <c r="G936" s="371">
        <v>1</v>
      </c>
      <c r="H936" s="80">
        <v>41345</v>
      </c>
      <c r="I936" s="81">
        <v>41453</v>
      </c>
      <c r="J936" s="82" t="s">
        <v>20</v>
      </c>
      <c r="K936" s="218">
        <v>3.5</v>
      </c>
      <c r="L936" s="218">
        <v>0</v>
      </c>
      <c r="M936" s="161">
        <v>95</v>
      </c>
      <c r="N936" s="161">
        <v>95</v>
      </c>
      <c r="O936" s="87">
        <v>74558888</v>
      </c>
      <c r="P936" s="74"/>
      <c r="Q936" s="75"/>
      <c r="R936" s="75"/>
      <c r="S936" s="75"/>
      <c r="T936" s="75"/>
      <c r="U936" s="75"/>
      <c r="V936" s="75"/>
      <c r="W936" s="75"/>
      <c r="X936" s="75"/>
      <c r="Y936" s="75"/>
    </row>
    <row r="937" spans="1:25" s="76" customFormat="1" ht="30" x14ac:dyDescent="0.25">
      <c r="A937" s="62"/>
      <c r="B937" s="162" t="s">
        <v>1535</v>
      </c>
      <c r="C937" s="77" t="s">
        <v>1535</v>
      </c>
      <c r="D937" s="77" t="s">
        <v>458</v>
      </c>
      <c r="E937" s="84">
        <v>211005</v>
      </c>
      <c r="F937" s="79" t="s">
        <v>19</v>
      </c>
      <c r="G937" s="371">
        <v>1</v>
      </c>
      <c r="H937" s="80">
        <v>40772</v>
      </c>
      <c r="I937" s="81">
        <v>40942</v>
      </c>
      <c r="J937" s="82" t="s">
        <v>20</v>
      </c>
      <c r="K937" s="218">
        <v>5.5</v>
      </c>
      <c r="L937" s="218">
        <v>0</v>
      </c>
      <c r="M937" s="161">
        <v>284</v>
      </c>
      <c r="N937" s="161">
        <v>284</v>
      </c>
      <c r="O937" s="87">
        <v>128573752</v>
      </c>
      <c r="P937" s="74"/>
      <c r="Q937" s="75"/>
      <c r="R937" s="75"/>
      <c r="S937" s="75"/>
      <c r="T937" s="75"/>
      <c r="U937" s="75"/>
      <c r="V937" s="75"/>
      <c r="W937" s="75"/>
      <c r="X937" s="75"/>
      <c r="Y937" s="75"/>
    </row>
    <row r="938" spans="1:25" s="76" customFormat="1" ht="30" x14ac:dyDescent="0.25">
      <c r="A938" s="62"/>
      <c r="B938" s="162" t="s">
        <v>1535</v>
      </c>
      <c r="C938" s="77" t="s">
        <v>1535</v>
      </c>
      <c r="D938" s="79" t="s">
        <v>1546</v>
      </c>
      <c r="E938" s="416" t="s">
        <v>1547</v>
      </c>
      <c r="F938" s="79" t="s">
        <v>19</v>
      </c>
      <c r="G938" s="78">
        <v>1</v>
      </c>
      <c r="H938" s="80" t="s">
        <v>1548</v>
      </c>
      <c r="I938" s="81">
        <v>40512</v>
      </c>
      <c r="J938" s="82" t="s">
        <v>20</v>
      </c>
      <c r="K938" s="218">
        <v>10</v>
      </c>
      <c r="L938" s="83">
        <v>0</v>
      </c>
      <c r="M938" s="161">
        <v>112</v>
      </c>
      <c r="N938" s="161">
        <v>112</v>
      </c>
      <c r="O938" s="87">
        <v>114286072</v>
      </c>
      <c r="P938" s="74"/>
      <c r="Q938" s="75"/>
      <c r="R938" s="75"/>
      <c r="S938" s="75"/>
      <c r="T938" s="75"/>
      <c r="U938" s="75"/>
      <c r="V938" s="75"/>
      <c r="W938" s="75"/>
      <c r="X938" s="75"/>
      <c r="Y938" s="75"/>
    </row>
    <row r="939" spans="1:25" x14ac:dyDescent="0.25">
      <c r="B939" s="162" t="s">
        <v>29</v>
      </c>
      <c r="C939" s="109"/>
      <c r="D939" s="671"/>
      <c r="E939" s="457"/>
      <c r="F939" s="671"/>
      <c r="G939" s="671"/>
      <c r="H939" s="109"/>
      <c r="I939" s="671"/>
      <c r="J939" s="109"/>
      <c r="K939" s="458">
        <f>SUM(K936:K938)</f>
        <v>19</v>
      </c>
      <c r="L939" s="109"/>
      <c r="M939" s="109"/>
      <c r="N939" s="109"/>
      <c r="O939" s="109"/>
      <c r="P939" s="51"/>
    </row>
    <row r="940" spans="1:25" ht="18.75" x14ac:dyDescent="0.25">
      <c r="B940" s="100"/>
      <c r="C940" s="459" t="s">
        <v>1549</v>
      </c>
      <c r="H940" s="110"/>
      <c r="I940" s="111"/>
      <c r="J940" s="110"/>
      <c r="K940" s="110"/>
      <c r="L940" s="110"/>
      <c r="M940" s="110"/>
      <c r="N940" s="100"/>
      <c r="O940" s="100"/>
    </row>
    <row r="941" spans="1:25" x14ac:dyDescent="0.25">
      <c r="B941" s="106" t="s">
        <v>154</v>
      </c>
    </row>
    <row r="942" spans="1:25" ht="15.75" thickBot="1" x14ac:dyDescent="0.3"/>
    <row r="943" spans="1:25" ht="30.75" thickBot="1" x14ac:dyDescent="0.3">
      <c r="B943" s="233" t="s">
        <v>166</v>
      </c>
      <c r="C943" s="199" t="s">
        <v>167</v>
      </c>
      <c r="D943" s="233" t="s">
        <v>28</v>
      </c>
      <c r="E943" s="199" t="s">
        <v>205</v>
      </c>
    </row>
    <row r="944" spans="1:25" x14ac:dyDescent="0.25">
      <c r="B944" s="235" t="s">
        <v>206</v>
      </c>
      <c r="C944" s="237">
        <v>20</v>
      </c>
      <c r="D944" s="237">
        <v>0</v>
      </c>
      <c r="E944" s="1946">
        <v>40</v>
      </c>
    </row>
    <row r="945" spans="1:25" x14ac:dyDescent="0.25">
      <c r="B945" s="235" t="s">
        <v>207</v>
      </c>
      <c r="C945" s="671">
        <v>30</v>
      </c>
      <c r="D945" s="620">
        <v>0</v>
      </c>
      <c r="E945" s="1927"/>
      <c r="M945" s="372"/>
    </row>
    <row r="946" spans="1:25" ht="15.75" thickBot="1" x14ac:dyDescent="0.3">
      <c r="B946" s="235" t="s">
        <v>208</v>
      </c>
      <c r="C946" s="239">
        <v>40</v>
      </c>
      <c r="D946" s="239">
        <v>40</v>
      </c>
      <c r="E946" s="1947"/>
    </row>
    <row r="947" spans="1:25" s="137" customFormat="1" x14ac:dyDescent="0.25">
      <c r="C947" s="174"/>
      <c r="D947" s="174"/>
      <c r="E947" s="174"/>
      <c r="F947" s="175"/>
      <c r="G947" s="175"/>
      <c r="I947" s="175"/>
    </row>
    <row r="948" spans="1:25" s="137" customFormat="1" x14ac:dyDescent="0.25">
      <c r="B948" s="172"/>
      <c r="C948" s="174"/>
      <c r="D948" s="174"/>
      <c r="E948" s="174"/>
      <c r="F948" s="175"/>
      <c r="G948" s="175"/>
      <c r="I948" s="175"/>
    </row>
    <row r="949" spans="1:25" ht="26.25" x14ac:dyDescent="0.25">
      <c r="B949" s="1881" t="s">
        <v>1550</v>
      </c>
      <c r="C949" s="1882"/>
      <c r="D949" s="1882"/>
      <c r="E949" s="1882"/>
      <c r="F949" s="1882"/>
      <c r="G949" s="1882"/>
      <c r="H949" s="1882"/>
      <c r="I949" s="1882"/>
      <c r="J949" s="1882"/>
      <c r="K949" s="1882"/>
      <c r="L949" s="1882"/>
      <c r="M949" s="1882"/>
      <c r="N949" s="1882"/>
      <c r="O949" s="1882"/>
      <c r="P949" s="1882"/>
    </row>
    <row r="951" spans="1:25" ht="15.75" thickBot="1" x14ac:dyDescent="0.3">
      <c r="M951" s="58"/>
      <c r="N951" s="58"/>
    </row>
    <row r="952" spans="1:25" s="653" customFormat="1" ht="60" x14ac:dyDescent="0.25">
      <c r="B952" s="155" t="s">
        <v>34</v>
      </c>
      <c r="C952" s="155" t="s">
        <v>35</v>
      </c>
      <c r="D952" s="155" t="s">
        <v>36</v>
      </c>
      <c r="E952" s="155" t="s">
        <v>37</v>
      </c>
      <c r="F952" s="155" t="s">
        <v>38</v>
      </c>
      <c r="G952" s="155" t="s">
        <v>39</v>
      </c>
      <c r="H952" s="155" t="s">
        <v>40</v>
      </c>
      <c r="I952" s="155" t="s">
        <v>41</v>
      </c>
      <c r="J952" s="155" t="s">
        <v>42</v>
      </c>
      <c r="K952" s="155" t="s">
        <v>43</v>
      </c>
      <c r="L952" s="155" t="s">
        <v>44</v>
      </c>
      <c r="M952" s="157" t="s">
        <v>45</v>
      </c>
      <c r="N952" s="155" t="s">
        <v>46</v>
      </c>
      <c r="O952" s="155" t="s">
        <v>47</v>
      </c>
      <c r="P952" s="601" t="s">
        <v>49</v>
      </c>
    </row>
    <row r="953" spans="1:25" s="76" customFormat="1" ht="30" x14ac:dyDescent="0.25">
      <c r="A953" s="62">
        <v>1</v>
      </c>
      <c r="B953" s="162" t="s">
        <v>1535</v>
      </c>
      <c r="C953" s="77" t="s">
        <v>1535</v>
      </c>
      <c r="D953" s="77" t="s">
        <v>1551</v>
      </c>
      <c r="E953" s="370">
        <v>232119</v>
      </c>
      <c r="F953" s="79" t="s">
        <v>19</v>
      </c>
      <c r="G953" s="371">
        <v>1</v>
      </c>
      <c r="H953" s="80">
        <v>41208</v>
      </c>
      <c r="I953" s="81">
        <v>41453</v>
      </c>
      <c r="J953" s="82" t="s">
        <v>20</v>
      </c>
      <c r="K953" s="218">
        <v>7.9</v>
      </c>
      <c r="L953" s="218">
        <v>0</v>
      </c>
      <c r="M953" s="161">
        <v>270</v>
      </c>
      <c r="N953" s="161">
        <v>270</v>
      </c>
      <c r="O953" s="87">
        <v>125591400</v>
      </c>
      <c r="P953" s="74"/>
      <c r="Q953" s="75"/>
      <c r="R953" s="75"/>
      <c r="S953" s="75"/>
      <c r="T953" s="75"/>
      <c r="U953" s="75"/>
      <c r="V953" s="75"/>
      <c r="W953" s="75"/>
      <c r="X953" s="75"/>
      <c r="Y953" s="75"/>
    </row>
    <row r="954" spans="1:25" s="76" customFormat="1" ht="30" x14ac:dyDescent="0.25">
      <c r="A954" s="62">
        <f>+A953+1</f>
        <v>2</v>
      </c>
      <c r="B954" s="162" t="s">
        <v>1535</v>
      </c>
      <c r="C954" s="77" t="s">
        <v>1535</v>
      </c>
      <c r="D954" s="77" t="s">
        <v>1551</v>
      </c>
      <c r="E954" s="454">
        <v>23283</v>
      </c>
      <c r="F954" s="79" t="s">
        <v>19</v>
      </c>
      <c r="G954" s="371">
        <v>1</v>
      </c>
      <c r="H954" s="80">
        <v>40435</v>
      </c>
      <c r="I954" s="81">
        <v>40593</v>
      </c>
      <c r="J954" s="82" t="s">
        <v>20</v>
      </c>
      <c r="K954" s="218">
        <v>5.2</v>
      </c>
      <c r="L954" s="218">
        <v>0</v>
      </c>
      <c r="M954" s="161">
        <v>270</v>
      </c>
      <c r="N954" s="161">
        <v>384</v>
      </c>
      <c r="O954" s="87">
        <v>243267805</v>
      </c>
      <c r="P954" s="74"/>
      <c r="Q954" s="75"/>
      <c r="R954" s="75"/>
      <c r="S954" s="75"/>
      <c r="T954" s="75"/>
      <c r="U954" s="75"/>
      <c r="V954" s="75"/>
      <c r="W954" s="75"/>
      <c r="X954" s="75"/>
      <c r="Y954" s="75"/>
    </row>
    <row r="955" spans="1:25" s="76" customFormat="1" ht="30" x14ac:dyDescent="0.25">
      <c r="A955" s="62"/>
      <c r="B955" s="162" t="s">
        <v>1535</v>
      </c>
      <c r="C955" s="77" t="s">
        <v>1535</v>
      </c>
      <c r="D955" s="79" t="s">
        <v>458</v>
      </c>
      <c r="E955" s="370">
        <v>2111198</v>
      </c>
      <c r="F955" s="79" t="s">
        <v>19</v>
      </c>
      <c r="G955" s="78">
        <v>1</v>
      </c>
      <c r="H955" s="80">
        <v>40772</v>
      </c>
      <c r="I955" s="81">
        <v>40945</v>
      </c>
      <c r="J955" s="82" t="s">
        <v>20</v>
      </c>
      <c r="K955" s="218">
        <v>5.6</v>
      </c>
      <c r="L955" s="83">
        <v>0</v>
      </c>
      <c r="M955" s="161">
        <v>100</v>
      </c>
      <c r="N955" s="161">
        <v>100</v>
      </c>
      <c r="O955" s="87">
        <v>92778660</v>
      </c>
      <c r="P955" s="74"/>
      <c r="Q955" s="75"/>
      <c r="R955" s="75"/>
      <c r="S955" s="75"/>
      <c r="T955" s="75"/>
      <c r="U955" s="75"/>
      <c r="V955" s="75"/>
      <c r="W955" s="75"/>
      <c r="X955" s="75"/>
      <c r="Y955" s="75"/>
    </row>
    <row r="956" spans="1:25" s="76" customFormat="1" x14ac:dyDescent="0.25">
      <c r="A956" s="62"/>
      <c r="B956" s="77"/>
      <c r="C956" s="79"/>
      <c r="D956" s="79"/>
      <c r="E956" s="370"/>
      <c r="F956" s="79"/>
      <c r="G956" s="78"/>
      <c r="H956" s="80"/>
      <c r="I956" s="81"/>
      <c r="J956" s="82"/>
      <c r="K956" s="218">
        <f>SUM(K953:K955)</f>
        <v>18.700000000000003</v>
      </c>
      <c r="L956" s="83"/>
      <c r="M956" s="161"/>
      <c r="N956" s="161"/>
      <c r="O956" s="87"/>
      <c r="P956" s="74"/>
      <c r="Q956" s="75"/>
      <c r="R956" s="75"/>
      <c r="S956" s="75"/>
      <c r="T956" s="75"/>
      <c r="U956" s="75"/>
      <c r="V956" s="75"/>
      <c r="W956" s="75"/>
      <c r="X956" s="75"/>
      <c r="Y956" s="75"/>
    </row>
    <row r="957" spans="1:25" x14ac:dyDescent="0.25">
      <c r="C957" s="100"/>
      <c r="D957" s="103"/>
      <c r="E957" s="419"/>
      <c r="F957" s="103"/>
      <c r="G957" s="103"/>
      <c r="H957" s="100"/>
      <c r="I957" s="103"/>
      <c r="J957" s="100"/>
      <c r="K957" s="100"/>
      <c r="L957" s="100"/>
      <c r="M957" s="100"/>
      <c r="N957" s="100"/>
      <c r="O957" s="100"/>
    </row>
    <row r="958" spans="1:25" ht="18.75" x14ac:dyDescent="0.25">
      <c r="B958" s="100"/>
      <c r="C958" s="171" t="s">
        <v>1552</v>
      </c>
      <c r="H958" s="110"/>
      <c r="I958" s="111"/>
      <c r="J958" s="110"/>
      <c r="K958" s="110"/>
      <c r="L958" s="110"/>
      <c r="M958" s="110"/>
      <c r="N958" s="100"/>
      <c r="O958" s="100"/>
    </row>
    <row r="959" spans="1:25" x14ac:dyDescent="0.25">
      <c r="B959" s="106" t="s">
        <v>154</v>
      </c>
    </row>
    <row r="960" spans="1:25" ht="15.75" thickBot="1" x14ac:dyDescent="0.3"/>
    <row r="961" spans="1:25" ht="30.75" thickBot="1" x14ac:dyDescent="0.3">
      <c r="B961" s="233" t="s">
        <v>166</v>
      </c>
      <c r="C961" s="199" t="s">
        <v>167</v>
      </c>
      <c r="D961" s="233" t="s">
        <v>28</v>
      </c>
      <c r="E961" s="199" t="s">
        <v>205</v>
      </c>
    </row>
    <row r="962" spans="1:25" x14ac:dyDescent="0.25">
      <c r="B962" s="235" t="s">
        <v>206</v>
      </c>
      <c r="C962" s="237">
        <v>20</v>
      </c>
      <c r="D962" s="237">
        <v>0</v>
      </c>
      <c r="E962" s="1946">
        <v>40</v>
      </c>
    </row>
    <row r="963" spans="1:25" x14ac:dyDescent="0.25">
      <c r="B963" s="235" t="s">
        <v>207</v>
      </c>
      <c r="C963" s="671">
        <v>30</v>
      </c>
      <c r="D963" s="620">
        <v>0</v>
      </c>
      <c r="E963" s="1927"/>
      <c r="M963" s="372"/>
    </row>
    <row r="964" spans="1:25" ht="15.75" thickBot="1" x14ac:dyDescent="0.3">
      <c r="B964" s="235" t="s">
        <v>208</v>
      </c>
      <c r="C964" s="239">
        <v>40</v>
      </c>
      <c r="D964" s="239">
        <v>40</v>
      </c>
      <c r="E964" s="1947"/>
    </row>
    <row r="965" spans="1:25" s="137" customFormat="1" x14ac:dyDescent="0.25">
      <c r="C965" s="174"/>
      <c r="D965" s="174"/>
      <c r="E965" s="174"/>
      <c r="F965" s="175"/>
      <c r="G965" s="175"/>
      <c r="I965" s="175"/>
    </row>
    <row r="966" spans="1:25" s="137" customFormat="1" x14ac:dyDescent="0.25">
      <c r="B966" s="172"/>
      <c r="C966" s="174"/>
      <c r="D966" s="174"/>
      <c r="E966" s="174"/>
      <c r="F966" s="175"/>
      <c r="G966" s="175"/>
      <c r="I966" s="175"/>
    </row>
    <row r="967" spans="1:25" ht="26.25" x14ac:dyDescent="0.25">
      <c r="B967" s="2090" t="s">
        <v>1553</v>
      </c>
      <c r="C967" s="2090"/>
      <c r="D967" s="2090"/>
      <c r="E967" s="2090"/>
      <c r="F967" s="2090"/>
      <c r="G967" s="2090"/>
      <c r="H967" s="2090"/>
      <c r="I967" s="2090"/>
      <c r="J967" s="2090"/>
      <c r="K967" s="2090"/>
      <c r="L967" s="2090"/>
      <c r="M967" s="2090"/>
      <c r="N967" s="2090"/>
      <c r="O967" s="2090"/>
      <c r="P967" s="2090"/>
    </row>
    <row r="968" spans="1:25" ht="27" thickBot="1" x14ac:dyDescent="0.3">
      <c r="B968" s="460"/>
    </row>
    <row r="969" spans="1:25" ht="15.75" thickBot="1" x14ac:dyDescent="0.3">
      <c r="M969" s="58"/>
      <c r="N969" s="58"/>
    </row>
    <row r="970" spans="1:25" s="653" customFormat="1" ht="60" x14ac:dyDescent="0.25">
      <c r="B970" s="155" t="s">
        <v>34</v>
      </c>
      <c r="C970" s="155" t="s">
        <v>35</v>
      </c>
      <c r="D970" s="155" t="s">
        <v>36</v>
      </c>
      <c r="E970" s="155" t="s">
        <v>37</v>
      </c>
      <c r="F970" s="155" t="s">
        <v>38</v>
      </c>
      <c r="G970" s="155" t="s">
        <v>39</v>
      </c>
      <c r="H970" s="155" t="s">
        <v>40</v>
      </c>
      <c r="I970" s="155" t="s">
        <v>41</v>
      </c>
      <c r="J970" s="155" t="s">
        <v>42</v>
      </c>
      <c r="K970" s="155" t="s">
        <v>43</v>
      </c>
      <c r="L970" s="155" t="s">
        <v>44</v>
      </c>
      <c r="M970" s="157" t="s">
        <v>45</v>
      </c>
      <c r="N970" s="155" t="s">
        <v>46</v>
      </c>
      <c r="O970" s="155" t="s">
        <v>47</v>
      </c>
      <c r="P970" s="601" t="s">
        <v>49</v>
      </c>
    </row>
    <row r="971" spans="1:25" s="76" customFormat="1" x14ac:dyDescent="0.25">
      <c r="A971" s="62"/>
      <c r="B971" s="162" t="s">
        <v>1554</v>
      </c>
      <c r="C971" s="77"/>
      <c r="D971" s="77"/>
      <c r="E971" s="370"/>
      <c r="F971" s="79"/>
      <c r="G971" s="371"/>
      <c r="H971" s="80"/>
      <c r="I971" s="81"/>
      <c r="J971" s="82"/>
      <c r="K971" s="218"/>
      <c r="L971" s="218"/>
      <c r="M971" s="161"/>
      <c r="N971" s="161"/>
      <c r="O971" s="87"/>
      <c r="P971" s="74"/>
      <c r="Q971" s="75"/>
      <c r="R971" s="75"/>
      <c r="S971" s="75"/>
      <c r="T971" s="75"/>
      <c r="U971" s="75"/>
      <c r="V971" s="75"/>
      <c r="W971" s="75"/>
      <c r="X971" s="75"/>
      <c r="Y971" s="75"/>
    </row>
    <row r="972" spans="1:25" x14ac:dyDescent="0.25">
      <c r="B972" s="162"/>
      <c r="C972" s="100"/>
      <c r="D972" s="103"/>
      <c r="E972" s="419"/>
      <c r="F972" s="103"/>
      <c r="G972" s="103"/>
      <c r="H972" s="100"/>
      <c r="I972" s="103"/>
      <c r="J972" s="100"/>
      <c r="K972" s="100"/>
      <c r="L972" s="100"/>
      <c r="M972" s="100"/>
      <c r="N972" s="100"/>
      <c r="O972" s="100"/>
    </row>
    <row r="973" spans="1:25" ht="18.75" x14ac:dyDescent="0.25">
      <c r="B973" s="100"/>
      <c r="C973" s="171" t="s">
        <v>1531</v>
      </c>
      <c r="H973" s="110"/>
      <c r="I973" s="111"/>
      <c r="J973" s="110"/>
      <c r="K973" s="110"/>
      <c r="L973" s="110"/>
      <c r="M973" s="110"/>
      <c r="N973" s="100"/>
      <c r="O973" s="100"/>
    </row>
    <row r="974" spans="1:25" x14ac:dyDescent="0.25">
      <c r="B974" s="106" t="s">
        <v>154</v>
      </c>
    </row>
    <row r="975" spans="1:25" ht="15.75" thickBot="1" x14ac:dyDescent="0.3"/>
    <row r="976" spans="1:25" ht="30.75" thickBot="1" x14ac:dyDescent="0.3">
      <c r="C976" s="199" t="s">
        <v>167</v>
      </c>
      <c r="D976" s="233" t="s">
        <v>28</v>
      </c>
      <c r="E976" s="199" t="s">
        <v>205</v>
      </c>
    </row>
    <row r="977" spans="1:25" x14ac:dyDescent="0.25">
      <c r="B977" s="233" t="s">
        <v>166</v>
      </c>
      <c r="C977" s="237">
        <v>20</v>
      </c>
      <c r="D977" s="237">
        <v>0</v>
      </c>
      <c r="E977" s="1946">
        <v>0</v>
      </c>
    </row>
    <row r="978" spans="1:25" x14ac:dyDescent="0.25">
      <c r="B978" s="235" t="s">
        <v>206</v>
      </c>
      <c r="C978" s="671">
        <v>30</v>
      </c>
      <c r="D978" s="620">
        <v>0</v>
      </c>
      <c r="E978" s="1927"/>
      <c r="M978" s="372"/>
    </row>
    <row r="979" spans="1:25" ht="15.75" thickBot="1" x14ac:dyDescent="0.3">
      <c r="B979" s="235" t="s">
        <v>207</v>
      </c>
      <c r="C979" s="239">
        <v>40</v>
      </c>
      <c r="D979" s="239">
        <v>0</v>
      </c>
      <c r="E979" s="1947"/>
    </row>
    <row r="980" spans="1:25" s="137" customFormat="1" ht="15.75" thickBot="1" x14ac:dyDescent="0.3">
      <c r="B980" s="235" t="s">
        <v>208</v>
      </c>
      <c r="C980" s="174"/>
      <c r="D980" s="174"/>
      <c r="E980" s="174"/>
      <c r="F980" s="175"/>
      <c r="G980" s="175"/>
      <c r="I980" s="175"/>
    </row>
    <row r="981" spans="1:25" ht="27" thickBot="1" x14ac:dyDescent="0.3">
      <c r="B981" s="1903" t="s">
        <v>1555</v>
      </c>
      <c r="C981" s="1904"/>
      <c r="D981" s="1904"/>
      <c r="E981" s="1904"/>
      <c r="F981" s="1904"/>
      <c r="G981" s="1904"/>
      <c r="H981" s="1904"/>
      <c r="I981" s="1904"/>
      <c r="J981" s="1904"/>
      <c r="K981" s="1904"/>
      <c r="L981" s="1904"/>
      <c r="M981" s="1904"/>
      <c r="N981" s="461"/>
    </row>
    <row r="982" spans="1:25" ht="27" thickBot="1" x14ac:dyDescent="0.3">
      <c r="B982" s="462"/>
    </row>
    <row r="983" spans="1:25" ht="15.75" thickBot="1" x14ac:dyDescent="0.3">
      <c r="M983" s="58"/>
      <c r="N983" s="58"/>
    </row>
    <row r="984" spans="1:25" s="653" customFormat="1" ht="60" x14ac:dyDescent="0.25">
      <c r="B984" s="155" t="s">
        <v>34</v>
      </c>
      <c r="C984" s="155" t="s">
        <v>35</v>
      </c>
      <c r="D984" s="155" t="s">
        <v>36</v>
      </c>
      <c r="E984" s="155" t="s">
        <v>37</v>
      </c>
      <c r="F984" s="155" t="s">
        <v>38</v>
      </c>
      <c r="G984" s="155" t="s">
        <v>39</v>
      </c>
      <c r="H984" s="155" t="s">
        <v>40</v>
      </c>
      <c r="I984" s="155" t="s">
        <v>41</v>
      </c>
      <c r="J984" s="155" t="s">
        <v>42</v>
      </c>
      <c r="K984" s="155" t="s">
        <v>43</v>
      </c>
      <c r="L984" s="155" t="s">
        <v>44</v>
      </c>
      <c r="M984" s="157" t="s">
        <v>45</v>
      </c>
      <c r="N984" s="155" t="s">
        <v>46</v>
      </c>
      <c r="O984" s="155" t="s">
        <v>47</v>
      </c>
      <c r="P984" s="601" t="s">
        <v>49</v>
      </c>
    </row>
    <row r="985" spans="1:25" s="76" customFormat="1" x14ac:dyDescent="0.25">
      <c r="A985" s="62"/>
      <c r="B985" s="162" t="s">
        <v>1556</v>
      </c>
      <c r="C985" s="77"/>
      <c r="D985" s="77"/>
      <c r="E985" s="370"/>
      <c r="F985" s="79"/>
      <c r="G985" s="371"/>
      <c r="H985" s="80"/>
      <c r="I985" s="81"/>
      <c r="J985" s="82"/>
      <c r="K985" s="218"/>
      <c r="L985" s="218"/>
      <c r="M985" s="161"/>
      <c r="N985" s="161"/>
      <c r="O985" s="87"/>
      <c r="P985" s="74"/>
      <c r="Q985" s="75"/>
      <c r="R985" s="75"/>
      <c r="S985" s="75"/>
      <c r="T985" s="75"/>
      <c r="U985" s="75"/>
      <c r="V985" s="75"/>
      <c r="W985" s="75"/>
      <c r="X985" s="75"/>
      <c r="Y985" s="75"/>
    </row>
    <row r="986" spans="1:25" s="76" customFormat="1" x14ac:dyDescent="0.25">
      <c r="A986" s="62"/>
      <c r="B986" s="162"/>
      <c r="C986" s="77"/>
      <c r="D986" s="77"/>
      <c r="E986" s="78"/>
      <c r="F986" s="79"/>
      <c r="G986" s="371"/>
      <c r="H986" s="80"/>
      <c r="I986" s="81"/>
      <c r="J986" s="82"/>
      <c r="K986" s="218"/>
      <c r="L986" s="218"/>
      <c r="M986" s="161"/>
      <c r="N986" s="161"/>
      <c r="O986" s="87"/>
      <c r="P986" s="74"/>
      <c r="Q986" s="75"/>
      <c r="R986" s="75"/>
      <c r="S986" s="75"/>
      <c r="T986" s="75"/>
      <c r="U986" s="75"/>
      <c r="V986" s="75"/>
      <c r="W986" s="75"/>
      <c r="X986" s="75"/>
      <c r="Y986" s="75"/>
    </row>
    <row r="987" spans="1:25" x14ac:dyDescent="0.25">
      <c r="B987" s="77"/>
      <c r="C987" s="100"/>
      <c r="D987" s="103"/>
      <c r="E987" s="419"/>
      <c r="F987" s="103"/>
      <c r="G987" s="103"/>
      <c r="H987" s="100"/>
      <c r="I987" s="103"/>
      <c r="J987" s="100"/>
      <c r="K987" s="100"/>
      <c r="L987" s="100"/>
      <c r="M987" s="100"/>
      <c r="N987" s="100"/>
      <c r="O987" s="100"/>
    </row>
    <row r="988" spans="1:25" ht="18.75" x14ac:dyDescent="0.25">
      <c r="B988" s="100"/>
      <c r="C988" s="171" t="s">
        <v>1531</v>
      </c>
      <c r="H988" s="110"/>
      <c r="I988" s="111"/>
      <c r="J988" s="110"/>
      <c r="K988" s="110"/>
      <c r="L988" s="110"/>
      <c r="M988" s="110"/>
      <c r="N988" s="100"/>
      <c r="O988" s="100"/>
    </row>
    <row r="989" spans="1:25" x14ac:dyDescent="0.25">
      <c r="B989" s="106" t="s">
        <v>154</v>
      </c>
    </row>
    <row r="990" spans="1:25" ht="15.75" thickBot="1" x14ac:dyDescent="0.3"/>
    <row r="991" spans="1:25" ht="30.75" thickBot="1" x14ac:dyDescent="0.3">
      <c r="C991" s="199" t="s">
        <v>167</v>
      </c>
      <c r="D991" s="233" t="s">
        <v>28</v>
      </c>
      <c r="E991" s="199" t="s">
        <v>205</v>
      </c>
    </row>
    <row r="992" spans="1:25" x14ac:dyDescent="0.25">
      <c r="B992" s="233" t="s">
        <v>166</v>
      </c>
      <c r="C992" s="237">
        <v>20</v>
      </c>
      <c r="D992" s="237">
        <v>0</v>
      </c>
      <c r="E992" s="1946">
        <v>0</v>
      </c>
    </row>
    <row r="993" spans="2:17" x14ac:dyDescent="0.25">
      <c r="B993" s="235" t="s">
        <v>206</v>
      </c>
      <c r="C993" s="671">
        <v>30</v>
      </c>
      <c r="D993" s="620">
        <v>0</v>
      </c>
      <c r="E993" s="1927"/>
      <c r="M993" s="372"/>
    </row>
    <row r="994" spans="2:17" ht="15.75" thickBot="1" x14ac:dyDescent="0.3">
      <c r="B994" s="235" t="s">
        <v>207</v>
      </c>
      <c r="C994" s="239">
        <v>40</v>
      </c>
      <c r="D994" s="239">
        <v>0</v>
      </c>
      <c r="E994" s="1947"/>
    </row>
    <row r="995" spans="2:17" s="137" customFormat="1" x14ac:dyDescent="0.25">
      <c r="B995" s="235" t="s">
        <v>208</v>
      </c>
      <c r="C995" s="174"/>
      <c r="D995" s="174"/>
      <c r="E995" s="174"/>
      <c r="F995" s="175"/>
      <c r="G995" s="175"/>
      <c r="I995" s="175"/>
    </row>
    <row r="996" spans="2:17" s="137" customFormat="1" x14ac:dyDescent="0.25">
      <c r="B996" s="172"/>
      <c r="C996" s="174"/>
      <c r="D996" s="174"/>
      <c r="E996" s="174"/>
      <c r="F996" s="175"/>
      <c r="G996" s="175"/>
      <c r="I996" s="175"/>
    </row>
    <row r="997" spans="2:17" ht="26.25" x14ac:dyDescent="0.25">
      <c r="B997" s="2090" t="s">
        <v>1557</v>
      </c>
      <c r="C997" s="2090"/>
      <c r="D997" s="2090"/>
      <c r="E997" s="2090"/>
      <c r="F997" s="2090"/>
      <c r="G997" s="2090"/>
      <c r="H997" s="2090"/>
      <c r="I997" s="2090"/>
      <c r="J997" s="2090"/>
      <c r="K997" s="2090"/>
      <c r="L997" s="2090"/>
      <c r="M997" s="2090"/>
      <c r="N997" s="2090"/>
      <c r="O997" s="2090"/>
      <c r="P997" s="2090"/>
    </row>
    <row r="998" spans="2:17" x14ac:dyDescent="0.25">
      <c r="C998" s="2"/>
      <c r="D998" s="1"/>
      <c r="K998" s="653"/>
    </row>
    <row r="999" spans="2:17" ht="75" x14ac:dyDescent="0.25">
      <c r="B999" s="601" t="s">
        <v>95</v>
      </c>
      <c r="C999" s="2084" t="s">
        <v>96</v>
      </c>
      <c r="D999" s="1896" t="s">
        <v>97</v>
      </c>
      <c r="E999" s="1896" t="s">
        <v>98</v>
      </c>
      <c r="F999" s="1896" t="s">
        <v>99</v>
      </c>
      <c r="G999" s="1896" t="s">
        <v>100</v>
      </c>
      <c r="H999" s="1896" t="s">
        <v>101</v>
      </c>
      <c r="I999" s="1896" t="s">
        <v>102</v>
      </c>
      <c r="J999" s="1898" t="s">
        <v>103</v>
      </c>
      <c r="K999" s="1899"/>
      <c r="L999" s="1900"/>
      <c r="M999" s="656" t="s">
        <v>104</v>
      </c>
      <c r="N999" s="656" t="s">
        <v>105</v>
      </c>
      <c r="O999" s="656" t="s">
        <v>106</v>
      </c>
      <c r="P999" s="1898" t="s">
        <v>81</v>
      </c>
      <c r="Q999" s="1900"/>
    </row>
    <row r="1000" spans="2:17" ht="30" x14ac:dyDescent="0.25">
      <c r="B1000" s="602"/>
      <c r="C1000" s="2085"/>
      <c r="D1000" s="1897"/>
      <c r="E1000" s="1897"/>
      <c r="F1000" s="1897"/>
      <c r="G1000" s="1897"/>
      <c r="H1000" s="1897"/>
      <c r="I1000" s="1897"/>
      <c r="J1000" s="176" t="s">
        <v>107</v>
      </c>
      <c r="K1000" s="177" t="s">
        <v>108</v>
      </c>
      <c r="L1000" s="176" t="s">
        <v>109</v>
      </c>
      <c r="M1000" s="656"/>
      <c r="N1000" s="656"/>
      <c r="O1000" s="656"/>
      <c r="P1000" s="603"/>
      <c r="Q1000" s="604"/>
    </row>
    <row r="1001" spans="2:17" ht="30" x14ac:dyDescent="0.25">
      <c r="B1001" s="2008" t="s">
        <v>1558</v>
      </c>
      <c r="C1001" s="1885" t="s">
        <v>1559</v>
      </c>
      <c r="D1001" s="1924" t="s">
        <v>1560</v>
      </c>
      <c r="E1001" s="1885">
        <v>25910363</v>
      </c>
      <c r="F1001" s="1924" t="s">
        <v>1508</v>
      </c>
      <c r="G1001" s="1924" t="s">
        <v>130</v>
      </c>
      <c r="H1001" s="1930">
        <v>37176</v>
      </c>
      <c r="I1001" s="1942" t="s">
        <v>86</v>
      </c>
      <c r="J1001" s="622" t="s">
        <v>1561</v>
      </c>
      <c r="K1001" s="1372" t="s">
        <v>4607</v>
      </c>
      <c r="L1001" s="51" t="s">
        <v>20</v>
      </c>
      <c r="M1001" s="1924" t="s">
        <v>19</v>
      </c>
      <c r="N1001" s="1924" t="s">
        <v>20</v>
      </c>
      <c r="O1001" s="1924" t="s">
        <v>19</v>
      </c>
      <c r="P1001" s="2153"/>
      <c r="Q1001" s="2153"/>
    </row>
    <row r="1002" spans="2:17" ht="30" x14ac:dyDescent="0.25">
      <c r="B1002" s="2009"/>
      <c r="C1002" s="1927"/>
      <c r="D1002" s="1925"/>
      <c r="E1002" s="1927"/>
      <c r="F1002" s="1925"/>
      <c r="G1002" s="1925"/>
      <c r="H1002" s="1931"/>
      <c r="I1002" s="1944"/>
      <c r="J1002" s="611" t="s">
        <v>193</v>
      </c>
      <c r="K1002" s="617" t="s">
        <v>1562</v>
      </c>
      <c r="L1002" s="621" t="s">
        <v>19</v>
      </c>
      <c r="M1002" s="1925"/>
      <c r="N1002" s="1925"/>
      <c r="O1002" s="1925"/>
      <c r="P1002" s="2153"/>
      <c r="Q1002" s="2153"/>
    </row>
    <row r="1003" spans="2:17" ht="30" x14ac:dyDescent="0.25">
      <c r="B1003" s="2010"/>
      <c r="C1003" s="1886"/>
      <c r="D1003" s="1926"/>
      <c r="E1003" s="1886"/>
      <c r="F1003" s="1926"/>
      <c r="G1003" s="1926"/>
      <c r="H1003" s="1932"/>
      <c r="I1003" s="1943"/>
      <c r="J1003" s="611" t="s">
        <v>1563</v>
      </c>
      <c r="K1003" s="617"/>
      <c r="L1003" s="621"/>
      <c r="M1003" s="1926"/>
      <c r="N1003" s="1926"/>
      <c r="O1003" s="1926"/>
      <c r="P1003" s="2153"/>
      <c r="Q1003" s="2153"/>
    </row>
    <row r="1004" spans="2:17" ht="60" x14ac:dyDescent="0.25">
      <c r="B1004" s="651" t="s">
        <v>887</v>
      </c>
      <c r="C1004" s="622" t="s">
        <v>1559</v>
      </c>
      <c r="D1004" s="622" t="s">
        <v>1564</v>
      </c>
      <c r="E1004" s="620">
        <v>50959868</v>
      </c>
      <c r="F1004" s="622" t="s">
        <v>1565</v>
      </c>
      <c r="G1004" s="622" t="s">
        <v>130</v>
      </c>
      <c r="H1004" s="623">
        <v>37176</v>
      </c>
      <c r="I1004" s="621" t="s">
        <v>86</v>
      </c>
      <c r="J1004" s="611" t="s">
        <v>193</v>
      </c>
      <c r="K1004" s="617" t="s">
        <v>1566</v>
      </c>
      <c r="L1004" s="621" t="s">
        <v>19</v>
      </c>
      <c r="M1004" s="622" t="s">
        <v>19</v>
      </c>
      <c r="N1004" s="622" t="s">
        <v>19</v>
      </c>
      <c r="O1004" s="622" t="s">
        <v>19</v>
      </c>
      <c r="P1004" s="2153"/>
      <c r="Q1004" s="2153"/>
    </row>
    <row r="1005" spans="2:17" ht="45" x14ac:dyDescent="0.25">
      <c r="B1005" s="651" t="s">
        <v>893</v>
      </c>
      <c r="C1005" s="622" t="s">
        <v>1559</v>
      </c>
      <c r="D1005" s="613" t="s">
        <v>1567</v>
      </c>
      <c r="E1005" s="598">
        <v>35145166</v>
      </c>
      <c r="F1005" s="613" t="s">
        <v>213</v>
      </c>
      <c r="G1005" s="613" t="s">
        <v>253</v>
      </c>
      <c r="H1005" s="616">
        <v>41071</v>
      </c>
      <c r="I1005" s="618" t="s">
        <v>86</v>
      </c>
      <c r="J1005" s="611" t="s">
        <v>1568</v>
      </c>
      <c r="K1005" s="617" t="s">
        <v>1569</v>
      </c>
      <c r="L1005" s="618" t="s">
        <v>19</v>
      </c>
      <c r="M1005" s="622" t="s">
        <v>19</v>
      </c>
      <c r="N1005" s="622" t="s">
        <v>19</v>
      </c>
      <c r="O1005" s="622" t="s">
        <v>19</v>
      </c>
      <c r="P1005" s="2088"/>
      <c r="Q1005" s="2089"/>
    </row>
    <row r="1006" spans="2:17" x14ac:dyDescent="0.25">
      <c r="C1006" s="2058"/>
    </row>
    <row r="1007" spans="2:17" ht="15.75" thickBot="1" x14ac:dyDescent="0.3">
      <c r="B1007" s="242" t="s">
        <v>1201</v>
      </c>
      <c r="C1007" s="2059"/>
      <c r="D1007" s="670"/>
      <c r="E1007" s="670"/>
      <c r="F1007" s="202"/>
      <c r="G1007" s="202"/>
    </row>
    <row r="1008" spans="2:17" ht="30" x14ac:dyDescent="0.25">
      <c r="B1008" s="55" t="s">
        <v>18</v>
      </c>
      <c r="C1008" s="55" t="s">
        <v>166</v>
      </c>
      <c r="D1008" s="656" t="s">
        <v>167</v>
      </c>
      <c r="E1008" s="55" t="s">
        <v>28</v>
      </c>
      <c r="F1008" s="199" t="s">
        <v>168</v>
      </c>
      <c r="G1008" s="463"/>
    </row>
    <row r="1009" spans="2:17" ht="108" x14ac:dyDescent="0.2">
      <c r="B1009" s="2265" t="s">
        <v>169</v>
      </c>
      <c r="C1009" s="201" t="s">
        <v>170</v>
      </c>
      <c r="D1009" s="620">
        <v>25</v>
      </c>
      <c r="E1009" s="620">
        <v>0</v>
      </c>
      <c r="F1009" s="2073">
        <f>+E1009+E1010+E1011</f>
        <v>35</v>
      </c>
      <c r="G1009" s="202"/>
    </row>
    <row r="1010" spans="2:17" ht="96" x14ac:dyDescent="0.2">
      <c r="B1010" s="2266"/>
      <c r="C1010" s="201" t="s">
        <v>171</v>
      </c>
      <c r="D1010" s="622">
        <v>25</v>
      </c>
      <c r="E1010" s="620">
        <v>25</v>
      </c>
      <c r="F1010" s="2074"/>
      <c r="G1010" s="202"/>
    </row>
    <row r="1011" spans="2:17" ht="60" x14ac:dyDescent="0.2">
      <c r="B1011" s="2267"/>
      <c r="C1011" s="201" t="s">
        <v>172</v>
      </c>
      <c r="D1011" s="620">
        <v>10</v>
      </c>
      <c r="E1011" s="620">
        <v>10</v>
      </c>
      <c r="F1011" s="2075"/>
      <c r="G1011" s="202"/>
    </row>
    <row r="1013" spans="2:17" x14ac:dyDescent="0.25">
      <c r="B1013" s="2090" t="s">
        <v>1570</v>
      </c>
      <c r="C1013" s="2090"/>
      <c r="D1013" s="2090"/>
      <c r="E1013" s="2090"/>
      <c r="F1013" s="2090"/>
      <c r="G1013" s="2090"/>
      <c r="H1013" s="2090"/>
      <c r="I1013" s="2090"/>
      <c r="J1013" s="2090"/>
      <c r="K1013" s="2090"/>
      <c r="L1013" s="2090"/>
      <c r="M1013" s="2090"/>
      <c r="N1013" s="2090"/>
      <c r="O1013" s="2090"/>
      <c r="P1013" s="2090"/>
    </row>
    <row r="1014" spans="2:17" x14ac:dyDescent="0.25">
      <c r="B1014" s="2090"/>
      <c r="C1014" s="2090"/>
      <c r="D1014" s="2090"/>
      <c r="E1014" s="2090"/>
      <c r="F1014" s="2090"/>
      <c r="G1014" s="2090"/>
      <c r="H1014" s="2090"/>
      <c r="I1014" s="2090"/>
      <c r="J1014" s="2090"/>
      <c r="K1014" s="2090"/>
      <c r="L1014" s="2090"/>
      <c r="M1014" s="2090"/>
      <c r="N1014" s="2090"/>
      <c r="O1014" s="2090"/>
      <c r="P1014" s="2090"/>
    </row>
    <row r="1015" spans="2:17" ht="75" x14ac:dyDescent="0.25">
      <c r="B1015" s="601" t="s">
        <v>95</v>
      </c>
      <c r="C1015" s="2084" t="s">
        <v>96</v>
      </c>
      <c r="D1015" s="1896" t="s">
        <v>97</v>
      </c>
      <c r="E1015" s="1896" t="s">
        <v>98</v>
      </c>
      <c r="F1015" s="1896" t="s">
        <v>99</v>
      </c>
      <c r="G1015" s="1896" t="s">
        <v>100</v>
      </c>
      <c r="H1015" s="1896" t="s">
        <v>101</v>
      </c>
      <c r="I1015" s="1896" t="s">
        <v>102</v>
      </c>
      <c r="J1015" s="1898" t="s">
        <v>103</v>
      </c>
      <c r="K1015" s="1899"/>
      <c r="L1015" s="1900"/>
      <c r="M1015" s="656" t="s">
        <v>104</v>
      </c>
      <c r="N1015" s="656" t="s">
        <v>105</v>
      </c>
      <c r="O1015" s="656" t="s">
        <v>106</v>
      </c>
      <c r="P1015" s="1898" t="s">
        <v>81</v>
      </c>
      <c r="Q1015" s="1900"/>
    </row>
    <row r="1016" spans="2:17" ht="30" x14ac:dyDescent="0.25">
      <c r="B1016" s="602"/>
      <c r="C1016" s="2085"/>
      <c r="D1016" s="1897"/>
      <c r="E1016" s="1897"/>
      <c r="F1016" s="1897"/>
      <c r="G1016" s="1897"/>
      <c r="H1016" s="1897"/>
      <c r="I1016" s="1897"/>
      <c r="J1016" s="176" t="s">
        <v>107</v>
      </c>
      <c r="K1016" s="177" t="s">
        <v>108</v>
      </c>
      <c r="L1016" s="176" t="s">
        <v>109</v>
      </c>
      <c r="M1016" s="656"/>
      <c r="N1016" s="656"/>
      <c r="O1016" s="656"/>
      <c r="P1016" s="603"/>
      <c r="Q1016" s="604"/>
    </row>
    <row r="1017" spans="2:17" ht="30" x14ac:dyDescent="0.25">
      <c r="B1017" s="2008" t="s">
        <v>388</v>
      </c>
      <c r="C1017" s="1924" t="s">
        <v>1571</v>
      </c>
      <c r="D1017" s="2279" t="s">
        <v>1572</v>
      </c>
      <c r="E1017" s="2079">
        <v>25913250</v>
      </c>
      <c r="F1017" s="1924" t="s">
        <v>1573</v>
      </c>
      <c r="G1017" s="1924" t="s">
        <v>578</v>
      </c>
      <c r="H1017" s="1930" t="s">
        <v>1574</v>
      </c>
      <c r="I1017" s="1942" t="s">
        <v>86</v>
      </c>
      <c r="J1017" s="299" t="s">
        <v>193</v>
      </c>
      <c r="K1017" s="299" t="s">
        <v>1575</v>
      </c>
      <c r="L1017" s="51" t="s">
        <v>146</v>
      </c>
      <c r="M1017" s="1924" t="s">
        <v>19</v>
      </c>
      <c r="N1017" s="1924" t="s">
        <v>19</v>
      </c>
      <c r="O1017" s="1924" t="s">
        <v>19</v>
      </c>
      <c r="P1017" s="1909"/>
    </row>
    <row r="1018" spans="2:17" ht="30" x14ac:dyDescent="0.25">
      <c r="B1018" s="2009"/>
      <c r="C1018" s="1925"/>
      <c r="D1018" s="2289"/>
      <c r="E1018" s="2083"/>
      <c r="F1018" s="1925"/>
      <c r="G1018" s="1925"/>
      <c r="H1018" s="1931"/>
      <c r="I1018" s="1944"/>
      <c r="J1018" s="299" t="s">
        <v>193</v>
      </c>
      <c r="K1018" s="299" t="s">
        <v>1576</v>
      </c>
      <c r="L1018" s="621" t="s">
        <v>146</v>
      </c>
      <c r="M1018" s="1925"/>
      <c r="N1018" s="1925"/>
      <c r="O1018" s="1925"/>
      <c r="P1018" s="1910"/>
    </row>
    <row r="1019" spans="2:17" ht="45" x14ac:dyDescent="0.25">
      <c r="B1019" s="2010"/>
      <c r="C1019" s="1926"/>
      <c r="D1019" s="2280"/>
      <c r="E1019" s="2080"/>
      <c r="F1019" s="1926"/>
      <c r="G1019" s="1926"/>
      <c r="H1019" s="1932"/>
      <c r="I1019" s="1943"/>
      <c r="J1019" s="442" t="s">
        <v>1577</v>
      </c>
      <c r="K1019" s="464" t="s">
        <v>1578</v>
      </c>
      <c r="L1019" s="621" t="s">
        <v>146</v>
      </c>
      <c r="M1019" s="1926"/>
      <c r="N1019" s="1926"/>
      <c r="O1019" s="1926"/>
      <c r="P1019" s="1911"/>
    </row>
    <row r="1020" spans="2:17" ht="30" x14ac:dyDescent="0.25">
      <c r="B1020" s="2008" t="s">
        <v>887</v>
      </c>
      <c r="C1020" s="1924" t="s">
        <v>1571</v>
      </c>
      <c r="D1020" s="2279" t="s">
        <v>1579</v>
      </c>
      <c r="E1020" s="2079">
        <v>25911849</v>
      </c>
      <c r="F1020" s="1924" t="s">
        <v>1580</v>
      </c>
      <c r="G1020" s="1924" t="s">
        <v>130</v>
      </c>
      <c r="H1020" s="1930">
        <v>38337</v>
      </c>
      <c r="I1020" s="1942" t="s">
        <v>86</v>
      </c>
      <c r="J1020" s="442" t="s">
        <v>193</v>
      </c>
      <c r="K1020" s="299" t="s">
        <v>1576</v>
      </c>
      <c r="L1020" s="621" t="s">
        <v>146</v>
      </c>
      <c r="M1020" s="1924" t="s">
        <v>19</v>
      </c>
      <c r="N1020" s="1924" t="s">
        <v>20</v>
      </c>
      <c r="O1020" s="1924" t="s">
        <v>19</v>
      </c>
      <c r="P1020" s="1909" t="s">
        <v>1581</v>
      </c>
    </row>
    <row r="1021" spans="2:17" ht="45" x14ac:dyDescent="0.25">
      <c r="B1021" s="2009"/>
      <c r="C1021" s="1925"/>
      <c r="D1021" s="2289"/>
      <c r="E1021" s="2083"/>
      <c r="F1021" s="1925"/>
      <c r="G1021" s="1925"/>
      <c r="H1021" s="1931"/>
      <c r="I1021" s="1944"/>
      <c r="J1021" s="442" t="s">
        <v>1582</v>
      </c>
      <c r="K1021" s="465"/>
      <c r="L1021" s="618"/>
      <c r="M1021" s="1925"/>
      <c r="N1021" s="1925"/>
      <c r="O1021" s="1925"/>
      <c r="P1021" s="1910"/>
    </row>
    <row r="1022" spans="2:17" ht="45" x14ac:dyDescent="0.25">
      <c r="B1022" s="2010"/>
      <c r="C1022" s="1926"/>
      <c r="D1022" s="2280"/>
      <c r="E1022" s="2080"/>
      <c r="F1022" s="1926"/>
      <c r="G1022" s="1926"/>
      <c r="H1022" s="1932"/>
      <c r="I1022" s="1943"/>
      <c r="J1022" s="442" t="s">
        <v>1577</v>
      </c>
      <c r="K1022" s="464" t="s">
        <v>1578</v>
      </c>
      <c r="L1022" s="618" t="s">
        <v>146</v>
      </c>
      <c r="M1022" s="1926"/>
      <c r="N1022" s="1926"/>
      <c r="O1022" s="1926"/>
      <c r="P1022" s="1911"/>
    </row>
    <row r="1023" spans="2:17" ht="45" x14ac:dyDescent="0.25">
      <c r="B1023" s="329" t="s">
        <v>893</v>
      </c>
      <c r="C1023" s="622" t="s">
        <v>1571</v>
      </c>
      <c r="D1023" s="667" t="s">
        <v>1567</v>
      </c>
      <c r="E1023" s="644">
        <v>35145166</v>
      </c>
      <c r="F1023" s="613" t="s">
        <v>213</v>
      </c>
      <c r="G1023" s="613" t="s">
        <v>253</v>
      </c>
      <c r="H1023" s="616">
        <v>41071</v>
      </c>
      <c r="I1023" s="618" t="s">
        <v>86</v>
      </c>
      <c r="J1023" s="611" t="s">
        <v>1568</v>
      </c>
      <c r="K1023" s="617" t="s">
        <v>1569</v>
      </c>
      <c r="L1023" s="618" t="s">
        <v>19</v>
      </c>
      <c r="M1023" s="622" t="s">
        <v>19</v>
      </c>
      <c r="N1023" s="622" t="s">
        <v>19</v>
      </c>
      <c r="O1023" s="622" t="s">
        <v>19</v>
      </c>
      <c r="P1023" s="668"/>
      <c r="Q1023" s="668"/>
    </row>
    <row r="1025" spans="2:17" ht="15.75" thickBot="1" x14ac:dyDescent="0.25">
      <c r="C1025" s="204"/>
      <c r="D1025" s="670"/>
      <c r="E1025" s="670"/>
      <c r="F1025" s="202"/>
      <c r="G1025" s="202"/>
    </row>
    <row r="1026" spans="2:17" ht="30" x14ac:dyDescent="0.25">
      <c r="B1026" s="55" t="s">
        <v>18</v>
      </c>
      <c r="C1026" s="55" t="s">
        <v>166</v>
      </c>
      <c r="D1026" s="656" t="s">
        <v>167</v>
      </c>
      <c r="E1026" s="55" t="s">
        <v>28</v>
      </c>
      <c r="F1026" s="199" t="s">
        <v>168</v>
      </c>
      <c r="G1026" s="463"/>
    </row>
    <row r="1027" spans="2:17" ht="108" x14ac:dyDescent="0.2">
      <c r="B1027" s="2265" t="s">
        <v>169</v>
      </c>
      <c r="C1027" s="201" t="s">
        <v>170</v>
      </c>
      <c r="D1027" s="620">
        <v>25</v>
      </c>
      <c r="E1027" s="620">
        <v>25</v>
      </c>
      <c r="F1027" s="2073">
        <f>+E1027+E1028+E1029</f>
        <v>35</v>
      </c>
      <c r="G1027" s="202"/>
    </row>
    <row r="1028" spans="2:17" ht="96" x14ac:dyDescent="0.25">
      <c r="B1028" s="2266"/>
      <c r="C1028" s="466" t="s">
        <v>171</v>
      </c>
      <c r="D1028" s="622">
        <v>25</v>
      </c>
      <c r="E1028" s="620">
        <v>0</v>
      </c>
      <c r="F1028" s="2074"/>
      <c r="G1028" s="202"/>
    </row>
    <row r="1029" spans="2:17" ht="60" x14ac:dyDescent="0.2">
      <c r="B1029" s="2267"/>
      <c r="C1029" s="201" t="s">
        <v>172</v>
      </c>
      <c r="D1029" s="620">
        <v>10</v>
      </c>
      <c r="E1029" s="620">
        <v>10</v>
      </c>
      <c r="F1029" s="2075"/>
      <c r="G1029" s="202"/>
    </row>
    <row r="1031" spans="2:17" ht="26.25" x14ac:dyDescent="0.25">
      <c r="B1031" s="2090" t="s">
        <v>1583</v>
      </c>
      <c r="C1031" s="2090"/>
      <c r="D1031" s="2090"/>
      <c r="E1031" s="2090"/>
      <c r="F1031" s="2090"/>
      <c r="G1031" s="2090"/>
      <c r="H1031" s="2090"/>
      <c r="I1031" s="2090"/>
      <c r="J1031" s="2090"/>
      <c r="K1031" s="2090"/>
      <c r="L1031" s="2090"/>
      <c r="M1031" s="2090"/>
      <c r="N1031" s="2090"/>
      <c r="O1031" s="2090"/>
      <c r="P1031" s="2090"/>
    </row>
    <row r="1032" spans="2:17" x14ac:dyDescent="0.25">
      <c r="C1032" s="2"/>
      <c r="D1032" s="1"/>
      <c r="K1032" s="653"/>
    </row>
    <row r="1033" spans="2:17" ht="75" x14ac:dyDescent="0.25">
      <c r="B1033" s="601" t="s">
        <v>95</v>
      </c>
      <c r="C1033" s="2084" t="s">
        <v>96</v>
      </c>
      <c r="D1033" s="1896" t="s">
        <v>97</v>
      </c>
      <c r="E1033" s="1896" t="s">
        <v>98</v>
      </c>
      <c r="F1033" s="1896" t="s">
        <v>99</v>
      </c>
      <c r="G1033" s="1896" t="s">
        <v>100</v>
      </c>
      <c r="H1033" s="1896" t="s">
        <v>101</v>
      </c>
      <c r="I1033" s="1896" t="s">
        <v>102</v>
      </c>
      <c r="J1033" s="1898" t="s">
        <v>103</v>
      </c>
      <c r="K1033" s="1899"/>
      <c r="L1033" s="1900"/>
      <c r="M1033" s="656" t="s">
        <v>104</v>
      </c>
      <c r="N1033" s="656" t="s">
        <v>105</v>
      </c>
      <c r="O1033" s="656" t="s">
        <v>106</v>
      </c>
      <c r="P1033" s="1898" t="s">
        <v>81</v>
      </c>
      <c r="Q1033" s="1900"/>
    </row>
    <row r="1034" spans="2:17" ht="30" x14ac:dyDescent="0.25">
      <c r="B1034" s="602"/>
      <c r="C1034" s="2085"/>
      <c r="D1034" s="1897"/>
      <c r="E1034" s="1897"/>
      <c r="F1034" s="1897"/>
      <c r="G1034" s="1897"/>
      <c r="H1034" s="1897"/>
      <c r="I1034" s="1897"/>
      <c r="J1034" s="176" t="s">
        <v>107</v>
      </c>
      <c r="K1034" s="177" t="s">
        <v>108</v>
      </c>
      <c r="L1034" s="176" t="s">
        <v>109</v>
      </c>
      <c r="M1034" s="656"/>
      <c r="N1034" s="656"/>
      <c r="O1034" s="656"/>
      <c r="P1034" s="603"/>
      <c r="Q1034" s="604"/>
    </row>
    <row r="1035" spans="2:17" ht="30" x14ac:dyDescent="0.25">
      <c r="B1035" s="635" t="s">
        <v>1584</v>
      </c>
      <c r="C1035" s="1924" t="s">
        <v>956</v>
      </c>
      <c r="D1035" s="1999" t="s">
        <v>1585</v>
      </c>
      <c r="E1035" s="2057">
        <v>25914910</v>
      </c>
      <c r="F1035" s="1924" t="s">
        <v>245</v>
      </c>
      <c r="G1035" s="1924" t="s">
        <v>188</v>
      </c>
      <c r="H1035" s="1930">
        <v>37232</v>
      </c>
      <c r="I1035" s="1942" t="s">
        <v>86</v>
      </c>
      <c r="J1035" s="1945" t="s">
        <v>1586</v>
      </c>
      <c r="K1035" s="1949" t="s">
        <v>1587</v>
      </c>
      <c r="L1035" s="1945" t="s">
        <v>146</v>
      </c>
      <c r="M1035" s="1949" t="s">
        <v>19</v>
      </c>
      <c r="N1035" s="1924" t="s">
        <v>19</v>
      </c>
      <c r="O1035" s="1924" t="s">
        <v>19</v>
      </c>
      <c r="P1035" s="1909" t="s">
        <v>1588</v>
      </c>
    </row>
    <row r="1036" spans="2:17" x14ac:dyDescent="0.25">
      <c r="B1036" s="636"/>
      <c r="C1036" s="1925"/>
      <c r="D1036" s="2000"/>
      <c r="E1036" s="2058"/>
      <c r="F1036" s="1925"/>
      <c r="G1036" s="1925"/>
      <c r="H1036" s="1931"/>
      <c r="I1036" s="1944"/>
      <c r="J1036" s="1945"/>
      <c r="K1036" s="1949"/>
      <c r="L1036" s="1945"/>
      <c r="M1036" s="1949"/>
      <c r="N1036" s="1925"/>
      <c r="O1036" s="1925"/>
      <c r="P1036" s="1910"/>
    </row>
    <row r="1037" spans="2:17" x14ac:dyDescent="0.25">
      <c r="B1037" s="637"/>
      <c r="C1037" s="1926"/>
      <c r="D1037" s="2001"/>
      <c r="E1037" s="2059"/>
      <c r="F1037" s="1926"/>
      <c r="G1037" s="1926"/>
      <c r="H1037" s="1932"/>
      <c r="I1037" s="1943"/>
      <c r="J1037" s="1945"/>
      <c r="K1037" s="1949"/>
      <c r="L1037" s="1945"/>
      <c r="M1037" s="1949"/>
      <c r="N1037" s="1926"/>
      <c r="O1037" s="1926"/>
      <c r="P1037" s="1911"/>
    </row>
    <row r="1038" spans="2:17" s="116" customFormat="1" x14ac:dyDescent="0.25">
      <c r="B1038" s="607" t="s">
        <v>1589</v>
      </c>
      <c r="C1038" s="1909" t="s">
        <v>956</v>
      </c>
      <c r="D1038" s="1909" t="s">
        <v>1590</v>
      </c>
      <c r="E1038" s="2276">
        <v>25914516</v>
      </c>
      <c r="F1038" s="1909" t="s">
        <v>1565</v>
      </c>
      <c r="G1038" s="1909" t="s">
        <v>130</v>
      </c>
      <c r="H1038" s="1906">
        <v>36840</v>
      </c>
      <c r="I1038" s="1909" t="s">
        <v>86</v>
      </c>
      <c r="J1038" s="1915" t="s">
        <v>1451</v>
      </c>
      <c r="K1038" s="1909" t="s">
        <v>1591</v>
      </c>
      <c r="L1038" s="1909" t="s">
        <v>146</v>
      </c>
      <c r="M1038" s="1909" t="s">
        <v>19</v>
      </c>
      <c r="N1038" s="1909" t="s">
        <v>19</v>
      </c>
      <c r="O1038" s="1909" t="s">
        <v>19</v>
      </c>
      <c r="P1038" s="1909"/>
    </row>
    <row r="1039" spans="2:17" s="116" customFormat="1" x14ac:dyDescent="0.25">
      <c r="B1039" s="608"/>
      <c r="C1039" s="1910"/>
      <c r="D1039" s="1910"/>
      <c r="E1039" s="2277"/>
      <c r="F1039" s="1910"/>
      <c r="G1039" s="1910"/>
      <c r="H1039" s="1907"/>
      <c r="I1039" s="1910"/>
      <c r="J1039" s="1917"/>
      <c r="K1039" s="1911"/>
      <c r="L1039" s="1910"/>
      <c r="M1039" s="1910"/>
      <c r="N1039" s="1910"/>
      <c r="O1039" s="1910"/>
      <c r="P1039" s="1910"/>
    </row>
    <row r="1040" spans="2:17" s="116" customFormat="1" ht="30" x14ac:dyDescent="0.25">
      <c r="B1040" s="124" t="s">
        <v>1592</v>
      </c>
      <c r="C1040" s="668" t="s">
        <v>1593</v>
      </c>
      <c r="D1040" s="668" t="s">
        <v>1567</v>
      </c>
      <c r="E1040" s="467">
        <v>35145166</v>
      </c>
      <c r="F1040" s="668" t="s">
        <v>213</v>
      </c>
      <c r="G1040" s="668" t="s">
        <v>1594</v>
      </c>
      <c r="H1040" s="355">
        <v>39640</v>
      </c>
      <c r="I1040" s="668" t="s">
        <v>86</v>
      </c>
      <c r="J1040" s="124"/>
      <c r="K1040" s="668"/>
      <c r="L1040" s="668"/>
      <c r="M1040" s="668" t="s">
        <v>19</v>
      </c>
      <c r="N1040" s="668" t="s">
        <v>19</v>
      </c>
      <c r="O1040" s="668" t="s">
        <v>19</v>
      </c>
      <c r="P1040" s="668"/>
    </row>
    <row r="1042" spans="2:17" ht="15.75" thickBot="1" x14ac:dyDescent="0.25">
      <c r="C1042" s="204"/>
      <c r="D1042" s="670"/>
      <c r="E1042" s="670"/>
      <c r="F1042" s="202"/>
      <c r="G1042" s="202"/>
    </row>
    <row r="1043" spans="2:17" ht="30" x14ac:dyDescent="0.25">
      <c r="B1043" s="55" t="s">
        <v>18</v>
      </c>
      <c r="C1043" s="55" t="s">
        <v>166</v>
      </c>
      <c r="D1043" s="656" t="s">
        <v>167</v>
      </c>
      <c r="E1043" s="55" t="s">
        <v>28</v>
      </c>
      <c r="F1043" s="199" t="s">
        <v>168</v>
      </c>
      <c r="G1043" s="463"/>
    </row>
    <row r="1044" spans="2:17" ht="108" x14ac:dyDescent="0.2">
      <c r="B1044" s="2265" t="s">
        <v>169</v>
      </c>
      <c r="C1044" s="201" t="s">
        <v>170</v>
      </c>
      <c r="D1044" s="620">
        <v>25</v>
      </c>
      <c r="E1044" s="620">
        <v>25</v>
      </c>
      <c r="F1044" s="2073">
        <f>+E1044+E1045+E1046</f>
        <v>60</v>
      </c>
      <c r="G1044" s="202"/>
    </row>
    <row r="1045" spans="2:17" ht="96" x14ac:dyDescent="0.2">
      <c r="B1045" s="2266"/>
      <c r="C1045" s="201" t="s">
        <v>171</v>
      </c>
      <c r="D1045" s="622">
        <v>25</v>
      </c>
      <c r="E1045" s="620">
        <v>25</v>
      </c>
      <c r="F1045" s="2074"/>
      <c r="G1045" s="202"/>
    </row>
    <row r="1046" spans="2:17" ht="60" x14ac:dyDescent="0.2">
      <c r="B1046" s="2267"/>
      <c r="C1046" s="201" t="s">
        <v>172</v>
      </c>
      <c r="D1046" s="620">
        <v>10</v>
      </c>
      <c r="E1046" s="620">
        <v>10</v>
      </c>
      <c r="F1046" s="2075"/>
      <c r="G1046" s="202"/>
    </row>
    <row r="1048" spans="2:17" ht="26.25" x14ac:dyDescent="0.25">
      <c r="B1048" s="1881" t="s">
        <v>1595</v>
      </c>
      <c r="C1048" s="1882"/>
      <c r="D1048" s="1882"/>
      <c r="E1048" s="1882"/>
      <c r="F1048" s="1882"/>
      <c r="G1048" s="1882"/>
      <c r="H1048" s="1882"/>
      <c r="I1048" s="1882"/>
      <c r="J1048" s="1882"/>
      <c r="K1048" s="1882"/>
      <c r="L1048" s="1882"/>
      <c r="M1048" s="1882"/>
      <c r="N1048" s="1882"/>
      <c r="O1048" s="1882"/>
      <c r="P1048" s="1882"/>
    </row>
    <row r="1049" spans="2:17" x14ac:dyDescent="0.25">
      <c r="C1049" s="2"/>
      <c r="D1049" s="1"/>
      <c r="K1049" s="653"/>
    </row>
    <row r="1050" spans="2:17" ht="75" x14ac:dyDescent="0.25">
      <c r="B1050" s="601" t="s">
        <v>95</v>
      </c>
      <c r="C1050" s="2084" t="s">
        <v>96</v>
      </c>
      <c r="D1050" s="1896" t="s">
        <v>97</v>
      </c>
      <c r="E1050" s="1896" t="s">
        <v>98</v>
      </c>
      <c r="F1050" s="1896" t="s">
        <v>99</v>
      </c>
      <c r="G1050" s="1896" t="s">
        <v>100</v>
      </c>
      <c r="H1050" s="1896" t="s">
        <v>101</v>
      </c>
      <c r="I1050" s="1896" t="s">
        <v>102</v>
      </c>
      <c r="J1050" s="1898" t="s">
        <v>103</v>
      </c>
      <c r="K1050" s="1899"/>
      <c r="L1050" s="1900"/>
      <c r="M1050" s="656" t="s">
        <v>104</v>
      </c>
      <c r="N1050" s="656" t="s">
        <v>105</v>
      </c>
      <c r="O1050" s="656" t="s">
        <v>106</v>
      </c>
      <c r="P1050" s="1898" t="s">
        <v>81</v>
      </c>
      <c r="Q1050" s="1900"/>
    </row>
    <row r="1051" spans="2:17" ht="30" x14ac:dyDescent="0.25">
      <c r="B1051" s="602"/>
      <c r="C1051" s="2085"/>
      <c r="D1051" s="1897"/>
      <c r="E1051" s="1897"/>
      <c r="F1051" s="1897"/>
      <c r="G1051" s="1897"/>
      <c r="H1051" s="1897"/>
      <c r="I1051" s="1897"/>
      <c r="J1051" s="176" t="s">
        <v>107</v>
      </c>
      <c r="K1051" s="177" t="s">
        <v>108</v>
      </c>
      <c r="L1051" s="176" t="s">
        <v>109</v>
      </c>
      <c r="M1051" s="656"/>
      <c r="N1051" s="656"/>
      <c r="O1051" s="656"/>
      <c r="P1051" s="603"/>
      <c r="Q1051" s="604"/>
    </row>
    <row r="1052" spans="2:17" ht="30" x14ac:dyDescent="0.25">
      <c r="B1052" s="1924" t="s">
        <v>1584</v>
      </c>
      <c r="C1052" s="1924" t="s">
        <v>246</v>
      </c>
      <c r="D1052" s="1924" t="s">
        <v>1596</v>
      </c>
      <c r="E1052" s="2079">
        <v>35143221</v>
      </c>
      <c r="F1052" s="1924" t="s">
        <v>124</v>
      </c>
      <c r="G1052" s="1924" t="s">
        <v>1597</v>
      </c>
      <c r="H1052" s="1930">
        <v>40896</v>
      </c>
      <c r="I1052" s="1942">
        <v>135062</v>
      </c>
      <c r="J1052" s="465" t="s">
        <v>1598</v>
      </c>
      <c r="K1052" s="465" t="s">
        <v>1599</v>
      </c>
      <c r="L1052" s="1" t="s">
        <v>146</v>
      </c>
      <c r="M1052" s="1924" t="s">
        <v>19</v>
      </c>
      <c r="N1052" s="1924" t="s">
        <v>19</v>
      </c>
      <c r="O1052" s="1924" t="s">
        <v>19</v>
      </c>
      <c r="P1052" s="1909"/>
    </row>
    <row r="1053" spans="2:17" ht="30" x14ac:dyDescent="0.25">
      <c r="B1053" s="1925"/>
      <c r="C1053" s="1925"/>
      <c r="D1053" s="1925"/>
      <c r="E1053" s="2083"/>
      <c r="F1053" s="1925"/>
      <c r="G1053" s="1925"/>
      <c r="H1053" s="1931"/>
      <c r="I1053" s="1944"/>
      <c r="J1053" s="465" t="s">
        <v>1598</v>
      </c>
      <c r="K1053" s="617" t="s">
        <v>1600</v>
      </c>
      <c r="L1053" s="1" t="s">
        <v>146</v>
      </c>
      <c r="M1053" s="1925"/>
      <c r="N1053" s="1925"/>
      <c r="O1053" s="1925"/>
      <c r="P1053" s="1910"/>
    </row>
    <row r="1054" spans="2:17" ht="30" x14ac:dyDescent="0.25">
      <c r="B1054" s="1925"/>
      <c r="C1054" s="1925"/>
      <c r="D1054" s="1925"/>
      <c r="E1054" s="2083"/>
      <c r="F1054" s="1925"/>
      <c r="G1054" s="1925"/>
      <c r="H1054" s="1931"/>
      <c r="I1054" s="1944"/>
      <c r="J1054" s="465" t="s">
        <v>1598</v>
      </c>
      <c r="K1054" s="617" t="s">
        <v>1601</v>
      </c>
      <c r="L1054" s="1" t="s">
        <v>146</v>
      </c>
      <c r="M1054" s="1925"/>
      <c r="N1054" s="1925"/>
      <c r="O1054" s="1925"/>
      <c r="P1054" s="1910"/>
    </row>
    <row r="1055" spans="2:17" ht="30" x14ac:dyDescent="0.25">
      <c r="B1055" s="1926"/>
      <c r="C1055" s="1926"/>
      <c r="D1055" s="1926"/>
      <c r="E1055" s="2080"/>
      <c r="F1055" s="1926"/>
      <c r="G1055" s="1926"/>
      <c r="H1055" s="1932"/>
      <c r="I1055" s="1943"/>
      <c r="J1055" s="465" t="s">
        <v>1602</v>
      </c>
      <c r="K1055" s="617" t="s">
        <v>1603</v>
      </c>
      <c r="L1055" s="1" t="s">
        <v>146</v>
      </c>
      <c r="M1055" s="1926"/>
      <c r="N1055" s="1926"/>
      <c r="O1055" s="1926"/>
      <c r="P1055" s="1911"/>
    </row>
    <row r="1056" spans="2:17" x14ac:dyDescent="0.25">
      <c r="B1056" s="636"/>
      <c r="C1056" s="612"/>
      <c r="D1056" s="612"/>
      <c r="E1056" s="646"/>
      <c r="F1056" s="612"/>
      <c r="G1056" s="612"/>
      <c r="H1056" s="615"/>
      <c r="I1056" s="619"/>
      <c r="J1056" s="611"/>
      <c r="K1056" s="617"/>
      <c r="L1056" s="617"/>
      <c r="M1056" s="612"/>
      <c r="N1056" s="612"/>
      <c r="O1056" s="612"/>
      <c r="P1056" s="608"/>
    </row>
    <row r="1057" spans="2:16" x14ac:dyDescent="0.25">
      <c r="B1057" s="636"/>
      <c r="C1057" s="612"/>
      <c r="D1057" s="612"/>
      <c r="E1057" s="646"/>
      <c r="F1057" s="612"/>
      <c r="G1057" s="612"/>
      <c r="H1057" s="615"/>
      <c r="I1057" s="619"/>
      <c r="J1057" s="611"/>
      <c r="K1057" s="617"/>
      <c r="L1057" s="617"/>
      <c r="M1057" s="612"/>
      <c r="N1057" s="612"/>
      <c r="O1057" s="612"/>
      <c r="P1057" s="608"/>
    </row>
    <row r="1058" spans="2:16" x14ac:dyDescent="0.25">
      <c r="B1058" s="636"/>
      <c r="C1058" s="612"/>
      <c r="D1058" s="612"/>
      <c r="E1058" s="646"/>
      <c r="F1058" s="612"/>
      <c r="G1058" s="612"/>
      <c r="H1058" s="615"/>
      <c r="I1058" s="619"/>
      <c r="J1058" s="611"/>
      <c r="K1058" s="617"/>
      <c r="L1058" s="617"/>
      <c r="M1058" s="612"/>
      <c r="N1058" s="612"/>
      <c r="O1058" s="612"/>
      <c r="P1058" s="608"/>
    </row>
    <row r="1059" spans="2:16" ht="60" x14ac:dyDescent="0.25">
      <c r="B1059" s="611" t="s">
        <v>1584</v>
      </c>
      <c r="C1059" s="612" t="s">
        <v>1604</v>
      </c>
      <c r="D1059" s="612" t="s">
        <v>1605</v>
      </c>
      <c r="E1059" s="646">
        <v>78733794</v>
      </c>
      <c r="F1059" s="612" t="s">
        <v>1606</v>
      </c>
      <c r="G1059" s="612" t="s">
        <v>200</v>
      </c>
      <c r="H1059" s="615">
        <v>38701</v>
      </c>
      <c r="I1059" s="619" t="s">
        <v>86</v>
      </c>
      <c r="J1059" s="611" t="s">
        <v>1607</v>
      </c>
      <c r="K1059" s="468" t="s">
        <v>1608</v>
      </c>
      <c r="L1059" s="468" t="s">
        <v>146</v>
      </c>
      <c r="M1059" s="612" t="s">
        <v>19</v>
      </c>
      <c r="N1059" s="612" t="s">
        <v>19</v>
      </c>
      <c r="O1059" s="612" t="s">
        <v>19</v>
      </c>
      <c r="P1059" s="608"/>
    </row>
    <row r="1060" spans="2:16" s="137" customFormat="1" ht="60" x14ac:dyDescent="0.25">
      <c r="B1060" s="648" t="s">
        <v>1589</v>
      </c>
      <c r="C1060" s="1924" t="s">
        <v>246</v>
      </c>
      <c r="D1060" s="1909" t="s">
        <v>1609</v>
      </c>
      <c r="E1060" s="2276">
        <v>1066177926</v>
      </c>
      <c r="F1060" s="1909" t="s">
        <v>1610</v>
      </c>
      <c r="G1060" s="1909" t="s">
        <v>130</v>
      </c>
      <c r="H1060" s="1963">
        <v>41122</v>
      </c>
      <c r="I1060" s="1959" t="s">
        <v>86</v>
      </c>
      <c r="J1060" s="611" t="s">
        <v>1607</v>
      </c>
      <c r="K1060" s="136" t="s">
        <v>1611</v>
      </c>
      <c r="L1060" s="2099" t="s">
        <v>146</v>
      </c>
      <c r="M1060" s="2099" t="s">
        <v>19</v>
      </c>
      <c r="N1060" s="2099" t="s">
        <v>19</v>
      </c>
      <c r="O1060" s="2099" t="s">
        <v>19</v>
      </c>
      <c r="P1060" s="1909"/>
    </row>
    <row r="1061" spans="2:16" s="116" customFormat="1" ht="60" x14ac:dyDescent="0.25">
      <c r="B1061" s="649"/>
      <c r="C1061" s="1925"/>
      <c r="D1061" s="1910"/>
      <c r="E1061" s="2277"/>
      <c r="F1061" s="1910"/>
      <c r="G1061" s="1910"/>
      <c r="H1061" s="2288"/>
      <c r="I1061" s="2287"/>
      <c r="J1061" s="611" t="s">
        <v>1607</v>
      </c>
      <c r="K1061" s="668" t="s">
        <v>1612</v>
      </c>
      <c r="L1061" s="2106"/>
      <c r="M1061" s="2106"/>
      <c r="N1061" s="2106"/>
      <c r="O1061" s="2106"/>
      <c r="P1061" s="1910"/>
    </row>
    <row r="1062" spans="2:16" s="116" customFormat="1" ht="60" x14ac:dyDescent="0.25">
      <c r="B1062" s="650"/>
      <c r="C1062" s="1926"/>
      <c r="D1062" s="1911"/>
      <c r="E1062" s="2278"/>
      <c r="F1062" s="1911"/>
      <c r="G1062" s="1911"/>
      <c r="H1062" s="1964"/>
      <c r="I1062" s="1960"/>
      <c r="J1062" s="611" t="s">
        <v>1607</v>
      </c>
      <c r="K1062" s="668" t="s">
        <v>1613</v>
      </c>
      <c r="L1062" s="2100"/>
      <c r="M1062" s="2100"/>
      <c r="N1062" s="2100"/>
      <c r="O1062" s="2100"/>
      <c r="P1062" s="1911"/>
    </row>
    <row r="1063" spans="2:16" s="116" customFormat="1" ht="60" x14ac:dyDescent="0.25">
      <c r="B1063" s="607" t="s">
        <v>1589</v>
      </c>
      <c r="C1063" s="650" t="s">
        <v>1604</v>
      </c>
      <c r="D1063" s="627" t="s">
        <v>1614</v>
      </c>
      <c r="E1063" s="469">
        <v>50960011</v>
      </c>
      <c r="F1063" s="627" t="s">
        <v>1615</v>
      </c>
      <c r="G1063" s="627"/>
      <c r="H1063" s="629"/>
      <c r="I1063" s="627"/>
      <c r="J1063" s="611" t="s">
        <v>1607</v>
      </c>
      <c r="K1063" s="668" t="s">
        <v>1616</v>
      </c>
      <c r="L1063" s="650" t="s">
        <v>146</v>
      </c>
      <c r="M1063" s="650" t="s">
        <v>19</v>
      </c>
      <c r="N1063" s="650" t="s">
        <v>19</v>
      </c>
      <c r="O1063" s="650" t="s">
        <v>19</v>
      </c>
      <c r="P1063" s="609"/>
    </row>
    <row r="1064" spans="2:16" s="116" customFormat="1" ht="30" x14ac:dyDescent="0.25">
      <c r="B1064" s="124" t="s">
        <v>1592</v>
      </c>
      <c r="C1064" s="668" t="s">
        <v>1593</v>
      </c>
      <c r="D1064" s="668" t="s">
        <v>1567</v>
      </c>
      <c r="E1064" s="467">
        <v>35145166</v>
      </c>
      <c r="F1064" s="668" t="s">
        <v>213</v>
      </c>
      <c r="G1064" s="668" t="s">
        <v>1594</v>
      </c>
      <c r="H1064" s="355">
        <v>39640</v>
      </c>
      <c r="I1064" s="668" t="s">
        <v>86</v>
      </c>
      <c r="J1064" s="124"/>
      <c r="K1064" s="668"/>
      <c r="L1064" s="668"/>
      <c r="M1064" s="668" t="s">
        <v>19</v>
      </c>
      <c r="N1064" s="668" t="s">
        <v>19</v>
      </c>
      <c r="O1064" s="668" t="s">
        <v>19</v>
      </c>
      <c r="P1064" s="668"/>
    </row>
    <row r="1066" spans="2:16" ht="15.75" thickBot="1" x14ac:dyDescent="0.25">
      <c r="C1066" s="204"/>
      <c r="D1066" s="670"/>
      <c r="E1066" s="670"/>
      <c r="F1066" s="202"/>
      <c r="G1066" s="202"/>
    </row>
    <row r="1067" spans="2:16" ht="30" x14ac:dyDescent="0.25">
      <c r="B1067" s="55" t="s">
        <v>18</v>
      </c>
      <c r="C1067" s="55" t="s">
        <v>166</v>
      </c>
      <c r="D1067" s="656" t="s">
        <v>167</v>
      </c>
      <c r="E1067" s="55" t="s">
        <v>28</v>
      </c>
      <c r="F1067" s="199" t="s">
        <v>168</v>
      </c>
      <c r="G1067" s="463"/>
    </row>
    <row r="1068" spans="2:16" ht="108" x14ac:dyDescent="0.2">
      <c r="B1068" s="2265" t="s">
        <v>169</v>
      </c>
      <c r="C1068" s="201" t="s">
        <v>170</v>
      </c>
      <c r="D1068" s="620">
        <v>25</v>
      </c>
      <c r="E1068" s="620">
        <v>25</v>
      </c>
      <c r="F1068" s="2073">
        <f>+E1068+E1069+E1070</f>
        <v>60</v>
      </c>
      <c r="G1068" s="202"/>
    </row>
    <row r="1069" spans="2:16" ht="96" x14ac:dyDescent="0.2">
      <c r="B1069" s="2266"/>
      <c r="C1069" s="201" t="s">
        <v>171</v>
      </c>
      <c r="D1069" s="622">
        <v>25</v>
      </c>
      <c r="E1069" s="620">
        <v>25</v>
      </c>
      <c r="F1069" s="2074"/>
      <c r="G1069" s="202"/>
    </row>
    <row r="1070" spans="2:16" ht="60" x14ac:dyDescent="0.2">
      <c r="B1070" s="2267"/>
      <c r="C1070" s="201" t="s">
        <v>172</v>
      </c>
      <c r="D1070" s="620">
        <v>10</v>
      </c>
      <c r="E1070" s="620">
        <v>10</v>
      </c>
      <c r="F1070" s="2075"/>
      <c r="G1070" s="202"/>
    </row>
    <row r="1072" spans="2:16" ht="26.25" x14ac:dyDescent="0.25">
      <c r="B1072" s="2090" t="s">
        <v>1617</v>
      </c>
      <c r="C1072" s="2090"/>
      <c r="D1072" s="2090"/>
      <c r="E1072" s="2090"/>
      <c r="F1072" s="2090"/>
      <c r="G1072" s="2090"/>
      <c r="H1072" s="2090"/>
      <c r="I1072" s="2090"/>
      <c r="J1072" s="2090"/>
      <c r="K1072" s="2090"/>
      <c r="L1072" s="2090"/>
      <c r="M1072" s="2090"/>
      <c r="N1072" s="2090"/>
      <c r="O1072" s="2090"/>
      <c r="P1072" s="2090"/>
    </row>
    <row r="1073" spans="2:17" x14ac:dyDescent="0.25">
      <c r="C1073" s="2"/>
      <c r="D1073" s="1"/>
      <c r="K1073" s="653"/>
    </row>
    <row r="1074" spans="2:17" ht="75" x14ac:dyDescent="0.25">
      <c r="B1074" s="601" t="s">
        <v>95</v>
      </c>
      <c r="C1074" s="2084" t="s">
        <v>96</v>
      </c>
      <c r="D1074" s="1896" t="s">
        <v>97</v>
      </c>
      <c r="E1074" s="1896" t="s">
        <v>98</v>
      </c>
      <c r="F1074" s="1896" t="s">
        <v>99</v>
      </c>
      <c r="G1074" s="1896" t="s">
        <v>100</v>
      </c>
      <c r="H1074" s="1896" t="s">
        <v>101</v>
      </c>
      <c r="I1074" s="1896" t="s">
        <v>102</v>
      </c>
      <c r="J1074" s="1898" t="s">
        <v>103</v>
      </c>
      <c r="K1074" s="1899"/>
      <c r="L1074" s="1900"/>
      <c r="M1074" s="656" t="s">
        <v>104</v>
      </c>
      <c r="N1074" s="656" t="s">
        <v>105</v>
      </c>
      <c r="O1074" s="656" t="s">
        <v>106</v>
      </c>
      <c r="P1074" s="1898" t="s">
        <v>81</v>
      </c>
      <c r="Q1074" s="1900"/>
    </row>
    <row r="1075" spans="2:17" ht="30" x14ac:dyDescent="0.25">
      <c r="B1075" s="602"/>
      <c r="C1075" s="2085"/>
      <c r="D1075" s="1897"/>
      <c r="E1075" s="1897"/>
      <c r="F1075" s="1897"/>
      <c r="G1075" s="1897"/>
      <c r="H1075" s="1897"/>
      <c r="I1075" s="1897"/>
      <c r="J1075" s="176" t="s">
        <v>107</v>
      </c>
      <c r="K1075" s="177" t="s">
        <v>108</v>
      </c>
      <c r="L1075" s="176" t="s">
        <v>109</v>
      </c>
      <c r="M1075" s="656"/>
      <c r="N1075" s="656"/>
      <c r="O1075" s="656"/>
      <c r="P1075" s="603"/>
      <c r="Q1075" s="604"/>
    </row>
    <row r="1076" spans="2:17" ht="60" x14ac:dyDescent="0.25">
      <c r="B1076" s="635" t="s">
        <v>388</v>
      </c>
      <c r="C1076" s="611" t="s">
        <v>1618</v>
      </c>
      <c r="D1076" s="622" t="s">
        <v>1619</v>
      </c>
      <c r="E1076" s="652">
        <v>35144994</v>
      </c>
      <c r="F1076" s="621" t="s">
        <v>1620</v>
      </c>
      <c r="G1076" s="621" t="s">
        <v>253</v>
      </c>
      <c r="H1076" s="623">
        <v>41090</v>
      </c>
      <c r="I1076" s="621">
        <v>196696</v>
      </c>
      <c r="J1076" s="299" t="s">
        <v>1621</v>
      </c>
      <c r="K1076" s="299" t="s">
        <v>1622</v>
      </c>
      <c r="L1076" s="51" t="s">
        <v>19</v>
      </c>
      <c r="M1076" s="611" t="s">
        <v>19</v>
      </c>
      <c r="N1076" s="617" t="s">
        <v>19</v>
      </c>
      <c r="O1076" s="611" t="s">
        <v>19</v>
      </c>
      <c r="P1076" s="607"/>
    </row>
    <row r="1077" spans="2:17" ht="60" x14ac:dyDescent="0.25">
      <c r="B1077" s="470" t="s">
        <v>1623</v>
      </c>
      <c r="C1077" s="622" t="s">
        <v>1618</v>
      </c>
      <c r="D1077" s="622" t="s">
        <v>1624</v>
      </c>
      <c r="E1077" s="652">
        <v>50960482</v>
      </c>
      <c r="F1077" s="622" t="s">
        <v>1625</v>
      </c>
      <c r="G1077" s="622" t="s">
        <v>253</v>
      </c>
      <c r="H1077" s="623">
        <v>38646</v>
      </c>
      <c r="I1077" s="621" t="s">
        <v>86</v>
      </c>
      <c r="J1077" s="299" t="s">
        <v>1621</v>
      </c>
      <c r="K1077" s="299" t="s">
        <v>1622</v>
      </c>
      <c r="L1077" s="621" t="s">
        <v>19</v>
      </c>
      <c r="M1077" s="622" t="s">
        <v>19</v>
      </c>
      <c r="N1077" s="622" t="s">
        <v>19</v>
      </c>
      <c r="O1077" s="622"/>
      <c r="P1077" s="645"/>
    </row>
    <row r="1078" spans="2:17" s="137" customFormat="1" x14ac:dyDescent="0.25">
      <c r="B1078" s="471" t="s">
        <v>893</v>
      </c>
      <c r="C1078" s="2099" t="s">
        <v>1618</v>
      </c>
      <c r="D1078" s="1909" t="s">
        <v>1626</v>
      </c>
      <c r="E1078" s="2276">
        <v>35145166</v>
      </c>
      <c r="F1078" s="1909" t="s">
        <v>213</v>
      </c>
      <c r="G1078" s="1909" t="s">
        <v>253</v>
      </c>
      <c r="H1078" s="1906" t="s">
        <v>1627</v>
      </c>
      <c r="I1078" s="1959" t="s">
        <v>86</v>
      </c>
      <c r="J1078" s="1924"/>
      <c r="K1078" s="2099"/>
      <c r="L1078" s="2099" t="s">
        <v>19</v>
      </c>
      <c r="M1078" s="2099" t="s">
        <v>19</v>
      </c>
      <c r="N1078" s="2099" t="s">
        <v>19</v>
      </c>
      <c r="O1078" s="2099"/>
      <c r="P1078" s="1909"/>
    </row>
    <row r="1079" spans="2:17" s="116" customFormat="1" x14ac:dyDescent="0.25">
      <c r="B1079" s="470"/>
      <c r="C1079" s="2106"/>
      <c r="D1079" s="1910"/>
      <c r="E1079" s="2277"/>
      <c r="F1079" s="1910"/>
      <c r="G1079" s="1910"/>
      <c r="H1079" s="1907"/>
      <c r="I1079" s="2287"/>
      <c r="J1079" s="1925"/>
      <c r="K1079" s="2106"/>
      <c r="L1079" s="2106"/>
      <c r="M1079" s="2106"/>
      <c r="N1079" s="2106"/>
      <c r="O1079" s="2106"/>
      <c r="P1079" s="1910"/>
    </row>
    <row r="1080" spans="2:17" s="116" customFormat="1" x14ac:dyDescent="0.25">
      <c r="B1080" s="472"/>
      <c r="C1080" s="2100"/>
      <c r="D1080" s="1911"/>
      <c r="E1080" s="2278"/>
      <c r="F1080" s="1911"/>
      <c r="G1080" s="1911"/>
      <c r="H1080" s="1908"/>
      <c r="I1080" s="1960"/>
      <c r="J1080" s="1926"/>
      <c r="K1080" s="2100"/>
      <c r="L1080" s="2100"/>
      <c r="M1080" s="2100"/>
      <c r="N1080" s="2100"/>
      <c r="O1080" s="2100"/>
      <c r="P1080" s="1911"/>
    </row>
    <row r="1082" spans="2:17" ht="15.75" thickBot="1" x14ac:dyDescent="0.25">
      <c r="B1082" s="368"/>
      <c r="C1082" s="204"/>
      <c r="D1082" s="670"/>
      <c r="E1082" s="670"/>
      <c r="F1082" s="202"/>
      <c r="G1082" s="202"/>
    </row>
    <row r="1083" spans="2:17" ht="30" x14ac:dyDescent="0.25">
      <c r="B1083" s="55" t="s">
        <v>18</v>
      </c>
      <c r="C1083" s="55" t="s">
        <v>166</v>
      </c>
      <c r="D1083" s="656" t="s">
        <v>167</v>
      </c>
      <c r="E1083" s="55" t="s">
        <v>28</v>
      </c>
      <c r="F1083" s="199" t="s">
        <v>168</v>
      </c>
      <c r="G1083" s="463"/>
    </row>
    <row r="1084" spans="2:17" ht="108" x14ac:dyDescent="0.2">
      <c r="B1084" s="2265" t="s">
        <v>169</v>
      </c>
      <c r="C1084" s="201" t="s">
        <v>170</v>
      </c>
      <c r="D1084" s="620">
        <v>25</v>
      </c>
      <c r="E1084" s="620"/>
      <c r="F1084" s="2073">
        <v>60</v>
      </c>
      <c r="G1084" s="202"/>
    </row>
    <row r="1085" spans="2:17" ht="96" x14ac:dyDescent="0.2">
      <c r="B1085" s="2266"/>
      <c r="C1085" s="201" t="s">
        <v>171</v>
      </c>
      <c r="D1085" s="622">
        <v>25</v>
      </c>
      <c r="E1085" s="620"/>
      <c r="F1085" s="2074"/>
      <c r="G1085" s="202"/>
    </row>
    <row r="1086" spans="2:17" ht="60" x14ac:dyDescent="0.2">
      <c r="B1086" s="2267"/>
      <c r="C1086" s="201" t="s">
        <v>172</v>
      </c>
      <c r="D1086" s="620">
        <v>10</v>
      </c>
      <c r="E1086" s="620"/>
      <c r="F1086" s="2075"/>
      <c r="G1086" s="202"/>
    </row>
    <row r="1089" spans="2:18" ht="26.25" x14ac:dyDescent="0.25">
      <c r="B1089" s="2090" t="s">
        <v>1628</v>
      </c>
      <c r="C1089" s="2090"/>
      <c r="D1089" s="2090"/>
      <c r="E1089" s="2090"/>
      <c r="F1089" s="2090"/>
      <c r="G1089" s="2090"/>
      <c r="H1089" s="2090"/>
      <c r="I1089" s="2090"/>
      <c r="J1089" s="2090"/>
      <c r="K1089" s="2090"/>
      <c r="L1089" s="2090"/>
      <c r="M1089" s="2090"/>
      <c r="N1089" s="2090"/>
      <c r="O1089" s="2090"/>
      <c r="P1089" s="2090"/>
    </row>
    <row r="1090" spans="2:18" x14ac:dyDescent="0.25">
      <c r="C1090" s="2"/>
      <c r="D1090" s="1"/>
      <c r="K1090" s="653"/>
      <c r="Q1090" s="35"/>
    </row>
    <row r="1091" spans="2:18" ht="75" x14ac:dyDescent="0.25">
      <c r="B1091" s="601" t="s">
        <v>95</v>
      </c>
      <c r="C1091" s="2084" t="s">
        <v>96</v>
      </c>
      <c r="D1091" s="1896" t="s">
        <v>97</v>
      </c>
      <c r="E1091" s="1896" t="s">
        <v>98</v>
      </c>
      <c r="F1091" s="1896" t="s">
        <v>99</v>
      </c>
      <c r="G1091" s="1896" t="s">
        <v>100</v>
      </c>
      <c r="H1091" s="1896" t="s">
        <v>101</v>
      </c>
      <c r="I1091" s="1896" t="s">
        <v>102</v>
      </c>
      <c r="J1091" s="1898" t="s">
        <v>103</v>
      </c>
      <c r="K1091" s="1899"/>
      <c r="L1091" s="1900"/>
      <c r="M1091" s="656" t="s">
        <v>104</v>
      </c>
      <c r="N1091" s="656" t="s">
        <v>105</v>
      </c>
      <c r="O1091" s="656" t="s">
        <v>106</v>
      </c>
      <c r="P1091" s="305" t="s">
        <v>81</v>
      </c>
      <c r="Q1091" s="473"/>
      <c r="R1091" s="137"/>
    </row>
    <row r="1092" spans="2:18" ht="30" x14ac:dyDescent="0.25">
      <c r="B1092" s="602"/>
      <c r="C1092" s="2085"/>
      <c r="D1092" s="1897"/>
      <c r="E1092" s="1897"/>
      <c r="F1092" s="1897"/>
      <c r="G1092" s="1897"/>
      <c r="H1092" s="1897"/>
      <c r="I1092" s="1897"/>
      <c r="J1092" s="176" t="s">
        <v>107</v>
      </c>
      <c r="K1092" s="177" t="s">
        <v>108</v>
      </c>
      <c r="L1092" s="176" t="s">
        <v>109</v>
      </c>
      <c r="M1092" s="656"/>
      <c r="N1092" s="656"/>
      <c r="O1092" s="656"/>
      <c r="P1092" s="656"/>
      <c r="Q1092" s="463"/>
      <c r="R1092" s="137"/>
    </row>
    <row r="1093" spans="2:18" x14ac:dyDescent="0.25">
      <c r="B1093" s="2008" t="s">
        <v>388</v>
      </c>
      <c r="C1093" s="1924" t="s">
        <v>1426</v>
      </c>
      <c r="D1093" s="1924" t="s">
        <v>1629</v>
      </c>
      <c r="E1093" s="2079">
        <v>1066177901</v>
      </c>
      <c r="F1093" s="1924" t="s">
        <v>1630</v>
      </c>
      <c r="G1093" s="1924" t="s">
        <v>189</v>
      </c>
      <c r="H1093" s="1930">
        <v>41235</v>
      </c>
      <c r="I1093" s="1942">
        <v>196896</v>
      </c>
      <c r="M1093" s="1924" t="s">
        <v>19</v>
      </c>
      <c r="N1093" s="1924" t="s">
        <v>19</v>
      </c>
      <c r="O1093" s="1924" t="s">
        <v>19</v>
      </c>
      <c r="P1093" s="1909"/>
    </row>
    <row r="1094" spans="2:18" ht="45" x14ac:dyDescent="0.25">
      <c r="B1094" s="2009"/>
      <c r="C1094" s="1925"/>
      <c r="D1094" s="1925"/>
      <c r="E1094" s="2083"/>
      <c r="F1094" s="1925"/>
      <c r="G1094" s="1925"/>
      <c r="H1094" s="1931"/>
      <c r="I1094" s="1944"/>
      <c r="J1094" s="611" t="s">
        <v>196</v>
      </c>
      <c r="K1094" s="617" t="s">
        <v>1631</v>
      </c>
      <c r="L1094" s="1942" t="s">
        <v>19</v>
      </c>
      <c r="M1094" s="1925"/>
      <c r="N1094" s="1925"/>
      <c r="O1094" s="1925"/>
      <c r="P1094" s="1910"/>
    </row>
    <row r="1095" spans="2:18" ht="45" x14ac:dyDescent="0.25">
      <c r="B1095" s="2010"/>
      <c r="C1095" s="1926"/>
      <c r="D1095" s="1926"/>
      <c r="E1095" s="2080"/>
      <c r="F1095" s="1926"/>
      <c r="G1095" s="1926"/>
      <c r="H1095" s="1932"/>
      <c r="I1095" s="1943"/>
      <c r="J1095" s="611" t="s">
        <v>1632</v>
      </c>
      <c r="K1095" s="617" t="s">
        <v>1633</v>
      </c>
      <c r="L1095" s="1943"/>
      <c r="M1095" s="1926"/>
      <c r="N1095" s="1926"/>
      <c r="O1095" s="1926"/>
      <c r="P1095" s="1911"/>
    </row>
    <row r="1096" spans="2:18" ht="60" x14ac:dyDescent="0.25">
      <c r="B1096" s="474" t="s">
        <v>1623</v>
      </c>
      <c r="C1096" s="1924" t="s">
        <v>1426</v>
      </c>
      <c r="D1096" s="1924" t="s">
        <v>1634</v>
      </c>
      <c r="E1096" s="2079">
        <v>25909823</v>
      </c>
      <c r="F1096" s="1924" t="s">
        <v>1635</v>
      </c>
      <c r="G1096" s="1924" t="s">
        <v>130</v>
      </c>
      <c r="H1096" s="1930">
        <v>37176</v>
      </c>
      <c r="I1096" s="1942" t="s">
        <v>86</v>
      </c>
      <c r="J1096" s="611" t="s">
        <v>1632</v>
      </c>
      <c r="K1096" s="617" t="s">
        <v>1636</v>
      </c>
      <c r="L1096" s="1942" t="s">
        <v>19</v>
      </c>
      <c r="M1096" s="1924" t="s">
        <v>19</v>
      </c>
      <c r="N1096" s="1924" t="s">
        <v>19</v>
      </c>
      <c r="O1096" s="1924" t="s">
        <v>19</v>
      </c>
      <c r="P1096" s="1909"/>
    </row>
    <row r="1097" spans="2:18" ht="30" x14ac:dyDescent="0.25">
      <c r="B1097" s="472"/>
      <c r="C1097" s="1926"/>
      <c r="D1097" s="1926"/>
      <c r="E1097" s="2080"/>
      <c r="F1097" s="1926"/>
      <c r="G1097" s="1926"/>
      <c r="H1097" s="1932"/>
      <c r="I1097" s="1943"/>
      <c r="J1097" s="611" t="s">
        <v>1637</v>
      </c>
      <c r="K1097" s="215" t="s">
        <v>1638</v>
      </c>
      <c r="L1097" s="1943"/>
      <c r="M1097" s="1926"/>
      <c r="N1097" s="1926"/>
      <c r="O1097" s="1926"/>
      <c r="P1097" s="1911"/>
    </row>
    <row r="1098" spans="2:18" s="137" customFormat="1" x14ac:dyDescent="0.25">
      <c r="B1098" s="471" t="s">
        <v>1639</v>
      </c>
      <c r="C1098" s="2099" t="s">
        <v>1426</v>
      </c>
      <c r="D1098" s="1909" t="s">
        <v>1626</v>
      </c>
      <c r="E1098" s="2276">
        <v>35145166</v>
      </c>
      <c r="F1098" s="1909" t="s">
        <v>213</v>
      </c>
      <c r="G1098" s="1909" t="s">
        <v>253</v>
      </c>
      <c r="H1098" s="1906" t="s">
        <v>1627</v>
      </c>
      <c r="I1098" s="1959" t="s">
        <v>86</v>
      </c>
      <c r="J1098" s="2063"/>
      <c r="K1098" s="2064"/>
      <c r="L1098" s="2099" t="s">
        <v>19</v>
      </c>
      <c r="M1098" s="2099" t="s">
        <v>19</v>
      </c>
      <c r="N1098" s="2099" t="s">
        <v>19</v>
      </c>
      <c r="O1098" s="2099" t="s">
        <v>19</v>
      </c>
      <c r="P1098" s="1909"/>
    </row>
    <row r="1099" spans="2:18" s="116" customFormat="1" x14ac:dyDescent="0.25">
      <c r="B1099" s="470"/>
      <c r="C1099" s="2106"/>
      <c r="D1099" s="1910"/>
      <c r="E1099" s="2277"/>
      <c r="F1099" s="1910"/>
      <c r="G1099" s="1910"/>
      <c r="H1099" s="1907"/>
      <c r="I1099" s="2287"/>
      <c r="J1099" s="2065"/>
      <c r="K1099" s="2066"/>
      <c r="L1099" s="2106"/>
      <c r="M1099" s="2106"/>
      <c r="N1099" s="2106"/>
      <c r="O1099" s="2106"/>
      <c r="P1099" s="1910"/>
    </row>
    <row r="1100" spans="2:18" s="116" customFormat="1" x14ac:dyDescent="0.25">
      <c r="B1100" s="472"/>
      <c r="C1100" s="2100"/>
      <c r="D1100" s="1911"/>
      <c r="E1100" s="2278"/>
      <c r="F1100" s="1911"/>
      <c r="G1100" s="1911"/>
      <c r="H1100" s="1908"/>
      <c r="I1100" s="1960"/>
      <c r="J1100" s="2067"/>
      <c r="K1100" s="2068"/>
      <c r="L1100" s="2100"/>
      <c r="M1100" s="2100"/>
      <c r="N1100" s="2100"/>
      <c r="O1100" s="2100"/>
      <c r="P1100" s="1911"/>
    </row>
    <row r="1101" spans="2:18" s="116" customFormat="1" x14ac:dyDescent="0.25">
      <c r="C1101" s="668"/>
      <c r="D1101" s="668"/>
      <c r="E1101" s="467"/>
      <c r="F1101" s="668"/>
      <c r="G1101" s="668"/>
      <c r="H1101" s="355"/>
      <c r="I1101" s="668"/>
      <c r="J1101" s="124"/>
      <c r="K1101" s="668"/>
      <c r="L1101" s="668"/>
      <c r="M1101" s="668"/>
      <c r="N1101" s="668"/>
      <c r="O1101" s="668"/>
      <c r="P1101" s="668"/>
    </row>
    <row r="1102" spans="2:18" x14ac:dyDescent="0.25">
      <c r="B1102" s="124"/>
    </row>
    <row r="1103" spans="2:18" ht="15.75" thickBot="1" x14ac:dyDescent="0.25">
      <c r="C1103" s="204"/>
      <c r="D1103" s="670"/>
      <c r="E1103" s="670"/>
      <c r="F1103" s="202"/>
      <c r="G1103" s="202"/>
    </row>
    <row r="1104" spans="2:18" ht="30" x14ac:dyDescent="0.25">
      <c r="B1104" s="55" t="s">
        <v>18</v>
      </c>
      <c r="C1104" s="55" t="s">
        <v>166</v>
      </c>
      <c r="D1104" s="656" t="s">
        <v>167</v>
      </c>
      <c r="E1104" s="55" t="s">
        <v>28</v>
      </c>
      <c r="F1104" s="199" t="s">
        <v>168</v>
      </c>
      <c r="G1104" s="463"/>
    </row>
    <row r="1105" spans="2:17" ht="108" x14ac:dyDescent="0.2">
      <c r="B1105" s="2265" t="s">
        <v>169</v>
      </c>
      <c r="C1105" s="201" t="s">
        <v>170</v>
      </c>
      <c r="D1105" s="620">
        <v>25</v>
      </c>
      <c r="E1105" s="620">
        <v>25</v>
      </c>
      <c r="F1105" s="2073">
        <f>+E1105+E1106+E1107</f>
        <v>60</v>
      </c>
      <c r="G1105" s="202"/>
    </row>
    <row r="1106" spans="2:17" ht="96" x14ac:dyDescent="0.2">
      <c r="B1106" s="2266"/>
      <c r="C1106" s="201" t="s">
        <v>171</v>
      </c>
      <c r="D1106" s="622">
        <v>25</v>
      </c>
      <c r="E1106" s="620">
        <v>25</v>
      </c>
      <c r="F1106" s="2074"/>
      <c r="G1106" s="202"/>
    </row>
    <row r="1107" spans="2:17" ht="60" x14ac:dyDescent="0.2">
      <c r="B1107" s="2267"/>
      <c r="C1107" s="201" t="s">
        <v>172</v>
      </c>
      <c r="D1107" s="620">
        <v>10</v>
      </c>
      <c r="E1107" s="620">
        <v>10</v>
      </c>
      <c r="F1107" s="2075"/>
      <c r="G1107" s="202"/>
    </row>
    <row r="1110" spans="2:17" ht="26.25" x14ac:dyDescent="0.25">
      <c r="B1110" s="2090" t="s">
        <v>1640</v>
      </c>
      <c r="C1110" s="2090"/>
      <c r="D1110" s="2090"/>
      <c r="E1110" s="2090"/>
      <c r="F1110" s="2090"/>
      <c r="G1110" s="2090"/>
      <c r="H1110" s="2090"/>
      <c r="I1110" s="2090"/>
      <c r="J1110" s="2090"/>
      <c r="K1110" s="2090"/>
      <c r="L1110" s="2090"/>
      <c r="M1110" s="2090"/>
      <c r="N1110" s="2090"/>
      <c r="O1110" s="2090"/>
      <c r="P1110" s="2090"/>
      <c r="Q1110" s="35"/>
    </row>
    <row r="1111" spans="2:17" x14ac:dyDescent="0.25">
      <c r="C1111" s="2"/>
      <c r="D1111" s="1"/>
      <c r="K1111" s="653"/>
      <c r="Q1111" s="35"/>
    </row>
    <row r="1112" spans="2:17" ht="75" x14ac:dyDescent="0.25">
      <c r="B1112" s="601" t="s">
        <v>95</v>
      </c>
      <c r="C1112" s="2084" t="s">
        <v>96</v>
      </c>
      <c r="D1112" s="1896" t="s">
        <v>97</v>
      </c>
      <c r="E1112" s="1896" t="s">
        <v>98</v>
      </c>
      <c r="F1112" s="1896" t="s">
        <v>99</v>
      </c>
      <c r="G1112" s="1896" t="s">
        <v>100</v>
      </c>
      <c r="H1112" s="1896" t="s">
        <v>101</v>
      </c>
      <c r="I1112" s="1896" t="s">
        <v>102</v>
      </c>
      <c r="J1112" s="1898" t="s">
        <v>103</v>
      </c>
      <c r="K1112" s="1899"/>
      <c r="L1112" s="1900"/>
      <c r="M1112" s="656" t="s">
        <v>104</v>
      </c>
      <c r="N1112" s="656" t="s">
        <v>105</v>
      </c>
      <c r="O1112" s="656" t="s">
        <v>106</v>
      </c>
      <c r="P1112" s="2156" t="s">
        <v>81</v>
      </c>
      <c r="Q1112" s="475"/>
    </row>
    <row r="1113" spans="2:17" ht="30" x14ac:dyDescent="0.25">
      <c r="B1113" s="602"/>
      <c r="C1113" s="2085"/>
      <c r="D1113" s="1897"/>
      <c r="E1113" s="1897"/>
      <c r="F1113" s="1897"/>
      <c r="G1113" s="1897"/>
      <c r="H1113" s="1897"/>
      <c r="I1113" s="1897"/>
      <c r="J1113" s="176" t="s">
        <v>107</v>
      </c>
      <c r="K1113" s="177" t="s">
        <v>108</v>
      </c>
      <c r="L1113" s="176" t="s">
        <v>109</v>
      </c>
      <c r="M1113" s="656"/>
      <c r="N1113" s="656"/>
      <c r="O1113" s="656"/>
      <c r="P1113" s="2156"/>
      <c r="Q1113" s="476"/>
    </row>
    <row r="1114" spans="2:17" x14ac:dyDescent="0.25">
      <c r="B1114" s="2008" t="s">
        <v>1558</v>
      </c>
      <c r="C1114" s="1924" t="s">
        <v>1457</v>
      </c>
      <c r="D1114" s="1999" t="s">
        <v>1641</v>
      </c>
      <c r="E1114" s="2057">
        <v>25912430</v>
      </c>
      <c r="F1114" s="1924" t="s">
        <v>1642</v>
      </c>
      <c r="G1114" s="1924" t="s">
        <v>188</v>
      </c>
      <c r="H1114" s="1930">
        <v>36333</v>
      </c>
      <c r="I1114" s="1942" t="s">
        <v>86</v>
      </c>
      <c r="J1114" s="1924" t="s">
        <v>1643</v>
      </c>
      <c r="K1114" s="1930" t="s">
        <v>1644</v>
      </c>
      <c r="L1114" s="1885" t="s">
        <v>146</v>
      </c>
      <c r="M1114" s="1924" t="s">
        <v>19</v>
      </c>
      <c r="N1114" s="1924" t="s">
        <v>19</v>
      </c>
      <c r="O1114" s="1924" t="s">
        <v>19</v>
      </c>
      <c r="P1114" s="1909"/>
      <c r="Q1114" s="477"/>
    </row>
    <row r="1115" spans="2:17" x14ac:dyDescent="0.25">
      <c r="B1115" s="2009"/>
      <c r="C1115" s="1925"/>
      <c r="D1115" s="2000"/>
      <c r="E1115" s="2058"/>
      <c r="F1115" s="1925"/>
      <c r="G1115" s="1925"/>
      <c r="H1115" s="1931"/>
      <c r="I1115" s="1944"/>
      <c r="J1115" s="1925"/>
      <c r="K1115" s="1931"/>
      <c r="L1115" s="1927"/>
      <c r="M1115" s="1925"/>
      <c r="N1115" s="1925"/>
      <c r="O1115" s="1925"/>
      <c r="P1115" s="1910"/>
    </row>
    <row r="1116" spans="2:17" x14ac:dyDescent="0.25">
      <c r="B1116" s="2010"/>
      <c r="C1116" s="1926"/>
      <c r="D1116" s="2001"/>
      <c r="E1116" s="2059"/>
      <c r="F1116" s="1926"/>
      <c r="G1116" s="1926"/>
      <c r="H1116" s="1932"/>
      <c r="I1116" s="1943"/>
      <c r="J1116" s="1926"/>
      <c r="K1116" s="1932"/>
      <c r="L1116" s="1886"/>
      <c r="M1116" s="1926"/>
      <c r="N1116" s="1926"/>
      <c r="O1116" s="1926"/>
      <c r="P1116" s="1911"/>
    </row>
    <row r="1117" spans="2:17" s="116" customFormat="1" x14ac:dyDescent="0.25">
      <c r="B1117" s="2095" t="s">
        <v>1645</v>
      </c>
      <c r="C1117" s="2279" t="s">
        <v>1457</v>
      </c>
      <c r="D1117" s="2279" t="s">
        <v>1646</v>
      </c>
      <c r="E1117" s="2279">
        <v>50959024</v>
      </c>
      <c r="F1117" s="2279" t="s">
        <v>1647</v>
      </c>
      <c r="G1117" s="2281" t="s">
        <v>130</v>
      </c>
      <c r="H1117" s="2283">
        <v>37176</v>
      </c>
      <c r="I1117" s="2281" t="s">
        <v>86</v>
      </c>
      <c r="J1117" s="2285" t="s">
        <v>1451</v>
      </c>
      <c r="K1117" s="1909" t="s">
        <v>1648</v>
      </c>
      <c r="L1117" s="2099" t="s">
        <v>146</v>
      </c>
      <c r="M1117" s="2099" t="s">
        <v>19</v>
      </c>
      <c r="N1117" s="2099" t="s">
        <v>19</v>
      </c>
      <c r="O1117" s="2099" t="s">
        <v>19</v>
      </c>
      <c r="P1117" s="1909"/>
    </row>
    <row r="1118" spans="2:17" s="116" customFormat="1" x14ac:dyDescent="0.25">
      <c r="B1118" s="2096"/>
      <c r="C1118" s="2280"/>
      <c r="D1118" s="2280"/>
      <c r="E1118" s="2280"/>
      <c r="F1118" s="2280"/>
      <c r="G1118" s="2282"/>
      <c r="H1118" s="2284"/>
      <c r="I1118" s="2282"/>
      <c r="J1118" s="2286"/>
      <c r="K1118" s="1911"/>
      <c r="L1118" s="2100"/>
      <c r="M1118" s="2100"/>
      <c r="N1118" s="2100"/>
      <c r="O1118" s="2100"/>
      <c r="P1118" s="1911"/>
    </row>
    <row r="1119" spans="2:17" s="116" customFormat="1" ht="30" x14ac:dyDescent="0.25">
      <c r="B1119" s="428" t="s">
        <v>1639</v>
      </c>
      <c r="C1119" s="668" t="s">
        <v>1457</v>
      </c>
      <c r="D1119" s="668" t="s">
        <v>1567</v>
      </c>
      <c r="E1119" s="467">
        <v>35145166</v>
      </c>
      <c r="F1119" s="668" t="s">
        <v>213</v>
      </c>
      <c r="G1119" s="668" t="s">
        <v>1594</v>
      </c>
      <c r="H1119" s="355">
        <v>39640</v>
      </c>
      <c r="I1119" s="668" t="s">
        <v>86</v>
      </c>
      <c r="J1119" s="124"/>
      <c r="K1119" s="668"/>
      <c r="L1119" s="668"/>
      <c r="M1119" s="668" t="s">
        <v>19</v>
      </c>
      <c r="N1119" s="668" t="s">
        <v>19</v>
      </c>
      <c r="O1119" s="668" t="s">
        <v>19</v>
      </c>
      <c r="P1119" s="668"/>
    </row>
    <row r="1121" spans="2:17" ht="15.75" thickBot="1" x14ac:dyDescent="0.25">
      <c r="C1121" s="204"/>
      <c r="D1121" s="670"/>
      <c r="E1121" s="670"/>
      <c r="F1121" s="202"/>
      <c r="G1121" s="202"/>
    </row>
    <row r="1122" spans="2:17" ht="30" x14ac:dyDescent="0.25">
      <c r="B1122" s="55" t="s">
        <v>18</v>
      </c>
      <c r="C1122" s="55" t="s">
        <v>166</v>
      </c>
      <c r="D1122" s="656" t="s">
        <v>167</v>
      </c>
      <c r="E1122" s="55" t="s">
        <v>28</v>
      </c>
      <c r="F1122" s="199" t="s">
        <v>168</v>
      </c>
      <c r="G1122" s="463"/>
    </row>
    <row r="1123" spans="2:17" ht="108" x14ac:dyDescent="0.2">
      <c r="B1123" s="2265" t="s">
        <v>169</v>
      </c>
      <c r="C1123" s="201" t="s">
        <v>170</v>
      </c>
      <c r="D1123" s="620">
        <v>25</v>
      </c>
      <c r="E1123" s="620">
        <v>25</v>
      </c>
      <c r="F1123" s="2073">
        <f>+E1123+E1124+E1125</f>
        <v>60</v>
      </c>
      <c r="G1123" s="202"/>
    </row>
    <row r="1124" spans="2:17" ht="96" x14ac:dyDescent="0.2">
      <c r="B1124" s="2266"/>
      <c r="C1124" s="201" t="s">
        <v>171</v>
      </c>
      <c r="D1124" s="622">
        <v>25</v>
      </c>
      <c r="E1124" s="620">
        <v>25</v>
      </c>
      <c r="F1124" s="2074"/>
      <c r="G1124" s="202"/>
    </row>
    <row r="1125" spans="2:17" ht="60" x14ac:dyDescent="0.2">
      <c r="B1125" s="2267"/>
      <c r="C1125" s="201" t="s">
        <v>172</v>
      </c>
      <c r="D1125" s="620">
        <v>10</v>
      </c>
      <c r="E1125" s="620">
        <v>10</v>
      </c>
      <c r="F1125" s="2075"/>
      <c r="G1125" s="202"/>
    </row>
    <row r="1128" spans="2:17" ht="26.25" x14ac:dyDescent="0.25">
      <c r="B1128" s="2090" t="s">
        <v>1649</v>
      </c>
      <c r="C1128" s="2090"/>
      <c r="D1128" s="2090"/>
      <c r="E1128" s="2090"/>
      <c r="F1128" s="2090"/>
      <c r="G1128" s="2090"/>
      <c r="H1128" s="2090"/>
      <c r="I1128" s="2090"/>
      <c r="J1128" s="2090"/>
      <c r="K1128" s="2090"/>
      <c r="L1128" s="2090"/>
      <c r="M1128" s="2090"/>
      <c r="N1128" s="2090"/>
      <c r="O1128" s="2090"/>
      <c r="P1128" s="2090"/>
    </row>
    <row r="1129" spans="2:17" x14ac:dyDescent="0.25">
      <c r="C1129" s="2"/>
      <c r="D1129" s="1"/>
      <c r="K1129" s="653"/>
    </row>
    <row r="1130" spans="2:17" ht="75" x14ac:dyDescent="0.25">
      <c r="B1130" s="601" t="s">
        <v>95</v>
      </c>
      <c r="C1130" s="2084" t="s">
        <v>96</v>
      </c>
      <c r="D1130" s="1896" t="s">
        <v>97</v>
      </c>
      <c r="E1130" s="1896" t="s">
        <v>98</v>
      </c>
      <c r="F1130" s="1896" t="s">
        <v>99</v>
      </c>
      <c r="G1130" s="1896" t="s">
        <v>100</v>
      </c>
      <c r="H1130" s="1896" t="s">
        <v>101</v>
      </c>
      <c r="I1130" s="1896" t="s">
        <v>102</v>
      </c>
      <c r="J1130" s="1898" t="s">
        <v>103</v>
      </c>
      <c r="K1130" s="1899"/>
      <c r="L1130" s="1900"/>
      <c r="M1130" s="656" t="s">
        <v>104</v>
      </c>
      <c r="N1130" s="656" t="s">
        <v>105</v>
      </c>
      <c r="O1130" s="656" t="s">
        <v>106</v>
      </c>
      <c r="P1130" s="1898" t="s">
        <v>81</v>
      </c>
      <c r="Q1130" s="1900"/>
    </row>
    <row r="1131" spans="2:17" ht="30" x14ac:dyDescent="0.25">
      <c r="B1131" s="602"/>
      <c r="C1131" s="2085"/>
      <c r="D1131" s="1897"/>
      <c r="E1131" s="1897"/>
      <c r="F1131" s="1897"/>
      <c r="G1131" s="1897"/>
      <c r="H1131" s="1897"/>
      <c r="I1131" s="1897"/>
      <c r="J1131" s="176" t="s">
        <v>107</v>
      </c>
      <c r="K1131" s="177" t="s">
        <v>108</v>
      </c>
      <c r="L1131" s="176" t="s">
        <v>109</v>
      </c>
      <c r="M1131" s="656"/>
      <c r="N1131" s="656"/>
      <c r="O1131" s="656"/>
      <c r="P1131" s="603"/>
      <c r="Q1131" s="604"/>
    </row>
    <row r="1132" spans="2:17" x14ac:dyDescent="0.25">
      <c r="B1132" s="2008" t="s">
        <v>1558</v>
      </c>
      <c r="C1132" s="1924" t="s">
        <v>259</v>
      </c>
      <c r="D1132" s="1924" t="s">
        <v>1650</v>
      </c>
      <c r="E1132" s="2079">
        <v>35143221</v>
      </c>
      <c r="F1132" s="1924" t="s">
        <v>124</v>
      </c>
      <c r="G1132" s="1924" t="s">
        <v>1651</v>
      </c>
      <c r="H1132" s="1930">
        <v>37244</v>
      </c>
      <c r="I1132" s="1942" t="s">
        <v>86</v>
      </c>
      <c r="M1132" s="1924" t="s">
        <v>19</v>
      </c>
      <c r="N1132" s="1924" t="s">
        <v>19</v>
      </c>
      <c r="O1132" s="1924" t="s">
        <v>19</v>
      </c>
      <c r="P1132" s="1909"/>
    </row>
    <row r="1133" spans="2:17" ht="30" x14ac:dyDescent="0.25">
      <c r="B1133" s="2009"/>
      <c r="C1133" s="1925"/>
      <c r="D1133" s="1925"/>
      <c r="E1133" s="2083"/>
      <c r="F1133" s="1925"/>
      <c r="G1133" s="1925"/>
      <c r="H1133" s="1931"/>
      <c r="I1133" s="1944"/>
      <c r="J1133" s="611" t="s">
        <v>1586</v>
      </c>
      <c r="K1133" s="617" t="s">
        <v>1652</v>
      </c>
      <c r="L1133" s="621" t="s">
        <v>146</v>
      </c>
      <c r="M1133" s="1925"/>
      <c r="N1133" s="1925"/>
      <c r="O1133" s="1925"/>
      <c r="P1133" s="1910"/>
    </row>
    <row r="1134" spans="2:17" ht="30" x14ac:dyDescent="0.25">
      <c r="B1134" s="2010"/>
      <c r="C1134" s="1926"/>
      <c r="D1134" s="1926"/>
      <c r="E1134" s="2080"/>
      <c r="F1134" s="1926"/>
      <c r="G1134" s="1926"/>
      <c r="H1134" s="1932"/>
      <c r="I1134" s="1943"/>
      <c r="J1134" s="611" t="s">
        <v>193</v>
      </c>
      <c r="K1134" s="617" t="s">
        <v>1653</v>
      </c>
      <c r="L1134" s="621" t="s">
        <v>146</v>
      </c>
      <c r="M1134" s="1926"/>
      <c r="N1134" s="1926"/>
      <c r="O1134" s="1926"/>
      <c r="P1134" s="1911"/>
    </row>
    <row r="1135" spans="2:17" ht="60" x14ac:dyDescent="0.25">
      <c r="B1135" s="635" t="s">
        <v>1558</v>
      </c>
      <c r="C1135" s="622" t="s">
        <v>1604</v>
      </c>
      <c r="D1135" s="622" t="s">
        <v>1654</v>
      </c>
      <c r="E1135" s="652">
        <v>78733794</v>
      </c>
      <c r="F1135" s="622" t="s">
        <v>1655</v>
      </c>
      <c r="G1135" s="622" t="s">
        <v>200</v>
      </c>
      <c r="H1135" s="623">
        <v>38701</v>
      </c>
      <c r="I1135" s="621" t="s">
        <v>86</v>
      </c>
      <c r="J1135" s="611" t="s">
        <v>1656</v>
      </c>
      <c r="K1135" s="617" t="s">
        <v>1657</v>
      </c>
      <c r="L1135" s="621" t="s">
        <v>146</v>
      </c>
      <c r="M1135" s="622" t="s">
        <v>19</v>
      </c>
      <c r="N1135" s="622" t="s">
        <v>19</v>
      </c>
      <c r="O1135" s="622" t="s">
        <v>19</v>
      </c>
      <c r="P1135" s="645"/>
    </row>
    <row r="1136" spans="2:17" ht="90" x14ac:dyDescent="0.25">
      <c r="B1136" s="651" t="s">
        <v>1645</v>
      </c>
      <c r="C1136" s="622" t="s">
        <v>259</v>
      </c>
      <c r="D1136" s="613" t="s">
        <v>1609</v>
      </c>
      <c r="E1136" s="647">
        <v>1066177926</v>
      </c>
      <c r="F1136" s="613" t="s">
        <v>1658</v>
      </c>
      <c r="G1136" s="613" t="s">
        <v>130</v>
      </c>
      <c r="H1136" s="616">
        <v>41122</v>
      </c>
      <c r="I1136" s="618" t="s">
        <v>86</v>
      </c>
      <c r="J1136" s="611" t="s">
        <v>1659</v>
      </c>
      <c r="K1136" s="215" t="s">
        <v>1660</v>
      </c>
      <c r="L1136" s="618" t="s">
        <v>146</v>
      </c>
      <c r="M1136" s="622" t="s">
        <v>19</v>
      </c>
      <c r="N1136" s="622" t="s">
        <v>19</v>
      </c>
      <c r="O1136" s="622" t="s">
        <v>19</v>
      </c>
      <c r="P1136" s="645"/>
    </row>
    <row r="1137" spans="2:18" s="137" customFormat="1" ht="30" x14ac:dyDescent="0.25">
      <c r="B1137" s="2268" t="s">
        <v>1645</v>
      </c>
      <c r="C1137" s="2099" t="s">
        <v>1604</v>
      </c>
      <c r="D1137" s="1909" t="s">
        <v>1614</v>
      </c>
      <c r="E1137" s="2276">
        <v>50960011</v>
      </c>
      <c r="F1137" s="1909" t="s">
        <v>129</v>
      </c>
      <c r="G1137" s="1909" t="s">
        <v>130</v>
      </c>
      <c r="H1137" s="1906">
        <v>38337</v>
      </c>
      <c r="I1137" s="1909" t="s">
        <v>86</v>
      </c>
      <c r="J1137" s="124" t="s">
        <v>1451</v>
      </c>
      <c r="K1137" s="668" t="s">
        <v>1661</v>
      </c>
      <c r="L1137" s="2099" t="s">
        <v>146</v>
      </c>
      <c r="M1137" s="2099" t="s">
        <v>19</v>
      </c>
      <c r="N1137" s="2099" t="s">
        <v>19</v>
      </c>
      <c r="O1137" s="2099" t="s">
        <v>19</v>
      </c>
      <c r="P1137" s="1909"/>
    </row>
    <row r="1138" spans="2:18" s="116" customFormat="1" ht="120" x14ac:dyDescent="0.25">
      <c r="B1138" s="2294"/>
      <c r="C1138" s="2106"/>
      <c r="D1138" s="1910"/>
      <c r="E1138" s="2277"/>
      <c r="F1138" s="1910"/>
      <c r="G1138" s="1910"/>
      <c r="H1138" s="1907"/>
      <c r="I1138" s="1910"/>
      <c r="J1138" s="124" t="s">
        <v>193</v>
      </c>
      <c r="K1138" s="668" t="s">
        <v>1662</v>
      </c>
      <c r="L1138" s="2106"/>
      <c r="M1138" s="2106"/>
      <c r="N1138" s="2106"/>
      <c r="O1138" s="2106"/>
      <c r="P1138" s="1910"/>
    </row>
    <row r="1139" spans="2:18" s="116" customFormat="1" ht="60" x14ac:dyDescent="0.25">
      <c r="B1139" s="2269"/>
      <c r="C1139" s="2100"/>
      <c r="D1139" s="1911"/>
      <c r="E1139" s="2278"/>
      <c r="F1139" s="1911"/>
      <c r="G1139" s="1911"/>
      <c r="H1139" s="1908"/>
      <c r="I1139" s="1911"/>
      <c r="J1139" s="124" t="s">
        <v>1663</v>
      </c>
      <c r="K1139" s="668" t="s">
        <v>1664</v>
      </c>
      <c r="L1139" s="2100"/>
      <c r="M1139" s="2100"/>
      <c r="N1139" s="2100"/>
      <c r="O1139" s="2100"/>
      <c r="P1139" s="1911"/>
    </row>
    <row r="1140" spans="2:18" s="116" customFormat="1" ht="30" x14ac:dyDescent="0.25">
      <c r="B1140" s="428" t="s">
        <v>893</v>
      </c>
      <c r="C1140" s="668" t="s">
        <v>1593</v>
      </c>
      <c r="D1140" s="668" t="s">
        <v>1567</v>
      </c>
      <c r="E1140" s="467">
        <v>35145166</v>
      </c>
      <c r="F1140" s="668" t="s">
        <v>213</v>
      </c>
      <c r="G1140" s="668" t="s">
        <v>1594</v>
      </c>
      <c r="H1140" s="355">
        <v>39640</v>
      </c>
      <c r="I1140" s="668" t="s">
        <v>86</v>
      </c>
      <c r="J1140" s="124"/>
      <c r="K1140" s="668"/>
      <c r="L1140" s="668"/>
      <c r="M1140" s="668" t="s">
        <v>19</v>
      </c>
      <c r="N1140" s="668" t="s">
        <v>19</v>
      </c>
      <c r="O1140" s="668" t="s">
        <v>19</v>
      </c>
      <c r="P1140" s="668"/>
    </row>
    <row r="1142" spans="2:18" ht="15.75" thickBot="1" x14ac:dyDescent="0.25">
      <c r="C1142" s="204"/>
      <c r="D1142" s="670"/>
      <c r="E1142" s="670"/>
      <c r="F1142" s="202"/>
      <c r="G1142" s="202"/>
    </row>
    <row r="1143" spans="2:18" ht="30" x14ac:dyDescent="0.25">
      <c r="B1143" s="55" t="s">
        <v>18</v>
      </c>
      <c r="C1143" s="55" t="s">
        <v>166</v>
      </c>
      <c r="D1143" s="656" t="s">
        <v>167</v>
      </c>
      <c r="E1143" s="55" t="s">
        <v>28</v>
      </c>
      <c r="F1143" s="199" t="s">
        <v>168</v>
      </c>
      <c r="G1143" s="463"/>
    </row>
    <row r="1144" spans="2:18" ht="108" x14ac:dyDescent="0.2">
      <c r="B1144" s="2265" t="s">
        <v>169</v>
      </c>
      <c r="C1144" s="201" t="s">
        <v>170</v>
      </c>
      <c r="D1144" s="620">
        <v>25</v>
      </c>
      <c r="E1144" s="620">
        <v>25</v>
      </c>
      <c r="F1144" s="2073">
        <f>+E1144+E1145+E1146</f>
        <v>60</v>
      </c>
      <c r="G1144" s="202"/>
    </row>
    <row r="1145" spans="2:18" ht="96" x14ac:dyDescent="0.2">
      <c r="B1145" s="2266"/>
      <c r="C1145" s="201" t="s">
        <v>171</v>
      </c>
      <c r="D1145" s="622">
        <v>25</v>
      </c>
      <c r="E1145" s="620">
        <v>25</v>
      </c>
      <c r="F1145" s="2074"/>
      <c r="G1145" s="202"/>
    </row>
    <row r="1146" spans="2:18" ht="60" x14ac:dyDescent="0.2">
      <c r="B1146" s="2267"/>
      <c r="C1146" s="201" t="s">
        <v>172</v>
      </c>
      <c r="D1146" s="620">
        <v>10</v>
      </c>
      <c r="E1146" s="620">
        <v>10</v>
      </c>
      <c r="F1146" s="2075"/>
      <c r="G1146" s="202"/>
    </row>
    <row r="1148" spans="2:18" ht="26.25" x14ac:dyDescent="0.25">
      <c r="B1148" s="2090" t="s">
        <v>1665</v>
      </c>
      <c r="C1148" s="2090"/>
      <c r="D1148" s="2090"/>
      <c r="E1148" s="2090"/>
      <c r="F1148" s="2090"/>
      <c r="G1148" s="2090"/>
      <c r="H1148" s="2090"/>
      <c r="I1148" s="2090"/>
      <c r="J1148" s="2090"/>
      <c r="K1148" s="2090"/>
      <c r="L1148" s="2090"/>
      <c r="M1148" s="2090"/>
      <c r="N1148" s="2090"/>
      <c r="O1148" s="2090"/>
      <c r="P1148" s="2090"/>
    </row>
    <row r="1149" spans="2:18" ht="27" thickBot="1" x14ac:dyDescent="0.3">
      <c r="B1149" s="460"/>
      <c r="C1149" s="2"/>
      <c r="D1149" s="1"/>
      <c r="K1149" s="653"/>
    </row>
    <row r="1150" spans="2:18" ht="75" x14ac:dyDescent="0.25">
      <c r="B1150" s="601" t="s">
        <v>95</v>
      </c>
      <c r="C1150" s="2084" t="s">
        <v>96</v>
      </c>
      <c r="D1150" s="1896" t="s">
        <v>97</v>
      </c>
      <c r="E1150" s="1896" t="s">
        <v>98</v>
      </c>
      <c r="F1150" s="1896" t="s">
        <v>99</v>
      </c>
      <c r="G1150" s="1896" t="s">
        <v>100</v>
      </c>
      <c r="H1150" s="1896" t="s">
        <v>101</v>
      </c>
      <c r="I1150" s="1896" t="s">
        <v>102</v>
      </c>
      <c r="J1150" s="1898" t="s">
        <v>103</v>
      </c>
      <c r="K1150" s="1899"/>
      <c r="L1150" s="1900"/>
      <c r="M1150" s="656" t="s">
        <v>104</v>
      </c>
      <c r="N1150" s="656" t="s">
        <v>105</v>
      </c>
      <c r="O1150" s="656" t="s">
        <v>106</v>
      </c>
      <c r="P1150" s="2156" t="s">
        <v>81</v>
      </c>
      <c r="Q1150" s="473"/>
      <c r="R1150" s="35"/>
    </row>
    <row r="1151" spans="2:18" ht="30" x14ac:dyDescent="0.25">
      <c r="B1151" s="602"/>
      <c r="C1151" s="2085"/>
      <c r="D1151" s="1897"/>
      <c r="E1151" s="1897"/>
      <c r="F1151" s="1897"/>
      <c r="G1151" s="1897"/>
      <c r="H1151" s="1897"/>
      <c r="I1151" s="1897"/>
      <c r="J1151" s="176" t="s">
        <v>107</v>
      </c>
      <c r="K1151" s="177" t="s">
        <v>108</v>
      </c>
      <c r="L1151" s="176" t="s">
        <v>109</v>
      </c>
      <c r="M1151" s="656"/>
      <c r="N1151" s="656"/>
      <c r="O1151" s="656"/>
      <c r="P1151" s="2156"/>
      <c r="Q1151" s="463"/>
      <c r="R1151" s="35"/>
    </row>
    <row r="1152" spans="2:18" x14ac:dyDescent="0.25">
      <c r="B1152" s="2272" t="s">
        <v>388</v>
      </c>
      <c r="C1152" s="2256" t="s">
        <v>879</v>
      </c>
      <c r="D1152" s="1942" t="s">
        <v>797</v>
      </c>
      <c r="E1152" s="1924">
        <v>42208938</v>
      </c>
      <c r="F1152" s="1924" t="s">
        <v>1666</v>
      </c>
      <c r="G1152" s="1924" t="s">
        <v>799</v>
      </c>
      <c r="H1152" s="1930">
        <v>34683</v>
      </c>
      <c r="I1152" s="1942" t="s">
        <v>86</v>
      </c>
      <c r="J1152" s="1945"/>
      <c r="K1152" s="1945"/>
      <c r="L1152" s="1945"/>
      <c r="M1152" s="1924"/>
      <c r="N1152" s="1924"/>
      <c r="O1152" s="1924"/>
      <c r="P1152" s="1909" t="s">
        <v>1667</v>
      </c>
    </row>
    <row r="1153" spans="2:17" x14ac:dyDescent="0.25">
      <c r="B1153" s="2273"/>
      <c r="C1153" s="2275"/>
      <c r="D1153" s="1944"/>
      <c r="E1153" s="1925"/>
      <c r="F1153" s="1925"/>
      <c r="G1153" s="1925"/>
      <c r="H1153" s="1931"/>
      <c r="I1153" s="1944"/>
      <c r="J1153" s="1945"/>
      <c r="K1153" s="1945"/>
      <c r="L1153" s="1945"/>
      <c r="M1153" s="1925"/>
      <c r="N1153" s="1925"/>
      <c r="O1153" s="1925"/>
      <c r="P1153" s="1910"/>
    </row>
    <row r="1154" spans="2:17" x14ac:dyDescent="0.25">
      <c r="B1154" s="2274"/>
      <c r="C1154" s="2257"/>
      <c r="D1154" s="1943"/>
      <c r="E1154" s="1926"/>
      <c r="F1154" s="1926"/>
      <c r="G1154" s="1926"/>
      <c r="H1154" s="1932"/>
      <c r="I1154" s="1943"/>
      <c r="J1154" s="1945"/>
      <c r="K1154" s="1945"/>
      <c r="L1154" s="1945"/>
      <c r="M1154" s="1926"/>
      <c r="N1154" s="1926"/>
      <c r="O1154" s="1926"/>
      <c r="P1154" s="1911"/>
    </row>
    <row r="1155" spans="2:17" ht="60" x14ac:dyDescent="0.25">
      <c r="B1155" s="1924" t="s">
        <v>887</v>
      </c>
      <c r="C1155" s="1924" t="s">
        <v>879</v>
      </c>
      <c r="D1155" s="1942" t="s">
        <v>1668</v>
      </c>
      <c r="E1155" s="1924">
        <v>50960710</v>
      </c>
      <c r="F1155" s="1924" t="s">
        <v>1669</v>
      </c>
      <c r="G1155" s="1924" t="s">
        <v>1594</v>
      </c>
      <c r="H1155" s="1930">
        <v>37736</v>
      </c>
      <c r="I1155" s="1942" t="s">
        <v>86</v>
      </c>
      <c r="J1155" s="611" t="s">
        <v>193</v>
      </c>
      <c r="K1155" s="215" t="s">
        <v>1670</v>
      </c>
      <c r="L1155" s="618" t="s">
        <v>146</v>
      </c>
      <c r="M1155" s="1924" t="s">
        <v>19</v>
      </c>
      <c r="N1155" s="1924" t="s">
        <v>19</v>
      </c>
      <c r="O1155" s="1924" t="s">
        <v>19</v>
      </c>
      <c r="P1155" s="1909"/>
    </row>
    <row r="1156" spans="2:17" ht="30" x14ac:dyDescent="0.25">
      <c r="B1156" s="1925"/>
      <c r="C1156" s="1925"/>
      <c r="D1156" s="1944"/>
      <c r="E1156" s="1925"/>
      <c r="F1156" s="1925"/>
      <c r="G1156" s="1925"/>
      <c r="H1156" s="1931"/>
      <c r="I1156" s="1944"/>
      <c r="J1156" s="622" t="s">
        <v>1451</v>
      </c>
      <c r="K1156" s="136" t="s">
        <v>1671</v>
      </c>
      <c r="L1156" s="621" t="s">
        <v>146</v>
      </c>
      <c r="M1156" s="1925"/>
      <c r="N1156" s="1925"/>
      <c r="O1156" s="1925"/>
      <c r="P1156" s="1910"/>
    </row>
    <row r="1157" spans="2:17" ht="60" x14ac:dyDescent="0.25">
      <c r="B1157" s="1926"/>
      <c r="C1157" s="1926"/>
      <c r="D1157" s="1943"/>
      <c r="E1157" s="1926"/>
      <c r="F1157" s="1926"/>
      <c r="G1157" s="1926"/>
      <c r="H1157" s="1932"/>
      <c r="I1157" s="1943"/>
      <c r="J1157" s="622" t="s">
        <v>1672</v>
      </c>
      <c r="K1157" s="136" t="s">
        <v>1673</v>
      </c>
      <c r="L1157" s="619" t="s">
        <v>146</v>
      </c>
      <c r="M1157" s="1926"/>
      <c r="N1157" s="1926"/>
      <c r="O1157" s="1926"/>
      <c r="P1157" s="1911"/>
    </row>
    <row r="1158" spans="2:17" s="116" customFormat="1" ht="60" x14ac:dyDescent="0.25">
      <c r="B1158" s="428" t="s">
        <v>1639</v>
      </c>
      <c r="C1158" s="668" t="s">
        <v>1593</v>
      </c>
      <c r="D1158" s="668" t="s">
        <v>1567</v>
      </c>
      <c r="E1158" s="467">
        <v>35145166</v>
      </c>
      <c r="F1158" s="668" t="s">
        <v>213</v>
      </c>
      <c r="G1158" s="668" t="s">
        <v>1594</v>
      </c>
      <c r="H1158" s="355">
        <v>39640</v>
      </c>
      <c r="I1158" s="668" t="s">
        <v>86</v>
      </c>
      <c r="J1158" s="124"/>
      <c r="K1158" s="668"/>
      <c r="L1158" s="668"/>
      <c r="M1158" s="668"/>
      <c r="N1158" s="668"/>
      <c r="O1158" s="668"/>
      <c r="P1158" s="668" t="s">
        <v>1674</v>
      </c>
    </row>
    <row r="1160" spans="2:17" ht="15.75" thickBot="1" x14ac:dyDescent="0.25">
      <c r="C1160" s="204"/>
      <c r="D1160" s="670"/>
      <c r="E1160" s="670"/>
      <c r="F1160" s="202"/>
      <c r="G1160" s="202"/>
    </row>
    <row r="1161" spans="2:17" ht="30" x14ac:dyDescent="0.25">
      <c r="B1161" s="55" t="s">
        <v>18</v>
      </c>
      <c r="C1161" s="55" t="s">
        <v>166</v>
      </c>
      <c r="D1161" s="656" t="s">
        <v>167</v>
      </c>
      <c r="E1161" s="55" t="s">
        <v>28</v>
      </c>
      <c r="F1161" s="199" t="s">
        <v>168</v>
      </c>
      <c r="G1161" s="463"/>
    </row>
    <row r="1162" spans="2:17" ht="108" x14ac:dyDescent="0.2">
      <c r="B1162" s="2265" t="s">
        <v>169</v>
      </c>
      <c r="C1162" s="201" t="s">
        <v>170</v>
      </c>
      <c r="D1162" s="620">
        <v>25</v>
      </c>
      <c r="E1162" s="620">
        <v>0</v>
      </c>
      <c r="F1162" s="2073">
        <f>+E1162+E1163+E1164</f>
        <v>25</v>
      </c>
      <c r="G1162" s="202"/>
    </row>
    <row r="1163" spans="2:17" ht="96" x14ac:dyDescent="0.2">
      <c r="B1163" s="2266"/>
      <c r="C1163" s="201" t="s">
        <v>171</v>
      </c>
      <c r="D1163" s="622">
        <v>25</v>
      </c>
      <c r="E1163" s="620">
        <v>25</v>
      </c>
      <c r="F1163" s="2074"/>
      <c r="G1163" s="202"/>
    </row>
    <row r="1164" spans="2:17" ht="60" x14ac:dyDescent="0.2">
      <c r="B1164" s="2267"/>
      <c r="C1164" s="201" t="s">
        <v>172</v>
      </c>
      <c r="D1164" s="620">
        <v>10</v>
      </c>
      <c r="E1164" s="620">
        <v>0</v>
      </c>
      <c r="F1164" s="2075"/>
      <c r="G1164" s="202"/>
    </row>
    <row r="1166" spans="2:17" ht="26.25" x14ac:dyDescent="0.25">
      <c r="B1166" s="2090" t="s">
        <v>1675</v>
      </c>
      <c r="C1166" s="2090"/>
      <c r="D1166" s="2090"/>
      <c r="E1166" s="2090"/>
      <c r="F1166" s="2090"/>
      <c r="G1166" s="2090"/>
      <c r="H1166" s="2090"/>
      <c r="I1166" s="2090"/>
      <c r="J1166" s="2090"/>
      <c r="K1166" s="2090"/>
      <c r="L1166" s="2090"/>
      <c r="M1166" s="2090"/>
      <c r="N1166" s="2090"/>
      <c r="O1166" s="2090"/>
      <c r="P1166" s="2090"/>
    </row>
    <row r="1167" spans="2:17" x14ac:dyDescent="0.25">
      <c r="C1167" s="2"/>
      <c r="D1167" s="1"/>
      <c r="K1167" s="653"/>
    </row>
    <row r="1168" spans="2:17" ht="75" x14ac:dyDescent="0.25">
      <c r="B1168" s="601" t="s">
        <v>95</v>
      </c>
      <c r="C1168" s="2084" t="s">
        <v>96</v>
      </c>
      <c r="D1168" s="1896" t="s">
        <v>97</v>
      </c>
      <c r="E1168" s="1896" t="s">
        <v>98</v>
      </c>
      <c r="F1168" s="1896" t="s">
        <v>99</v>
      </c>
      <c r="G1168" s="1896" t="s">
        <v>100</v>
      </c>
      <c r="H1168" s="1896" t="s">
        <v>101</v>
      </c>
      <c r="I1168" s="1896" t="s">
        <v>102</v>
      </c>
      <c r="J1168" s="1898" t="s">
        <v>103</v>
      </c>
      <c r="K1168" s="1899"/>
      <c r="L1168" s="1900"/>
      <c r="M1168" s="656" t="s">
        <v>104</v>
      </c>
      <c r="N1168" s="656" t="s">
        <v>105</v>
      </c>
      <c r="O1168" s="656" t="s">
        <v>106</v>
      </c>
      <c r="P1168" s="2118" t="s">
        <v>81</v>
      </c>
      <c r="Q1168" s="478"/>
    </row>
    <row r="1169" spans="2:17" ht="30" x14ac:dyDescent="0.25">
      <c r="B1169" s="602"/>
      <c r="C1169" s="2085"/>
      <c r="D1169" s="1897"/>
      <c r="E1169" s="1897"/>
      <c r="F1169" s="1897"/>
      <c r="G1169" s="1897"/>
      <c r="H1169" s="1897"/>
      <c r="I1169" s="1897"/>
      <c r="J1169" s="176" t="s">
        <v>107</v>
      </c>
      <c r="K1169" s="177" t="s">
        <v>108</v>
      </c>
      <c r="L1169" s="176" t="s">
        <v>109</v>
      </c>
      <c r="M1169" s="656"/>
      <c r="N1169" s="656"/>
      <c r="O1169" s="656"/>
      <c r="P1169" s="2120"/>
      <c r="Q1169" s="628"/>
    </row>
    <row r="1170" spans="2:17" ht="60" x14ac:dyDescent="0.25">
      <c r="B1170" s="2270" t="s">
        <v>1558</v>
      </c>
      <c r="C1170" s="1924" t="s">
        <v>246</v>
      </c>
      <c r="D1170" s="2002" t="s">
        <v>1676</v>
      </c>
      <c r="E1170" s="2002">
        <v>50960127</v>
      </c>
      <c r="F1170" s="2002" t="s">
        <v>1677</v>
      </c>
      <c r="G1170" s="1924" t="s">
        <v>130</v>
      </c>
      <c r="H1170" s="1930">
        <v>36840</v>
      </c>
      <c r="I1170" s="1942" t="s">
        <v>86</v>
      </c>
      <c r="J1170" s="180" t="s">
        <v>193</v>
      </c>
      <c r="K1170" s="622" t="s">
        <v>1678</v>
      </c>
      <c r="L1170" s="1885" t="s">
        <v>146</v>
      </c>
      <c r="M1170" s="1924" t="s">
        <v>19</v>
      </c>
      <c r="N1170" s="1924" t="s">
        <v>19</v>
      </c>
      <c r="O1170" s="1924" t="s">
        <v>19</v>
      </c>
      <c r="P1170" s="1909"/>
    </row>
    <row r="1171" spans="2:17" ht="30" x14ac:dyDescent="0.25">
      <c r="B1171" s="2271"/>
      <c r="C1171" s="1926"/>
      <c r="D1171" s="2004"/>
      <c r="E1171" s="2004"/>
      <c r="F1171" s="2004"/>
      <c r="G1171" s="1926"/>
      <c r="H1171" s="1932"/>
      <c r="I1171" s="1943"/>
      <c r="J1171" s="622" t="s">
        <v>1451</v>
      </c>
      <c r="K1171" s="136" t="s">
        <v>1661</v>
      </c>
      <c r="L1171" s="1886"/>
      <c r="M1171" s="1926"/>
      <c r="N1171" s="1926"/>
      <c r="O1171" s="1926"/>
      <c r="P1171" s="1911"/>
    </row>
    <row r="1172" spans="2:17" s="137" customFormat="1" ht="30" x14ac:dyDescent="0.25">
      <c r="B1172" s="2268" t="s">
        <v>1645</v>
      </c>
      <c r="C1172" s="2099" t="s">
        <v>246</v>
      </c>
      <c r="D1172" s="2002" t="s">
        <v>1679</v>
      </c>
      <c r="E1172" s="2002">
        <v>25912673</v>
      </c>
      <c r="F1172" s="2002" t="s">
        <v>1647</v>
      </c>
      <c r="G1172" s="1909" t="s">
        <v>1594</v>
      </c>
      <c r="H1172" s="1906">
        <v>38338</v>
      </c>
      <c r="I1172" s="1909" t="s">
        <v>86</v>
      </c>
      <c r="J1172" s="622" t="s">
        <v>1451</v>
      </c>
      <c r="K1172" s="136" t="s">
        <v>1661</v>
      </c>
      <c r="L1172" s="648" t="s">
        <v>146</v>
      </c>
      <c r="M1172" s="2099" t="s">
        <v>19</v>
      </c>
      <c r="N1172" s="2099" t="s">
        <v>19</v>
      </c>
      <c r="O1172" s="2099" t="s">
        <v>19</v>
      </c>
      <c r="P1172" s="1909"/>
    </row>
    <row r="1173" spans="2:17" s="137" customFormat="1" ht="30" x14ac:dyDescent="0.25">
      <c r="B1173" s="2269"/>
      <c r="C1173" s="2100"/>
      <c r="D1173" s="2004"/>
      <c r="E1173" s="2004"/>
      <c r="F1173" s="2004"/>
      <c r="G1173" s="1911"/>
      <c r="H1173" s="1908"/>
      <c r="I1173" s="1911"/>
      <c r="J1173" s="622" t="s">
        <v>1680</v>
      </c>
      <c r="K1173" s="136" t="s">
        <v>1681</v>
      </c>
      <c r="L1173" s="648" t="s">
        <v>146</v>
      </c>
      <c r="M1173" s="2100"/>
      <c r="N1173" s="2100"/>
      <c r="O1173" s="2100"/>
      <c r="P1173" s="1911"/>
    </row>
    <row r="1174" spans="2:17" s="116" customFormat="1" ht="60" x14ac:dyDescent="0.25">
      <c r="B1174" s="367" t="s">
        <v>893</v>
      </c>
      <c r="C1174" s="668" t="s">
        <v>246</v>
      </c>
      <c r="D1174" s="668" t="s">
        <v>1567</v>
      </c>
      <c r="E1174" s="467">
        <v>35145166</v>
      </c>
      <c r="F1174" s="668" t="s">
        <v>213</v>
      </c>
      <c r="G1174" s="668" t="s">
        <v>1594</v>
      </c>
      <c r="H1174" s="355">
        <v>39640</v>
      </c>
      <c r="I1174" s="668" t="s">
        <v>86</v>
      </c>
      <c r="J1174" s="124"/>
      <c r="K1174" s="668"/>
      <c r="L1174" s="668"/>
      <c r="M1174" s="668"/>
      <c r="N1174" s="668"/>
      <c r="O1174" s="668"/>
      <c r="P1174" s="668" t="s">
        <v>1674</v>
      </c>
    </row>
    <row r="1176" spans="2:17" ht="15.75" thickBot="1" x14ac:dyDescent="0.25">
      <c r="C1176" s="204"/>
      <c r="D1176" s="670"/>
      <c r="E1176" s="670"/>
      <c r="F1176" s="202"/>
      <c r="G1176" s="202"/>
    </row>
    <row r="1177" spans="2:17" ht="30" x14ac:dyDescent="0.25">
      <c r="B1177" s="55" t="s">
        <v>18</v>
      </c>
      <c r="C1177" s="55" t="s">
        <v>166</v>
      </c>
      <c r="D1177" s="656" t="s">
        <v>167</v>
      </c>
      <c r="E1177" s="55" t="s">
        <v>28</v>
      </c>
      <c r="F1177" s="199" t="s">
        <v>168</v>
      </c>
      <c r="G1177" s="463"/>
    </row>
    <row r="1178" spans="2:17" ht="108" x14ac:dyDescent="0.2">
      <c r="B1178" s="2265" t="s">
        <v>169</v>
      </c>
      <c r="C1178" s="201" t="s">
        <v>170</v>
      </c>
      <c r="D1178" s="620">
        <v>25</v>
      </c>
      <c r="E1178" s="620">
        <v>25</v>
      </c>
      <c r="F1178" s="2073">
        <f>+E1178+E1179+E1180</f>
        <v>50</v>
      </c>
      <c r="G1178" s="202"/>
    </row>
    <row r="1179" spans="2:17" ht="96" x14ac:dyDescent="0.2">
      <c r="B1179" s="2266"/>
      <c r="C1179" s="201" t="s">
        <v>171</v>
      </c>
      <c r="D1179" s="622">
        <v>25</v>
      </c>
      <c r="E1179" s="620">
        <v>25</v>
      </c>
      <c r="F1179" s="2074"/>
      <c r="G1179" s="202"/>
    </row>
    <row r="1180" spans="2:17" ht="60" x14ac:dyDescent="0.2">
      <c r="B1180" s="2267"/>
      <c r="C1180" s="201" t="s">
        <v>172</v>
      </c>
      <c r="D1180" s="620">
        <v>10</v>
      </c>
      <c r="E1180" s="620">
        <v>0</v>
      </c>
      <c r="F1180" s="2075"/>
      <c r="G1180" s="202"/>
    </row>
    <row r="1183" spans="2:17" ht="26.25" x14ac:dyDescent="0.25">
      <c r="B1183" s="1881" t="s">
        <v>1682</v>
      </c>
      <c r="C1183" s="1882"/>
      <c r="D1183" s="1882"/>
      <c r="E1183" s="1882"/>
      <c r="F1183" s="1882"/>
      <c r="G1183" s="1882"/>
      <c r="H1183" s="1882"/>
      <c r="I1183" s="1882"/>
      <c r="J1183" s="1882"/>
      <c r="K1183" s="1882"/>
      <c r="L1183" s="1882"/>
      <c r="M1183" s="1882"/>
      <c r="N1183" s="1882"/>
      <c r="O1183" s="1882"/>
      <c r="P1183" s="1882"/>
    </row>
    <row r="1184" spans="2:17" x14ac:dyDescent="0.25">
      <c r="C1184" s="2"/>
      <c r="D1184" s="1"/>
      <c r="K1184" s="653"/>
    </row>
    <row r="1185" spans="2:18" ht="75" x14ac:dyDescent="0.25">
      <c r="B1185" s="601" t="s">
        <v>95</v>
      </c>
      <c r="C1185" s="2084" t="s">
        <v>96</v>
      </c>
      <c r="D1185" s="1896" t="s">
        <v>97</v>
      </c>
      <c r="E1185" s="1896" t="s">
        <v>98</v>
      </c>
      <c r="F1185" s="1896" t="s">
        <v>99</v>
      </c>
      <c r="G1185" s="1896" t="s">
        <v>100</v>
      </c>
      <c r="H1185" s="1896" t="s">
        <v>101</v>
      </c>
      <c r="I1185" s="1896" t="s">
        <v>102</v>
      </c>
      <c r="J1185" s="1898" t="s">
        <v>103</v>
      </c>
      <c r="K1185" s="1899"/>
      <c r="L1185" s="1900"/>
      <c r="M1185" s="656" t="s">
        <v>104</v>
      </c>
      <c r="N1185" s="656" t="s">
        <v>105</v>
      </c>
      <c r="O1185" s="656" t="s">
        <v>106</v>
      </c>
      <c r="P1185" s="2156" t="s">
        <v>81</v>
      </c>
      <c r="Q1185" s="473"/>
      <c r="R1185" s="479"/>
    </row>
    <row r="1186" spans="2:18" ht="30" x14ac:dyDescent="0.25">
      <c r="B1186" s="602"/>
      <c r="C1186" s="2085"/>
      <c r="D1186" s="1897"/>
      <c r="E1186" s="1897"/>
      <c r="F1186" s="1897"/>
      <c r="G1186" s="1897"/>
      <c r="H1186" s="1897"/>
      <c r="I1186" s="1897"/>
      <c r="J1186" s="176" t="s">
        <v>107</v>
      </c>
      <c r="K1186" s="177" t="s">
        <v>108</v>
      </c>
      <c r="L1186" s="176" t="s">
        <v>109</v>
      </c>
      <c r="M1186" s="656"/>
      <c r="N1186" s="656"/>
      <c r="O1186" s="656"/>
      <c r="P1186" s="2156"/>
      <c r="Q1186" s="473"/>
      <c r="R1186" s="479"/>
    </row>
    <row r="1187" spans="2:18" ht="60" x14ac:dyDescent="0.25">
      <c r="B1187" s="2008" t="s">
        <v>1558</v>
      </c>
      <c r="C1187" s="1924" t="s">
        <v>1506</v>
      </c>
      <c r="D1187" s="1924" t="s">
        <v>1683</v>
      </c>
      <c r="E1187" s="1924">
        <v>64565673</v>
      </c>
      <c r="F1187" s="1924" t="s">
        <v>1684</v>
      </c>
      <c r="G1187" s="1924" t="s">
        <v>1685</v>
      </c>
      <c r="H1187" s="1930">
        <v>35951</v>
      </c>
      <c r="I1187" s="1942" t="s">
        <v>86</v>
      </c>
      <c r="J1187" s="124" t="s">
        <v>193</v>
      </c>
      <c r="K1187" s="668" t="s">
        <v>1686</v>
      </c>
      <c r="L1187" s="621" t="s">
        <v>146</v>
      </c>
      <c r="M1187" s="1949" t="s">
        <v>19</v>
      </c>
      <c r="N1187" s="1949" t="s">
        <v>19</v>
      </c>
      <c r="O1187" s="1949" t="s">
        <v>19</v>
      </c>
      <c r="P1187" s="1909"/>
    </row>
    <row r="1188" spans="2:18" ht="60" x14ac:dyDescent="0.25">
      <c r="B1188" s="2010"/>
      <c r="C1188" s="1926"/>
      <c r="D1188" s="1926"/>
      <c r="E1188" s="1926"/>
      <c r="F1188" s="1926"/>
      <c r="G1188" s="1926"/>
      <c r="H1188" s="1932"/>
      <c r="I1188" s="1943"/>
      <c r="J1188" s="610" t="s">
        <v>1687</v>
      </c>
      <c r="K1188" s="668" t="s">
        <v>1688</v>
      </c>
      <c r="L1188" s="618" t="s">
        <v>146</v>
      </c>
      <c r="M1188" s="1949"/>
      <c r="N1188" s="1949"/>
      <c r="O1188" s="1949"/>
      <c r="P1188" s="1911"/>
    </row>
    <row r="1189" spans="2:18" ht="60" x14ac:dyDescent="0.25">
      <c r="B1189" s="2008" t="s">
        <v>887</v>
      </c>
      <c r="C1189" s="1924" t="s">
        <v>1506</v>
      </c>
      <c r="D1189" s="1924" t="s">
        <v>1689</v>
      </c>
      <c r="E1189" s="1924">
        <v>35144184</v>
      </c>
      <c r="F1189" s="1924" t="s">
        <v>191</v>
      </c>
      <c r="G1189" s="1924" t="s">
        <v>1594</v>
      </c>
      <c r="H1189" s="1930">
        <v>38331</v>
      </c>
      <c r="I1189" s="1942" t="s">
        <v>86</v>
      </c>
      <c r="J1189" s="611" t="s">
        <v>1690</v>
      </c>
      <c r="K1189" s="215" t="s">
        <v>1691</v>
      </c>
      <c r="L1189" s="618" t="s">
        <v>146</v>
      </c>
      <c r="M1189" s="1924" t="s">
        <v>19</v>
      </c>
      <c r="N1189" s="1924" t="s">
        <v>19</v>
      </c>
      <c r="O1189" s="1924" t="s">
        <v>19</v>
      </c>
      <c r="P1189" s="1909"/>
    </row>
    <row r="1190" spans="2:18" ht="45" x14ac:dyDescent="0.25">
      <c r="B1190" s="2010"/>
      <c r="C1190" s="1926"/>
      <c r="D1190" s="1926"/>
      <c r="E1190" s="1926"/>
      <c r="F1190" s="1926"/>
      <c r="G1190" s="1926"/>
      <c r="H1190" s="1932"/>
      <c r="I1190" s="1943"/>
      <c r="J1190" s="611" t="s">
        <v>1692</v>
      </c>
      <c r="K1190" s="215" t="s">
        <v>1693</v>
      </c>
      <c r="L1190" s="618" t="s">
        <v>146</v>
      </c>
      <c r="M1190" s="1926"/>
      <c r="N1190" s="1926"/>
      <c r="O1190" s="1926"/>
      <c r="P1190" s="1911"/>
    </row>
    <row r="1191" spans="2:18" s="116" customFormat="1" ht="60" x14ac:dyDescent="0.25">
      <c r="B1191" s="428" t="s">
        <v>1592</v>
      </c>
      <c r="C1191" s="622" t="s">
        <v>1506</v>
      </c>
      <c r="D1191" s="668" t="s">
        <v>1567</v>
      </c>
      <c r="E1191" s="467">
        <v>35145166</v>
      </c>
      <c r="F1191" s="668" t="s">
        <v>213</v>
      </c>
      <c r="G1191" s="668" t="s">
        <v>1594</v>
      </c>
      <c r="H1191" s="355">
        <v>39640</v>
      </c>
      <c r="I1191" s="668" t="s">
        <v>86</v>
      </c>
      <c r="J1191" s="124"/>
      <c r="K1191" s="668"/>
      <c r="L1191" s="668"/>
      <c r="M1191" s="668"/>
      <c r="N1191" s="668"/>
      <c r="O1191" s="668"/>
      <c r="P1191" s="668" t="s">
        <v>1674</v>
      </c>
    </row>
    <row r="1193" spans="2:18" ht="15.75" thickBot="1" x14ac:dyDescent="0.25">
      <c r="C1193" s="204"/>
      <c r="D1193" s="670"/>
      <c r="E1193" s="670"/>
      <c r="F1193" s="202"/>
      <c r="G1193" s="202"/>
    </row>
    <row r="1194" spans="2:18" ht="30" x14ac:dyDescent="0.25">
      <c r="B1194" s="55" t="s">
        <v>18</v>
      </c>
      <c r="C1194" s="55" t="s">
        <v>166</v>
      </c>
      <c r="D1194" s="656" t="s">
        <v>167</v>
      </c>
      <c r="E1194" s="55" t="s">
        <v>28</v>
      </c>
      <c r="F1194" s="199" t="s">
        <v>168</v>
      </c>
      <c r="G1194" s="463"/>
    </row>
    <row r="1195" spans="2:18" ht="108" x14ac:dyDescent="0.2">
      <c r="B1195" s="2265" t="s">
        <v>169</v>
      </c>
      <c r="C1195" s="201" t="s">
        <v>170</v>
      </c>
      <c r="D1195" s="620">
        <v>25</v>
      </c>
      <c r="E1195" s="620">
        <v>25</v>
      </c>
      <c r="F1195" s="2073">
        <f>+E1195+E1196+E1197</f>
        <v>50</v>
      </c>
      <c r="G1195" s="202"/>
    </row>
    <row r="1196" spans="2:18" ht="96" x14ac:dyDescent="0.2">
      <c r="B1196" s="2266"/>
      <c r="C1196" s="201" t="s">
        <v>171</v>
      </c>
      <c r="D1196" s="622">
        <v>25</v>
      </c>
      <c r="E1196" s="620">
        <v>25</v>
      </c>
      <c r="F1196" s="2074"/>
      <c r="G1196" s="202"/>
    </row>
    <row r="1197" spans="2:18" ht="60" x14ac:dyDescent="0.2">
      <c r="B1197" s="2267"/>
      <c r="C1197" s="201" t="s">
        <v>172</v>
      </c>
      <c r="D1197" s="620">
        <v>10</v>
      </c>
      <c r="E1197" s="620">
        <v>0</v>
      </c>
      <c r="F1197" s="2075"/>
      <c r="G1197" s="202"/>
    </row>
  </sheetData>
  <mergeCells count="744">
    <mergeCell ref="B2:O2"/>
    <mergeCell ref="B4:O4"/>
    <mergeCell ref="C6:N6"/>
    <mergeCell ref="C7:N7"/>
    <mergeCell ref="C8:N8"/>
    <mergeCell ref="C9:N9"/>
    <mergeCell ref="E177:E178"/>
    <mergeCell ref="E183:E184"/>
    <mergeCell ref="E189:E190"/>
    <mergeCell ref="E195:E196"/>
    <mergeCell ref="E201:E202"/>
    <mergeCell ref="E207:E208"/>
    <mergeCell ref="D20:E20"/>
    <mergeCell ref="B24:C35"/>
    <mergeCell ref="B36:C36"/>
    <mergeCell ref="E159:E160"/>
    <mergeCell ref="E165:E166"/>
    <mergeCell ref="E171:E172"/>
    <mergeCell ref="B10:B20"/>
    <mergeCell ref="D10:E10"/>
    <mergeCell ref="D12:E12"/>
    <mergeCell ref="D13:E13"/>
    <mergeCell ref="D14:E14"/>
    <mergeCell ref="D15:E15"/>
    <mergeCell ref="D16:E16"/>
    <mergeCell ref="D17:E17"/>
    <mergeCell ref="D18:E18"/>
    <mergeCell ref="D19:E19"/>
    <mergeCell ref="B235:B236"/>
    <mergeCell ref="C235:C236"/>
    <mergeCell ref="D235:E235"/>
    <mergeCell ref="B241:P241"/>
    <mergeCell ref="Q245:Q246"/>
    <mergeCell ref="Q249:Q250"/>
    <mergeCell ref="E213:E214"/>
    <mergeCell ref="E219:E220"/>
    <mergeCell ref="M222:N222"/>
    <mergeCell ref="B223:P223"/>
    <mergeCell ref="Q227:Q228"/>
    <mergeCell ref="Q231:Q232"/>
    <mergeCell ref="B271:B272"/>
    <mergeCell ref="C271:C272"/>
    <mergeCell ref="D271:E271"/>
    <mergeCell ref="B278:P278"/>
    <mergeCell ref="Q282:Q283"/>
    <mergeCell ref="Q286:Q287"/>
    <mergeCell ref="B253:B254"/>
    <mergeCell ref="C253:C254"/>
    <mergeCell ref="D253:E253"/>
    <mergeCell ref="B259:P259"/>
    <mergeCell ref="Q263:Q264"/>
    <mergeCell ref="Q267:Q268"/>
    <mergeCell ref="B316:B317"/>
    <mergeCell ref="C316:C317"/>
    <mergeCell ref="D316:E316"/>
    <mergeCell ref="Q326:Q327"/>
    <mergeCell ref="Q330:Q331"/>
    <mergeCell ref="B334:B335"/>
    <mergeCell ref="C334:C335"/>
    <mergeCell ref="D334:E334"/>
    <mergeCell ref="B295:B296"/>
    <mergeCell ref="C295:C296"/>
    <mergeCell ref="D295:E295"/>
    <mergeCell ref="B301:P301"/>
    <mergeCell ref="Q305:Q306"/>
    <mergeCell ref="Q309:Q310"/>
    <mergeCell ref="Q362:Q363"/>
    <mergeCell ref="Q366:Q367"/>
    <mergeCell ref="B375:B376"/>
    <mergeCell ref="C375:C376"/>
    <mergeCell ref="D375:E375"/>
    <mergeCell ref="B381:P381"/>
    <mergeCell ref="Q344:Q345"/>
    <mergeCell ref="Q348:Q349"/>
    <mergeCell ref="B352:B353"/>
    <mergeCell ref="C352:C353"/>
    <mergeCell ref="D352:E352"/>
    <mergeCell ref="B358:P358"/>
    <mergeCell ref="Q403:Q404"/>
    <mergeCell ref="Q407:Q408"/>
    <mergeCell ref="B411:B412"/>
    <mergeCell ref="C411:C412"/>
    <mergeCell ref="D411:E411"/>
    <mergeCell ref="B417:P417"/>
    <mergeCell ref="Q385:Q386"/>
    <mergeCell ref="Q389:Q390"/>
    <mergeCell ref="B393:B394"/>
    <mergeCell ref="C393:C394"/>
    <mergeCell ref="D393:E393"/>
    <mergeCell ref="B399:P399"/>
    <mergeCell ref="B458:N458"/>
    <mergeCell ref="B470:N470"/>
    <mergeCell ref="B484:N484"/>
    <mergeCell ref="B516:N516"/>
    <mergeCell ref="B530:N530"/>
    <mergeCell ref="B542:N542"/>
    <mergeCell ref="Q421:Q422"/>
    <mergeCell ref="Q425:Q426"/>
    <mergeCell ref="B429:B430"/>
    <mergeCell ref="C429:C430"/>
    <mergeCell ref="D429:E429"/>
    <mergeCell ref="B436:N436"/>
    <mergeCell ref="B555:N555"/>
    <mergeCell ref="B575:N575"/>
    <mergeCell ref="B592:N592"/>
    <mergeCell ref="B601:N601"/>
    <mergeCell ref="B610:N610"/>
    <mergeCell ref="B613:B614"/>
    <mergeCell ref="C613:C614"/>
    <mergeCell ref="D613:D614"/>
    <mergeCell ref="E613:E614"/>
    <mergeCell ref="F613:F614"/>
    <mergeCell ref="B680:N680"/>
    <mergeCell ref="J683:L683"/>
    <mergeCell ref="R673:T673"/>
    <mergeCell ref="R640:T640"/>
    <mergeCell ref="B646:N646"/>
    <mergeCell ref="B624:N624"/>
    <mergeCell ref="B627:B628"/>
    <mergeCell ref="O613:O614"/>
    <mergeCell ref="P613:P614"/>
    <mergeCell ref="R615:T615"/>
    <mergeCell ref="G613:G614"/>
    <mergeCell ref="H613:H614"/>
    <mergeCell ref="I613:I614"/>
    <mergeCell ref="J613:L613"/>
    <mergeCell ref="M613:M614"/>
    <mergeCell ref="N613:N614"/>
    <mergeCell ref="E627:E628"/>
    <mergeCell ref="F627:F628"/>
    <mergeCell ref="G627:G628"/>
    <mergeCell ref="H627:H628"/>
    <mergeCell ref="I627:I628"/>
    <mergeCell ref="J627:L627"/>
    <mergeCell ref="M627:M628"/>
    <mergeCell ref="G649:G650"/>
    <mergeCell ref="B751:N751"/>
    <mergeCell ref="D754:E754"/>
    <mergeCell ref="D755:E755"/>
    <mergeCell ref="R716:T716"/>
    <mergeCell ref="O692:O693"/>
    <mergeCell ref="P692:P693"/>
    <mergeCell ref="R694:T694"/>
    <mergeCell ref="B698:N698"/>
    <mergeCell ref="D701:D702"/>
    <mergeCell ref="E701:E702"/>
    <mergeCell ref="F701:F702"/>
    <mergeCell ref="G701:G702"/>
    <mergeCell ref="H701:H702"/>
    <mergeCell ref="I701:I702"/>
    <mergeCell ref="J701:L701"/>
    <mergeCell ref="M701:M702"/>
    <mergeCell ref="N701:N702"/>
    <mergeCell ref="O701:O702"/>
    <mergeCell ref="P701:P702"/>
    <mergeCell ref="R703:T703"/>
    <mergeCell ref="B711:N711"/>
    <mergeCell ref="B714:B715"/>
    <mergeCell ref="C714:C715"/>
    <mergeCell ref="D714:D715"/>
    <mergeCell ref="R741:T741"/>
    <mergeCell ref="B745:N745"/>
    <mergeCell ref="D748:E748"/>
    <mergeCell ref="D749:E749"/>
    <mergeCell ref="B725:N725"/>
    <mergeCell ref="B728:B729"/>
    <mergeCell ref="I728:I729"/>
    <mergeCell ref="J728:L728"/>
    <mergeCell ref="M728:M729"/>
    <mergeCell ref="N728:N729"/>
    <mergeCell ref="O728:O729"/>
    <mergeCell ref="P728:P729"/>
    <mergeCell ref="R730:T730"/>
    <mergeCell ref="B736:N736"/>
    <mergeCell ref="B739:B740"/>
    <mergeCell ref="C739:C740"/>
    <mergeCell ref="D739:D740"/>
    <mergeCell ref="E739:E740"/>
    <mergeCell ref="F739:F740"/>
    <mergeCell ref="G739:G740"/>
    <mergeCell ref="H739:H740"/>
    <mergeCell ref="I739:I740"/>
    <mergeCell ref="J739:L739"/>
    <mergeCell ref="M739:M740"/>
    <mergeCell ref="B758:N758"/>
    <mergeCell ref="D761:E761"/>
    <mergeCell ref="D762:E762"/>
    <mergeCell ref="B765:N765"/>
    <mergeCell ref="D768:E768"/>
    <mergeCell ref="D769:E769"/>
    <mergeCell ref="E846:E848"/>
    <mergeCell ref="B850:N850"/>
    <mergeCell ref="E862:E864"/>
    <mergeCell ref="B790:N790"/>
    <mergeCell ref="D793:E793"/>
    <mergeCell ref="D794:E794"/>
    <mergeCell ref="B771:N771"/>
    <mergeCell ref="D774:E774"/>
    <mergeCell ref="D775:E775"/>
    <mergeCell ref="B777:N777"/>
    <mergeCell ref="D780:E780"/>
    <mergeCell ref="D781:E781"/>
    <mergeCell ref="B783:N783"/>
    <mergeCell ref="D786:E786"/>
    <mergeCell ref="D787:E787"/>
    <mergeCell ref="B867:N867"/>
    <mergeCell ref="E879:E881"/>
    <mergeCell ref="B883:N883"/>
    <mergeCell ref="E895:E897"/>
    <mergeCell ref="B899:N899"/>
    <mergeCell ref="B796:N796"/>
    <mergeCell ref="D799:E799"/>
    <mergeCell ref="D800:E800"/>
    <mergeCell ref="B1084:B1086"/>
    <mergeCell ref="F1084:F1086"/>
    <mergeCell ref="F1068:F1070"/>
    <mergeCell ref="B1072:P1072"/>
    <mergeCell ref="C1074:C1075"/>
    <mergeCell ref="D1074:D1075"/>
    <mergeCell ref="E1074:E1075"/>
    <mergeCell ref="F1074:F1075"/>
    <mergeCell ref="G1074:G1075"/>
    <mergeCell ref="H1074:H1075"/>
    <mergeCell ref="B1068:B1070"/>
    <mergeCell ref="I1074:I1075"/>
    <mergeCell ref="J1074:L1074"/>
    <mergeCell ref="P1074:Q1074"/>
    <mergeCell ref="C1078:C1080"/>
    <mergeCell ref="D1078:D1080"/>
    <mergeCell ref="N1098:N1100"/>
    <mergeCell ref="O1098:O1100"/>
    <mergeCell ref="P1098:P1100"/>
    <mergeCell ref="B1105:B1107"/>
    <mergeCell ref="F1105:F1107"/>
    <mergeCell ref="B1110:P1110"/>
    <mergeCell ref="E1078:E1080"/>
    <mergeCell ref="F1078:F1080"/>
    <mergeCell ref="G1078:G1080"/>
    <mergeCell ref="H1078:H1080"/>
    <mergeCell ref="I1078:I1080"/>
    <mergeCell ref="J1078:J1080"/>
    <mergeCell ref="K1078:K1080"/>
    <mergeCell ref="L1078:L1080"/>
    <mergeCell ref="C1091:C1092"/>
    <mergeCell ref="D1091:D1092"/>
    <mergeCell ref="B1089:P1089"/>
    <mergeCell ref="E1091:E1092"/>
    <mergeCell ref="F1091:F1092"/>
    <mergeCell ref="G1091:G1092"/>
    <mergeCell ref="H1091:H1092"/>
    <mergeCell ref="I1091:I1092"/>
    <mergeCell ref="J1091:L1091"/>
    <mergeCell ref="B1093:B1095"/>
    <mergeCell ref="B1162:B1164"/>
    <mergeCell ref="F1162:F1164"/>
    <mergeCell ref="I1114:I1116"/>
    <mergeCell ref="J1114:J1116"/>
    <mergeCell ref="K1114:K1116"/>
    <mergeCell ref="L1114:L1116"/>
    <mergeCell ref="B1123:B1125"/>
    <mergeCell ref="F1123:F1125"/>
    <mergeCell ref="B1128:P1128"/>
    <mergeCell ref="C1130:C1131"/>
    <mergeCell ref="D1130:D1131"/>
    <mergeCell ref="E1130:E1131"/>
    <mergeCell ref="F1130:F1131"/>
    <mergeCell ref="G1130:G1131"/>
    <mergeCell ref="H1130:H1131"/>
    <mergeCell ref="I1130:I1131"/>
    <mergeCell ref="B1114:B1116"/>
    <mergeCell ref="C1114:C1116"/>
    <mergeCell ref="N1114:N1116"/>
    <mergeCell ref="O1114:O1116"/>
    <mergeCell ref="P1114:P1116"/>
    <mergeCell ref="B1117:B1118"/>
    <mergeCell ref="C1117:C1118"/>
    <mergeCell ref="D1117:D1118"/>
    <mergeCell ref="B1166:P1166"/>
    <mergeCell ref="B1132:B1134"/>
    <mergeCell ref="C1132:C1134"/>
    <mergeCell ref="D1132:D1134"/>
    <mergeCell ref="E1132:E1134"/>
    <mergeCell ref="F1132:F1134"/>
    <mergeCell ref="G1132:G1134"/>
    <mergeCell ref="H1132:H1134"/>
    <mergeCell ref="I1132:I1134"/>
    <mergeCell ref="M1132:M1134"/>
    <mergeCell ref="N1132:N1134"/>
    <mergeCell ref="B1137:B1139"/>
    <mergeCell ref="O1132:O1134"/>
    <mergeCell ref="P1132:P1134"/>
    <mergeCell ref="I1137:I1139"/>
    <mergeCell ref="L1137:L1139"/>
    <mergeCell ref="M1137:M1139"/>
    <mergeCell ref="H1152:H1154"/>
    <mergeCell ref="I1152:I1154"/>
    <mergeCell ref="J1152:J1154"/>
    <mergeCell ref="N1137:N1139"/>
    <mergeCell ref="O1137:O1139"/>
    <mergeCell ref="K1152:K1154"/>
    <mergeCell ref="L1152:L1154"/>
    <mergeCell ref="E1189:E1190"/>
    <mergeCell ref="F1189:F1190"/>
    <mergeCell ref="G1189:G1190"/>
    <mergeCell ref="H1189:H1190"/>
    <mergeCell ref="I1189:I1190"/>
    <mergeCell ref="M1189:M1190"/>
    <mergeCell ref="N1189:N1190"/>
    <mergeCell ref="P1168:P1169"/>
    <mergeCell ref="C1168:C1169"/>
    <mergeCell ref="D1168:D1169"/>
    <mergeCell ref="E1168:E1169"/>
    <mergeCell ref="F1168:F1169"/>
    <mergeCell ref="G1168:G1169"/>
    <mergeCell ref="H1168:H1169"/>
    <mergeCell ref="I1168:I1169"/>
    <mergeCell ref="C1185:C1186"/>
    <mergeCell ref="D1185:D1186"/>
    <mergeCell ref="E1185:E1186"/>
    <mergeCell ref="F1185:F1186"/>
    <mergeCell ref="G1185:G1186"/>
    <mergeCell ref="H1185:H1186"/>
    <mergeCell ref="I1185:I1186"/>
    <mergeCell ref="J1168:L1168"/>
    <mergeCell ref="M1170:M1171"/>
    <mergeCell ref="M649:M650"/>
    <mergeCell ref="N649:N650"/>
    <mergeCell ref="O649:O650"/>
    <mergeCell ref="B1031:P1031"/>
    <mergeCell ref="F1027:F1029"/>
    <mergeCell ref="C1033:C1034"/>
    <mergeCell ref="D1033:D1034"/>
    <mergeCell ref="E1033:E1034"/>
    <mergeCell ref="F1033:F1034"/>
    <mergeCell ref="G1033:G1034"/>
    <mergeCell ref="H1033:H1034"/>
    <mergeCell ref="I1033:I1034"/>
    <mergeCell ref="J1033:L1033"/>
    <mergeCell ref="B1027:B1029"/>
    <mergeCell ref="B802:N802"/>
    <mergeCell ref="D805:E805"/>
    <mergeCell ref="D806:E806"/>
    <mergeCell ref="B809:N809"/>
    <mergeCell ref="D812:E812"/>
    <mergeCell ref="D813:E813"/>
    <mergeCell ref="B815:P815"/>
    <mergeCell ref="B817:N817"/>
    <mergeCell ref="E830:E832"/>
    <mergeCell ref="B834:N834"/>
    <mergeCell ref="N627:N628"/>
    <mergeCell ref="O627:O628"/>
    <mergeCell ref="P627:P628"/>
    <mergeCell ref="R629:T629"/>
    <mergeCell ref="B635:N635"/>
    <mergeCell ref="B638:B639"/>
    <mergeCell ref="C638:C639"/>
    <mergeCell ref="D638:D639"/>
    <mergeCell ref="E638:E639"/>
    <mergeCell ref="F638:F639"/>
    <mergeCell ref="G638:G639"/>
    <mergeCell ref="H638:H639"/>
    <mergeCell ref="I638:I639"/>
    <mergeCell ref="J638:L638"/>
    <mergeCell ref="M638:M639"/>
    <mergeCell ref="N638:N639"/>
    <mergeCell ref="O638:O639"/>
    <mergeCell ref="P638:P639"/>
    <mergeCell ref="C627:C628"/>
    <mergeCell ref="D627:D628"/>
    <mergeCell ref="P649:P650"/>
    <mergeCell ref="R651:T651"/>
    <mergeCell ref="B668:N668"/>
    <mergeCell ref="B671:B672"/>
    <mergeCell ref="C671:C672"/>
    <mergeCell ref="D671:D672"/>
    <mergeCell ref="E671:E672"/>
    <mergeCell ref="F671:F672"/>
    <mergeCell ref="G671:G672"/>
    <mergeCell ref="H671:H672"/>
    <mergeCell ref="I671:I672"/>
    <mergeCell ref="J671:L671"/>
    <mergeCell ref="M671:M672"/>
    <mergeCell ref="N671:N672"/>
    <mergeCell ref="O671:O672"/>
    <mergeCell ref="P671:P672"/>
    <mergeCell ref="B649:B650"/>
    <mergeCell ref="C649:C650"/>
    <mergeCell ref="D649:D650"/>
    <mergeCell ref="E649:E650"/>
    <mergeCell ref="F649:F650"/>
    <mergeCell ref="H649:H650"/>
    <mergeCell ref="I649:I650"/>
    <mergeCell ref="J649:L649"/>
    <mergeCell ref="M683:M684"/>
    <mergeCell ref="N683:N684"/>
    <mergeCell ref="O683:O684"/>
    <mergeCell ref="P683:P684"/>
    <mergeCell ref="R685:T685"/>
    <mergeCell ref="B686:B687"/>
    <mergeCell ref="C686:C687"/>
    <mergeCell ref="D686:D687"/>
    <mergeCell ref="E686:E687"/>
    <mergeCell ref="F686:F687"/>
    <mergeCell ref="G686:G687"/>
    <mergeCell ref="H686:H687"/>
    <mergeCell ref="I686:I687"/>
    <mergeCell ref="L686:L687"/>
    <mergeCell ref="P686:P687"/>
    <mergeCell ref="B683:B684"/>
    <mergeCell ref="C683:C684"/>
    <mergeCell ref="D683:D684"/>
    <mergeCell ref="E683:E684"/>
    <mergeCell ref="F683:F684"/>
    <mergeCell ref="G683:G684"/>
    <mergeCell ref="H683:H684"/>
    <mergeCell ref="I683:I684"/>
    <mergeCell ref="B689:N689"/>
    <mergeCell ref="B692:B693"/>
    <mergeCell ref="C692:C693"/>
    <mergeCell ref="D692:D693"/>
    <mergeCell ref="E692:E693"/>
    <mergeCell ref="F692:F693"/>
    <mergeCell ref="G692:G693"/>
    <mergeCell ref="H692:H693"/>
    <mergeCell ref="I692:I693"/>
    <mergeCell ref="J692:L692"/>
    <mergeCell ref="M692:M693"/>
    <mergeCell ref="N692:N693"/>
    <mergeCell ref="H714:H715"/>
    <mergeCell ref="I714:I715"/>
    <mergeCell ref="J714:L714"/>
    <mergeCell ref="M714:M715"/>
    <mergeCell ref="N714:N715"/>
    <mergeCell ref="O714:O715"/>
    <mergeCell ref="P714:P715"/>
    <mergeCell ref="B701:B702"/>
    <mergeCell ref="C701:C702"/>
    <mergeCell ref="E714:E715"/>
    <mergeCell ref="F714:F715"/>
    <mergeCell ref="G714:G715"/>
    <mergeCell ref="N739:N740"/>
    <mergeCell ref="O739:O740"/>
    <mergeCell ref="P739:P740"/>
    <mergeCell ref="C728:C729"/>
    <mergeCell ref="D728:D729"/>
    <mergeCell ref="E728:E729"/>
    <mergeCell ref="F728:F729"/>
    <mergeCell ref="G728:G729"/>
    <mergeCell ref="H728:H729"/>
    <mergeCell ref="E911:E913"/>
    <mergeCell ref="B916:N916"/>
    <mergeCell ref="E928:E930"/>
    <mergeCell ref="B967:P967"/>
    <mergeCell ref="E977:E979"/>
    <mergeCell ref="B981:M981"/>
    <mergeCell ref="E992:E994"/>
    <mergeCell ref="B997:P997"/>
    <mergeCell ref="C999:C1000"/>
    <mergeCell ref="D999:D1000"/>
    <mergeCell ref="E999:E1000"/>
    <mergeCell ref="F999:F1000"/>
    <mergeCell ref="G999:G1000"/>
    <mergeCell ref="H999:H1000"/>
    <mergeCell ref="I999:I1000"/>
    <mergeCell ref="J999:L999"/>
    <mergeCell ref="P999:Q999"/>
    <mergeCell ref="B932:N932"/>
    <mergeCell ref="E944:E946"/>
    <mergeCell ref="B949:P949"/>
    <mergeCell ref="E962:E964"/>
    <mergeCell ref="N1001:N1003"/>
    <mergeCell ref="O1001:O1003"/>
    <mergeCell ref="P1002:Q1002"/>
    <mergeCell ref="P1003:Q1003"/>
    <mergeCell ref="P1004:Q1004"/>
    <mergeCell ref="P1005:Q1005"/>
    <mergeCell ref="C1006:C1007"/>
    <mergeCell ref="B1009:B1011"/>
    <mergeCell ref="F1009:F1011"/>
    <mergeCell ref="B1001:B1003"/>
    <mergeCell ref="C1001:C1003"/>
    <mergeCell ref="D1001:D1003"/>
    <mergeCell ref="E1001:E1003"/>
    <mergeCell ref="F1001:F1003"/>
    <mergeCell ref="G1001:G1003"/>
    <mergeCell ref="H1001:H1003"/>
    <mergeCell ref="I1001:I1003"/>
    <mergeCell ref="M1001:M1003"/>
    <mergeCell ref="P1001:Q1001"/>
    <mergeCell ref="I1017:I1019"/>
    <mergeCell ref="B1013:P1014"/>
    <mergeCell ref="C1015:C1016"/>
    <mergeCell ref="D1015:D1016"/>
    <mergeCell ref="E1015:E1016"/>
    <mergeCell ref="F1015:F1016"/>
    <mergeCell ref="G1015:G1016"/>
    <mergeCell ref="H1015:H1016"/>
    <mergeCell ref="I1015:I1016"/>
    <mergeCell ref="J1015:L1015"/>
    <mergeCell ref="P1015:Q1015"/>
    <mergeCell ref="D1038:D1039"/>
    <mergeCell ref="M1017:M1019"/>
    <mergeCell ref="N1017:N1019"/>
    <mergeCell ref="O1017:O1019"/>
    <mergeCell ref="P1017:P1019"/>
    <mergeCell ref="B1020:B1022"/>
    <mergeCell ref="C1020:C1022"/>
    <mergeCell ref="D1020:D1022"/>
    <mergeCell ref="E1020:E1022"/>
    <mergeCell ref="F1020:F1022"/>
    <mergeCell ref="G1020:G1022"/>
    <mergeCell ref="H1020:H1022"/>
    <mergeCell ref="I1020:I1022"/>
    <mergeCell ref="M1020:M1022"/>
    <mergeCell ref="N1020:N1022"/>
    <mergeCell ref="O1020:O1022"/>
    <mergeCell ref="P1020:P1022"/>
    <mergeCell ref="B1017:B1019"/>
    <mergeCell ref="C1017:C1019"/>
    <mergeCell ref="D1017:D1019"/>
    <mergeCell ref="E1017:E1019"/>
    <mergeCell ref="F1017:F1019"/>
    <mergeCell ref="G1017:G1019"/>
    <mergeCell ref="H1017:H1019"/>
    <mergeCell ref="P1050:Q1050"/>
    <mergeCell ref="J1038:J1039"/>
    <mergeCell ref="K1038:K1039"/>
    <mergeCell ref="P1033:Q1033"/>
    <mergeCell ref="C1035:C1037"/>
    <mergeCell ref="D1035:D1037"/>
    <mergeCell ref="E1035:E1037"/>
    <mergeCell ref="F1035:F1037"/>
    <mergeCell ref="G1035:G1037"/>
    <mergeCell ref="H1035:H1037"/>
    <mergeCell ref="I1035:I1037"/>
    <mergeCell ref="J1035:J1037"/>
    <mergeCell ref="K1035:K1037"/>
    <mergeCell ref="L1035:L1037"/>
    <mergeCell ref="M1035:M1037"/>
    <mergeCell ref="N1035:N1037"/>
    <mergeCell ref="O1035:O1037"/>
    <mergeCell ref="P1035:P1037"/>
    <mergeCell ref="L1038:L1039"/>
    <mergeCell ref="M1038:M1039"/>
    <mergeCell ref="N1038:N1039"/>
    <mergeCell ref="O1038:O1039"/>
    <mergeCell ref="P1038:P1039"/>
    <mergeCell ref="C1038:C1039"/>
    <mergeCell ref="E1038:E1039"/>
    <mergeCell ref="F1038:F1039"/>
    <mergeCell ref="G1038:G1039"/>
    <mergeCell ref="H1038:H1039"/>
    <mergeCell ref="I1038:I1039"/>
    <mergeCell ref="B1052:B1055"/>
    <mergeCell ref="C1052:C1055"/>
    <mergeCell ref="D1052:D1055"/>
    <mergeCell ref="E1052:E1055"/>
    <mergeCell ref="F1052:F1055"/>
    <mergeCell ref="G1052:G1055"/>
    <mergeCell ref="H1052:H1055"/>
    <mergeCell ref="I1052:I1055"/>
    <mergeCell ref="B1044:B1046"/>
    <mergeCell ref="F1044:F1046"/>
    <mergeCell ref="B1048:P1048"/>
    <mergeCell ref="C1050:C1051"/>
    <mergeCell ref="D1050:D1051"/>
    <mergeCell ref="E1050:E1051"/>
    <mergeCell ref="F1050:F1051"/>
    <mergeCell ref="G1050:G1051"/>
    <mergeCell ref="H1050:H1051"/>
    <mergeCell ref="I1050:I1051"/>
    <mergeCell ref="J1050:L1050"/>
    <mergeCell ref="I1093:I1095"/>
    <mergeCell ref="M1052:M1055"/>
    <mergeCell ref="N1052:N1055"/>
    <mergeCell ref="O1052:O1055"/>
    <mergeCell ref="P1052:P1055"/>
    <mergeCell ref="C1060:C1062"/>
    <mergeCell ref="D1060:D1062"/>
    <mergeCell ref="E1060:E1062"/>
    <mergeCell ref="F1060:F1062"/>
    <mergeCell ref="G1060:G1062"/>
    <mergeCell ref="H1060:H1062"/>
    <mergeCell ref="I1060:I1062"/>
    <mergeCell ref="L1060:L1062"/>
    <mergeCell ref="M1060:M1062"/>
    <mergeCell ref="N1060:N1062"/>
    <mergeCell ref="O1060:O1062"/>
    <mergeCell ref="P1060:P1062"/>
    <mergeCell ref="C1093:C1095"/>
    <mergeCell ref="D1093:D1095"/>
    <mergeCell ref="E1093:E1095"/>
    <mergeCell ref="F1093:F1095"/>
    <mergeCell ref="P1112:P1113"/>
    <mergeCell ref="M1078:M1080"/>
    <mergeCell ref="N1078:N1080"/>
    <mergeCell ref="O1078:O1080"/>
    <mergeCell ref="P1078:P1080"/>
    <mergeCell ref="C1096:C1097"/>
    <mergeCell ref="D1096:D1097"/>
    <mergeCell ref="E1096:E1097"/>
    <mergeCell ref="F1096:F1097"/>
    <mergeCell ref="G1096:G1097"/>
    <mergeCell ref="H1096:H1097"/>
    <mergeCell ref="I1096:I1097"/>
    <mergeCell ref="L1096:L1097"/>
    <mergeCell ref="M1096:M1097"/>
    <mergeCell ref="M1093:M1095"/>
    <mergeCell ref="N1093:N1095"/>
    <mergeCell ref="O1093:O1095"/>
    <mergeCell ref="P1093:P1095"/>
    <mergeCell ref="L1094:L1095"/>
    <mergeCell ref="N1096:N1097"/>
    <mergeCell ref="O1096:O1097"/>
    <mergeCell ref="P1096:P1097"/>
    <mergeCell ref="G1093:G1095"/>
    <mergeCell ref="H1093:H1095"/>
    <mergeCell ref="C1098:C1100"/>
    <mergeCell ref="D1098:D1100"/>
    <mergeCell ref="E1098:E1100"/>
    <mergeCell ref="F1098:F1100"/>
    <mergeCell ref="G1098:G1100"/>
    <mergeCell ref="H1098:H1100"/>
    <mergeCell ref="I1098:I1100"/>
    <mergeCell ref="J1098:K1100"/>
    <mergeCell ref="M1114:M1116"/>
    <mergeCell ref="C1112:C1113"/>
    <mergeCell ref="D1112:D1113"/>
    <mergeCell ref="E1112:E1113"/>
    <mergeCell ref="F1112:F1113"/>
    <mergeCell ref="G1112:G1113"/>
    <mergeCell ref="H1112:H1113"/>
    <mergeCell ref="I1112:I1113"/>
    <mergeCell ref="J1112:L1112"/>
    <mergeCell ref="L1098:L1100"/>
    <mergeCell ref="M1098:M1100"/>
    <mergeCell ref="N1117:N1118"/>
    <mergeCell ref="O1117:O1118"/>
    <mergeCell ref="P1117:P1118"/>
    <mergeCell ref="D1114:D1116"/>
    <mergeCell ref="E1114:E1116"/>
    <mergeCell ref="F1114:F1116"/>
    <mergeCell ref="G1114:G1116"/>
    <mergeCell ref="H1114:H1116"/>
    <mergeCell ref="J1130:L1130"/>
    <mergeCell ref="P1130:Q1130"/>
    <mergeCell ref="E1117:E1118"/>
    <mergeCell ref="F1117:F1118"/>
    <mergeCell ref="G1117:G1118"/>
    <mergeCell ref="H1117:H1118"/>
    <mergeCell ref="I1117:I1118"/>
    <mergeCell ref="J1117:J1118"/>
    <mergeCell ref="K1117:K1118"/>
    <mergeCell ref="L1117:L1118"/>
    <mergeCell ref="M1117:M1118"/>
    <mergeCell ref="P1137:P1139"/>
    <mergeCell ref="B1144:B1146"/>
    <mergeCell ref="F1144:F1146"/>
    <mergeCell ref="B1148:P1148"/>
    <mergeCell ref="C1150:C1151"/>
    <mergeCell ref="D1150:D1151"/>
    <mergeCell ref="E1150:E1151"/>
    <mergeCell ref="F1150:F1151"/>
    <mergeCell ref="G1150:G1151"/>
    <mergeCell ref="H1150:H1151"/>
    <mergeCell ref="I1150:I1151"/>
    <mergeCell ref="J1150:L1150"/>
    <mergeCell ref="P1150:P1151"/>
    <mergeCell ref="C1137:C1139"/>
    <mergeCell ref="D1137:D1139"/>
    <mergeCell ref="E1137:E1139"/>
    <mergeCell ref="F1137:F1139"/>
    <mergeCell ref="G1137:G1139"/>
    <mergeCell ref="H1137:H1139"/>
    <mergeCell ref="M1152:M1154"/>
    <mergeCell ref="N1152:N1154"/>
    <mergeCell ref="O1152:O1154"/>
    <mergeCell ref="P1152:P1154"/>
    <mergeCell ref="B1155:B1157"/>
    <mergeCell ref="C1155:C1157"/>
    <mergeCell ref="D1155:D1157"/>
    <mergeCell ref="E1155:E1157"/>
    <mergeCell ref="F1155:F1157"/>
    <mergeCell ref="G1155:G1157"/>
    <mergeCell ref="H1155:H1157"/>
    <mergeCell ref="I1155:I1157"/>
    <mergeCell ref="M1155:M1157"/>
    <mergeCell ref="N1155:N1157"/>
    <mergeCell ref="O1155:O1157"/>
    <mergeCell ref="P1155:P1157"/>
    <mergeCell ref="B1152:B1154"/>
    <mergeCell ref="C1152:C1154"/>
    <mergeCell ref="D1152:D1154"/>
    <mergeCell ref="E1152:E1154"/>
    <mergeCell ref="F1152:F1154"/>
    <mergeCell ref="G1152:G1154"/>
    <mergeCell ref="N1170:N1171"/>
    <mergeCell ref="O1170:O1171"/>
    <mergeCell ref="P1170:P1171"/>
    <mergeCell ref="B1172:B1173"/>
    <mergeCell ref="C1172:C1173"/>
    <mergeCell ref="D1172:D1173"/>
    <mergeCell ref="E1172:E1173"/>
    <mergeCell ref="F1172:F1173"/>
    <mergeCell ref="G1172:G1173"/>
    <mergeCell ref="H1172:H1173"/>
    <mergeCell ref="I1172:I1173"/>
    <mergeCell ref="M1172:M1173"/>
    <mergeCell ref="N1172:N1173"/>
    <mergeCell ref="O1172:O1173"/>
    <mergeCell ref="P1172:P1173"/>
    <mergeCell ref="B1170:B1171"/>
    <mergeCell ref="C1170:C1171"/>
    <mergeCell ref="D1170:D1171"/>
    <mergeCell ref="E1170:E1171"/>
    <mergeCell ref="F1170:F1171"/>
    <mergeCell ref="G1170:G1171"/>
    <mergeCell ref="H1170:H1171"/>
    <mergeCell ref="I1170:I1171"/>
    <mergeCell ref="L1170:L1171"/>
    <mergeCell ref="O1189:O1190"/>
    <mergeCell ref="P1189:P1190"/>
    <mergeCell ref="B1195:B1197"/>
    <mergeCell ref="F1195:F1197"/>
    <mergeCell ref="B1178:B1180"/>
    <mergeCell ref="F1178:F1180"/>
    <mergeCell ref="B1183:P1183"/>
    <mergeCell ref="J1185:L1185"/>
    <mergeCell ref="B1187:B1188"/>
    <mergeCell ref="C1187:C1188"/>
    <mergeCell ref="D1187:D1188"/>
    <mergeCell ref="E1187:E1188"/>
    <mergeCell ref="F1187:F1188"/>
    <mergeCell ref="G1187:G1188"/>
    <mergeCell ref="H1187:H1188"/>
    <mergeCell ref="I1187:I1188"/>
    <mergeCell ref="M1187:M1188"/>
    <mergeCell ref="N1187:N1188"/>
    <mergeCell ref="O1187:O1188"/>
    <mergeCell ref="P1187:P1188"/>
    <mergeCell ref="P1185:P1186"/>
    <mergeCell ref="B1189:B1190"/>
    <mergeCell ref="C1189:C1190"/>
    <mergeCell ref="D1189:D1190"/>
  </mergeCells>
  <dataValidations count="2">
    <dataValidation type="decimal" allowBlank="1" showInputMessage="1" showErrorMessage="1" sqref="WVG983905 WLK983905 C66401 IU66401 SQ66401 ACM66401 AMI66401 AWE66401 BGA66401 BPW66401 BZS66401 CJO66401 CTK66401 DDG66401 DNC66401 DWY66401 EGU66401 EQQ66401 FAM66401 FKI66401 FUE66401 GEA66401 GNW66401 GXS66401 HHO66401 HRK66401 IBG66401 ILC66401 IUY66401 JEU66401 JOQ66401 JYM66401 KII66401 KSE66401 LCA66401 LLW66401 LVS66401 MFO66401 MPK66401 MZG66401 NJC66401 NSY66401 OCU66401 OMQ66401 OWM66401 PGI66401 PQE66401 QAA66401 QJW66401 QTS66401 RDO66401 RNK66401 RXG66401 SHC66401 SQY66401 TAU66401 TKQ66401 TUM66401 UEI66401 UOE66401 UYA66401 VHW66401 VRS66401 WBO66401 WLK66401 WVG66401 C131937 IU131937 SQ131937 ACM131937 AMI131937 AWE131937 BGA131937 BPW131937 BZS131937 CJO131937 CTK131937 DDG131937 DNC131937 DWY131937 EGU131937 EQQ131937 FAM131937 FKI131937 FUE131937 GEA131937 GNW131937 GXS131937 HHO131937 HRK131937 IBG131937 ILC131937 IUY131937 JEU131937 JOQ131937 JYM131937 KII131937 KSE131937 LCA131937 LLW131937 LVS131937 MFO131937 MPK131937 MZG131937 NJC131937 NSY131937 OCU131937 OMQ131937 OWM131937 PGI131937 PQE131937 QAA131937 QJW131937 QTS131937 RDO131937 RNK131937 RXG131937 SHC131937 SQY131937 TAU131937 TKQ131937 TUM131937 UEI131937 UOE131937 UYA131937 VHW131937 VRS131937 WBO131937 WLK131937 WVG131937 C197473 IU197473 SQ197473 ACM197473 AMI197473 AWE197473 BGA197473 BPW197473 BZS197473 CJO197473 CTK197473 DDG197473 DNC197473 DWY197473 EGU197473 EQQ197473 FAM197473 FKI197473 FUE197473 GEA197473 GNW197473 GXS197473 HHO197473 HRK197473 IBG197473 ILC197473 IUY197473 JEU197473 JOQ197473 JYM197473 KII197473 KSE197473 LCA197473 LLW197473 LVS197473 MFO197473 MPK197473 MZG197473 NJC197473 NSY197473 OCU197473 OMQ197473 OWM197473 PGI197473 PQE197473 QAA197473 QJW197473 QTS197473 RDO197473 RNK197473 RXG197473 SHC197473 SQY197473 TAU197473 TKQ197473 TUM197473 UEI197473 UOE197473 UYA197473 VHW197473 VRS197473 WBO197473 WLK197473 WVG197473 C263009 IU263009 SQ263009 ACM263009 AMI263009 AWE263009 BGA263009 BPW263009 BZS263009 CJO263009 CTK263009 DDG263009 DNC263009 DWY263009 EGU263009 EQQ263009 FAM263009 FKI263009 FUE263009 GEA263009 GNW263009 GXS263009 HHO263009 HRK263009 IBG263009 ILC263009 IUY263009 JEU263009 JOQ263009 JYM263009 KII263009 KSE263009 LCA263009 LLW263009 LVS263009 MFO263009 MPK263009 MZG263009 NJC263009 NSY263009 OCU263009 OMQ263009 OWM263009 PGI263009 PQE263009 QAA263009 QJW263009 QTS263009 RDO263009 RNK263009 RXG263009 SHC263009 SQY263009 TAU263009 TKQ263009 TUM263009 UEI263009 UOE263009 UYA263009 VHW263009 VRS263009 WBO263009 WLK263009 WVG263009 C328545 IU328545 SQ328545 ACM328545 AMI328545 AWE328545 BGA328545 BPW328545 BZS328545 CJO328545 CTK328545 DDG328545 DNC328545 DWY328545 EGU328545 EQQ328545 FAM328545 FKI328545 FUE328545 GEA328545 GNW328545 GXS328545 HHO328545 HRK328545 IBG328545 ILC328545 IUY328545 JEU328545 JOQ328545 JYM328545 KII328545 KSE328545 LCA328545 LLW328545 LVS328545 MFO328545 MPK328545 MZG328545 NJC328545 NSY328545 OCU328545 OMQ328545 OWM328545 PGI328545 PQE328545 QAA328545 QJW328545 QTS328545 RDO328545 RNK328545 RXG328545 SHC328545 SQY328545 TAU328545 TKQ328545 TUM328545 UEI328545 UOE328545 UYA328545 VHW328545 VRS328545 WBO328545 WLK328545 WVG328545 C394081 IU394081 SQ394081 ACM394081 AMI394081 AWE394081 BGA394081 BPW394081 BZS394081 CJO394081 CTK394081 DDG394081 DNC394081 DWY394081 EGU394081 EQQ394081 FAM394081 FKI394081 FUE394081 GEA394081 GNW394081 GXS394081 HHO394081 HRK394081 IBG394081 ILC394081 IUY394081 JEU394081 JOQ394081 JYM394081 KII394081 KSE394081 LCA394081 LLW394081 LVS394081 MFO394081 MPK394081 MZG394081 NJC394081 NSY394081 OCU394081 OMQ394081 OWM394081 PGI394081 PQE394081 QAA394081 QJW394081 QTS394081 RDO394081 RNK394081 RXG394081 SHC394081 SQY394081 TAU394081 TKQ394081 TUM394081 UEI394081 UOE394081 UYA394081 VHW394081 VRS394081 WBO394081 WLK394081 WVG394081 C459617 IU459617 SQ459617 ACM459617 AMI459617 AWE459617 BGA459617 BPW459617 BZS459617 CJO459617 CTK459617 DDG459617 DNC459617 DWY459617 EGU459617 EQQ459617 FAM459617 FKI459617 FUE459617 GEA459617 GNW459617 GXS459617 HHO459617 HRK459617 IBG459617 ILC459617 IUY459617 JEU459617 JOQ459617 JYM459617 KII459617 KSE459617 LCA459617 LLW459617 LVS459617 MFO459617 MPK459617 MZG459617 NJC459617 NSY459617 OCU459617 OMQ459617 OWM459617 PGI459617 PQE459617 QAA459617 QJW459617 QTS459617 RDO459617 RNK459617 RXG459617 SHC459617 SQY459617 TAU459617 TKQ459617 TUM459617 UEI459617 UOE459617 UYA459617 VHW459617 VRS459617 WBO459617 WLK459617 WVG459617 C525153 IU525153 SQ525153 ACM525153 AMI525153 AWE525153 BGA525153 BPW525153 BZS525153 CJO525153 CTK525153 DDG525153 DNC525153 DWY525153 EGU525153 EQQ525153 FAM525153 FKI525153 FUE525153 GEA525153 GNW525153 GXS525153 HHO525153 HRK525153 IBG525153 ILC525153 IUY525153 JEU525153 JOQ525153 JYM525153 KII525153 KSE525153 LCA525153 LLW525153 LVS525153 MFO525153 MPK525153 MZG525153 NJC525153 NSY525153 OCU525153 OMQ525153 OWM525153 PGI525153 PQE525153 QAA525153 QJW525153 QTS525153 RDO525153 RNK525153 RXG525153 SHC525153 SQY525153 TAU525153 TKQ525153 TUM525153 UEI525153 UOE525153 UYA525153 VHW525153 VRS525153 WBO525153 WLK525153 WVG525153 C590689 IU590689 SQ590689 ACM590689 AMI590689 AWE590689 BGA590689 BPW590689 BZS590689 CJO590689 CTK590689 DDG590689 DNC590689 DWY590689 EGU590689 EQQ590689 FAM590689 FKI590689 FUE590689 GEA590689 GNW590689 GXS590689 HHO590689 HRK590689 IBG590689 ILC590689 IUY590689 JEU590689 JOQ590689 JYM590689 KII590689 KSE590689 LCA590689 LLW590689 LVS590689 MFO590689 MPK590689 MZG590689 NJC590689 NSY590689 OCU590689 OMQ590689 OWM590689 PGI590689 PQE590689 QAA590689 QJW590689 QTS590689 RDO590689 RNK590689 RXG590689 SHC590689 SQY590689 TAU590689 TKQ590689 TUM590689 UEI590689 UOE590689 UYA590689 VHW590689 VRS590689 WBO590689 WLK590689 WVG590689 C656225 IU656225 SQ656225 ACM656225 AMI656225 AWE656225 BGA656225 BPW656225 BZS656225 CJO656225 CTK656225 DDG656225 DNC656225 DWY656225 EGU656225 EQQ656225 FAM656225 FKI656225 FUE656225 GEA656225 GNW656225 GXS656225 HHO656225 HRK656225 IBG656225 ILC656225 IUY656225 JEU656225 JOQ656225 JYM656225 KII656225 KSE656225 LCA656225 LLW656225 LVS656225 MFO656225 MPK656225 MZG656225 NJC656225 NSY656225 OCU656225 OMQ656225 OWM656225 PGI656225 PQE656225 QAA656225 QJW656225 QTS656225 RDO656225 RNK656225 RXG656225 SHC656225 SQY656225 TAU656225 TKQ656225 TUM656225 UEI656225 UOE656225 UYA656225 VHW656225 VRS656225 WBO656225 WLK656225 WVG656225 C721761 IU721761 SQ721761 ACM721761 AMI721761 AWE721761 BGA721761 BPW721761 BZS721761 CJO721761 CTK721761 DDG721761 DNC721761 DWY721761 EGU721761 EQQ721761 FAM721761 FKI721761 FUE721761 GEA721761 GNW721761 GXS721761 HHO721761 HRK721761 IBG721761 ILC721761 IUY721761 JEU721761 JOQ721761 JYM721761 KII721761 KSE721761 LCA721761 LLW721761 LVS721761 MFO721761 MPK721761 MZG721761 NJC721761 NSY721761 OCU721761 OMQ721761 OWM721761 PGI721761 PQE721761 QAA721761 QJW721761 QTS721761 RDO721761 RNK721761 RXG721761 SHC721761 SQY721761 TAU721761 TKQ721761 TUM721761 UEI721761 UOE721761 UYA721761 VHW721761 VRS721761 WBO721761 WLK721761 WVG721761 C787297 IU787297 SQ787297 ACM787297 AMI787297 AWE787297 BGA787297 BPW787297 BZS787297 CJO787297 CTK787297 DDG787297 DNC787297 DWY787297 EGU787297 EQQ787297 FAM787297 FKI787297 FUE787297 GEA787297 GNW787297 GXS787297 HHO787297 HRK787297 IBG787297 ILC787297 IUY787297 JEU787297 JOQ787297 JYM787297 KII787297 KSE787297 LCA787297 LLW787297 LVS787297 MFO787297 MPK787297 MZG787297 NJC787297 NSY787297 OCU787297 OMQ787297 OWM787297 PGI787297 PQE787297 QAA787297 QJW787297 QTS787297 RDO787297 RNK787297 RXG787297 SHC787297 SQY787297 TAU787297 TKQ787297 TUM787297 UEI787297 UOE787297 UYA787297 VHW787297 VRS787297 WBO787297 WLK787297 WVG787297 C852833 IU852833 SQ852833 ACM852833 AMI852833 AWE852833 BGA852833 BPW852833 BZS852833 CJO852833 CTK852833 DDG852833 DNC852833 DWY852833 EGU852833 EQQ852833 FAM852833 FKI852833 FUE852833 GEA852833 GNW852833 GXS852833 HHO852833 HRK852833 IBG852833 ILC852833 IUY852833 JEU852833 JOQ852833 JYM852833 KII852833 KSE852833 LCA852833 LLW852833 LVS852833 MFO852833 MPK852833 MZG852833 NJC852833 NSY852833 OCU852833 OMQ852833 OWM852833 PGI852833 PQE852833 QAA852833 QJW852833 QTS852833 RDO852833 RNK852833 RXG852833 SHC852833 SQY852833 TAU852833 TKQ852833 TUM852833 UEI852833 UOE852833 UYA852833 VHW852833 VRS852833 WBO852833 WLK852833 WVG852833 C918369 IU918369 SQ918369 ACM918369 AMI918369 AWE918369 BGA918369 BPW918369 BZS918369 CJO918369 CTK918369 DDG918369 DNC918369 DWY918369 EGU918369 EQQ918369 FAM918369 FKI918369 FUE918369 GEA918369 GNW918369 GXS918369 HHO918369 HRK918369 IBG918369 ILC918369 IUY918369 JEU918369 JOQ918369 JYM918369 KII918369 KSE918369 LCA918369 LLW918369 LVS918369 MFO918369 MPK918369 MZG918369 NJC918369 NSY918369 OCU918369 OMQ918369 OWM918369 PGI918369 PQE918369 QAA918369 QJW918369 QTS918369 RDO918369 RNK918369 RXG918369 SHC918369 SQY918369 TAU918369 TKQ918369 TUM918369 UEI918369 UOE918369 UYA918369 VHW918369 VRS918369 WBO918369 WLK918369 WVG918369 C983905 IU983905 SQ983905 ACM983905 AMI983905 AWE983905 BGA983905 BPW983905 BZS983905 CJO983905 CTK983905 DDG983905 DNC983905 DWY983905 EGU983905 EQQ983905 FAM983905 FKI983905 FUE983905 GEA983905 GNW983905 GXS983905 HHO983905 HRK983905 IBG983905 ILC983905 IUY983905 JEU983905 JOQ983905 JYM983905 KII983905 KSE983905 LCA983905 LLW983905 LVS983905 MFO983905 MPK983905 MZG983905 NJC983905 NSY983905 OCU983905 OMQ983905 OWM983905 PGI983905 PQE983905 QAA983905 QJW983905 QTS983905 RDO983905 RNK983905 RXG983905 SHC983905 SQY983905 TAU983905 TKQ983905 TUM983905 UEI983905 UOE983905 UYA983905 VHW983905 VRS983905 WBO983905 WVG38:WVG39 WLK38:WLK39 WBO38:WBO39 VRS38:VRS39 VHW38:VHW39 UYA38:UYA39 UOE38:UOE39 UEI38:UEI39 TUM38:TUM39 TKQ38:TKQ39 TAU38:TAU39 SQY38:SQY39 SHC38:SHC39 RXG38:RXG39 RNK38:RNK39 RDO38:RDO39 QTS38:QTS39 QJW38:QJW39 QAA38:QAA39 PQE38:PQE39 PGI38:PGI39 OWM38:OWM39 OMQ38:OMQ39 OCU38:OCU39 NSY38:NSY39 NJC38:NJC39 MZG38:MZG39 MPK38:MPK39 MFO38:MFO39 LVS38:LVS39 LLW38:LLW39 LCA38:LCA39 KSE38:KSE39 KII38:KII39 JYM38:JYM39 JOQ38:JOQ39 JEU38:JEU39 IUY38:IUY39 ILC38:ILC39 IBG38:IBG39 HRK38:HRK39 HHO38:HHO39 GXS38:GXS39 GNW38:GNW39 GEA38:GEA39 FUE38:FUE39 FKI38:FKI39 FAM38:FAM39 EQQ38:EQQ39 EGU38:EGU39 DWY38:DWY39 DNC38:DNC39 DDG38:DDG39 CTK38:CTK39 CJO38:CJO39 BZS38:BZS39 BPW38:BPW39 BGA38:BGA39 AWE38:AWE39 AMI38:AMI39 ACM38:ACM39 SQ38:SQ39 IU38:IU39 IU41:IU42 WVG41:WVG42 WLK41:WLK42 WBO41:WBO42 VRS41:VRS42 VHW41:VHW42 UYA41:UYA42 UOE41:UOE42 UEI41:UEI42 TUM41:TUM42 TKQ41:TKQ42 TAU41:TAU42 SQY41:SQY42 SHC41:SHC42 RXG41:RXG42 RNK41:RNK42 RDO41:RDO42 QTS41:QTS42 QJW41:QJW42 QAA41:QAA42 PQE41:PQE42 PGI41:PGI42 OWM41:OWM42 OMQ41:OMQ42 OCU41:OCU42 NSY41:NSY42 NJC41:NJC42 MZG41:MZG42 MPK41:MPK42 MFO41:MFO42 LVS41:LVS42 LLW41:LLW42 LCA41:LCA42 KSE41:KSE42 KII41:KII42 JYM41:JYM42 JOQ41:JOQ42 JEU41:JEU42 IUY41:IUY42 ILC41:ILC42 IBG41:IBG42 HRK41:HRK42 HHO41:HHO42 GXS41:GXS42 GNW41:GNW42 GEA41:GEA42 FUE41:FUE42 FKI41:FKI42 FAM41:FAM42 EQQ41:EQQ42 EGU41:EGU42 DWY41:DWY42 DNC41:DNC42 DDG41:DDG42 CTK41:CTK42 CJO41:CJO42 BZS41:BZS42 BPW41:BPW42 BGA41:BGA42 AWE41:AWE42 AMI41:AMI42 ACM41:ACM42 SQ41:SQ42 SQ44:SQ45 IU44:IU45 WVG44:WVG45 WLK44:WLK45 WBO44:WBO45 VRS44:VRS45 VHW44:VHW45 UYA44:UYA45 UOE44:UOE45 UEI44:UEI45 TUM44:TUM45 TKQ44:TKQ45 TAU44:TAU45 SQY44:SQY45 SHC44:SHC45 RXG44:RXG45 RNK44:RNK45 RDO44:RDO45 QTS44:QTS45 QJW44:QJW45 QAA44:QAA45 PQE44:PQE45 PGI44:PGI45 OWM44:OWM45 OMQ44:OMQ45 OCU44:OCU45 NSY44:NSY45 NJC44:NJC45 MZG44:MZG45 MPK44:MPK45 MFO44:MFO45 LVS44:LVS45 LLW44:LLW45 LCA44:LCA45 KSE44:KSE45 KII44:KII45 JYM44:JYM45 JOQ44:JOQ45 JEU44:JEU45 IUY44:IUY45 ILC44:ILC45 IBG44:IBG45 HRK44:HRK45 HHO44:HHO45 GXS44:GXS45 GNW44:GNW45 GEA44:GEA45 FUE44:FUE45 FKI44:FKI45 FAM44:FAM45 EQQ44:EQQ45 EGU44:EGU45 DWY44:DWY45 DNC44:DNC45 DDG44:DDG45 CTK44:CTK45 CJO44:CJO45 BZS44:BZS45 BPW44:BPW45 BGA44:BGA45 AWE44:AWE45 AMI44:AMI45 ACM44:ACM45 ACM47:ACM48 SQ47:SQ48 IU47:IU48 WVG47:WVG48 WLK47:WLK48 WBO47:WBO48 VRS47:VRS48 VHW47:VHW48 UYA47:UYA48 UOE47:UOE48 UEI47:UEI48 TUM47:TUM48 TKQ47:TKQ48 TAU47:TAU48 SQY47:SQY48 SHC47:SHC48 RXG47:RXG48 RNK47:RNK48 RDO47:RDO48 QTS47:QTS48 QJW47:QJW48 QAA47:QAA48 PQE47:PQE48 PGI47:PGI48 OWM47:OWM48 OMQ47:OMQ48 OCU47:OCU48 NSY47:NSY48 NJC47:NJC48 MZG47:MZG48 MPK47:MPK48 MFO47:MFO48 LVS47:LVS48 LLW47:LLW48 LCA47:LCA48 KSE47:KSE48 KII47:KII48 JYM47:JYM48 JOQ47:JOQ48 JEU47:JEU48 IUY47:IUY48 ILC47:ILC48 IBG47:IBG48 HRK47:HRK48 HHO47:HHO48 GXS47:GXS48 GNW47:GNW48 GEA47:GEA48 FUE47:FUE48 FKI47:FKI48 FAM47:FAM48 EQQ47:EQQ48 EGU47:EGU48 DWY47:DWY48 DNC47:DNC48 DDG47:DDG48 CTK47:CTK48 CJO47:CJO48 BZS47:BZS48 BPW47:BPW48 BGA47:BGA48 AWE47:AWE48 AMI47:AMI48 AMI50:AMI51 ACM50:ACM51 SQ50:SQ51 IU50:IU51 WVG50:WVG51 WLK50:WLK51 WBO50:WBO51 VRS50:VRS51 VHW50:VHW51 UYA50:UYA51 UOE50:UOE51 UEI50:UEI51 TUM50:TUM51 TKQ50:TKQ51 TAU50:TAU51 SQY50:SQY51 SHC50:SHC51 RXG50:RXG51 RNK50:RNK51 RDO50:RDO51 QTS50:QTS51 QJW50:QJW51 QAA50:QAA51 PQE50:PQE51 PGI50:PGI51 OWM50:OWM51 OMQ50:OMQ51 OCU50:OCU51 NSY50:NSY51 NJC50:NJC51 MZG50:MZG51 MPK50:MPK51 MFO50:MFO51 LVS50:LVS51 LLW50:LLW51 LCA50:LCA51 KSE50:KSE51 KII50:KII51 JYM50:JYM51 JOQ50:JOQ51 JEU50:JEU51 IUY50:IUY51 ILC50:ILC51 IBG50:IBG51 HRK50:HRK51 HHO50:HHO51 GXS50:GXS51 GNW50:GNW51 GEA50:GEA51 FUE50:FUE51 FKI50:FKI51 FAM50:FAM51 EQQ50:EQQ51 EGU50:EGU51 DWY50:DWY51 DNC50:DNC51 DDG50:DDG51 CTK50:CTK51 CJO50:CJO51 BZS50:BZS51 BPW50:BPW51 BGA50:BGA51 AWE50:AWE51 AWE53:AWE54 AMI53:AMI54 ACM53:ACM54 SQ53:SQ54 IU53:IU54 WVG53:WVG54 WLK53:WLK54 WBO53:WBO54 VRS53:VRS54 VHW53:VHW54 UYA53:UYA54 UOE53:UOE54 UEI53:UEI54 TUM53:TUM54 TKQ53:TKQ54 TAU53:TAU54 SQY53:SQY54 SHC53:SHC54 RXG53:RXG54 RNK53:RNK54 RDO53:RDO54 QTS53:QTS54 QJW53:QJW54 QAA53:QAA54 PQE53:PQE54 PGI53:PGI54 OWM53:OWM54 OMQ53:OMQ54 OCU53:OCU54 NSY53:NSY54 NJC53:NJC54 MZG53:MZG54 MPK53:MPK54 MFO53:MFO54 LVS53:LVS54 LLW53:LLW54 LCA53:LCA54 KSE53:KSE54 KII53:KII54 JYM53:JYM54 JOQ53:JOQ54 JEU53:JEU54 IUY53:IUY54 ILC53:ILC54 IBG53:IBG54 HRK53:HRK54 HHO53:HHO54 GXS53:GXS54 GNW53:GNW54 GEA53:GEA54 FUE53:FUE54 FKI53:FKI54 FAM53:FAM54 EQQ53:EQQ54 EGU53:EGU54 DWY53:DWY54 DNC53:DNC54 DDG53:DDG54 CTK53:CTK54 CJO53:CJO54 BZS53:BZS54 BPW53:BPW54 BGA53:BGA54 BGA56:BGA57 AWE56:AWE57 AMI56:AMI57 ACM56:ACM57 SQ56:SQ57 IU56:IU57 WVG56:WVG57 WLK56:WLK57 WBO56:WBO57 VRS56:VRS57 VHW56:VHW57 UYA56:UYA57 UOE56:UOE57 UEI56:UEI57 TUM56:TUM57 TKQ56:TKQ57 TAU56:TAU57 SQY56:SQY57 SHC56:SHC57 RXG56:RXG57 RNK56:RNK57 RDO56:RDO57 QTS56:QTS57 QJW56:QJW57 QAA56:QAA57 PQE56:PQE57 PGI56:PGI57 OWM56:OWM57 OMQ56:OMQ57 OCU56:OCU57 NSY56:NSY57 NJC56:NJC57 MZG56:MZG57 MPK56:MPK57 MFO56:MFO57 LVS56:LVS57 LLW56:LLW57 LCA56:LCA57 KSE56:KSE57 KII56:KII57 JYM56:JYM57 JOQ56:JOQ57 JEU56:JEU57 IUY56:IUY57 ILC56:ILC57 IBG56:IBG57 HRK56:HRK57 HHO56:HHO57 GXS56:GXS57 GNW56:GNW57 GEA56:GEA57 FUE56:FUE57 FKI56:FKI57 FAM56:FAM57 EQQ56:EQQ57 EGU56:EGU57 DWY56:DWY57 DNC56:DNC57 DDG56:DDG57 CTK56:CTK57 CJO56:CJO57 BZS56:BZS57 BPW56:BPW57 BPW59:BPW60 BGA59:BGA60 AWE59:AWE60 AMI59:AMI60 ACM59:ACM60 SQ59:SQ60 IU59:IU60 WVG59:WVG60 WLK59:WLK60 WBO59:WBO60 VRS59:VRS60 VHW59:VHW60 UYA59:UYA60 UOE59:UOE60 UEI59:UEI60 TUM59:TUM60 TKQ59:TKQ60 TAU59:TAU60 SQY59:SQY60 SHC59:SHC60 RXG59:RXG60 RNK59:RNK60 RDO59:RDO60 QTS59:QTS60 QJW59:QJW60 QAA59:QAA60 PQE59:PQE60 PGI59:PGI60 OWM59:OWM60 OMQ59:OMQ60 OCU59:OCU60 NSY59:NSY60 NJC59:NJC60 MZG59:MZG60 MPK59:MPK60 MFO59:MFO60 LVS59:LVS60 LLW59:LLW60 LCA59:LCA60 KSE59:KSE60 KII59:KII60 JYM59:JYM60 JOQ59:JOQ60 JEU59:JEU60 IUY59:IUY60 ILC59:ILC60 IBG59:IBG60 HRK59:HRK60 HHO59:HHO60 GXS59:GXS60 GNW59:GNW60 GEA59:GEA60 FUE59:FUE60 FKI59:FKI60 FAM59:FAM60 EQQ59:EQQ60 EGU59:EGU60 DWY59:DWY60 DNC59:DNC60 DDG59:DDG60 CTK59:CTK60 CJO59:CJO60 BZS59:BZS60 BZS62:BZS63 BPW62:BPW63 BGA62:BGA63 AWE62:AWE63 AMI62:AMI63 ACM62:ACM63 SQ62:SQ63 IU62:IU63 WVG62:WVG63 WLK62:WLK63 WBO62:WBO63 VRS62:VRS63 VHW62:VHW63 UYA62:UYA63 UOE62:UOE63 UEI62:UEI63 TUM62:TUM63 TKQ62:TKQ63 TAU62:TAU63 SQY62:SQY63 SHC62:SHC63 RXG62:RXG63 RNK62:RNK63 RDO62:RDO63 QTS62:QTS63 QJW62:QJW63 QAA62:QAA63 PQE62:PQE63 PGI62:PGI63 OWM62:OWM63 OMQ62:OMQ63 OCU62:OCU63 NSY62:NSY63 NJC62:NJC63 MZG62:MZG63 MPK62:MPK63 MFO62:MFO63 LVS62:LVS63 LLW62:LLW63 LCA62:LCA63 KSE62:KSE63 KII62:KII63 JYM62:JYM63 JOQ62:JOQ63 JEU62:JEU63 IUY62:IUY63 ILC62:ILC63 IBG62:IBG63 HRK62:HRK63 HHO62:HHO63 GXS62:GXS63 GNW62:GNW63 GEA62:GEA63 FUE62:FUE63 FKI62:FKI63 FAM62:FAM63 EQQ62:EQQ63 EGU62:EGU63 DWY62:DWY63 DNC62:DNC63 DDG62:DDG63 CTK62:CTK63 CJO62:CJO63 CJO65:CJO67 BZS65:BZS67 BPW65:BPW67 BGA65:BGA67 AWE65:AWE67 AMI65:AMI67 ACM65:ACM67 SQ65:SQ67 IU65:IU67 WVG65:WVG67 WLK65:WLK67 WBO65:WBO67 VRS65:VRS67 VHW65:VHW67 UYA65:UYA67 UOE65:UOE67 UEI65:UEI67 TUM65:TUM67 TKQ65:TKQ67 TAU65:TAU67 SQY65:SQY67 SHC65:SHC67 RXG65:RXG67 RNK65:RNK67 RDO65:RDO67 QTS65:QTS67 QJW65:QJW67 QAA65:QAA67 PQE65:PQE67 PGI65:PGI67 OWM65:OWM67 OMQ65:OMQ67 OCU65:OCU67 NSY65:NSY67 NJC65:NJC67 MZG65:MZG67 MPK65:MPK67 MFO65:MFO67 LVS65:LVS67 LLW65:LLW67 LCA65:LCA67 KSE65:KSE67 KII65:KII67 JYM65:JYM67 JOQ65:JOQ67 JEU65:JEU67 IUY65:IUY67 ILC65:ILC67 IBG65:IBG67 HRK65:HRK67 HHO65:HHO67 GXS65:GXS67 GNW65:GNW67 GEA65:GEA67 FUE65:FUE67 FKI65:FKI67 FAM65:FAM67 EQQ65:EQQ67 EGU65:EGU67 DWY65:DWY67 DNC65:DNC67 DDG65:DDG67 CTK65:CTK67 CTK69:CTK221 CJO69:CJO221 BZS69:BZS221 BPW69:BPW221 BGA69:BGA221 AWE69:AWE221 AMI69:AMI221 ACM69:ACM221 SQ69:SQ221 IU69:IU221 WVG69:WVG221 WLK69:WLK221 WBO69:WBO221 VRS69:VRS221 VHW69:VHW221 UYA69:UYA221 UOE69:UOE221 UEI69:UEI221 TUM69:TUM221 TKQ69:TKQ221 TAU69:TAU221 SQY69:SQY221 SHC69:SHC221 RXG69:RXG221 RNK69:RNK221 RDO69:RDO221 QTS69:QTS221 QJW69:QJW221 QAA69:QAA221 PQE69:PQE221 PGI69:PGI221 OWM69:OWM221 OMQ69:OMQ221 OCU69:OCU221 NSY69:NSY221 NJC69:NJC221 MZG69:MZG221 MPK69:MPK221 MFO69:MFO221 LVS69:LVS221 LLW69:LLW221 LCA69:LCA221 KSE69:KSE221 KII69:KII221 JYM69:JYM221 JOQ69:JOQ221 JEU69:JEU221 IUY69:IUY221 ILC69:ILC221 IBG69:IBG221 HRK69:HRK221 HHO69:HHO221 GXS69:GXS221 GNW69:GNW221 GEA69:GEA221 FUE69:FUE221 FKI69:FKI221 FAM69:FAM221 EQQ69:EQQ221 EGU69:EGU221 DWY69:DWY221 DNC69:DNC221 DDG69:DDG221">
      <formula1>0</formula1>
      <formula2>1</formula2>
    </dataValidation>
    <dataValidation type="list" allowBlank="1" showInputMessage="1" showErrorMessage="1" sqref="WVD983905 A66401 IR66401 SN66401 ACJ66401 AMF66401 AWB66401 BFX66401 BPT66401 BZP66401 CJL66401 CTH66401 DDD66401 DMZ66401 DWV66401 EGR66401 EQN66401 FAJ66401 FKF66401 FUB66401 GDX66401 GNT66401 GXP66401 HHL66401 HRH66401 IBD66401 IKZ66401 IUV66401 JER66401 JON66401 JYJ66401 KIF66401 KSB66401 LBX66401 LLT66401 LVP66401 MFL66401 MPH66401 MZD66401 NIZ66401 NSV66401 OCR66401 OMN66401 OWJ66401 PGF66401 PQB66401 PZX66401 QJT66401 QTP66401 RDL66401 RNH66401 RXD66401 SGZ66401 SQV66401 TAR66401 TKN66401 TUJ66401 UEF66401 UOB66401 UXX66401 VHT66401 VRP66401 WBL66401 WLH66401 WVD66401 A131937 IR131937 SN131937 ACJ131937 AMF131937 AWB131937 BFX131937 BPT131937 BZP131937 CJL131937 CTH131937 DDD131937 DMZ131937 DWV131937 EGR131937 EQN131937 FAJ131937 FKF131937 FUB131937 GDX131937 GNT131937 GXP131937 HHL131937 HRH131937 IBD131937 IKZ131937 IUV131937 JER131937 JON131937 JYJ131937 KIF131937 KSB131937 LBX131937 LLT131937 LVP131937 MFL131937 MPH131937 MZD131937 NIZ131937 NSV131937 OCR131937 OMN131937 OWJ131937 PGF131937 PQB131937 PZX131937 QJT131937 QTP131937 RDL131937 RNH131937 RXD131937 SGZ131937 SQV131937 TAR131937 TKN131937 TUJ131937 UEF131937 UOB131937 UXX131937 VHT131937 VRP131937 WBL131937 WLH131937 WVD131937 A197473 IR197473 SN197473 ACJ197473 AMF197473 AWB197473 BFX197473 BPT197473 BZP197473 CJL197473 CTH197473 DDD197473 DMZ197473 DWV197473 EGR197473 EQN197473 FAJ197473 FKF197473 FUB197473 GDX197473 GNT197473 GXP197473 HHL197473 HRH197473 IBD197473 IKZ197473 IUV197473 JER197473 JON197473 JYJ197473 KIF197473 KSB197473 LBX197473 LLT197473 LVP197473 MFL197473 MPH197473 MZD197473 NIZ197473 NSV197473 OCR197473 OMN197473 OWJ197473 PGF197473 PQB197473 PZX197473 QJT197473 QTP197473 RDL197473 RNH197473 RXD197473 SGZ197473 SQV197473 TAR197473 TKN197473 TUJ197473 UEF197473 UOB197473 UXX197473 VHT197473 VRP197473 WBL197473 WLH197473 WVD197473 A263009 IR263009 SN263009 ACJ263009 AMF263009 AWB263009 BFX263009 BPT263009 BZP263009 CJL263009 CTH263009 DDD263009 DMZ263009 DWV263009 EGR263009 EQN263009 FAJ263009 FKF263009 FUB263009 GDX263009 GNT263009 GXP263009 HHL263009 HRH263009 IBD263009 IKZ263009 IUV263009 JER263009 JON263009 JYJ263009 KIF263009 KSB263009 LBX263009 LLT263009 LVP263009 MFL263009 MPH263009 MZD263009 NIZ263009 NSV263009 OCR263009 OMN263009 OWJ263009 PGF263009 PQB263009 PZX263009 QJT263009 QTP263009 RDL263009 RNH263009 RXD263009 SGZ263009 SQV263009 TAR263009 TKN263009 TUJ263009 UEF263009 UOB263009 UXX263009 VHT263009 VRP263009 WBL263009 WLH263009 WVD263009 A328545 IR328545 SN328545 ACJ328545 AMF328545 AWB328545 BFX328545 BPT328545 BZP328545 CJL328545 CTH328545 DDD328545 DMZ328545 DWV328545 EGR328545 EQN328545 FAJ328545 FKF328545 FUB328545 GDX328545 GNT328545 GXP328545 HHL328545 HRH328545 IBD328545 IKZ328545 IUV328545 JER328545 JON328545 JYJ328545 KIF328545 KSB328545 LBX328545 LLT328545 LVP328545 MFL328545 MPH328545 MZD328545 NIZ328545 NSV328545 OCR328545 OMN328545 OWJ328545 PGF328545 PQB328545 PZX328545 QJT328545 QTP328545 RDL328545 RNH328545 RXD328545 SGZ328545 SQV328545 TAR328545 TKN328545 TUJ328545 UEF328545 UOB328545 UXX328545 VHT328545 VRP328545 WBL328545 WLH328545 WVD328545 A394081 IR394081 SN394081 ACJ394081 AMF394081 AWB394081 BFX394081 BPT394081 BZP394081 CJL394081 CTH394081 DDD394081 DMZ394081 DWV394081 EGR394081 EQN394081 FAJ394081 FKF394081 FUB394081 GDX394081 GNT394081 GXP394081 HHL394081 HRH394081 IBD394081 IKZ394081 IUV394081 JER394081 JON394081 JYJ394081 KIF394081 KSB394081 LBX394081 LLT394081 LVP394081 MFL394081 MPH394081 MZD394081 NIZ394081 NSV394081 OCR394081 OMN394081 OWJ394081 PGF394081 PQB394081 PZX394081 QJT394081 QTP394081 RDL394081 RNH394081 RXD394081 SGZ394081 SQV394081 TAR394081 TKN394081 TUJ394081 UEF394081 UOB394081 UXX394081 VHT394081 VRP394081 WBL394081 WLH394081 WVD394081 A459617 IR459617 SN459617 ACJ459617 AMF459617 AWB459617 BFX459617 BPT459617 BZP459617 CJL459617 CTH459617 DDD459617 DMZ459617 DWV459617 EGR459617 EQN459617 FAJ459617 FKF459617 FUB459617 GDX459617 GNT459617 GXP459617 HHL459617 HRH459617 IBD459617 IKZ459617 IUV459617 JER459617 JON459617 JYJ459617 KIF459617 KSB459617 LBX459617 LLT459617 LVP459617 MFL459617 MPH459617 MZD459617 NIZ459617 NSV459617 OCR459617 OMN459617 OWJ459617 PGF459617 PQB459617 PZX459617 QJT459617 QTP459617 RDL459617 RNH459617 RXD459617 SGZ459617 SQV459617 TAR459617 TKN459617 TUJ459617 UEF459617 UOB459617 UXX459617 VHT459617 VRP459617 WBL459617 WLH459617 WVD459617 A525153 IR525153 SN525153 ACJ525153 AMF525153 AWB525153 BFX525153 BPT525153 BZP525153 CJL525153 CTH525153 DDD525153 DMZ525153 DWV525153 EGR525153 EQN525153 FAJ525153 FKF525153 FUB525153 GDX525153 GNT525153 GXP525153 HHL525153 HRH525153 IBD525153 IKZ525153 IUV525153 JER525153 JON525153 JYJ525153 KIF525153 KSB525153 LBX525153 LLT525153 LVP525153 MFL525153 MPH525153 MZD525153 NIZ525153 NSV525153 OCR525153 OMN525153 OWJ525153 PGF525153 PQB525153 PZX525153 QJT525153 QTP525153 RDL525153 RNH525153 RXD525153 SGZ525153 SQV525153 TAR525153 TKN525153 TUJ525153 UEF525153 UOB525153 UXX525153 VHT525153 VRP525153 WBL525153 WLH525153 WVD525153 A590689 IR590689 SN590689 ACJ590689 AMF590689 AWB590689 BFX590689 BPT590689 BZP590689 CJL590689 CTH590689 DDD590689 DMZ590689 DWV590689 EGR590689 EQN590689 FAJ590689 FKF590689 FUB590689 GDX590689 GNT590689 GXP590689 HHL590689 HRH590689 IBD590689 IKZ590689 IUV590689 JER590689 JON590689 JYJ590689 KIF590689 KSB590689 LBX590689 LLT590689 LVP590689 MFL590689 MPH590689 MZD590689 NIZ590689 NSV590689 OCR590689 OMN590689 OWJ590689 PGF590689 PQB590689 PZX590689 QJT590689 QTP590689 RDL590689 RNH590689 RXD590689 SGZ590689 SQV590689 TAR590689 TKN590689 TUJ590689 UEF590689 UOB590689 UXX590689 VHT590689 VRP590689 WBL590689 WLH590689 WVD590689 A656225 IR656225 SN656225 ACJ656225 AMF656225 AWB656225 BFX656225 BPT656225 BZP656225 CJL656225 CTH656225 DDD656225 DMZ656225 DWV656225 EGR656225 EQN656225 FAJ656225 FKF656225 FUB656225 GDX656225 GNT656225 GXP656225 HHL656225 HRH656225 IBD656225 IKZ656225 IUV656225 JER656225 JON656225 JYJ656225 KIF656225 KSB656225 LBX656225 LLT656225 LVP656225 MFL656225 MPH656225 MZD656225 NIZ656225 NSV656225 OCR656225 OMN656225 OWJ656225 PGF656225 PQB656225 PZX656225 QJT656225 QTP656225 RDL656225 RNH656225 RXD656225 SGZ656225 SQV656225 TAR656225 TKN656225 TUJ656225 UEF656225 UOB656225 UXX656225 VHT656225 VRP656225 WBL656225 WLH656225 WVD656225 A721761 IR721761 SN721761 ACJ721761 AMF721761 AWB721761 BFX721761 BPT721761 BZP721761 CJL721761 CTH721761 DDD721761 DMZ721761 DWV721761 EGR721761 EQN721761 FAJ721761 FKF721761 FUB721761 GDX721761 GNT721761 GXP721761 HHL721761 HRH721761 IBD721761 IKZ721761 IUV721761 JER721761 JON721761 JYJ721761 KIF721761 KSB721761 LBX721761 LLT721761 LVP721761 MFL721761 MPH721761 MZD721761 NIZ721761 NSV721761 OCR721761 OMN721761 OWJ721761 PGF721761 PQB721761 PZX721761 QJT721761 QTP721761 RDL721761 RNH721761 RXD721761 SGZ721761 SQV721761 TAR721761 TKN721761 TUJ721761 UEF721761 UOB721761 UXX721761 VHT721761 VRP721761 WBL721761 WLH721761 WVD721761 A787297 IR787297 SN787297 ACJ787297 AMF787297 AWB787297 BFX787297 BPT787297 BZP787297 CJL787297 CTH787297 DDD787297 DMZ787297 DWV787297 EGR787297 EQN787297 FAJ787297 FKF787297 FUB787297 GDX787297 GNT787297 GXP787297 HHL787297 HRH787297 IBD787297 IKZ787297 IUV787297 JER787297 JON787297 JYJ787297 KIF787297 KSB787297 LBX787297 LLT787297 LVP787297 MFL787297 MPH787297 MZD787297 NIZ787297 NSV787297 OCR787297 OMN787297 OWJ787297 PGF787297 PQB787297 PZX787297 QJT787297 QTP787297 RDL787297 RNH787297 RXD787297 SGZ787297 SQV787297 TAR787297 TKN787297 TUJ787297 UEF787297 UOB787297 UXX787297 VHT787297 VRP787297 WBL787297 WLH787297 WVD787297 A852833 IR852833 SN852833 ACJ852833 AMF852833 AWB852833 BFX852833 BPT852833 BZP852833 CJL852833 CTH852833 DDD852833 DMZ852833 DWV852833 EGR852833 EQN852833 FAJ852833 FKF852833 FUB852833 GDX852833 GNT852833 GXP852833 HHL852833 HRH852833 IBD852833 IKZ852833 IUV852833 JER852833 JON852833 JYJ852833 KIF852833 KSB852833 LBX852833 LLT852833 LVP852833 MFL852833 MPH852833 MZD852833 NIZ852833 NSV852833 OCR852833 OMN852833 OWJ852833 PGF852833 PQB852833 PZX852833 QJT852833 QTP852833 RDL852833 RNH852833 RXD852833 SGZ852833 SQV852833 TAR852833 TKN852833 TUJ852833 UEF852833 UOB852833 UXX852833 VHT852833 VRP852833 WBL852833 WLH852833 WVD852833 A918369 IR918369 SN918369 ACJ918369 AMF918369 AWB918369 BFX918369 BPT918369 BZP918369 CJL918369 CTH918369 DDD918369 DMZ918369 DWV918369 EGR918369 EQN918369 FAJ918369 FKF918369 FUB918369 GDX918369 GNT918369 GXP918369 HHL918369 HRH918369 IBD918369 IKZ918369 IUV918369 JER918369 JON918369 JYJ918369 KIF918369 KSB918369 LBX918369 LLT918369 LVP918369 MFL918369 MPH918369 MZD918369 NIZ918369 NSV918369 OCR918369 OMN918369 OWJ918369 PGF918369 PQB918369 PZX918369 QJT918369 QTP918369 RDL918369 RNH918369 RXD918369 SGZ918369 SQV918369 TAR918369 TKN918369 TUJ918369 UEF918369 UOB918369 UXX918369 VHT918369 VRP918369 WBL918369 WLH918369 WVD918369 A983905 IR983905 SN983905 ACJ983905 AMF983905 AWB983905 BFX983905 BPT983905 BZP983905 CJL983905 CTH983905 DDD983905 DMZ983905 DWV983905 EGR983905 EQN983905 FAJ983905 FKF983905 FUB983905 GDX983905 GNT983905 GXP983905 HHL983905 HRH983905 IBD983905 IKZ983905 IUV983905 JER983905 JON983905 JYJ983905 KIF983905 KSB983905 LBX983905 LLT983905 LVP983905 MFL983905 MPH983905 MZD983905 NIZ983905 NSV983905 OCR983905 OMN983905 OWJ983905 PGF983905 PQB983905 PZX983905 QJT983905 QTP983905 RDL983905 RNH983905 RXD983905 SGZ983905 SQV983905 TAR983905 TKN983905 TUJ983905 UEF983905 UOB983905 UXX983905 VHT983905 VRP983905 WBL983905 WLH983905 WVD38:WVD39 WLH38:WLH39 WBL38:WBL39 VRP38:VRP39 VHT38:VHT39 UXX38:UXX39 UOB38:UOB39 UEF38:UEF39 TUJ38:TUJ39 TKN38:TKN39 TAR38:TAR39 SQV38:SQV39 SGZ38:SGZ39 RXD38:RXD39 RNH38:RNH39 RDL38:RDL39 QTP38:QTP39 QJT38:QJT39 PZX38:PZX39 PQB38:PQB39 PGF38:PGF39 OWJ38:OWJ39 OMN38:OMN39 OCR38:OCR39 NSV38:NSV39 NIZ38:NIZ39 MZD38:MZD39 MPH38:MPH39 MFL38:MFL39 LVP38:LVP39 LLT38:LLT39 LBX38:LBX39 KSB38:KSB39 KIF38:KIF39 JYJ38:JYJ39 JON38:JON39 JER38:JER39 IUV38:IUV39 IKZ38:IKZ39 IBD38:IBD39 HRH38:HRH39 HHL38:HHL39 GXP38:GXP39 GNT38:GNT39 GDX38:GDX39 FUB38:FUB39 FKF38:FKF39 FAJ38:FAJ39 EQN38:EQN39 EGR38:EGR39 DWV38:DWV39 DMZ38:DMZ39 DDD38:DDD39 CTH38:CTH39 CJL38:CJL39 BZP38:BZP39 BPT38:BPT39 BFX38:BFX39 AWB38:AWB39 AMF38:AMF39 ACJ38:ACJ39 SN38:SN39 IR38:IR39 A38:A39 A41:A42 WVD41:WVD42 WLH41:WLH42 WBL41:WBL42 VRP41:VRP42 VHT41:VHT42 UXX41:UXX42 UOB41:UOB42 UEF41:UEF42 TUJ41:TUJ42 TKN41:TKN42 TAR41:TAR42 SQV41:SQV42 SGZ41:SGZ42 RXD41:RXD42 RNH41:RNH42 RDL41:RDL42 QTP41:QTP42 QJT41:QJT42 PZX41:PZX42 PQB41:PQB42 PGF41:PGF42 OWJ41:OWJ42 OMN41:OMN42 OCR41:OCR42 NSV41:NSV42 NIZ41:NIZ42 MZD41:MZD42 MPH41:MPH42 MFL41:MFL42 LVP41:LVP42 LLT41:LLT42 LBX41:LBX42 KSB41:KSB42 KIF41:KIF42 JYJ41:JYJ42 JON41:JON42 JER41:JER42 IUV41:IUV42 IKZ41:IKZ42 IBD41:IBD42 HRH41:HRH42 HHL41:HHL42 GXP41:GXP42 GNT41:GNT42 GDX41:GDX42 FUB41:FUB42 FKF41:FKF42 FAJ41:FAJ42 EQN41:EQN42 EGR41:EGR42 DWV41:DWV42 DMZ41:DMZ42 DDD41:DDD42 CTH41:CTH42 CJL41:CJL42 BZP41:BZP42 BPT41:BPT42 BFX41:BFX42 AWB41:AWB42 AMF41:AMF42 ACJ41:ACJ42 SN41:SN42 IR41:IR42 IR44:IR45 A44:A45 WVD44:WVD45 WLH44:WLH45 WBL44:WBL45 VRP44:VRP45 VHT44:VHT45 UXX44:UXX45 UOB44:UOB45 UEF44:UEF45 TUJ44:TUJ45 TKN44:TKN45 TAR44:TAR45 SQV44:SQV45 SGZ44:SGZ45 RXD44:RXD45 RNH44:RNH45 RDL44:RDL45 QTP44:QTP45 QJT44:QJT45 PZX44:PZX45 PQB44:PQB45 PGF44:PGF45 OWJ44:OWJ45 OMN44:OMN45 OCR44:OCR45 NSV44:NSV45 NIZ44:NIZ45 MZD44:MZD45 MPH44:MPH45 MFL44:MFL45 LVP44:LVP45 LLT44:LLT45 LBX44:LBX45 KSB44:KSB45 KIF44:KIF45 JYJ44:JYJ45 JON44:JON45 JER44:JER45 IUV44:IUV45 IKZ44:IKZ45 IBD44:IBD45 HRH44:HRH45 HHL44:HHL45 GXP44:GXP45 GNT44:GNT45 GDX44:GDX45 FUB44:FUB45 FKF44:FKF45 FAJ44:FAJ45 EQN44:EQN45 EGR44:EGR45 DWV44:DWV45 DMZ44:DMZ45 DDD44:DDD45 CTH44:CTH45 CJL44:CJL45 BZP44:BZP45 BPT44:BPT45 BFX44:BFX45 AWB44:AWB45 AMF44:AMF45 ACJ44:ACJ45 SN44:SN45 SN47:SN48 IR47:IR48 A47:A48 WVD47:WVD48 WLH47:WLH48 WBL47:WBL48 VRP47:VRP48 VHT47:VHT48 UXX47:UXX48 UOB47:UOB48 UEF47:UEF48 TUJ47:TUJ48 TKN47:TKN48 TAR47:TAR48 SQV47:SQV48 SGZ47:SGZ48 RXD47:RXD48 RNH47:RNH48 RDL47:RDL48 QTP47:QTP48 QJT47:QJT48 PZX47:PZX48 PQB47:PQB48 PGF47:PGF48 OWJ47:OWJ48 OMN47:OMN48 OCR47:OCR48 NSV47:NSV48 NIZ47:NIZ48 MZD47:MZD48 MPH47:MPH48 MFL47:MFL48 LVP47:LVP48 LLT47:LLT48 LBX47:LBX48 KSB47:KSB48 KIF47:KIF48 JYJ47:JYJ48 JON47:JON48 JER47:JER48 IUV47:IUV48 IKZ47:IKZ48 IBD47:IBD48 HRH47:HRH48 HHL47:HHL48 GXP47:GXP48 GNT47:GNT48 GDX47:GDX48 FUB47:FUB48 FKF47:FKF48 FAJ47:FAJ48 EQN47:EQN48 EGR47:EGR48 DWV47:DWV48 DMZ47:DMZ48 DDD47:DDD48 CTH47:CTH48 CJL47:CJL48 BZP47:BZP48 BPT47:BPT48 BFX47:BFX48 AWB47:AWB48 AMF47:AMF48 ACJ47:ACJ48 ACJ50:ACJ51 SN50:SN51 IR50:IR51 A50:A51 WVD50:WVD51 WLH50:WLH51 WBL50:WBL51 VRP50:VRP51 VHT50:VHT51 UXX50:UXX51 UOB50:UOB51 UEF50:UEF51 TUJ50:TUJ51 TKN50:TKN51 TAR50:TAR51 SQV50:SQV51 SGZ50:SGZ51 RXD50:RXD51 RNH50:RNH51 RDL50:RDL51 QTP50:QTP51 QJT50:QJT51 PZX50:PZX51 PQB50:PQB51 PGF50:PGF51 OWJ50:OWJ51 OMN50:OMN51 OCR50:OCR51 NSV50:NSV51 NIZ50:NIZ51 MZD50:MZD51 MPH50:MPH51 MFL50:MFL51 LVP50:LVP51 LLT50:LLT51 LBX50:LBX51 KSB50:KSB51 KIF50:KIF51 JYJ50:JYJ51 JON50:JON51 JER50:JER51 IUV50:IUV51 IKZ50:IKZ51 IBD50:IBD51 HRH50:HRH51 HHL50:HHL51 GXP50:GXP51 GNT50:GNT51 GDX50:GDX51 FUB50:FUB51 FKF50:FKF51 FAJ50:FAJ51 EQN50:EQN51 EGR50:EGR51 DWV50:DWV51 DMZ50:DMZ51 DDD50:DDD51 CTH50:CTH51 CJL50:CJL51 BZP50:BZP51 BPT50:BPT51 BFX50:BFX51 AWB50:AWB51 AMF50:AMF51 AMF53:AMF54 ACJ53:ACJ54 SN53:SN54 IR53:IR54 A53:A54 WVD53:WVD54 WLH53:WLH54 WBL53:WBL54 VRP53:VRP54 VHT53:VHT54 UXX53:UXX54 UOB53:UOB54 UEF53:UEF54 TUJ53:TUJ54 TKN53:TKN54 TAR53:TAR54 SQV53:SQV54 SGZ53:SGZ54 RXD53:RXD54 RNH53:RNH54 RDL53:RDL54 QTP53:QTP54 QJT53:QJT54 PZX53:PZX54 PQB53:PQB54 PGF53:PGF54 OWJ53:OWJ54 OMN53:OMN54 OCR53:OCR54 NSV53:NSV54 NIZ53:NIZ54 MZD53:MZD54 MPH53:MPH54 MFL53:MFL54 LVP53:LVP54 LLT53:LLT54 LBX53:LBX54 KSB53:KSB54 KIF53:KIF54 JYJ53:JYJ54 JON53:JON54 JER53:JER54 IUV53:IUV54 IKZ53:IKZ54 IBD53:IBD54 HRH53:HRH54 HHL53:HHL54 GXP53:GXP54 GNT53:GNT54 GDX53:GDX54 FUB53:FUB54 FKF53:FKF54 FAJ53:FAJ54 EQN53:EQN54 EGR53:EGR54 DWV53:DWV54 DMZ53:DMZ54 DDD53:DDD54 CTH53:CTH54 CJL53:CJL54 BZP53:BZP54 BPT53:BPT54 BFX53:BFX54 AWB53:AWB54 AWB56:AWB57 AMF56:AMF57 ACJ56:ACJ57 SN56:SN57 IR56:IR57 A56:A57 WVD56:WVD57 WLH56:WLH57 WBL56:WBL57 VRP56:VRP57 VHT56:VHT57 UXX56:UXX57 UOB56:UOB57 UEF56:UEF57 TUJ56:TUJ57 TKN56:TKN57 TAR56:TAR57 SQV56:SQV57 SGZ56:SGZ57 RXD56:RXD57 RNH56:RNH57 RDL56:RDL57 QTP56:QTP57 QJT56:QJT57 PZX56:PZX57 PQB56:PQB57 PGF56:PGF57 OWJ56:OWJ57 OMN56:OMN57 OCR56:OCR57 NSV56:NSV57 NIZ56:NIZ57 MZD56:MZD57 MPH56:MPH57 MFL56:MFL57 LVP56:LVP57 LLT56:LLT57 LBX56:LBX57 KSB56:KSB57 KIF56:KIF57 JYJ56:JYJ57 JON56:JON57 JER56:JER57 IUV56:IUV57 IKZ56:IKZ57 IBD56:IBD57 HRH56:HRH57 HHL56:HHL57 GXP56:GXP57 GNT56:GNT57 GDX56:GDX57 FUB56:FUB57 FKF56:FKF57 FAJ56:FAJ57 EQN56:EQN57 EGR56:EGR57 DWV56:DWV57 DMZ56:DMZ57 DDD56:DDD57 CTH56:CTH57 CJL56:CJL57 BZP56:BZP57 BPT56:BPT57 BFX56:BFX57 BFX59:BFX60 AWB59:AWB60 AMF59:AMF60 ACJ59:ACJ60 SN59:SN60 IR59:IR60 A59:A60 WVD59:WVD60 WLH59:WLH60 WBL59:WBL60 VRP59:VRP60 VHT59:VHT60 UXX59:UXX60 UOB59:UOB60 UEF59:UEF60 TUJ59:TUJ60 TKN59:TKN60 TAR59:TAR60 SQV59:SQV60 SGZ59:SGZ60 RXD59:RXD60 RNH59:RNH60 RDL59:RDL60 QTP59:QTP60 QJT59:QJT60 PZX59:PZX60 PQB59:PQB60 PGF59:PGF60 OWJ59:OWJ60 OMN59:OMN60 OCR59:OCR60 NSV59:NSV60 NIZ59:NIZ60 MZD59:MZD60 MPH59:MPH60 MFL59:MFL60 LVP59:LVP60 LLT59:LLT60 LBX59:LBX60 KSB59:KSB60 KIF59:KIF60 JYJ59:JYJ60 JON59:JON60 JER59:JER60 IUV59:IUV60 IKZ59:IKZ60 IBD59:IBD60 HRH59:HRH60 HHL59:HHL60 GXP59:GXP60 GNT59:GNT60 GDX59:GDX60 FUB59:FUB60 FKF59:FKF60 FAJ59:FAJ60 EQN59:EQN60 EGR59:EGR60 DWV59:DWV60 DMZ59:DMZ60 DDD59:DDD60 CTH59:CTH60 CJL59:CJL60 BZP59:BZP60 BPT59:BPT60 BPT62:BPT63 BFX62:BFX63 AWB62:AWB63 AMF62:AMF63 ACJ62:ACJ63 SN62:SN63 IR62:IR63 A62:A63 WVD62:WVD63 WLH62:WLH63 WBL62:WBL63 VRP62:VRP63 VHT62:VHT63 UXX62:UXX63 UOB62:UOB63 UEF62:UEF63 TUJ62:TUJ63 TKN62:TKN63 TAR62:TAR63 SQV62:SQV63 SGZ62:SGZ63 RXD62:RXD63 RNH62:RNH63 RDL62:RDL63 QTP62:QTP63 QJT62:QJT63 PZX62:PZX63 PQB62:PQB63 PGF62:PGF63 OWJ62:OWJ63 OMN62:OMN63 OCR62:OCR63 NSV62:NSV63 NIZ62:NIZ63 MZD62:MZD63 MPH62:MPH63 MFL62:MFL63 LVP62:LVP63 LLT62:LLT63 LBX62:LBX63 KSB62:KSB63 KIF62:KIF63 JYJ62:JYJ63 JON62:JON63 JER62:JER63 IUV62:IUV63 IKZ62:IKZ63 IBD62:IBD63 HRH62:HRH63 HHL62:HHL63 GXP62:GXP63 GNT62:GNT63 GDX62:GDX63 FUB62:FUB63 FKF62:FKF63 FAJ62:FAJ63 EQN62:EQN63 EGR62:EGR63 DWV62:DWV63 DMZ62:DMZ63 DDD62:DDD63 CTH62:CTH63 CJL62:CJL63 BZP62:BZP63 BZP65:BZP67 BPT65:BPT67 BFX65:BFX67 AWB65:AWB67 AMF65:AMF67 ACJ65:ACJ67 SN65:SN67 IR65:IR67 A65:A67 WVD65:WVD67 WLH65:WLH67 WBL65:WBL67 VRP65:VRP67 VHT65:VHT67 UXX65:UXX67 UOB65:UOB67 UEF65:UEF67 TUJ65:TUJ67 TKN65:TKN67 TAR65:TAR67 SQV65:SQV67 SGZ65:SGZ67 RXD65:RXD67 RNH65:RNH67 RDL65:RDL67 QTP65:QTP67 QJT65:QJT67 PZX65:PZX67 PQB65:PQB67 PGF65:PGF67 OWJ65:OWJ67 OMN65:OMN67 OCR65:OCR67 NSV65:NSV67 NIZ65:NIZ67 MZD65:MZD67 MPH65:MPH67 MFL65:MFL67 LVP65:LVP67 LLT65:LLT67 LBX65:LBX67 KSB65:KSB67 KIF65:KIF67 JYJ65:JYJ67 JON65:JON67 JER65:JER67 IUV65:IUV67 IKZ65:IKZ67 IBD65:IBD67 HRH65:HRH67 HHL65:HHL67 GXP65:GXP67 GNT65:GNT67 GDX65:GDX67 FUB65:FUB67 FKF65:FKF67 FAJ65:FAJ67 EQN65:EQN67 EGR65:EGR67 DWV65:DWV67 DMZ65:DMZ67 DDD65:DDD67 CTH65:CTH67 CJL65:CJL67 CJL69:CJL221 BZP69:BZP221 BPT69:BPT221 BFX69:BFX221 AWB69:AWB221 AMF69:AMF221 ACJ69:ACJ221 SN69:SN221 IR69:IR221 A69:A221 WVD69:WVD221 WLH69:WLH221 WBL69:WBL221 VRP69:VRP221 VHT69:VHT221 UXX69:UXX221 UOB69:UOB221 UEF69:UEF221 TUJ69:TUJ221 TKN69:TKN221 TAR69:TAR221 SQV69:SQV221 SGZ69:SGZ221 RXD69:RXD221 RNH69:RNH221 RDL69:RDL221 QTP69:QTP221 QJT69:QJT221 PZX69:PZX221 PQB69:PQB221 PGF69:PGF221 OWJ69:OWJ221 OMN69:OMN221 OCR69:OCR221 NSV69:NSV221 NIZ69:NIZ221 MZD69:MZD221 MPH69:MPH221 MFL69:MFL221 LVP69:LVP221 LLT69:LLT221 LBX69:LBX221 KSB69:KSB221 KIF69:KIF221 JYJ69:JYJ221 JON69:JON221 JER69:JER221 IUV69:IUV221 IKZ69:IKZ221 IBD69:IBD221 HRH69:HRH221 HHL69:HHL221 GXP69:GXP221 GNT69:GNT221 GDX69:GDX221 FUB69:FUB221 FKF69:FKF221 FAJ69:FAJ221 EQN69:EQN221 EGR69:EGR221 DWV69:DWV221 DMZ69:DMZ221 DDD69:DDD221 CTH69:CTH221">
      <formula1>"1,2,3,4,5"</formula1>
    </dataValidation>
  </dataValidations>
  <pageMargins left="0.7" right="0.7" top="0.75" bottom="0.75" header="0.3" footer="0.3"/>
  <pageSetup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ABCPASSANT 1</vt:lpstr>
      <vt:lpstr>FRUTOZ 2</vt:lpstr>
      <vt:lpstr>FUCODESA 3</vt:lpstr>
      <vt:lpstr>FUDECA 4</vt:lpstr>
      <vt:lpstr>FUN DSLL CARIBE 5</vt:lpstr>
      <vt:lpstr>COLOMBO SUIZA 6</vt:lpstr>
      <vt:lpstr>PARROQUIA 7</vt:lpstr>
      <vt:lpstr>UT MUNDO FELIZ 8</vt:lpstr>
      <vt:lpstr>JUAN JACOBO 9-15 17-20</vt:lpstr>
      <vt:lpstr>COOTRADEMACOO 16</vt:lpstr>
      <vt:lpstr>NU3  21</vt:lpstr>
      <vt:lpstr>FUNDASER 22</vt:lpstr>
      <vt:lpstr>FUNDASER 23</vt:lpstr>
      <vt:lpstr>FUND AMIGOSSINU 24</vt:lpstr>
      <vt:lpstr>BIOEMPRENDER 25</vt:lpstr>
      <vt:lpstr>CONSORCIO SOL BRIL 26</vt:lpstr>
      <vt:lpstr>NUEVA ERA ECOLOGICA 27</vt:lpstr>
      <vt:lpstr>TIERRA NUESTRA 28</vt:lpstr>
      <vt:lpstr>SAN ANTERO 30</vt:lpstr>
      <vt:lpstr>UNIDOS POR COLOM 31</vt:lpstr>
      <vt:lpstr>CONSOR MIS PRIMEROS PASOS 32</vt:lpstr>
      <vt:lpstr>FUNDEIN 33</vt:lpstr>
      <vt:lpstr>PORVENIR 34</vt:lpstr>
      <vt:lpstr>ARCOSOL 35</vt:lpstr>
      <vt:lpstr>FUNSOBASI 36</vt:lpstr>
      <vt:lpstr>CORPOR JUNTOS 37</vt:lpstr>
      <vt:lpstr>CONSR MUNDO JOVEN 38</vt:lpstr>
      <vt:lpstr>FUND CULTIVAR 39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Cristina Lobo Diaz</dc:creator>
  <cp:lastModifiedBy>Yohana Amaya Pinzon</cp:lastModifiedBy>
  <dcterms:created xsi:type="dcterms:W3CDTF">2014-11-29T00:09:23Z</dcterms:created>
  <dcterms:modified xsi:type="dcterms:W3CDTF">2014-12-11T17:12:49Z</dcterms:modified>
</cp:coreProperties>
</file>